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1840" windowHeight="8610" tabRatio="876" firstSheet="1" activeTab="1"/>
  </bookViews>
  <sheets>
    <sheet name="Sir Wedz Helper Tables" sheetId="31" state="veryHidden" r:id="rId1"/>
    <sheet name="Nutritional Status" sheetId="30" r:id="rId2"/>
  </sheets>
  <definedNames>
    <definedName name="FIRST_QT">#REF!</definedName>
    <definedName name="FIRST_QUARTER">#REF!</definedName>
    <definedName name="FOURTH_QT">#REF!</definedName>
    <definedName name="FOURTH_QUARTER">#REF!</definedName>
    <definedName name="PhilIRI">#REF!</definedName>
    <definedName name="_xlnm.Print_Area" localSheetId="0">'Sir Wedz Helper Tables'!$BA$1:$BL$224,'Sir Wedz Helper Tables'!#REF!</definedName>
    <definedName name="_xlnm.Print_Titles" localSheetId="1">'Nutritional Status'!$9:$10</definedName>
    <definedName name="SECOND_QT">#REF!</definedName>
    <definedName name="SECOND_QUARTER">#REF!</definedName>
    <definedName name="THIRD_QT">#REF!</definedName>
    <definedName name="THIRD_QUARTER">#REF!</definedName>
  </definedName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2" i="31"/>
  <c r="AQ1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M45"/>
  <c r="CM46"/>
  <c r="CM47"/>
  <c r="CM48"/>
  <c r="CM49"/>
  <c r="CM50"/>
  <c r="CM51"/>
  <c r="CM52"/>
  <c r="CM53"/>
  <c r="CM54"/>
  <c r="CM55"/>
  <c r="CM56"/>
  <c r="CM57"/>
  <c r="CM58"/>
  <c r="CM59"/>
  <c r="CM60"/>
  <c r="CM61"/>
  <c r="CM62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86"/>
  <c r="CM87"/>
  <c r="CM88"/>
  <c r="CM89"/>
  <c r="CM90"/>
  <c r="CM91"/>
  <c r="CM92"/>
  <c r="CM93"/>
  <c r="CM94"/>
  <c r="CM95"/>
  <c r="CM96"/>
  <c r="CM97"/>
  <c r="CM98"/>
  <c r="CM99"/>
  <c r="CM100"/>
  <c r="CM101"/>
  <c r="CM102"/>
  <c r="CM103"/>
  <c r="CM104"/>
  <c r="CM105"/>
  <c r="CM131"/>
  <c r="CM132"/>
  <c r="CM133"/>
  <c r="CM134"/>
  <c r="CM135"/>
  <c r="CM136"/>
  <c r="CM137"/>
  <c r="CM138"/>
  <c r="CM139"/>
  <c r="CM140"/>
  <c r="CM141"/>
  <c r="CM142"/>
  <c r="CM143"/>
  <c r="CM144"/>
  <c r="CM145"/>
  <c r="CM146"/>
  <c r="CM147"/>
  <c r="CM148"/>
  <c r="CM149"/>
  <c r="CM150"/>
  <c r="CM151"/>
  <c r="CM152"/>
  <c r="CM153"/>
  <c r="CM154"/>
  <c r="CM155"/>
  <c r="CM156"/>
  <c r="CM157"/>
  <c r="CM158"/>
  <c r="CM159"/>
  <c r="CM160"/>
  <c r="CM161"/>
  <c r="CM162"/>
  <c r="CM163"/>
  <c r="CM164"/>
  <c r="CM165"/>
  <c r="CM166"/>
  <c r="CM167"/>
  <c r="CM168"/>
  <c r="CM169"/>
  <c r="CM170"/>
  <c r="CM171"/>
  <c r="CM172"/>
  <c r="CM173"/>
  <c r="CM174"/>
  <c r="CM175"/>
  <c r="CM176"/>
  <c r="CM177"/>
  <c r="CM178"/>
  <c r="CM179"/>
  <c r="CM180"/>
  <c r="CM181"/>
  <c r="CM182"/>
  <c r="CM183"/>
  <c r="CM184"/>
  <c r="CM185"/>
  <c r="CM186"/>
  <c r="CM187"/>
  <c r="CM188"/>
  <c r="CM189"/>
  <c r="CM190"/>
  <c r="CM191"/>
  <c r="CM192"/>
  <c r="CM193"/>
  <c r="CM194"/>
  <c r="CM195"/>
  <c r="CM196"/>
  <c r="CM197"/>
  <c r="CM198"/>
  <c r="CM199"/>
  <c r="CM200"/>
  <c r="CM201"/>
  <c r="CM202"/>
  <c r="CM203"/>
  <c r="CM204"/>
  <c r="CM205"/>
  <c r="CM126"/>
  <c r="CM127"/>
  <c r="CM129"/>
  <c r="AJ105"/>
  <c r="CX105"/>
  <c r="AJ107"/>
  <c r="AJ108"/>
  <c r="AJ109"/>
  <c r="AJ110"/>
  <c r="AJ111"/>
  <c r="AJ112"/>
  <c r="AJ113"/>
  <c r="AJ114"/>
  <c r="AJ115"/>
  <c r="AJ116"/>
  <c r="AJ117"/>
  <c r="AJ118"/>
  <c r="AJ119"/>
  <c r="AJ120"/>
  <c r="AJ121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106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5"/>
  <c r="BG13"/>
  <c r="BG14"/>
  <c r="BG15"/>
  <c r="AY15"/>
  <c r="BG16"/>
  <c r="AY16"/>
  <c r="BG17"/>
  <c r="BG18"/>
  <c r="BG19"/>
  <c r="AY19"/>
  <c r="BG20"/>
  <c r="BG21"/>
  <c r="BG22"/>
  <c r="BG23"/>
  <c r="AY23"/>
  <c r="BG24"/>
  <c r="AY24"/>
  <c r="BG25"/>
  <c r="BG26"/>
  <c r="AY20"/>
  <c r="Z105"/>
  <c r="CO105" s="1"/>
  <c r="Z107"/>
  <c r="AA107" s="1"/>
  <c r="Z108"/>
  <c r="Z109"/>
  <c r="AG109"/>
  <c r="Z110"/>
  <c r="AB110"/>
  <c r="Z111"/>
  <c r="AE111"/>
  <c r="Z112"/>
  <c r="AB112"/>
  <c r="Z113"/>
  <c r="AC113"/>
  <c r="Z114"/>
  <c r="AB114"/>
  <c r="Z115"/>
  <c r="AA115"/>
  <c r="Z116"/>
  <c r="Z117"/>
  <c r="AE117" s="1"/>
  <c r="Z118"/>
  <c r="AG118" s="1"/>
  <c r="BL125" s="1"/>
  <c r="Z119"/>
  <c r="CO119" s="1"/>
  <c r="Z120"/>
  <c r="CO120" s="1"/>
  <c r="Z121"/>
  <c r="AC121" s="1"/>
  <c r="BL128" s="1"/>
  <c r="Z122"/>
  <c r="AB122"/>
  <c r="Z123"/>
  <c r="AA123"/>
  <c r="Z124"/>
  <c r="Z125"/>
  <c r="AA125" s="1"/>
  <c r="Z126"/>
  <c r="AA126" s="1"/>
  <c r="Z127"/>
  <c r="AB127" s="1"/>
  <c r="Z128"/>
  <c r="AF128" s="1"/>
  <c r="Z129"/>
  <c r="AD129" s="1"/>
  <c r="Z130"/>
  <c r="Z131"/>
  <c r="AF131"/>
  <c r="Z132"/>
  <c r="Z133"/>
  <c r="AB133" s="1"/>
  <c r="Z134"/>
  <c r="AG134" s="1"/>
  <c r="Z135"/>
  <c r="AC135" s="1"/>
  <c r="Z136"/>
  <c r="AB136" s="1"/>
  <c r="Z137"/>
  <c r="AB137" s="1"/>
  <c r="Z138"/>
  <c r="Z139"/>
  <c r="AA139" s="1"/>
  <c r="Z140"/>
  <c r="AA140" s="1"/>
  <c r="Z141"/>
  <c r="AH141" s="1"/>
  <c r="Z142"/>
  <c r="CO142" s="1"/>
  <c r="Z143"/>
  <c r="AD143" s="1"/>
  <c r="Z144"/>
  <c r="Z145"/>
  <c r="AE145" s="1"/>
  <c r="Z146"/>
  <c r="Z147"/>
  <c r="AG147"/>
  <c r="Z148"/>
  <c r="AH148"/>
  <c r="Z149"/>
  <c r="CO149"/>
  <c r="Z150"/>
  <c r="AB150"/>
  <c r="Z151"/>
  <c r="AG151"/>
  <c r="Z152"/>
  <c r="Z153"/>
  <c r="AH153" s="1"/>
  <c r="Z154"/>
  <c r="AA154" s="1"/>
  <c r="Z155"/>
  <c r="AD155" s="1"/>
  <c r="Z156"/>
  <c r="AF156" s="1"/>
  <c r="Z157"/>
  <c r="AD157" s="1"/>
  <c r="Z158"/>
  <c r="Z159"/>
  <c r="AB159" s="1"/>
  <c r="Z160"/>
  <c r="Z161"/>
  <c r="AH161" s="1"/>
  <c r="Z162"/>
  <c r="AG162" s="1"/>
  <c r="Z163"/>
  <c r="AC163" s="1"/>
  <c r="Z164"/>
  <c r="AH164" s="1"/>
  <c r="Z165"/>
  <c r="AH165" s="1"/>
  <c r="Z166"/>
  <c r="Z167"/>
  <c r="AA167"/>
  <c r="Z168"/>
  <c r="Z169"/>
  <c r="AH169" s="1"/>
  <c r="Z170"/>
  <c r="AA170" s="1"/>
  <c r="Z171"/>
  <c r="AB171" s="1"/>
  <c r="Z172"/>
  <c r="Z173"/>
  <c r="AB173" s="1"/>
  <c r="Z174"/>
  <c r="Z175"/>
  <c r="AF175" s="1"/>
  <c r="Z176"/>
  <c r="AE176" s="1"/>
  <c r="Z177"/>
  <c r="AD177" s="1"/>
  <c r="Z178"/>
  <c r="AA178" s="1"/>
  <c r="Z179"/>
  <c r="AH179" s="1"/>
  <c r="Z180"/>
  <c r="AG180" s="1"/>
  <c r="Z181"/>
  <c r="CO181" s="1"/>
  <c r="Z182"/>
  <c r="Z183"/>
  <c r="AE183"/>
  <c r="Z184"/>
  <c r="Z185"/>
  <c r="AC185" s="1"/>
  <c r="Z186"/>
  <c r="AF186" s="1"/>
  <c r="Z187"/>
  <c r="AA187" s="1"/>
  <c r="Z188"/>
  <c r="AC188" s="1"/>
  <c r="Z189"/>
  <c r="CO189" s="1"/>
  <c r="Z190"/>
  <c r="AD190" s="1"/>
  <c r="Z191"/>
  <c r="AE191" s="1"/>
  <c r="Z192"/>
  <c r="CO192" s="1"/>
  <c r="Z193"/>
  <c r="AA193" s="1"/>
  <c r="Z194"/>
  <c r="Z195"/>
  <c r="AF195" s="1"/>
  <c r="Z196"/>
  <c r="AH196" s="1"/>
  <c r="Z197"/>
  <c r="AF197" s="1"/>
  <c r="Z198"/>
  <c r="AF198" s="1"/>
  <c r="Z199"/>
  <c r="AE199" s="1"/>
  <c r="Z200"/>
  <c r="Z201"/>
  <c r="AG201" s="1"/>
  <c r="Z202"/>
  <c r="Z203"/>
  <c r="AB203"/>
  <c r="Z204"/>
  <c r="CO204"/>
  <c r="Z205"/>
  <c r="AE205"/>
  <c r="Z106"/>
  <c r="AA106"/>
  <c r="Z6"/>
  <c r="CO6"/>
  <c r="CT6" s="1"/>
  <c r="Z7"/>
  <c r="AB7" s="1"/>
  <c r="Z8"/>
  <c r="CO8" s="1"/>
  <c r="Z9"/>
  <c r="AB9"/>
  <c r="Z10"/>
  <c r="CO10"/>
  <c r="CP10" s="1"/>
  <c r="Z11"/>
  <c r="AF11" s="1"/>
  <c r="Z12"/>
  <c r="CO12" s="1"/>
  <c r="Z13"/>
  <c r="AE13"/>
  <c r="Z14"/>
  <c r="CO14"/>
  <c r="CP14" s="1"/>
  <c r="Z15"/>
  <c r="AA15" s="1"/>
  <c r="Z16"/>
  <c r="CO16" s="1"/>
  <c r="Z17"/>
  <c r="AE17"/>
  <c r="Z18"/>
  <c r="CO18"/>
  <c r="CR18" s="1"/>
  <c r="Z19"/>
  <c r="AH19" s="1"/>
  <c r="Z20"/>
  <c r="CO20" s="1"/>
  <c r="Z21"/>
  <c r="AA21"/>
  <c r="Z22"/>
  <c r="CO22"/>
  <c r="CR22" s="1"/>
  <c r="Z23"/>
  <c r="AH23" s="1"/>
  <c r="Z24"/>
  <c r="CO24" s="1"/>
  <c r="Z25"/>
  <c r="AA25"/>
  <c r="Z26"/>
  <c r="CO26"/>
  <c r="CR26" s="1"/>
  <c r="Z27"/>
  <c r="AH27" s="1"/>
  <c r="Z28"/>
  <c r="CO28" s="1"/>
  <c r="Z29"/>
  <c r="AE29"/>
  <c r="Z30"/>
  <c r="CO30"/>
  <c r="CS30" s="1"/>
  <c r="Z31"/>
  <c r="AH31" s="1"/>
  <c r="Z32"/>
  <c r="CO32" s="1"/>
  <c r="Z33"/>
  <c r="AE33"/>
  <c r="Z34"/>
  <c r="CO34"/>
  <c r="CR34" s="1"/>
  <c r="Z35"/>
  <c r="AC35" s="1"/>
  <c r="Z36"/>
  <c r="CO36" s="1"/>
  <c r="Z37"/>
  <c r="AH37"/>
  <c r="Z38"/>
  <c r="CO38"/>
  <c r="CS38" s="1"/>
  <c r="Z39"/>
  <c r="AH39" s="1"/>
  <c r="Z40"/>
  <c r="CO40" s="1"/>
  <c r="Z41"/>
  <c r="AE41"/>
  <c r="Z42"/>
  <c r="CO42"/>
  <c r="CP42" s="1"/>
  <c r="Z43"/>
  <c r="AC43" s="1"/>
  <c r="Z44"/>
  <c r="CO44" s="1"/>
  <c r="Z45"/>
  <c r="AF45"/>
  <c r="Z46"/>
  <c r="CO46"/>
  <c r="CS46" s="1"/>
  <c r="Z47"/>
  <c r="AA47" s="1"/>
  <c r="Z48"/>
  <c r="CO48" s="1"/>
  <c r="Z49"/>
  <c r="AF49"/>
  <c r="Z50"/>
  <c r="CO50"/>
  <c r="CR50" s="1"/>
  <c r="Z51"/>
  <c r="AH51" s="1"/>
  <c r="Z52"/>
  <c r="CO52" s="1"/>
  <c r="Z53"/>
  <c r="AH53"/>
  <c r="Z54"/>
  <c r="CO54"/>
  <c r="CS54" s="1"/>
  <c r="Z55"/>
  <c r="AE55" s="1"/>
  <c r="Z56"/>
  <c r="CO56" s="1"/>
  <c r="Z57"/>
  <c r="AG57"/>
  <c r="Z58"/>
  <c r="CO58"/>
  <c r="CR58" s="1"/>
  <c r="Z59"/>
  <c r="AH59" s="1"/>
  <c r="Z60"/>
  <c r="CO60" s="1"/>
  <c r="Z61"/>
  <c r="AH61"/>
  <c r="Z62"/>
  <c r="CO62"/>
  <c r="CS62" s="1"/>
  <c r="Z63"/>
  <c r="AE63" s="1"/>
  <c r="Z64"/>
  <c r="CO64" s="1"/>
  <c r="Z65"/>
  <c r="AH65"/>
  <c r="Z66"/>
  <c r="CO66"/>
  <c r="CT66" s="1"/>
  <c r="Z67"/>
  <c r="AB67" s="1"/>
  <c r="Z68"/>
  <c r="CO68" s="1"/>
  <c r="Z69"/>
  <c r="AC69"/>
  <c r="Z70"/>
  <c r="CO70"/>
  <c r="CS70" s="1"/>
  <c r="Z71"/>
  <c r="AB71" s="1"/>
  <c r="Z72"/>
  <c r="CO72" s="1"/>
  <c r="Z73"/>
  <c r="AH73"/>
  <c r="Z74"/>
  <c r="CO74"/>
  <c r="CR74" s="1"/>
  <c r="Z75"/>
  <c r="AF75" s="1"/>
  <c r="Z76"/>
  <c r="CO76" s="1"/>
  <c r="Z77"/>
  <c r="AA77"/>
  <c r="Z78"/>
  <c r="CO78"/>
  <c r="CS78" s="1"/>
  <c r="Z79"/>
  <c r="AG79" s="1"/>
  <c r="Z80"/>
  <c r="CO80" s="1"/>
  <c r="Z81"/>
  <c r="AE81" s="1"/>
  <c r="Z82"/>
  <c r="CO82" s="1"/>
  <c r="Z83"/>
  <c r="AA83" s="1"/>
  <c r="Z84"/>
  <c r="CO84"/>
  <c r="CR84" s="1"/>
  <c r="Z85"/>
  <c r="AC85"/>
  <c r="Z86"/>
  <c r="CO86"/>
  <c r="CS86" s="1"/>
  <c r="Z87"/>
  <c r="AC87" s="1"/>
  <c r="Z88"/>
  <c r="CO88" s="1"/>
  <c r="Z89"/>
  <c r="AD89" s="1"/>
  <c r="Z90"/>
  <c r="CO90" s="1"/>
  <c r="Z91"/>
  <c r="AD91" s="1"/>
  <c r="Z92"/>
  <c r="CO92" s="1"/>
  <c r="Z93"/>
  <c r="AE93" s="1"/>
  <c r="Z94"/>
  <c r="CO94" s="1"/>
  <c r="Z95"/>
  <c r="AC95" s="1"/>
  <c r="Z96"/>
  <c r="CO96" s="1"/>
  <c r="Z97"/>
  <c r="CO97" s="1"/>
  <c r="Z98"/>
  <c r="CO98"/>
  <c r="CR98" s="1"/>
  <c r="Z99"/>
  <c r="AB99" s="1"/>
  <c r="Z100"/>
  <c r="CO100" s="1"/>
  <c r="Z101"/>
  <c r="AG101"/>
  <c r="Z102"/>
  <c r="CO102"/>
  <c r="CR102" s="1"/>
  <c r="Z103"/>
  <c r="CO103" s="1"/>
  <c r="Z104"/>
  <c r="CO104" s="1"/>
  <c r="BG27"/>
  <c r="AY27"/>
  <c r="BG28"/>
  <c r="AY28"/>
  <c r="BG29"/>
  <c r="AY29"/>
  <c r="BG30"/>
  <c r="AY13"/>
  <c r="AY14"/>
  <c r="AY17"/>
  <c r="AY18"/>
  <c r="AY21"/>
  <c r="AY22"/>
  <c r="AY25"/>
  <c r="AY26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12"/>
  <c r="Z5"/>
  <c r="CO5"/>
  <c r="BG12"/>
  <c r="AY12"/>
  <c r="BR12"/>
  <c r="BN13"/>
  <c r="BO13"/>
  <c r="BP13"/>
  <c r="BN14"/>
  <c r="BO14"/>
  <c r="BQ14"/>
  <c r="BP14"/>
  <c r="BN15"/>
  <c r="BO15"/>
  <c r="BQ15"/>
  <c r="BP15"/>
  <c r="BN16"/>
  <c r="BO16"/>
  <c r="BP16"/>
  <c r="BN17"/>
  <c r="BO17"/>
  <c r="BQ17"/>
  <c r="BP17"/>
  <c r="BN18"/>
  <c r="BO18"/>
  <c r="BQ18"/>
  <c r="BP18"/>
  <c r="BN19"/>
  <c r="BO19"/>
  <c r="BQ19"/>
  <c r="BP19"/>
  <c r="BN20"/>
  <c r="BO20"/>
  <c r="BP20"/>
  <c r="BN21"/>
  <c r="BO21"/>
  <c r="BQ21"/>
  <c r="BP21"/>
  <c r="BN22"/>
  <c r="BO22"/>
  <c r="BQ22"/>
  <c r="BP22"/>
  <c r="BN23"/>
  <c r="BO23"/>
  <c r="BQ23"/>
  <c r="BP23"/>
  <c r="BN24"/>
  <c r="BO24"/>
  <c r="BP24"/>
  <c r="BN25"/>
  <c r="BO25"/>
  <c r="BQ25"/>
  <c r="BP25"/>
  <c r="BN26"/>
  <c r="BO26"/>
  <c r="BQ26"/>
  <c r="BP26"/>
  <c r="BN27"/>
  <c r="BO27"/>
  <c r="BQ27"/>
  <c r="BP27"/>
  <c r="BN28"/>
  <c r="BO28"/>
  <c r="BP28"/>
  <c r="BN29"/>
  <c r="BO29"/>
  <c r="BQ29"/>
  <c r="BP29"/>
  <c r="BN30"/>
  <c r="BO30"/>
  <c r="BQ30"/>
  <c r="BP30"/>
  <c r="BN31"/>
  <c r="BO31"/>
  <c r="BP31"/>
  <c r="BN32"/>
  <c r="BO32"/>
  <c r="BP32"/>
  <c r="BN33"/>
  <c r="BO33"/>
  <c r="BQ33"/>
  <c r="BP33"/>
  <c r="BN34"/>
  <c r="BO34"/>
  <c r="BQ34"/>
  <c r="BP34"/>
  <c r="BN35"/>
  <c r="BO35"/>
  <c r="BP35"/>
  <c r="BN36"/>
  <c r="BO36"/>
  <c r="BP36"/>
  <c r="BN37"/>
  <c r="BO37"/>
  <c r="BP37"/>
  <c r="BN38"/>
  <c r="BO38"/>
  <c r="BP38"/>
  <c r="BN39"/>
  <c r="BO39"/>
  <c r="BP39"/>
  <c r="BN40"/>
  <c r="BO40"/>
  <c r="BP40"/>
  <c r="BN41"/>
  <c r="BO41"/>
  <c r="BP41"/>
  <c r="BN42"/>
  <c r="BO42"/>
  <c r="BP42"/>
  <c r="BN43"/>
  <c r="BO43"/>
  <c r="BP43"/>
  <c r="BN44"/>
  <c r="BO44"/>
  <c r="BP44"/>
  <c r="BN45"/>
  <c r="BO45"/>
  <c r="BP45"/>
  <c r="BN46"/>
  <c r="BO46"/>
  <c r="BP46"/>
  <c r="BN47"/>
  <c r="BO47"/>
  <c r="BP47"/>
  <c r="BN48"/>
  <c r="BO48"/>
  <c r="BP48"/>
  <c r="BN49"/>
  <c r="BO49"/>
  <c r="BP49"/>
  <c r="BN50"/>
  <c r="BO50"/>
  <c r="BP50"/>
  <c r="BN51"/>
  <c r="BO51"/>
  <c r="BP51"/>
  <c r="BN52"/>
  <c r="BO52"/>
  <c r="BP52"/>
  <c r="BN53"/>
  <c r="BO53"/>
  <c r="BP53"/>
  <c r="BN54"/>
  <c r="BO54"/>
  <c r="BP54"/>
  <c r="BN55"/>
  <c r="BO55"/>
  <c r="BP55"/>
  <c r="BN56"/>
  <c r="BO56"/>
  <c r="BP56"/>
  <c r="BN57"/>
  <c r="BO57"/>
  <c r="BP57"/>
  <c r="BN58"/>
  <c r="BO58"/>
  <c r="BP58"/>
  <c r="BN59"/>
  <c r="BO59"/>
  <c r="BP59"/>
  <c r="BN60"/>
  <c r="BO60"/>
  <c r="BP60"/>
  <c r="BN61"/>
  <c r="BO61"/>
  <c r="BP61"/>
  <c r="BN62"/>
  <c r="BO62"/>
  <c r="BP62"/>
  <c r="BN63"/>
  <c r="BO63"/>
  <c r="BP63"/>
  <c r="BN64"/>
  <c r="BO64"/>
  <c r="BP64"/>
  <c r="BN65"/>
  <c r="BO65"/>
  <c r="BP65"/>
  <c r="BN66"/>
  <c r="BO66"/>
  <c r="BP66"/>
  <c r="BN67"/>
  <c r="BO67"/>
  <c r="BP67"/>
  <c r="BN68"/>
  <c r="BO68"/>
  <c r="BP68"/>
  <c r="BN69"/>
  <c r="BO69"/>
  <c r="BP69"/>
  <c r="BN70"/>
  <c r="BO70"/>
  <c r="BP70"/>
  <c r="BN71"/>
  <c r="BO71"/>
  <c r="BP71"/>
  <c r="BN72"/>
  <c r="BO72"/>
  <c r="BP72"/>
  <c r="BN73"/>
  <c r="BO73"/>
  <c r="BP73"/>
  <c r="BN74"/>
  <c r="BO74"/>
  <c r="BP74"/>
  <c r="BN75"/>
  <c r="BO75"/>
  <c r="BP75"/>
  <c r="BN76"/>
  <c r="BO76"/>
  <c r="BP76"/>
  <c r="BN77"/>
  <c r="BO77"/>
  <c r="BP77"/>
  <c r="BN78"/>
  <c r="BO78"/>
  <c r="BP78"/>
  <c r="BN79"/>
  <c r="BO79"/>
  <c r="BP79"/>
  <c r="BN80"/>
  <c r="BO80"/>
  <c r="BP80"/>
  <c r="BN81"/>
  <c r="BO81"/>
  <c r="BP81"/>
  <c r="BN82"/>
  <c r="BO82"/>
  <c r="BP82"/>
  <c r="BN83"/>
  <c r="BO83"/>
  <c r="BP83"/>
  <c r="BN84"/>
  <c r="BO84"/>
  <c r="BP84"/>
  <c r="BN85"/>
  <c r="BO85"/>
  <c r="BP85"/>
  <c r="BN86"/>
  <c r="BO86"/>
  <c r="BQ86"/>
  <c r="BP86"/>
  <c r="BN87"/>
  <c r="BO87"/>
  <c r="BP87"/>
  <c r="BN88"/>
  <c r="BO88"/>
  <c r="BP88"/>
  <c r="BN89"/>
  <c r="BO89"/>
  <c r="BP89"/>
  <c r="BN90"/>
  <c r="BO90"/>
  <c r="BQ90"/>
  <c r="BP90"/>
  <c r="BN91"/>
  <c r="BO91"/>
  <c r="BP91"/>
  <c r="BN92"/>
  <c r="BO92"/>
  <c r="BP92"/>
  <c r="BN93"/>
  <c r="BO93"/>
  <c r="BP93"/>
  <c r="BN94"/>
  <c r="BO94"/>
  <c r="BQ94"/>
  <c r="BP94"/>
  <c r="BN95"/>
  <c r="BO95"/>
  <c r="BP95"/>
  <c r="BN96"/>
  <c r="BO96"/>
  <c r="BP96"/>
  <c r="BN97"/>
  <c r="BO97"/>
  <c r="BP97"/>
  <c r="BN98"/>
  <c r="BO98"/>
  <c r="BQ98"/>
  <c r="BP98"/>
  <c r="BN99"/>
  <c r="BO99"/>
  <c r="BP99"/>
  <c r="BN100"/>
  <c r="BO100"/>
  <c r="BP100"/>
  <c r="BN101"/>
  <c r="BO101"/>
  <c r="BP101"/>
  <c r="BN102"/>
  <c r="BO102"/>
  <c r="BQ102"/>
  <c r="BP102"/>
  <c r="BN103"/>
  <c r="BO103"/>
  <c r="BP103"/>
  <c r="BN104"/>
  <c r="BO104"/>
  <c r="BP104"/>
  <c r="BN105"/>
  <c r="BO105"/>
  <c r="BP105"/>
  <c r="BN106"/>
  <c r="BO106"/>
  <c r="BQ106"/>
  <c r="BP106"/>
  <c r="BN107"/>
  <c r="BO107"/>
  <c r="BP107"/>
  <c r="BN108"/>
  <c r="BO108"/>
  <c r="BP108"/>
  <c r="BN109"/>
  <c r="BO109"/>
  <c r="BQ109"/>
  <c r="BP109"/>
  <c r="BN110"/>
  <c r="BO110"/>
  <c r="BQ110"/>
  <c r="BP110"/>
  <c r="BN111"/>
  <c r="BO111"/>
  <c r="BP111"/>
  <c r="BN112"/>
  <c r="BO112"/>
  <c r="BP112"/>
  <c r="BN113"/>
  <c r="BO113"/>
  <c r="BQ113"/>
  <c r="BP113"/>
  <c r="BN114"/>
  <c r="BO114"/>
  <c r="BQ114"/>
  <c r="BP114"/>
  <c r="BN115"/>
  <c r="BO115"/>
  <c r="BP115"/>
  <c r="BN116"/>
  <c r="BO116"/>
  <c r="BP116"/>
  <c r="BN117"/>
  <c r="BO117"/>
  <c r="BQ117"/>
  <c r="BP117"/>
  <c r="BN118"/>
  <c r="BO118"/>
  <c r="BQ118"/>
  <c r="BP118"/>
  <c r="BN119"/>
  <c r="BO119"/>
  <c r="BP119"/>
  <c r="BN120"/>
  <c r="BO120"/>
  <c r="BP120"/>
  <c r="BN121"/>
  <c r="BO121"/>
  <c r="BP121"/>
  <c r="BN122"/>
  <c r="BO122"/>
  <c r="BQ122"/>
  <c r="BP122"/>
  <c r="BN123"/>
  <c r="BO123"/>
  <c r="BP123"/>
  <c r="BN124"/>
  <c r="BO124"/>
  <c r="BP124"/>
  <c r="BN125"/>
  <c r="BO125"/>
  <c r="BP125"/>
  <c r="BN126"/>
  <c r="BO126"/>
  <c r="BQ126"/>
  <c r="BP126"/>
  <c r="BN127"/>
  <c r="BO127"/>
  <c r="BP127"/>
  <c r="BN128"/>
  <c r="BO128"/>
  <c r="BP128"/>
  <c r="BN129"/>
  <c r="BO129"/>
  <c r="BP129"/>
  <c r="BN130"/>
  <c r="BO130"/>
  <c r="BQ130"/>
  <c r="BP130"/>
  <c r="BN131"/>
  <c r="BO131"/>
  <c r="BP131"/>
  <c r="BN132"/>
  <c r="BO132"/>
  <c r="BP132"/>
  <c r="BN133"/>
  <c r="BO133"/>
  <c r="BP133"/>
  <c r="BN134"/>
  <c r="BO134"/>
  <c r="BQ134"/>
  <c r="BP134"/>
  <c r="BN135"/>
  <c r="BO135"/>
  <c r="BP135"/>
  <c r="BN136"/>
  <c r="BO136"/>
  <c r="BP136"/>
  <c r="BN137"/>
  <c r="BO137"/>
  <c r="BP137"/>
  <c r="BN138"/>
  <c r="BO138"/>
  <c r="BQ138"/>
  <c r="BP138"/>
  <c r="BN139"/>
  <c r="BO139"/>
  <c r="BP139"/>
  <c r="BN140"/>
  <c r="BO140"/>
  <c r="BP140"/>
  <c r="BN141"/>
  <c r="BO141"/>
  <c r="BQ141"/>
  <c r="BP141"/>
  <c r="BN142"/>
  <c r="BO142"/>
  <c r="BQ142"/>
  <c r="BP142"/>
  <c r="BN143"/>
  <c r="BO143"/>
  <c r="BP143"/>
  <c r="BN144"/>
  <c r="BO144"/>
  <c r="BP144"/>
  <c r="BN145"/>
  <c r="BO145"/>
  <c r="BQ145"/>
  <c r="BP145"/>
  <c r="BN146"/>
  <c r="BO146"/>
  <c r="BQ146"/>
  <c r="BP146"/>
  <c r="BN147"/>
  <c r="BO147"/>
  <c r="BP147"/>
  <c r="BN148"/>
  <c r="BO148"/>
  <c r="BP148"/>
  <c r="BN149"/>
  <c r="BO149"/>
  <c r="BQ149"/>
  <c r="BP149"/>
  <c r="BN150"/>
  <c r="BO150"/>
  <c r="BQ150"/>
  <c r="BP150"/>
  <c r="BN151"/>
  <c r="BO151"/>
  <c r="BP151"/>
  <c r="BN152"/>
  <c r="BO152"/>
  <c r="BP152"/>
  <c r="BN153"/>
  <c r="BO153"/>
  <c r="BQ153"/>
  <c r="BP153"/>
  <c r="BN154"/>
  <c r="BO154"/>
  <c r="BQ154"/>
  <c r="BP154"/>
  <c r="BN155"/>
  <c r="BO155"/>
  <c r="BP155"/>
  <c r="BN156"/>
  <c r="BO156"/>
  <c r="BP156"/>
  <c r="BN157"/>
  <c r="BO157"/>
  <c r="BQ157"/>
  <c r="BP157"/>
  <c r="BN158"/>
  <c r="BO158"/>
  <c r="BQ158"/>
  <c r="BP158"/>
  <c r="BN159"/>
  <c r="BO159"/>
  <c r="BP159"/>
  <c r="BN160"/>
  <c r="BO160"/>
  <c r="BP160"/>
  <c r="BN161"/>
  <c r="BO161"/>
  <c r="BQ161"/>
  <c r="BP161"/>
  <c r="BN162"/>
  <c r="BO162"/>
  <c r="BQ162"/>
  <c r="BP162"/>
  <c r="BN163"/>
  <c r="BO163"/>
  <c r="BP163"/>
  <c r="BN164"/>
  <c r="BO164"/>
  <c r="BP164"/>
  <c r="BN165"/>
  <c r="BO165"/>
  <c r="BQ165"/>
  <c r="BP165"/>
  <c r="BN166"/>
  <c r="BO166"/>
  <c r="BQ166"/>
  <c r="BP166"/>
  <c r="BN167"/>
  <c r="BO167"/>
  <c r="BP167"/>
  <c r="BN168"/>
  <c r="BO168"/>
  <c r="BP168"/>
  <c r="BN169"/>
  <c r="BO169"/>
  <c r="BQ169"/>
  <c r="BP169"/>
  <c r="BN170"/>
  <c r="BO170"/>
  <c r="BQ170"/>
  <c r="BP170"/>
  <c r="BN171"/>
  <c r="BO171"/>
  <c r="BP171"/>
  <c r="BN172"/>
  <c r="BO172"/>
  <c r="BP172"/>
  <c r="BN173"/>
  <c r="BO173"/>
  <c r="BQ173"/>
  <c r="BP173"/>
  <c r="BN174"/>
  <c r="BO174"/>
  <c r="BQ174"/>
  <c r="BP174"/>
  <c r="BN175"/>
  <c r="BO175"/>
  <c r="BQ175"/>
  <c r="BP175"/>
  <c r="BN176"/>
  <c r="BO176"/>
  <c r="BQ176"/>
  <c r="BP176"/>
  <c r="BN177"/>
  <c r="BO177"/>
  <c r="BQ177"/>
  <c r="BP177"/>
  <c r="BN178"/>
  <c r="BO178"/>
  <c r="BQ178"/>
  <c r="BP178"/>
  <c r="BN179"/>
  <c r="BO179"/>
  <c r="BQ179"/>
  <c r="BP179"/>
  <c r="BN180"/>
  <c r="BO180"/>
  <c r="BQ180"/>
  <c r="BP180"/>
  <c r="BN181"/>
  <c r="BO181"/>
  <c r="BQ181"/>
  <c r="BP181"/>
  <c r="BN182"/>
  <c r="BO182"/>
  <c r="BQ182"/>
  <c r="BP182"/>
  <c r="BN183"/>
  <c r="BO183"/>
  <c r="BQ183"/>
  <c r="BP183"/>
  <c r="BN184"/>
  <c r="BO184"/>
  <c r="BQ184"/>
  <c r="BP184"/>
  <c r="BN185"/>
  <c r="BO185"/>
  <c r="BQ185"/>
  <c r="BP185"/>
  <c r="BN186"/>
  <c r="BO186"/>
  <c r="BQ186"/>
  <c r="BP186"/>
  <c r="BN187"/>
  <c r="BO187"/>
  <c r="BQ187"/>
  <c r="BP187"/>
  <c r="BN188"/>
  <c r="BO188"/>
  <c r="BQ188"/>
  <c r="BP188"/>
  <c r="BN189"/>
  <c r="BO189"/>
  <c r="BQ189"/>
  <c r="BP189"/>
  <c r="BN190"/>
  <c r="BO190"/>
  <c r="BQ190"/>
  <c r="BP190"/>
  <c r="BN191"/>
  <c r="BO191"/>
  <c r="BQ191"/>
  <c r="BP191"/>
  <c r="BN192"/>
  <c r="BO192"/>
  <c r="BQ192"/>
  <c r="BP192"/>
  <c r="BN193"/>
  <c r="BO193"/>
  <c r="BQ193"/>
  <c r="BP193"/>
  <c r="BN194"/>
  <c r="BO194"/>
  <c r="BQ194"/>
  <c r="BP194"/>
  <c r="BN195"/>
  <c r="BO195"/>
  <c r="BQ195"/>
  <c r="BP195"/>
  <c r="BN196"/>
  <c r="BO196"/>
  <c r="BQ196"/>
  <c r="BP196"/>
  <c r="BN197"/>
  <c r="BO197"/>
  <c r="BQ197"/>
  <c r="BP197"/>
  <c r="BN198"/>
  <c r="BO198"/>
  <c r="BQ198"/>
  <c r="BP198"/>
  <c r="BN199"/>
  <c r="BO199"/>
  <c r="BQ199"/>
  <c r="BP199"/>
  <c r="BN200"/>
  <c r="BO200"/>
  <c r="BQ200"/>
  <c r="BP200"/>
  <c r="BN201"/>
  <c r="BO201"/>
  <c r="BQ201"/>
  <c r="BP201"/>
  <c r="BN202"/>
  <c r="BO202"/>
  <c r="BQ202"/>
  <c r="BP202"/>
  <c r="BN203"/>
  <c r="BO203"/>
  <c r="BQ203"/>
  <c r="BP203"/>
  <c r="BN204"/>
  <c r="BO204"/>
  <c r="BQ204"/>
  <c r="BP204"/>
  <c r="BN205"/>
  <c r="BO205"/>
  <c r="BQ205"/>
  <c r="BP205"/>
  <c r="BN206"/>
  <c r="BO206"/>
  <c r="BQ206"/>
  <c r="BP206"/>
  <c r="BN207"/>
  <c r="BO207"/>
  <c r="BQ207"/>
  <c r="BP207"/>
  <c r="BN208"/>
  <c r="BO208"/>
  <c r="BQ208"/>
  <c r="BP208"/>
  <c r="BN209"/>
  <c r="BO209"/>
  <c r="BQ209"/>
  <c r="BP209"/>
  <c r="BN210"/>
  <c r="BO210"/>
  <c r="BP210"/>
  <c r="BN211"/>
  <c r="BO211"/>
  <c r="BQ211"/>
  <c r="BP211"/>
  <c r="BN212"/>
  <c r="BO212"/>
  <c r="BQ212"/>
  <c r="BP212"/>
  <c r="BP12"/>
  <c r="BO12"/>
  <c r="BN12"/>
  <c r="AH201"/>
  <c r="AE201"/>
  <c r="AE189"/>
  <c r="AE177"/>
  <c r="AA165"/>
  <c r="AF164"/>
  <c r="AA197"/>
  <c r="CO185"/>
  <c r="CP185"/>
  <c r="AD173"/>
  <c r="AC161"/>
  <c r="AD161"/>
  <c r="AF153"/>
  <c r="AG141"/>
  <c r="AE133"/>
  <c r="AF203"/>
  <c r="AC199"/>
  <c r="AH195"/>
  <c r="AH191"/>
  <c r="AB187"/>
  <c r="CO187"/>
  <c r="CU187" s="1"/>
  <c r="AC183"/>
  <c r="AA179"/>
  <c r="AG175"/>
  <c r="CO171"/>
  <c r="CP171" s="1"/>
  <c r="AF167"/>
  <c r="AE163"/>
  <c r="AG159"/>
  <c r="AC155"/>
  <c r="AB155"/>
  <c r="AA151"/>
  <c r="AC147"/>
  <c r="AG143"/>
  <c r="AG139"/>
  <c r="AH135"/>
  <c r="CO131"/>
  <c r="CT131" s="1"/>
  <c r="AH127"/>
  <c r="AB205"/>
  <c r="AG205"/>
  <c r="AC193"/>
  <c r="AE181"/>
  <c r="AA169"/>
  <c r="AC157"/>
  <c r="AB157"/>
  <c r="CO157"/>
  <c r="CR157" s="1"/>
  <c r="AH149"/>
  <c r="AB149"/>
  <c r="AD145"/>
  <c r="AA145"/>
  <c r="AD137"/>
  <c r="AH137"/>
  <c r="AC129"/>
  <c r="AE129"/>
  <c r="AG129"/>
  <c r="CO125"/>
  <c r="CS125" s="1"/>
  <c r="AD125"/>
  <c r="AF178"/>
  <c r="CO150"/>
  <c r="CQ150" s="1"/>
  <c r="CO115"/>
  <c r="CP115" s="1"/>
  <c r="AC107"/>
  <c r="AG107"/>
  <c r="AG119"/>
  <c r="CO116"/>
  <c r="CU116"/>
  <c r="AC123"/>
  <c r="CO111"/>
  <c r="CT111" s="1"/>
  <c r="AA121"/>
  <c r="AE121"/>
  <c r="AC117"/>
  <c r="CO113"/>
  <c r="CP113" s="1"/>
  <c r="CO109"/>
  <c r="CP109" s="1"/>
  <c r="CU84"/>
  <c r="AK19"/>
  <c r="AO19"/>
  <c r="AM19"/>
  <c r="AQ19"/>
  <c r="CX19"/>
  <c r="AK15"/>
  <c r="AO15"/>
  <c r="AM15"/>
  <c r="AQ15"/>
  <c r="CX15"/>
  <c r="AK11"/>
  <c r="AO11"/>
  <c r="AQ11"/>
  <c r="CX11"/>
  <c r="AQ7"/>
  <c r="AK7"/>
  <c r="AO7"/>
  <c r="CX7"/>
  <c r="AK120"/>
  <c r="AO120"/>
  <c r="AM120"/>
  <c r="AQ120"/>
  <c r="CX120"/>
  <c r="AK116"/>
  <c r="AO116"/>
  <c r="AM116"/>
  <c r="AQ116"/>
  <c r="CX116"/>
  <c r="AK112"/>
  <c r="AO112"/>
  <c r="AM112"/>
  <c r="AQ112"/>
  <c r="CX112"/>
  <c r="AK108"/>
  <c r="AO108"/>
  <c r="AM108"/>
  <c r="AQ108"/>
  <c r="CX108"/>
  <c r="AL103"/>
  <c r="AP103"/>
  <c r="AM103"/>
  <c r="AQ103"/>
  <c r="AN103"/>
  <c r="AR103"/>
  <c r="CX103"/>
  <c r="AK103"/>
  <c r="AO103"/>
  <c r="AL99"/>
  <c r="AP99"/>
  <c r="AM99"/>
  <c r="AQ99"/>
  <c r="AN99"/>
  <c r="AR99"/>
  <c r="AK99"/>
  <c r="AO99"/>
  <c r="CX99"/>
  <c r="AL95"/>
  <c r="AP95"/>
  <c r="AM95"/>
  <c r="AQ95"/>
  <c r="AN95"/>
  <c r="AR95"/>
  <c r="AK95"/>
  <c r="CX95"/>
  <c r="AO95"/>
  <c r="AL91"/>
  <c r="AP91"/>
  <c r="AM91"/>
  <c r="AQ91"/>
  <c r="AN91"/>
  <c r="AR91"/>
  <c r="CX91"/>
  <c r="AK91"/>
  <c r="AO91"/>
  <c r="AL87"/>
  <c r="AP87"/>
  <c r="AM87"/>
  <c r="AQ87"/>
  <c r="AN87"/>
  <c r="AR87"/>
  <c r="AK87"/>
  <c r="AO87"/>
  <c r="CX87"/>
  <c r="AL83"/>
  <c r="AP83"/>
  <c r="AM83"/>
  <c r="AQ83"/>
  <c r="AN83"/>
  <c r="AR83"/>
  <c r="AK83"/>
  <c r="CX83"/>
  <c r="AO83"/>
  <c r="AL79"/>
  <c r="AP79"/>
  <c r="AM79"/>
  <c r="AQ79"/>
  <c r="AN79"/>
  <c r="AR79"/>
  <c r="CX79"/>
  <c r="AK79"/>
  <c r="AO79"/>
  <c r="AK75"/>
  <c r="AL75"/>
  <c r="AP75"/>
  <c r="AO75"/>
  <c r="AQ75"/>
  <c r="AM75"/>
  <c r="AR75"/>
  <c r="CX75"/>
  <c r="AN75"/>
  <c r="AN71"/>
  <c r="AR71"/>
  <c r="AK71"/>
  <c r="AO71"/>
  <c r="AL71"/>
  <c r="AP71"/>
  <c r="AM71"/>
  <c r="AQ71"/>
  <c r="CX71"/>
  <c r="AN67"/>
  <c r="AR67"/>
  <c r="AK67"/>
  <c r="AO67"/>
  <c r="AL67"/>
  <c r="AP67"/>
  <c r="AM67"/>
  <c r="AQ67"/>
  <c r="CX67"/>
  <c r="AN63"/>
  <c r="AR63"/>
  <c r="AK63"/>
  <c r="AO63"/>
  <c r="AL63"/>
  <c r="AP63"/>
  <c r="AM63"/>
  <c r="AQ63"/>
  <c r="CX63"/>
  <c r="AN59"/>
  <c r="AR59"/>
  <c r="AK59"/>
  <c r="AO59"/>
  <c r="AL59"/>
  <c r="AP59"/>
  <c r="AM59"/>
  <c r="AQ59"/>
  <c r="CX59"/>
  <c r="AN55"/>
  <c r="AR55"/>
  <c r="AK55"/>
  <c r="AO55"/>
  <c r="AL55"/>
  <c r="AP55"/>
  <c r="AM55"/>
  <c r="AQ55"/>
  <c r="CX55"/>
  <c r="AN51"/>
  <c r="AR51"/>
  <c r="AK51"/>
  <c r="AO51"/>
  <c r="AL51"/>
  <c r="AP51"/>
  <c r="AM51"/>
  <c r="AQ51"/>
  <c r="CX51"/>
  <c r="AN47"/>
  <c r="AR47"/>
  <c r="AK47"/>
  <c r="AO47"/>
  <c r="AL47"/>
  <c r="AP47"/>
  <c r="AM47"/>
  <c r="AQ47"/>
  <c r="CX47"/>
  <c r="AN43"/>
  <c r="AR43"/>
  <c r="AK43"/>
  <c r="AO43"/>
  <c r="AL43"/>
  <c r="AP43"/>
  <c r="AM43"/>
  <c r="AQ43"/>
  <c r="CX43"/>
  <c r="AN39"/>
  <c r="AR39"/>
  <c r="AK39"/>
  <c r="AO39"/>
  <c r="AL39"/>
  <c r="AP39"/>
  <c r="AM39"/>
  <c r="AQ39"/>
  <c r="CX39"/>
  <c r="AN35"/>
  <c r="AR35"/>
  <c r="AK35"/>
  <c r="AO35"/>
  <c r="AL35"/>
  <c r="AP35"/>
  <c r="AM35"/>
  <c r="AQ35"/>
  <c r="CX35"/>
  <c r="AN31"/>
  <c r="AR31"/>
  <c r="AK31"/>
  <c r="AO31"/>
  <c r="AL31"/>
  <c r="AP31"/>
  <c r="AM31"/>
  <c r="AQ31"/>
  <c r="CX31"/>
  <c r="AN27"/>
  <c r="AR27"/>
  <c r="AK27"/>
  <c r="AO27"/>
  <c r="AL27"/>
  <c r="AP27"/>
  <c r="AM27"/>
  <c r="AQ27"/>
  <c r="CX27"/>
  <c r="AN23"/>
  <c r="AR23"/>
  <c r="AK23"/>
  <c r="AO23"/>
  <c r="AL23"/>
  <c r="AP23"/>
  <c r="AM23"/>
  <c r="AQ23"/>
  <c r="CX23"/>
  <c r="AL204"/>
  <c r="AP204"/>
  <c r="AM204"/>
  <c r="AQ204"/>
  <c r="AN204"/>
  <c r="AR204"/>
  <c r="AK204"/>
  <c r="AO204"/>
  <c r="CX204"/>
  <c r="AL200"/>
  <c r="AP200"/>
  <c r="AM200"/>
  <c r="AQ200"/>
  <c r="AN200"/>
  <c r="AR200"/>
  <c r="AK200"/>
  <c r="AO200"/>
  <c r="CX200"/>
  <c r="AL196"/>
  <c r="AP196"/>
  <c r="AM196"/>
  <c r="AQ196"/>
  <c r="AN196"/>
  <c r="AR196"/>
  <c r="AK196"/>
  <c r="AO196"/>
  <c r="CX196"/>
  <c r="AL192"/>
  <c r="AP192"/>
  <c r="AM192"/>
  <c r="AQ192"/>
  <c r="AN192"/>
  <c r="AR192"/>
  <c r="AK192"/>
  <c r="AO192"/>
  <c r="CX192"/>
  <c r="AL188"/>
  <c r="AP188"/>
  <c r="AM188"/>
  <c r="AQ188"/>
  <c r="AN188"/>
  <c r="AR188"/>
  <c r="AK188"/>
  <c r="AO188"/>
  <c r="CX188"/>
  <c r="AL184"/>
  <c r="AP184"/>
  <c r="AM184"/>
  <c r="AQ184"/>
  <c r="AN184"/>
  <c r="AR184"/>
  <c r="AK184"/>
  <c r="AO184"/>
  <c r="CX184"/>
  <c r="AL180"/>
  <c r="AP180"/>
  <c r="AM180"/>
  <c r="AQ180"/>
  <c r="AN180"/>
  <c r="AR180"/>
  <c r="AK180"/>
  <c r="AO180"/>
  <c r="CX180"/>
  <c r="AL176"/>
  <c r="AP176"/>
  <c r="AM176"/>
  <c r="AQ176"/>
  <c r="AN176"/>
  <c r="AR176"/>
  <c r="AK176"/>
  <c r="AO176"/>
  <c r="CX176"/>
  <c r="AL172"/>
  <c r="AP172"/>
  <c r="AM172"/>
  <c r="AQ172"/>
  <c r="AN172"/>
  <c r="AR172"/>
  <c r="AK172"/>
  <c r="AO172"/>
  <c r="CX172"/>
  <c r="AL168"/>
  <c r="AP168"/>
  <c r="AM168"/>
  <c r="AQ168"/>
  <c r="AN168"/>
  <c r="AR168"/>
  <c r="AK168"/>
  <c r="AO168"/>
  <c r="CX168"/>
  <c r="AL164"/>
  <c r="AP164"/>
  <c r="AM164"/>
  <c r="AQ164"/>
  <c r="AN164"/>
  <c r="AR164"/>
  <c r="AK164"/>
  <c r="AO164"/>
  <c r="CX164"/>
  <c r="AL160"/>
  <c r="AP160"/>
  <c r="AM160"/>
  <c r="AQ160"/>
  <c r="AN160"/>
  <c r="AR160"/>
  <c r="AK160"/>
  <c r="AO160"/>
  <c r="CX160"/>
  <c r="AL156"/>
  <c r="AP156"/>
  <c r="AM156"/>
  <c r="AQ156"/>
  <c r="AN156"/>
  <c r="AR156"/>
  <c r="AK156"/>
  <c r="AO156"/>
  <c r="CX156"/>
  <c r="AL152"/>
  <c r="AP152"/>
  <c r="AM152"/>
  <c r="AQ152"/>
  <c r="AN152"/>
  <c r="AR152"/>
  <c r="AK152"/>
  <c r="AO152"/>
  <c r="CX152"/>
  <c r="AL148"/>
  <c r="AP148"/>
  <c r="AM148"/>
  <c r="AQ148"/>
  <c r="AN148"/>
  <c r="AR148"/>
  <c r="AK148"/>
  <c r="AO148"/>
  <c r="CX148"/>
  <c r="AL144"/>
  <c r="AP144"/>
  <c r="AM144"/>
  <c r="AQ144"/>
  <c r="AN144"/>
  <c r="AR144"/>
  <c r="AK144"/>
  <c r="AO144"/>
  <c r="CX144"/>
  <c r="AL140"/>
  <c r="AM140"/>
  <c r="AP140"/>
  <c r="AK140"/>
  <c r="AQ140"/>
  <c r="AN140"/>
  <c r="AR140"/>
  <c r="AO140"/>
  <c r="CX140"/>
  <c r="AL136"/>
  <c r="AP136"/>
  <c r="AM136"/>
  <c r="AQ136"/>
  <c r="AR136"/>
  <c r="AK136"/>
  <c r="AN136"/>
  <c r="AO136"/>
  <c r="CX136"/>
  <c r="AK132"/>
  <c r="AO132"/>
  <c r="AL132"/>
  <c r="AP132"/>
  <c r="AM132"/>
  <c r="AQ132"/>
  <c r="AN132"/>
  <c r="AR132"/>
  <c r="CX132"/>
  <c r="AK128"/>
  <c r="AO128"/>
  <c r="AL128"/>
  <c r="AP128"/>
  <c r="AM128"/>
  <c r="AQ128"/>
  <c r="AN128"/>
  <c r="AR128"/>
  <c r="CX128"/>
  <c r="AK124"/>
  <c r="AO124"/>
  <c r="AL124"/>
  <c r="AP124"/>
  <c r="AM124"/>
  <c r="AQ124"/>
  <c r="AN124"/>
  <c r="AR124"/>
  <c r="CX124"/>
  <c r="AK22"/>
  <c r="AO22"/>
  <c r="AQ22"/>
  <c r="AM22"/>
  <c r="CX22"/>
  <c r="AK18"/>
  <c r="AO18"/>
  <c r="AQ18"/>
  <c r="AM18"/>
  <c r="CX18"/>
  <c r="AK14"/>
  <c r="AO14"/>
  <c r="AQ14"/>
  <c r="CX14"/>
  <c r="AM10"/>
  <c r="AQ10"/>
  <c r="AK10"/>
  <c r="AO10"/>
  <c r="CX10"/>
  <c r="AM6"/>
  <c r="AQ6"/>
  <c r="AK6"/>
  <c r="AO6"/>
  <c r="CX6"/>
  <c r="AK123"/>
  <c r="AO123"/>
  <c r="AM123"/>
  <c r="AQ123"/>
  <c r="CX123"/>
  <c r="AK119"/>
  <c r="AO119"/>
  <c r="AM119"/>
  <c r="AQ119"/>
  <c r="CX119"/>
  <c r="AK115"/>
  <c r="AO115"/>
  <c r="AM115"/>
  <c r="AQ115"/>
  <c r="CX115"/>
  <c r="AK111"/>
  <c r="AO111"/>
  <c r="AM111"/>
  <c r="AQ111"/>
  <c r="CX111"/>
  <c r="AK107"/>
  <c r="AO107"/>
  <c r="CX107"/>
  <c r="AM107"/>
  <c r="AQ107"/>
  <c r="AL102"/>
  <c r="AP102"/>
  <c r="AM102"/>
  <c r="AQ102"/>
  <c r="AN102"/>
  <c r="AR102"/>
  <c r="AO102"/>
  <c r="AK102"/>
  <c r="CX102"/>
  <c r="AL98"/>
  <c r="AP98"/>
  <c r="AM98"/>
  <c r="AQ98"/>
  <c r="AN98"/>
  <c r="AR98"/>
  <c r="AO98"/>
  <c r="AK98"/>
  <c r="CX98"/>
  <c r="AL94"/>
  <c r="AP94"/>
  <c r="AM94"/>
  <c r="AQ94"/>
  <c r="AN94"/>
  <c r="AR94"/>
  <c r="AO94"/>
  <c r="AK94"/>
  <c r="CX94"/>
  <c r="AL90"/>
  <c r="AP90"/>
  <c r="AM90"/>
  <c r="AQ90"/>
  <c r="AN90"/>
  <c r="AR90"/>
  <c r="AO90"/>
  <c r="AK90"/>
  <c r="CX90"/>
  <c r="AL86"/>
  <c r="AP86"/>
  <c r="AM86"/>
  <c r="AQ86"/>
  <c r="AN86"/>
  <c r="AR86"/>
  <c r="AO86"/>
  <c r="AK86"/>
  <c r="CX86"/>
  <c r="AL82"/>
  <c r="AP82"/>
  <c r="AM82"/>
  <c r="AQ82"/>
  <c r="AN82"/>
  <c r="AR82"/>
  <c r="AO82"/>
  <c r="AK82"/>
  <c r="CX82"/>
  <c r="AL78"/>
  <c r="AP78"/>
  <c r="AM78"/>
  <c r="AQ78"/>
  <c r="AN78"/>
  <c r="AR78"/>
  <c r="AO78"/>
  <c r="AK78"/>
  <c r="CX78"/>
  <c r="AN74"/>
  <c r="AK74"/>
  <c r="AO74"/>
  <c r="AL74"/>
  <c r="AP74"/>
  <c r="AQ74"/>
  <c r="AR74"/>
  <c r="AM74"/>
  <c r="CX74"/>
  <c r="AN70"/>
  <c r="AR70"/>
  <c r="AK70"/>
  <c r="AO70"/>
  <c r="AL70"/>
  <c r="AP70"/>
  <c r="AQ70"/>
  <c r="AM70"/>
  <c r="CX70"/>
  <c r="AN66"/>
  <c r="AR66"/>
  <c r="AK66"/>
  <c r="AO66"/>
  <c r="AL66"/>
  <c r="AP66"/>
  <c r="AQ66"/>
  <c r="AM66"/>
  <c r="CX66"/>
  <c r="AN62"/>
  <c r="AR62"/>
  <c r="AK62"/>
  <c r="AO62"/>
  <c r="AL62"/>
  <c r="AP62"/>
  <c r="AQ62"/>
  <c r="AM62"/>
  <c r="CX62"/>
  <c r="AN58"/>
  <c r="AR58"/>
  <c r="AK58"/>
  <c r="AO58"/>
  <c r="AL58"/>
  <c r="AP58"/>
  <c r="AQ58"/>
  <c r="AM58"/>
  <c r="CX58"/>
  <c r="AN54"/>
  <c r="AR54"/>
  <c r="AK54"/>
  <c r="AO54"/>
  <c r="AL54"/>
  <c r="AP54"/>
  <c r="AQ54"/>
  <c r="CX54"/>
  <c r="AM54"/>
  <c r="AN50"/>
  <c r="AR50"/>
  <c r="AK50"/>
  <c r="AO50"/>
  <c r="AL50"/>
  <c r="AP50"/>
  <c r="AQ50"/>
  <c r="AM50"/>
  <c r="CX50"/>
  <c r="AN46"/>
  <c r="AR46"/>
  <c r="AK46"/>
  <c r="AO46"/>
  <c r="AL46"/>
  <c r="AP46"/>
  <c r="AQ46"/>
  <c r="CX46"/>
  <c r="AM46"/>
  <c r="AN42"/>
  <c r="AR42"/>
  <c r="AK42"/>
  <c r="AO42"/>
  <c r="AL42"/>
  <c r="AP42"/>
  <c r="AQ42"/>
  <c r="AM42"/>
  <c r="CX42"/>
  <c r="AN38"/>
  <c r="AR38"/>
  <c r="AK38"/>
  <c r="AO38"/>
  <c r="AL38"/>
  <c r="AP38"/>
  <c r="AQ38"/>
  <c r="AM38"/>
  <c r="CX38"/>
  <c r="AN34"/>
  <c r="AR34"/>
  <c r="AK34"/>
  <c r="AO34"/>
  <c r="AL34"/>
  <c r="AP34"/>
  <c r="AQ34"/>
  <c r="AM34"/>
  <c r="CX34"/>
  <c r="AN30"/>
  <c r="AR30"/>
  <c r="AK30"/>
  <c r="AO30"/>
  <c r="AL30"/>
  <c r="AP30"/>
  <c r="AQ30"/>
  <c r="CX30"/>
  <c r="AM30"/>
  <c r="AN26"/>
  <c r="AR26"/>
  <c r="AK26"/>
  <c r="AO26"/>
  <c r="AL26"/>
  <c r="AP26"/>
  <c r="AQ26"/>
  <c r="AM26"/>
  <c r="CX26"/>
  <c r="AL203"/>
  <c r="AP203"/>
  <c r="AM203"/>
  <c r="AQ203"/>
  <c r="AN203"/>
  <c r="AR203"/>
  <c r="AK203"/>
  <c r="AO203"/>
  <c r="CX203"/>
  <c r="AL199"/>
  <c r="AP199"/>
  <c r="AM199"/>
  <c r="AQ199"/>
  <c r="AN199"/>
  <c r="AR199"/>
  <c r="AK199"/>
  <c r="AO199"/>
  <c r="CX199"/>
  <c r="AL195"/>
  <c r="AP195"/>
  <c r="AM195"/>
  <c r="AQ195"/>
  <c r="AN195"/>
  <c r="AR195"/>
  <c r="AK195"/>
  <c r="AO195"/>
  <c r="CX195"/>
  <c r="AL191"/>
  <c r="AP191"/>
  <c r="AM191"/>
  <c r="AQ191"/>
  <c r="AN191"/>
  <c r="AR191"/>
  <c r="AK191"/>
  <c r="CX191"/>
  <c r="AO191"/>
  <c r="AL187"/>
  <c r="AP187"/>
  <c r="AM187"/>
  <c r="AQ187"/>
  <c r="AN187"/>
  <c r="AR187"/>
  <c r="AK187"/>
  <c r="AO187"/>
  <c r="CX187"/>
  <c r="AL183"/>
  <c r="AP183"/>
  <c r="AM183"/>
  <c r="AQ183"/>
  <c r="AN183"/>
  <c r="AR183"/>
  <c r="AK183"/>
  <c r="AO183"/>
  <c r="CX183"/>
  <c r="AL179"/>
  <c r="AP179"/>
  <c r="AM179"/>
  <c r="AQ179"/>
  <c r="AN179"/>
  <c r="AR179"/>
  <c r="AK179"/>
  <c r="AO179"/>
  <c r="CX179"/>
  <c r="AL175"/>
  <c r="AP175"/>
  <c r="AM175"/>
  <c r="AQ175"/>
  <c r="AN175"/>
  <c r="AR175"/>
  <c r="AK175"/>
  <c r="AO175"/>
  <c r="CX175"/>
  <c r="AL171"/>
  <c r="AP171"/>
  <c r="AM171"/>
  <c r="AQ171"/>
  <c r="AN171"/>
  <c r="AR171"/>
  <c r="AK171"/>
  <c r="AO171"/>
  <c r="CX171"/>
  <c r="AL167"/>
  <c r="AP167"/>
  <c r="AM167"/>
  <c r="AQ167"/>
  <c r="AN167"/>
  <c r="AR167"/>
  <c r="AK167"/>
  <c r="AO167"/>
  <c r="CX167"/>
  <c r="AL163"/>
  <c r="AP163"/>
  <c r="AM163"/>
  <c r="AQ163"/>
  <c r="AN163"/>
  <c r="AR163"/>
  <c r="AK163"/>
  <c r="AO163"/>
  <c r="CX163"/>
  <c r="AL159"/>
  <c r="AP159"/>
  <c r="AM159"/>
  <c r="AQ159"/>
  <c r="AN159"/>
  <c r="AR159"/>
  <c r="AK159"/>
  <c r="AO159"/>
  <c r="CX159"/>
  <c r="AL155"/>
  <c r="AP155"/>
  <c r="AM155"/>
  <c r="AQ155"/>
  <c r="AN155"/>
  <c r="AR155"/>
  <c r="AK155"/>
  <c r="AO155"/>
  <c r="CX155"/>
  <c r="AL151"/>
  <c r="AP151"/>
  <c r="AM151"/>
  <c r="AQ151"/>
  <c r="AN151"/>
  <c r="AR151"/>
  <c r="AK151"/>
  <c r="AO151"/>
  <c r="CX151"/>
  <c r="AL147"/>
  <c r="AP147"/>
  <c r="AM147"/>
  <c r="AQ147"/>
  <c r="AN147"/>
  <c r="AR147"/>
  <c r="AK147"/>
  <c r="AO147"/>
  <c r="CX147"/>
  <c r="AL143"/>
  <c r="AP143"/>
  <c r="AM143"/>
  <c r="AQ143"/>
  <c r="AN143"/>
  <c r="AR143"/>
  <c r="AK143"/>
  <c r="AO143"/>
  <c r="CX143"/>
  <c r="AL139"/>
  <c r="AP139"/>
  <c r="AM139"/>
  <c r="AQ139"/>
  <c r="AR139"/>
  <c r="AK139"/>
  <c r="AN139"/>
  <c r="AO139"/>
  <c r="CX139"/>
  <c r="AK135"/>
  <c r="AO135"/>
  <c r="AL135"/>
  <c r="AP135"/>
  <c r="AM135"/>
  <c r="AQ135"/>
  <c r="AR135"/>
  <c r="AN135"/>
  <c r="CX135"/>
  <c r="AK131"/>
  <c r="AO131"/>
  <c r="AL131"/>
  <c r="AP131"/>
  <c r="AM131"/>
  <c r="AQ131"/>
  <c r="AR131"/>
  <c r="AN131"/>
  <c r="CX131"/>
  <c r="AK127"/>
  <c r="AO127"/>
  <c r="AL127"/>
  <c r="AP127"/>
  <c r="AM127"/>
  <c r="AQ127"/>
  <c r="AR127"/>
  <c r="AN127"/>
  <c r="CX127"/>
  <c r="BQ171"/>
  <c r="BQ167"/>
  <c r="BQ163"/>
  <c r="BQ159"/>
  <c r="BQ155"/>
  <c r="BQ151"/>
  <c r="BQ147"/>
  <c r="BQ143"/>
  <c r="BQ139"/>
  <c r="BQ135"/>
  <c r="BQ131"/>
  <c r="BQ127"/>
  <c r="BQ123"/>
  <c r="BQ119"/>
  <c r="BQ115"/>
  <c r="BQ111"/>
  <c r="BQ107"/>
  <c r="BQ103"/>
  <c r="BQ99"/>
  <c r="BQ95"/>
  <c r="BQ91"/>
  <c r="BQ87"/>
  <c r="BQ83"/>
  <c r="BQ79"/>
  <c r="BQ75"/>
  <c r="BQ71"/>
  <c r="BQ67"/>
  <c r="BQ63"/>
  <c r="BQ59"/>
  <c r="BQ55"/>
  <c r="BQ51"/>
  <c r="BQ47"/>
  <c r="BQ43"/>
  <c r="BQ39"/>
  <c r="BQ35"/>
  <c r="BQ31"/>
  <c r="CS98"/>
  <c r="CU98"/>
  <c r="CR86"/>
  <c r="CR78"/>
  <c r="CS74"/>
  <c r="CU74"/>
  <c r="CT70"/>
  <c r="CS66"/>
  <c r="CQ66"/>
  <c r="CR62"/>
  <c r="CS58"/>
  <c r="CQ58"/>
  <c r="CR54"/>
  <c r="CS50"/>
  <c r="CQ50"/>
  <c r="CR46"/>
  <c r="CS42"/>
  <c r="CQ42"/>
  <c r="CT38"/>
  <c r="CS34"/>
  <c r="CU34"/>
  <c r="CR30"/>
  <c r="CS26"/>
  <c r="CT26"/>
  <c r="CQ26"/>
  <c r="CS22"/>
  <c r="CP22"/>
  <c r="CQ22"/>
  <c r="CS18"/>
  <c r="CP18"/>
  <c r="CQ18"/>
  <c r="CS14"/>
  <c r="CR14"/>
  <c r="CU14"/>
  <c r="CS10"/>
  <c r="CR10"/>
  <c r="CU10"/>
  <c r="CS6"/>
  <c r="CR6"/>
  <c r="CQ6"/>
  <c r="AM5"/>
  <c r="AQ5"/>
  <c r="AO5"/>
  <c r="AK5"/>
  <c r="CX5"/>
  <c r="AK21"/>
  <c r="AO21"/>
  <c r="AM21"/>
  <c r="AQ21"/>
  <c r="CX21"/>
  <c r="AK17"/>
  <c r="AO17"/>
  <c r="AQ17"/>
  <c r="CX17"/>
  <c r="AK13"/>
  <c r="AO13"/>
  <c r="AM13"/>
  <c r="AQ13"/>
  <c r="CX13"/>
  <c r="AM9"/>
  <c r="AQ9"/>
  <c r="AK9"/>
  <c r="AO9"/>
  <c r="CX9"/>
  <c r="AM106"/>
  <c r="AQ106"/>
  <c r="AO106"/>
  <c r="AK106"/>
  <c r="CX106"/>
  <c r="AK122"/>
  <c r="CX122"/>
  <c r="AK118"/>
  <c r="AO118"/>
  <c r="AM118"/>
  <c r="AQ118"/>
  <c r="CX118"/>
  <c r="AK114"/>
  <c r="AO114"/>
  <c r="AM114"/>
  <c r="AQ114"/>
  <c r="CX114"/>
  <c r="AK110"/>
  <c r="AO110"/>
  <c r="AM110"/>
  <c r="AQ110"/>
  <c r="CX110"/>
  <c r="AL101"/>
  <c r="AP101"/>
  <c r="AM101"/>
  <c r="AQ101"/>
  <c r="AN101"/>
  <c r="AR101"/>
  <c r="AK101"/>
  <c r="CX101"/>
  <c r="AO101"/>
  <c r="AL97"/>
  <c r="AP97"/>
  <c r="AM97"/>
  <c r="AQ97"/>
  <c r="AN97"/>
  <c r="AR97"/>
  <c r="AK97"/>
  <c r="CX97"/>
  <c r="AO97"/>
  <c r="AL93"/>
  <c r="AP93"/>
  <c r="AM93"/>
  <c r="AQ93"/>
  <c r="AN93"/>
  <c r="AR93"/>
  <c r="AK93"/>
  <c r="CX93"/>
  <c r="AO93"/>
  <c r="AL89"/>
  <c r="AP89"/>
  <c r="AM89"/>
  <c r="AQ89"/>
  <c r="AN89"/>
  <c r="AR89"/>
  <c r="AK89"/>
  <c r="CX89"/>
  <c r="AO89"/>
  <c r="AL85"/>
  <c r="AP85"/>
  <c r="AM85"/>
  <c r="AQ85"/>
  <c r="AN85"/>
  <c r="AR85"/>
  <c r="AK85"/>
  <c r="CX85"/>
  <c r="AO85"/>
  <c r="AL81"/>
  <c r="AP81"/>
  <c r="AM81"/>
  <c r="AQ81"/>
  <c r="AN81"/>
  <c r="AR81"/>
  <c r="AK81"/>
  <c r="CX81"/>
  <c r="AO81"/>
  <c r="AL77"/>
  <c r="AP77"/>
  <c r="AM77"/>
  <c r="AQ77"/>
  <c r="AN77"/>
  <c r="AR77"/>
  <c r="AK77"/>
  <c r="CX77"/>
  <c r="AO77"/>
  <c r="AN73"/>
  <c r="AR73"/>
  <c r="AK73"/>
  <c r="AO73"/>
  <c r="AL73"/>
  <c r="AP73"/>
  <c r="AM73"/>
  <c r="AQ73"/>
  <c r="CX73"/>
  <c r="AN69"/>
  <c r="AR69"/>
  <c r="AK69"/>
  <c r="AO69"/>
  <c r="AL69"/>
  <c r="AP69"/>
  <c r="AM69"/>
  <c r="AQ69"/>
  <c r="CX69"/>
  <c r="AN65"/>
  <c r="AR65"/>
  <c r="AK65"/>
  <c r="AO65"/>
  <c r="AL65"/>
  <c r="AP65"/>
  <c r="AM65"/>
  <c r="AQ65"/>
  <c r="CX65"/>
  <c r="AN61"/>
  <c r="AR61"/>
  <c r="AK61"/>
  <c r="AO61"/>
  <c r="AL61"/>
  <c r="AP61"/>
  <c r="AM61"/>
  <c r="AQ61"/>
  <c r="CX61"/>
  <c r="AN57"/>
  <c r="AR57"/>
  <c r="AK57"/>
  <c r="AO57"/>
  <c r="AL57"/>
  <c r="AP57"/>
  <c r="AM57"/>
  <c r="AQ57"/>
  <c r="CX57"/>
  <c r="AN53"/>
  <c r="AR53"/>
  <c r="AK53"/>
  <c r="AO53"/>
  <c r="AL53"/>
  <c r="AP53"/>
  <c r="AM53"/>
  <c r="AQ53"/>
  <c r="CX53"/>
  <c r="AN49"/>
  <c r="AR49"/>
  <c r="AK49"/>
  <c r="AO49"/>
  <c r="AL49"/>
  <c r="AP49"/>
  <c r="AM49"/>
  <c r="AQ49"/>
  <c r="CX49"/>
  <c r="AN45"/>
  <c r="AR45"/>
  <c r="AK45"/>
  <c r="AO45"/>
  <c r="AL45"/>
  <c r="AP45"/>
  <c r="AM45"/>
  <c r="AQ45"/>
  <c r="CX45"/>
  <c r="AN41"/>
  <c r="AR41"/>
  <c r="AK41"/>
  <c r="AO41"/>
  <c r="AL41"/>
  <c r="AP41"/>
  <c r="AM41"/>
  <c r="AQ41"/>
  <c r="CX41"/>
  <c r="AN37"/>
  <c r="AR37"/>
  <c r="AK37"/>
  <c r="AO37"/>
  <c r="AL37"/>
  <c r="AP37"/>
  <c r="AM37"/>
  <c r="AQ37"/>
  <c r="CX37"/>
  <c r="AN33"/>
  <c r="AR33"/>
  <c r="AK33"/>
  <c r="AO33"/>
  <c r="AL33"/>
  <c r="AP33"/>
  <c r="AM33"/>
  <c r="AQ33"/>
  <c r="CX33"/>
  <c r="AN29"/>
  <c r="AR29"/>
  <c r="AK29"/>
  <c r="AO29"/>
  <c r="AL29"/>
  <c r="AP29"/>
  <c r="AM29"/>
  <c r="AQ29"/>
  <c r="CX29"/>
  <c r="AN25"/>
  <c r="AR25"/>
  <c r="AK25"/>
  <c r="AO25"/>
  <c r="AL25"/>
  <c r="AP25"/>
  <c r="AM25"/>
  <c r="AQ25"/>
  <c r="CX25"/>
  <c r="AL202"/>
  <c r="AP202"/>
  <c r="AM202"/>
  <c r="AQ202"/>
  <c r="AN202"/>
  <c r="AR202"/>
  <c r="AK202"/>
  <c r="AO202"/>
  <c r="CX202"/>
  <c r="AL198"/>
  <c r="AP198"/>
  <c r="AM198"/>
  <c r="AQ198"/>
  <c r="AN198"/>
  <c r="AR198"/>
  <c r="AK198"/>
  <c r="AO198"/>
  <c r="CX198"/>
  <c r="AL194"/>
  <c r="AP194"/>
  <c r="AM194"/>
  <c r="AQ194"/>
  <c r="AN194"/>
  <c r="AR194"/>
  <c r="AK194"/>
  <c r="AO194"/>
  <c r="CX194"/>
  <c r="AL190"/>
  <c r="AP190"/>
  <c r="AM190"/>
  <c r="AQ190"/>
  <c r="AN190"/>
  <c r="AR190"/>
  <c r="AK190"/>
  <c r="AO190"/>
  <c r="CX190"/>
  <c r="AL186"/>
  <c r="AP186"/>
  <c r="AM186"/>
  <c r="AQ186"/>
  <c r="AN186"/>
  <c r="AR186"/>
  <c r="AK186"/>
  <c r="AO186"/>
  <c r="CX186"/>
  <c r="AL182"/>
  <c r="AP182"/>
  <c r="AM182"/>
  <c r="AQ182"/>
  <c r="AN182"/>
  <c r="AR182"/>
  <c r="AK182"/>
  <c r="AO182"/>
  <c r="CX182"/>
  <c r="AL178"/>
  <c r="AP178"/>
  <c r="AM178"/>
  <c r="AQ178"/>
  <c r="AN178"/>
  <c r="AR178"/>
  <c r="AK178"/>
  <c r="AO178"/>
  <c r="CX178"/>
  <c r="AL174"/>
  <c r="AP174"/>
  <c r="AM174"/>
  <c r="AQ174"/>
  <c r="AN174"/>
  <c r="AR174"/>
  <c r="AK174"/>
  <c r="AO174"/>
  <c r="CX174"/>
  <c r="AL170"/>
  <c r="AP170"/>
  <c r="AM170"/>
  <c r="AQ170"/>
  <c r="AN170"/>
  <c r="AR170"/>
  <c r="AK170"/>
  <c r="AO170"/>
  <c r="CX170"/>
  <c r="AL166"/>
  <c r="AP166"/>
  <c r="AM166"/>
  <c r="AQ166"/>
  <c r="AN166"/>
  <c r="AR166"/>
  <c r="AK166"/>
  <c r="AO166"/>
  <c r="CX166"/>
  <c r="AL162"/>
  <c r="AP162"/>
  <c r="AM162"/>
  <c r="AQ162"/>
  <c r="AN162"/>
  <c r="AR162"/>
  <c r="AK162"/>
  <c r="AO162"/>
  <c r="CX162"/>
  <c r="AL158"/>
  <c r="AP158"/>
  <c r="AM158"/>
  <c r="AQ158"/>
  <c r="AN158"/>
  <c r="AR158"/>
  <c r="AK158"/>
  <c r="AO158"/>
  <c r="CX158"/>
  <c r="AL154"/>
  <c r="AP154"/>
  <c r="AM154"/>
  <c r="AQ154"/>
  <c r="AN154"/>
  <c r="AR154"/>
  <c r="AK154"/>
  <c r="AO154"/>
  <c r="CX154"/>
  <c r="AL150"/>
  <c r="AP150"/>
  <c r="AM150"/>
  <c r="AQ150"/>
  <c r="AN150"/>
  <c r="AR150"/>
  <c r="AK150"/>
  <c r="AO150"/>
  <c r="CX150"/>
  <c r="AL146"/>
  <c r="AP146"/>
  <c r="AM146"/>
  <c r="AQ146"/>
  <c r="AN146"/>
  <c r="AR146"/>
  <c r="AK146"/>
  <c r="AO146"/>
  <c r="CX146"/>
  <c r="AL142"/>
  <c r="AP142"/>
  <c r="AM142"/>
  <c r="AQ142"/>
  <c r="AN142"/>
  <c r="AR142"/>
  <c r="AK142"/>
  <c r="AO142"/>
  <c r="CX142"/>
  <c r="AL138"/>
  <c r="AP138"/>
  <c r="AM138"/>
  <c r="AQ138"/>
  <c r="AR138"/>
  <c r="AK138"/>
  <c r="AN138"/>
  <c r="AO138"/>
  <c r="CX138"/>
  <c r="AK134"/>
  <c r="AO134"/>
  <c r="AL134"/>
  <c r="AP134"/>
  <c r="AM134"/>
  <c r="AQ134"/>
  <c r="AN134"/>
  <c r="AR134"/>
  <c r="CX134"/>
  <c r="AK130"/>
  <c r="AO130"/>
  <c r="AL130"/>
  <c r="AP130"/>
  <c r="AM130"/>
  <c r="AQ130"/>
  <c r="AN130"/>
  <c r="AR130"/>
  <c r="CX130"/>
  <c r="AK126"/>
  <c r="AO126"/>
  <c r="AL126"/>
  <c r="AP126"/>
  <c r="AM126"/>
  <c r="AQ126"/>
  <c r="AN126"/>
  <c r="AR126"/>
  <c r="CX126"/>
  <c r="BQ210"/>
  <c r="BQ120"/>
  <c r="BQ116"/>
  <c r="BQ112"/>
  <c r="BQ108"/>
  <c r="BQ32"/>
  <c r="BQ28"/>
  <c r="BQ24"/>
  <c r="AK20"/>
  <c r="AO20"/>
  <c r="AQ20"/>
  <c r="CX20"/>
  <c r="AK16"/>
  <c r="AO16"/>
  <c r="AQ16"/>
  <c r="AM16"/>
  <c r="CX16"/>
  <c r="AK12"/>
  <c r="AO12"/>
  <c r="AQ12"/>
  <c r="CX12"/>
  <c r="AM12"/>
  <c r="AQ8"/>
  <c r="AK8"/>
  <c r="AO8"/>
  <c r="CX8"/>
  <c r="AK121"/>
  <c r="AO121"/>
  <c r="AM121"/>
  <c r="AQ121"/>
  <c r="CX121"/>
  <c r="AK117"/>
  <c r="AO117"/>
  <c r="AM117"/>
  <c r="AQ117"/>
  <c r="CX117"/>
  <c r="AK113"/>
  <c r="AO113"/>
  <c r="AM113"/>
  <c r="AQ113"/>
  <c r="CX113"/>
  <c r="AK109"/>
  <c r="AO109"/>
  <c r="AM109"/>
  <c r="AQ109"/>
  <c r="CX109"/>
  <c r="AL104"/>
  <c r="AP104"/>
  <c r="AM104"/>
  <c r="AQ104"/>
  <c r="AN104"/>
  <c r="AR104"/>
  <c r="AO104"/>
  <c r="CX104"/>
  <c r="AK104"/>
  <c r="AL100"/>
  <c r="AP100"/>
  <c r="AM100"/>
  <c r="AQ100"/>
  <c r="AN100"/>
  <c r="AR100"/>
  <c r="AO100"/>
  <c r="CX100"/>
  <c r="AK100"/>
  <c r="AL96"/>
  <c r="AP96"/>
  <c r="AM96"/>
  <c r="AQ96"/>
  <c r="AN96"/>
  <c r="AR96"/>
  <c r="AO96"/>
  <c r="CX96"/>
  <c r="AK96"/>
  <c r="AL92"/>
  <c r="AP92"/>
  <c r="AM92"/>
  <c r="AQ92"/>
  <c r="AN92"/>
  <c r="AR92"/>
  <c r="AO92"/>
  <c r="CX92"/>
  <c r="AK92"/>
  <c r="AL88"/>
  <c r="AP88"/>
  <c r="AM88"/>
  <c r="AQ88"/>
  <c r="AN88"/>
  <c r="AR88"/>
  <c r="AO88"/>
  <c r="CX88"/>
  <c r="AK88"/>
  <c r="AL84"/>
  <c r="AP84"/>
  <c r="AM84"/>
  <c r="AQ84"/>
  <c r="AN84"/>
  <c r="AR84"/>
  <c r="AO84"/>
  <c r="CX84"/>
  <c r="AK84"/>
  <c r="AL80"/>
  <c r="AP80"/>
  <c r="AM80"/>
  <c r="AQ80"/>
  <c r="AN80"/>
  <c r="AR80"/>
  <c r="AO80"/>
  <c r="CX80"/>
  <c r="AK80"/>
  <c r="AL76"/>
  <c r="AP76"/>
  <c r="AM76"/>
  <c r="AQ76"/>
  <c r="AN76"/>
  <c r="AR76"/>
  <c r="AO76"/>
  <c r="CX76"/>
  <c r="AK76"/>
  <c r="AN72"/>
  <c r="AR72"/>
  <c r="AK72"/>
  <c r="AO72"/>
  <c r="AL72"/>
  <c r="AP72"/>
  <c r="AQ72"/>
  <c r="AM72"/>
  <c r="CX72"/>
  <c r="AN68"/>
  <c r="AR68"/>
  <c r="AK68"/>
  <c r="AO68"/>
  <c r="AL68"/>
  <c r="AP68"/>
  <c r="AQ68"/>
  <c r="CX68"/>
  <c r="AM68"/>
  <c r="AN64"/>
  <c r="AR64"/>
  <c r="AK64"/>
  <c r="AO64"/>
  <c r="AL64"/>
  <c r="AP64"/>
  <c r="AQ64"/>
  <c r="AM64"/>
  <c r="CX64"/>
  <c r="AN60"/>
  <c r="AR60"/>
  <c r="AK60"/>
  <c r="AO60"/>
  <c r="AL60"/>
  <c r="AP60"/>
  <c r="AQ60"/>
  <c r="CX60"/>
  <c r="AM60"/>
  <c r="AN56"/>
  <c r="AR56"/>
  <c r="AK56"/>
  <c r="AO56"/>
  <c r="AL56"/>
  <c r="AP56"/>
  <c r="AQ56"/>
  <c r="AM56"/>
  <c r="CX56"/>
  <c r="AN52"/>
  <c r="AR52"/>
  <c r="AK52"/>
  <c r="AO52"/>
  <c r="AL52"/>
  <c r="AP52"/>
  <c r="AQ52"/>
  <c r="CX52"/>
  <c r="AM52"/>
  <c r="AN48"/>
  <c r="AR48"/>
  <c r="AK48"/>
  <c r="AO48"/>
  <c r="AL48"/>
  <c r="AP48"/>
  <c r="AQ48"/>
  <c r="AM48"/>
  <c r="CX48"/>
  <c r="AN44"/>
  <c r="AR44"/>
  <c r="AK44"/>
  <c r="AO44"/>
  <c r="AL44"/>
  <c r="AP44"/>
  <c r="AQ44"/>
  <c r="CX44"/>
  <c r="AM44"/>
  <c r="AN40"/>
  <c r="AR40"/>
  <c r="AK40"/>
  <c r="AO40"/>
  <c r="AL40"/>
  <c r="AP40"/>
  <c r="AQ40"/>
  <c r="AM40"/>
  <c r="CX40"/>
  <c r="AN36"/>
  <c r="AR36"/>
  <c r="AK36"/>
  <c r="AO36"/>
  <c r="AL36"/>
  <c r="AP36"/>
  <c r="AQ36"/>
  <c r="CX36"/>
  <c r="AM36"/>
  <c r="AN32"/>
  <c r="AR32"/>
  <c r="AK32"/>
  <c r="AO32"/>
  <c r="AL32"/>
  <c r="AP32"/>
  <c r="AQ32"/>
  <c r="AM32"/>
  <c r="CX32"/>
  <c r="AN28"/>
  <c r="AR28"/>
  <c r="AK28"/>
  <c r="AO28"/>
  <c r="AL28"/>
  <c r="AP28"/>
  <c r="AQ28"/>
  <c r="CX28"/>
  <c r="AM28"/>
  <c r="AN24"/>
  <c r="AR24"/>
  <c r="AK24"/>
  <c r="AO24"/>
  <c r="AL24"/>
  <c r="AP24"/>
  <c r="AQ24"/>
  <c r="AM24"/>
  <c r="CX24"/>
  <c r="AL205"/>
  <c r="AP205"/>
  <c r="AM205"/>
  <c r="AQ205"/>
  <c r="AN205"/>
  <c r="AR205"/>
  <c r="AK205"/>
  <c r="AO205"/>
  <c r="CX205"/>
  <c r="AL201"/>
  <c r="AP201"/>
  <c r="AM201"/>
  <c r="AQ201"/>
  <c r="AN201"/>
  <c r="AR201"/>
  <c r="AK201"/>
  <c r="AO201"/>
  <c r="CX201"/>
  <c r="AL197"/>
  <c r="AP197"/>
  <c r="AM197"/>
  <c r="AQ197"/>
  <c r="AN197"/>
  <c r="AR197"/>
  <c r="AK197"/>
  <c r="AO197"/>
  <c r="CX197"/>
  <c r="AL193"/>
  <c r="AP193"/>
  <c r="AM193"/>
  <c r="AQ193"/>
  <c r="AN193"/>
  <c r="AR193"/>
  <c r="AK193"/>
  <c r="AO193"/>
  <c r="CX193"/>
  <c r="AL189"/>
  <c r="AP189"/>
  <c r="AM189"/>
  <c r="AQ189"/>
  <c r="AN189"/>
  <c r="AR189"/>
  <c r="AK189"/>
  <c r="AO189"/>
  <c r="CX189"/>
  <c r="AL185"/>
  <c r="AP185"/>
  <c r="AM185"/>
  <c r="AQ185"/>
  <c r="AN185"/>
  <c r="AR185"/>
  <c r="AK185"/>
  <c r="AO185"/>
  <c r="CX185"/>
  <c r="AL181"/>
  <c r="AP181"/>
  <c r="AM181"/>
  <c r="AQ181"/>
  <c r="AN181"/>
  <c r="AR181"/>
  <c r="AK181"/>
  <c r="AO181"/>
  <c r="CX181"/>
  <c r="AL177"/>
  <c r="AP177"/>
  <c r="AM177"/>
  <c r="AQ177"/>
  <c r="AN177"/>
  <c r="AR177"/>
  <c r="AK177"/>
  <c r="AO177"/>
  <c r="CX177"/>
  <c r="AL173"/>
  <c r="AP173"/>
  <c r="AM173"/>
  <c r="AQ173"/>
  <c r="AN173"/>
  <c r="AR173"/>
  <c r="AK173"/>
  <c r="AO173"/>
  <c r="CX173"/>
  <c r="AL169"/>
  <c r="AP169"/>
  <c r="AM169"/>
  <c r="AQ169"/>
  <c r="AN169"/>
  <c r="AR169"/>
  <c r="AK169"/>
  <c r="AO169"/>
  <c r="CX169"/>
  <c r="AL165"/>
  <c r="AP165"/>
  <c r="AM165"/>
  <c r="AQ165"/>
  <c r="AN165"/>
  <c r="AR165"/>
  <c r="AK165"/>
  <c r="AO165"/>
  <c r="CX165"/>
  <c r="AL161"/>
  <c r="AP161"/>
  <c r="AM161"/>
  <c r="AQ161"/>
  <c r="AN161"/>
  <c r="AR161"/>
  <c r="AK161"/>
  <c r="AO161"/>
  <c r="CX161"/>
  <c r="AL157"/>
  <c r="AP157"/>
  <c r="AM157"/>
  <c r="AQ157"/>
  <c r="AN157"/>
  <c r="AR157"/>
  <c r="AK157"/>
  <c r="AO157"/>
  <c r="CX157"/>
  <c r="AL153"/>
  <c r="AP153"/>
  <c r="AM153"/>
  <c r="AQ153"/>
  <c r="AN153"/>
  <c r="AR153"/>
  <c r="AK153"/>
  <c r="AO153"/>
  <c r="CX153"/>
  <c r="AL149"/>
  <c r="AP149"/>
  <c r="AM149"/>
  <c r="AQ149"/>
  <c r="AN149"/>
  <c r="AR149"/>
  <c r="AK149"/>
  <c r="AO149"/>
  <c r="CX149"/>
  <c r="AL145"/>
  <c r="AP145"/>
  <c r="AM145"/>
  <c r="AQ145"/>
  <c r="AN145"/>
  <c r="AR145"/>
  <c r="AK145"/>
  <c r="AO145"/>
  <c r="CX145"/>
  <c r="AL141"/>
  <c r="AP141"/>
  <c r="AM141"/>
  <c r="AQ141"/>
  <c r="AN141"/>
  <c r="AR141"/>
  <c r="AK141"/>
  <c r="AO141"/>
  <c r="CX141"/>
  <c r="AL137"/>
  <c r="AP137"/>
  <c r="AM137"/>
  <c r="AQ137"/>
  <c r="AR137"/>
  <c r="AK137"/>
  <c r="AN137"/>
  <c r="AO137"/>
  <c r="CX137"/>
  <c r="AK133"/>
  <c r="AO133"/>
  <c r="AL133"/>
  <c r="AP133"/>
  <c r="AM133"/>
  <c r="AQ133"/>
  <c r="AR133"/>
  <c r="AN133"/>
  <c r="CX133"/>
  <c r="AK129"/>
  <c r="AO129"/>
  <c r="AL129"/>
  <c r="AP129"/>
  <c r="AM129"/>
  <c r="AQ129"/>
  <c r="AR129"/>
  <c r="AN129"/>
  <c r="CX129"/>
  <c r="AK125"/>
  <c r="AO125"/>
  <c r="AL125"/>
  <c r="AP125"/>
  <c r="AM125"/>
  <c r="AQ125"/>
  <c r="AR125"/>
  <c r="AN125"/>
  <c r="CX125"/>
  <c r="BQ137"/>
  <c r="BQ133"/>
  <c r="BQ129"/>
  <c r="BQ125"/>
  <c r="BQ121"/>
  <c r="BQ172"/>
  <c r="BQ168"/>
  <c r="BQ164"/>
  <c r="BQ160"/>
  <c r="BQ156"/>
  <c r="BQ152"/>
  <c r="BQ148"/>
  <c r="BQ144"/>
  <c r="BQ140"/>
  <c r="BQ136"/>
  <c r="BQ132"/>
  <c r="BQ128"/>
  <c r="BQ124"/>
  <c r="BQ105"/>
  <c r="BQ101"/>
  <c r="BQ97"/>
  <c r="BQ93"/>
  <c r="BQ89"/>
  <c r="BQ85"/>
  <c r="BQ81"/>
  <c r="BQ77"/>
  <c r="BQ73"/>
  <c r="BQ69"/>
  <c r="BQ65"/>
  <c r="BQ61"/>
  <c r="BQ57"/>
  <c r="BQ53"/>
  <c r="BQ49"/>
  <c r="BQ45"/>
  <c r="BQ41"/>
  <c r="BQ37"/>
  <c r="BQ82"/>
  <c r="BQ78"/>
  <c r="BQ74"/>
  <c r="BQ70"/>
  <c r="BQ66"/>
  <c r="BQ62"/>
  <c r="BQ58"/>
  <c r="BQ54"/>
  <c r="BQ50"/>
  <c r="BQ46"/>
  <c r="BQ42"/>
  <c r="BQ38"/>
  <c r="BQ104"/>
  <c r="BQ100"/>
  <c r="BQ96"/>
  <c r="BQ92"/>
  <c r="BQ88"/>
  <c r="BQ84"/>
  <c r="BQ80"/>
  <c r="BQ76"/>
  <c r="BQ72"/>
  <c r="BQ68"/>
  <c r="BQ64"/>
  <c r="BQ60"/>
  <c r="BQ56"/>
  <c r="BQ52"/>
  <c r="BQ48"/>
  <c r="BQ44"/>
  <c r="BQ40"/>
  <c r="BQ36"/>
  <c r="BQ20"/>
  <c r="BQ16"/>
  <c r="BQ13"/>
  <c r="BQ12"/>
  <c r="BJ212"/>
  <c r="BK212"/>
  <c r="BL212"/>
  <c r="BG212"/>
  <c r="BA212"/>
  <c r="BJ211"/>
  <c r="BK211"/>
  <c r="BL211"/>
  <c r="BG211"/>
  <c r="BA211"/>
  <c r="BJ210"/>
  <c r="BK210"/>
  <c r="BL210"/>
  <c r="BG210"/>
  <c r="BA210"/>
  <c r="BJ209"/>
  <c r="BK209"/>
  <c r="BL209"/>
  <c r="BG209"/>
  <c r="BA209"/>
  <c r="BJ208"/>
  <c r="BK208"/>
  <c r="BL208"/>
  <c r="BG208"/>
  <c r="BA208"/>
  <c r="BJ207"/>
  <c r="BK207"/>
  <c r="BL207"/>
  <c r="BG207"/>
  <c r="BA207"/>
  <c r="BJ206"/>
  <c r="BK206"/>
  <c r="BL206"/>
  <c r="BG206"/>
  <c r="BA206"/>
  <c r="BJ205"/>
  <c r="BK205"/>
  <c r="BL205"/>
  <c r="BG205"/>
  <c r="BA205"/>
  <c r="BJ204"/>
  <c r="BK204"/>
  <c r="BL204"/>
  <c r="BG204"/>
  <c r="BA204"/>
  <c r="BJ203"/>
  <c r="BK203"/>
  <c r="BL203"/>
  <c r="BG203"/>
  <c r="BA203"/>
  <c r="BJ202"/>
  <c r="BK202"/>
  <c r="BL202"/>
  <c r="BG202"/>
  <c r="BA202"/>
  <c r="BJ201"/>
  <c r="BK201"/>
  <c r="BL201"/>
  <c r="BG201"/>
  <c r="BA201"/>
  <c r="BJ200"/>
  <c r="BK200"/>
  <c r="BL200"/>
  <c r="BG200"/>
  <c r="BA200"/>
  <c r="BJ199"/>
  <c r="BK199"/>
  <c r="BL199"/>
  <c r="BG199"/>
  <c r="BA199"/>
  <c r="BJ198"/>
  <c r="BK198"/>
  <c r="BL198"/>
  <c r="BG198"/>
  <c r="BA198"/>
  <c r="BL197"/>
  <c r="BJ197"/>
  <c r="BK197"/>
  <c r="BG197"/>
  <c r="BA197"/>
  <c r="BJ196"/>
  <c r="BK196"/>
  <c r="BL196"/>
  <c r="BG196"/>
  <c r="BA196"/>
  <c r="BJ195"/>
  <c r="BK195"/>
  <c r="BL195"/>
  <c r="BG195"/>
  <c r="BA195"/>
  <c r="BJ194"/>
  <c r="BK194"/>
  <c r="BL194"/>
  <c r="BG194"/>
  <c r="BA194"/>
  <c r="BJ193"/>
  <c r="BK193"/>
  <c r="BL193"/>
  <c r="BG193"/>
  <c r="BA193"/>
  <c r="BJ192"/>
  <c r="BK192"/>
  <c r="BL192"/>
  <c r="BG192"/>
  <c r="BA192"/>
  <c r="BJ191"/>
  <c r="BK191"/>
  <c r="BL191"/>
  <c r="BG191"/>
  <c r="BA191"/>
  <c r="BJ190"/>
  <c r="BK190"/>
  <c r="BL190"/>
  <c r="BG190"/>
  <c r="BA190"/>
  <c r="BL189"/>
  <c r="BJ189"/>
  <c r="BK189"/>
  <c r="BG189"/>
  <c r="BA189"/>
  <c r="BJ188"/>
  <c r="BK188"/>
  <c r="BL188"/>
  <c r="BG188"/>
  <c r="BA188"/>
  <c r="BJ187"/>
  <c r="BK187"/>
  <c r="BL187"/>
  <c r="BG187"/>
  <c r="BA187"/>
  <c r="BJ186"/>
  <c r="BK186"/>
  <c r="BL186"/>
  <c r="BG186"/>
  <c r="BA186"/>
  <c r="BJ185"/>
  <c r="BK185"/>
  <c r="BL185"/>
  <c r="BG185"/>
  <c r="BA185"/>
  <c r="BJ184"/>
  <c r="BK184"/>
  <c r="BL184"/>
  <c r="BG184"/>
  <c r="BA184"/>
  <c r="BJ183"/>
  <c r="BK183"/>
  <c r="BL183"/>
  <c r="BG183"/>
  <c r="BA183"/>
  <c r="BJ182"/>
  <c r="BK182"/>
  <c r="BL182"/>
  <c r="BG182"/>
  <c r="BA182"/>
  <c r="BJ181"/>
  <c r="BK181"/>
  <c r="BL181"/>
  <c r="BG181"/>
  <c r="BA181"/>
  <c r="BJ180"/>
  <c r="BK180"/>
  <c r="BL180"/>
  <c r="BG180"/>
  <c r="BA180"/>
  <c r="BJ179"/>
  <c r="BK179"/>
  <c r="BL179"/>
  <c r="BG179"/>
  <c r="BA179"/>
  <c r="BJ178"/>
  <c r="BK178"/>
  <c r="BL178"/>
  <c r="BG178"/>
  <c r="BA178"/>
  <c r="BJ177"/>
  <c r="BK177"/>
  <c r="BL177"/>
  <c r="BG177"/>
  <c r="BA177"/>
  <c r="BJ176"/>
  <c r="BK176"/>
  <c r="BL176"/>
  <c r="BG176"/>
  <c r="BA176"/>
  <c r="BK175"/>
  <c r="BL175"/>
  <c r="BJ175"/>
  <c r="BG175"/>
  <c r="BA175"/>
  <c r="BJ174"/>
  <c r="BK174"/>
  <c r="BL174"/>
  <c r="BG174"/>
  <c r="BA174"/>
  <c r="BJ173"/>
  <c r="BK173"/>
  <c r="BL173"/>
  <c r="BG173"/>
  <c r="BA173"/>
  <c r="U173"/>
  <c r="S173"/>
  <c r="Q173"/>
  <c r="O173"/>
  <c r="L173"/>
  <c r="J173"/>
  <c r="H173"/>
  <c r="F173"/>
  <c r="BJ172"/>
  <c r="BK172"/>
  <c r="BL172"/>
  <c r="BG172"/>
  <c r="BA172"/>
  <c r="U172"/>
  <c r="S172"/>
  <c r="Q172"/>
  <c r="O172"/>
  <c r="L172"/>
  <c r="J172"/>
  <c r="H172"/>
  <c r="F172"/>
  <c r="BJ171"/>
  <c r="BK171"/>
  <c r="BL171"/>
  <c r="BG171"/>
  <c r="BA171"/>
  <c r="U171"/>
  <c r="S171"/>
  <c r="Q171"/>
  <c r="O171"/>
  <c r="L171"/>
  <c r="J171"/>
  <c r="H171"/>
  <c r="F171"/>
  <c r="BJ170"/>
  <c r="BK170"/>
  <c r="BL170"/>
  <c r="BG170"/>
  <c r="BA170"/>
  <c r="U170"/>
  <c r="S170"/>
  <c r="Q170"/>
  <c r="O170"/>
  <c r="L170"/>
  <c r="J170"/>
  <c r="H170"/>
  <c r="F170"/>
  <c r="BJ169"/>
  <c r="BK169"/>
  <c r="BL169"/>
  <c r="BG169"/>
  <c r="BA169"/>
  <c r="U169"/>
  <c r="S169"/>
  <c r="Q169"/>
  <c r="O169"/>
  <c r="L169"/>
  <c r="J169"/>
  <c r="H169"/>
  <c r="F169"/>
  <c r="BJ168"/>
  <c r="BK168"/>
  <c r="BL168"/>
  <c r="BG168"/>
  <c r="BA168"/>
  <c r="U168"/>
  <c r="S168"/>
  <c r="Q168"/>
  <c r="O168"/>
  <c r="L168"/>
  <c r="J168"/>
  <c r="H168"/>
  <c r="F168"/>
  <c r="BJ167"/>
  <c r="BK167"/>
  <c r="BL167"/>
  <c r="BG167"/>
  <c r="BA167"/>
  <c r="U167"/>
  <c r="AR114"/>
  <c r="S167"/>
  <c r="AP123"/>
  <c r="Q167"/>
  <c r="AN123"/>
  <c r="O167"/>
  <c r="AL117"/>
  <c r="L167"/>
  <c r="AR10"/>
  <c r="J167"/>
  <c r="AP10"/>
  <c r="H167"/>
  <c r="AN19"/>
  <c r="F167"/>
  <c r="AL19"/>
  <c r="BJ166"/>
  <c r="BK166"/>
  <c r="BL166"/>
  <c r="BG166"/>
  <c r="BA166"/>
  <c r="U166"/>
  <c r="S166"/>
  <c r="Q166"/>
  <c r="O166"/>
  <c r="L166"/>
  <c r="J166"/>
  <c r="H166"/>
  <c r="F166"/>
  <c r="BJ165"/>
  <c r="BK165"/>
  <c r="BL165"/>
  <c r="BG165"/>
  <c r="BA165"/>
  <c r="U165"/>
  <c r="S165"/>
  <c r="Q165"/>
  <c r="O165"/>
  <c r="L165"/>
  <c r="J165"/>
  <c r="H165"/>
  <c r="F165"/>
  <c r="BJ164"/>
  <c r="BK164"/>
  <c r="BL164"/>
  <c r="BG164"/>
  <c r="BA164"/>
  <c r="U164"/>
  <c r="S164"/>
  <c r="Q164"/>
  <c r="O164"/>
  <c r="L164"/>
  <c r="J164"/>
  <c r="H164"/>
  <c r="F164"/>
  <c r="BJ163"/>
  <c r="BK163"/>
  <c r="BL163"/>
  <c r="BG163"/>
  <c r="BA163"/>
  <c r="U163"/>
  <c r="S163"/>
  <c r="Q163"/>
  <c r="O163"/>
  <c r="L163"/>
  <c r="J163"/>
  <c r="H163"/>
  <c r="F163"/>
  <c r="BJ162"/>
  <c r="BK162"/>
  <c r="BL162"/>
  <c r="BG162"/>
  <c r="BA162"/>
  <c r="U162"/>
  <c r="S162"/>
  <c r="Q162"/>
  <c r="O162"/>
  <c r="L162"/>
  <c r="J162"/>
  <c r="H162"/>
  <c r="F162"/>
  <c r="BJ161"/>
  <c r="BK161"/>
  <c r="BL161"/>
  <c r="BG161"/>
  <c r="BA161"/>
  <c r="U161"/>
  <c r="S161"/>
  <c r="Q161"/>
  <c r="O161"/>
  <c r="L161"/>
  <c r="J161"/>
  <c r="H161"/>
  <c r="F161"/>
  <c r="BJ160"/>
  <c r="BK160"/>
  <c r="BL160"/>
  <c r="BG160"/>
  <c r="BA160"/>
  <c r="U160"/>
  <c r="S160"/>
  <c r="Q160"/>
  <c r="O160"/>
  <c r="L160"/>
  <c r="J160"/>
  <c r="H160"/>
  <c r="F160"/>
  <c r="BJ159"/>
  <c r="BK159"/>
  <c r="BL159"/>
  <c r="BG159"/>
  <c r="BA159"/>
  <c r="U159"/>
  <c r="S159"/>
  <c r="Q159"/>
  <c r="O159"/>
  <c r="L159"/>
  <c r="J159"/>
  <c r="H159"/>
  <c r="F159"/>
  <c r="BJ158"/>
  <c r="BK158"/>
  <c r="BL158"/>
  <c r="BG158"/>
  <c r="BA158"/>
  <c r="U158"/>
  <c r="S158"/>
  <c r="Q158"/>
  <c r="O158"/>
  <c r="L158"/>
  <c r="J158"/>
  <c r="H158"/>
  <c r="F158"/>
  <c r="BJ157"/>
  <c r="BK157"/>
  <c r="BL157"/>
  <c r="BG157"/>
  <c r="BA157"/>
  <c r="U157"/>
  <c r="S157"/>
  <c r="Q157"/>
  <c r="O157"/>
  <c r="L157"/>
  <c r="J157"/>
  <c r="H157"/>
  <c r="F157"/>
  <c r="BJ156"/>
  <c r="BK156"/>
  <c r="BL156"/>
  <c r="BG156"/>
  <c r="BA156"/>
  <c r="U156"/>
  <c r="S156"/>
  <c r="Q156"/>
  <c r="O156"/>
  <c r="L156"/>
  <c r="J156"/>
  <c r="H156"/>
  <c r="F156"/>
  <c r="BJ155"/>
  <c r="BK155"/>
  <c r="BL155"/>
  <c r="BG155"/>
  <c r="BA155"/>
  <c r="U155"/>
  <c r="S155"/>
  <c r="Q155"/>
  <c r="O155"/>
  <c r="L155"/>
  <c r="J155"/>
  <c r="H155"/>
  <c r="F155"/>
  <c r="BJ154"/>
  <c r="BK154"/>
  <c r="BL154"/>
  <c r="BG154"/>
  <c r="BA154"/>
  <c r="U154"/>
  <c r="S154"/>
  <c r="Q154"/>
  <c r="O154"/>
  <c r="L154"/>
  <c r="J154"/>
  <c r="H154"/>
  <c r="F154"/>
  <c r="BJ153"/>
  <c r="BK153"/>
  <c r="BL153"/>
  <c r="BG153"/>
  <c r="BA153"/>
  <c r="U153"/>
  <c r="S153"/>
  <c r="Q153"/>
  <c r="O153"/>
  <c r="L153"/>
  <c r="J153"/>
  <c r="H153"/>
  <c r="F153"/>
  <c r="BJ152"/>
  <c r="BK152"/>
  <c r="BL152"/>
  <c r="BG152"/>
  <c r="BA152"/>
  <c r="U152"/>
  <c r="S152"/>
  <c r="Q152"/>
  <c r="O152"/>
  <c r="L152"/>
  <c r="J152"/>
  <c r="H152"/>
  <c r="F152"/>
  <c r="BJ151"/>
  <c r="BK151"/>
  <c r="BL151"/>
  <c r="BG151"/>
  <c r="BA151"/>
  <c r="U151"/>
  <c r="S151"/>
  <c r="Q151"/>
  <c r="O151"/>
  <c r="L151"/>
  <c r="J151"/>
  <c r="H151"/>
  <c r="F151"/>
  <c r="BJ150"/>
  <c r="BK150"/>
  <c r="BL150"/>
  <c r="BG150"/>
  <c r="BA150"/>
  <c r="U150"/>
  <c r="S150"/>
  <c r="Q150"/>
  <c r="O150"/>
  <c r="L150"/>
  <c r="J150"/>
  <c r="H150"/>
  <c r="F150"/>
  <c r="BJ149"/>
  <c r="BK149"/>
  <c r="BL149"/>
  <c r="BG149"/>
  <c r="BA149"/>
  <c r="U149"/>
  <c r="S149"/>
  <c r="Q149"/>
  <c r="O149"/>
  <c r="L149"/>
  <c r="J149"/>
  <c r="H149"/>
  <c r="F149"/>
  <c r="BJ148"/>
  <c r="BK148"/>
  <c r="BL148"/>
  <c r="BG148"/>
  <c r="BA148"/>
  <c r="U148"/>
  <c r="S148"/>
  <c r="Q148"/>
  <c r="O148"/>
  <c r="L148"/>
  <c r="J148"/>
  <c r="H148"/>
  <c r="F148"/>
  <c r="BJ147"/>
  <c r="BK147"/>
  <c r="BL147"/>
  <c r="BG147"/>
  <c r="BA147"/>
  <c r="U147"/>
  <c r="S147"/>
  <c r="Q147"/>
  <c r="O147"/>
  <c r="L147"/>
  <c r="J147"/>
  <c r="H147"/>
  <c r="F147"/>
  <c r="BJ146"/>
  <c r="BK146"/>
  <c r="BL146"/>
  <c r="BG146"/>
  <c r="BA146"/>
  <c r="U146"/>
  <c r="S146"/>
  <c r="Q146"/>
  <c r="O146"/>
  <c r="L146"/>
  <c r="J146"/>
  <c r="H146"/>
  <c r="F146"/>
  <c r="BJ145"/>
  <c r="BK145"/>
  <c r="BL145"/>
  <c r="BG145"/>
  <c r="BA145"/>
  <c r="U145"/>
  <c r="S145"/>
  <c r="Q145"/>
  <c r="O145"/>
  <c r="L145"/>
  <c r="J145"/>
  <c r="H145"/>
  <c r="F145"/>
  <c r="BJ144"/>
  <c r="BK144"/>
  <c r="BL144"/>
  <c r="BG144"/>
  <c r="BA144"/>
  <c r="U144"/>
  <c r="S144"/>
  <c r="Q144"/>
  <c r="O144"/>
  <c r="L144"/>
  <c r="AR5"/>
  <c r="J144"/>
  <c r="AP5"/>
  <c r="H144"/>
  <c r="AN5"/>
  <c r="F144"/>
  <c r="AL5"/>
  <c r="BK143"/>
  <c r="BL143"/>
  <c r="BJ143"/>
  <c r="BG143"/>
  <c r="BA143"/>
  <c r="U143"/>
  <c r="S143"/>
  <c r="Q143"/>
  <c r="O143"/>
  <c r="L143"/>
  <c r="J143"/>
  <c r="H143"/>
  <c r="F143"/>
  <c r="BJ142"/>
  <c r="BK142"/>
  <c r="BL142"/>
  <c r="BG142"/>
  <c r="BA142"/>
  <c r="U142"/>
  <c r="S142"/>
  <c r="Q142"/>
  <c r="O142"/>
  <c r="L142"/>
  <c r="J142"/>
  <c r="H142"/>
  <c r="F142"/>
  <c r="BJ141"/>
  <c r="BK141"/>
  <c r="BL141"/>
  <c r="BG141"/>
  <c r="BA141"/>
  <c r="U141"/>
  <c r="S141"/>
  <c r="Q141"/>
  <c r="O141"/>
  <c r="L141"/>
  <c r="J141"/>
  <c r="H141"/>
  <c r="F141"/>
  <c r="BJ140"/>
  <c r="BK140"/>
  <c r="BL140"/>
  <c r="BG140"/>
  <c r="BA140"/>
  <c r="U140"/>
  <c r="S140"/>
  <c r="Q140"/>
  <c r="O140"/>
  <c r="L140"/>
  <c r="J140"/>
  <c r="H140"/>
  <c r="F140"/>
  <c r="BJ139"/>
  <c r="BK139"/>
  <c r="BL139"/>
  <c r="BG139"/>
  <c r="BA139"/>
  <c r="U139"/>
  <c r="AR108"/>
  <c r="S139"/>
  <c r="AP108"/>
  <c r="Q139"/>
  <c r="AN108"/>
  <c r="O139"/>
  <c r="AL108"/>
  <c r="L139"/>
  <c r="J139"/>
  <c r="H139"/>
  <c r="F139"/>
  <c r="BJ138"/>
  <c r="BK138"/>
  <c r="BL138"/>
  <c r="BG138"/>
  <c r="BA138"/>
  <c r="U138"/>
  <c r="S138"/>
  <c r="Q138"/>
  <c r="O138"/>
  <c r="L138"/>
  <c r="J138"/>
  <c r="H138"/>
  <c r="F138"/>
  <c r="BJ137"/>
  <c r="BK137"/>
  <c r="BG137"/>
  <c r="BA137"/>
  <c r="U137"/>
  <c r="S137"/>
  <c r="Q137"/>
  <c r="O137"/>
  <c r="L137"/>
  <c r="J137"/>
  <c r="H137"/>
  <c r="F137"/>
  <c r="BJ136"/>
  <c r="BK136"/>
  <c r="BG136"/>
  <c r="BA136"/>
  <c r="U136"/>
  <c r="AR116"/>
  <c r="S136"/>
  <c r="AP116"/>
  <c r="Q136"/>
  <c r="AN110"/>
  <c r="O136"/>
  <c r="AL119"/>
  <c r="L136"/>
  <c r="AR12"/>
  <c r="J136"/>
  <c r="AP12"/>
  <c r="H136"/>
  <c r="AN15"/>
  <c r="F136"/>
  <c r="AL15"/>
  <c r="BJ135"/>
  <c r="BK135"/>
  <c r="BG135"/>
  <c r="BA135"/>
  <c r="U135"/>
  <c r="S135"/>
  <c r="Q135"/>
  <c r="O135"/>
  <c r="L135"/>
  <c r="J135"/>
  <c r="H135"/>
  <c r="F135"/>
  <c r="BK134"/>
  <c r="BJ134"/>
  <c r="BG134"/>
  <c r="BA134"/>
  <c r="U134"/>
  <c r="S134"/>
  <c r="Q134"/>
  <c r="O134"/>
  <c r="L134"/>
  <c r="J134"/>
  <c r="H134"/>
  <c r="F134"/>
  <c r="BJ133"/>
  <c r="BK133"/>
  <c r="BG133"/>
  <c r="BA133"/>
  <c r="U133"/>
  <c r="S133"/>
  <c r="Q133"/>
  <c r="O133"/>
  <c r="L133"/>
  <c r="J133"/>
  <c r="H133"/>
  <c r="F133"/>
  <c r="BJ132"/>
  <c r="BK132"/>
  <c r="BG132"/>
  <c r="BA132"/>
  <c r="U132"/>
  <c r="S132"/>
  <c r="Q132"/>
  <c r="O132"/>
  <c r="L132"/>
  <c r="AR6"/>
  <c r="J132"/>
  <c r="AP6"/>
  <c r="H132"/>
  <c r="AN6"/>
  <c r="F132"/>
  <c r="AL6"/>
  <c r="BK131"/>
  <c r="BJ131"/>
  <c r="BG131"/>
  <c r="BA131"/>
  <c r="U131"/>
  <c r="S131"/>
  <c r="Q131"/>
  <c r="O131"/>
  <c r="L131"/>
  <c r="J131"/>
  <c r="H131"/>
  <c r="F131"/>
  <c r="BK130"/>
  <c r="BJ130"/>
  <c r="BG130"/>
  <c r="BA130"/>
  <c r="U130"/>
  <c r="S130"/>
  <c r="Q130"/>
  <c r="O130"/>
  <c r="L130"/>
  <c r="J130"/>
  <c r="H130"/>
  <c r="F130"/>
  <c r="BJ129"/>
  <c r="BK129"/>
  <c r="BG129"/>
  <c r="BA129"/>
  <c r="U129"/>
  <c r="S129"/>
  <c r="Q129"/>
  <c r="O129"/>
  <c r="L129"/>
  <c r="J129"/>
  <c r="H129"/>
  <c r="F129"/>
  <c r="BJ128"/>
  <c r="BK128"/>
  <c r="BG128"/>
  <c r="BA128"/>
  <c r="U128"/>
  <c r="S128"/>
  <c r="Q128"/>
  <c r="O128"/>
  <c r="L128"/>
  <c r="J128"/>
  <c r="H128"/>
  <c r="F128"/>
  <c r="BJ127"/>
  <c r="BK127"/>
  <c r="BG127"/>
  <c r="BA127"/>
  <c r="U127"/>
  <c r="AR107"/>
  <c r="S127"/>
  <c r="AP107"/>
  <c r="Q127"/>
  <c r="AN107"/>
  <c r="O127"/>
  <c r="AL107"/>
  <c r="L127"/>
  <c r="J127"/>
  <c r="H127"/>
  <c r="F127"/>
  <c r="BJ126"/>
  <c r="BK126"/>
  <c r="BG126"/>
  <c r="BA126"/>
  <c r="U126"/>
  <c r="S126"/>
  <c r="Q126"/>
  <c r="O126"/>
  <c r="L126"/>
  <c r="J126"/>
  <c r="H126"/>
  <c r="F126"/>
  <c r="BJ125"/>
  <c r="BK125"/>
  <c r="BG125"/>
  <c r="BA125"/>
  <c r="U125"/>
  <c r="S125"/>
  <c r="Q125"/>
  <c r="O125"/>
  <c r="L125"/>
  <c r="J125"/>
  <c r="H125"/>
  <c r="F125"/>
  <c r="BJ124"/>
  <c r="BK124"/>
  <c r="BG124"/>
  <c r="BA124"/>
  <c r="U124"/>
  <c r="S124"/>
  <c r="Q124"/>
  <c r="O124"/>
  <c r="L124"/>
  <c r="J124"/>
  <c r="H124"/>
  <c r="F124"/>
  <c r="BJ123"/>
  <c r="BK123"/>
  <c r="BG123"/>
  <c r="BA123"/>
  <c r="U123"/>
  <c r="S123"/>
  <c r="Q123"/>
  <c r="O123"/>
  <c r="L123"/>
  <c r="J123"/>
  <c r="H123"/>
  <c r="F123"/>
  <c r="BJ122"/>
  <c r="BK122"/>
  <c r="BG122"/>
  <c r="BA122"/>
  <c r="U122"/>
  <c r="S122"/>
  <c r="Q122"/>
  <c r="O122"/>
  <c r="L122"/>
  <c r="J122"/>
  <c r="H122"/>
  <c r="F122"/>
  <c r="BJ121"/>
  <c r="BK121"/>
  <c r="BG121"/>
  <c r="BA121"/>
  <c r="U121"/>
  <c r="AR106"/>
  <c r="S121"/>
  <c r="AP106"/>
  <c r="Q121"/>
  <c r="AN106"/>
  <c r="O121"/>
  <c r="AL106"/>
  <c r="L121"/>
  <c r="J121"/>
  <c r="F121"/>
  <c r="G121"/>
  <c r="H121"/>
  <c r="BJ120"/>
  <c r="BK120"/>
  <c r="BG120"/>
  <c r="BA120"/>
  <c r="U120"/>
  <c r="S120"/>
  <c r="Q120"/>
  <c r="O120"/>
  <c r="L120"/>
  <c r="J120"/>
  <c r="H120"/>
  <c r="F120"/>
  <c r="BJ119"/>
  <c r="BK119"/>
  <c r="BG119"/>
  <c r="BA119"/>
  <c r="U119"/>
  <c r="AH107"/>
  <c r="S119"/>
  <c r="AF107"/>
  <c r="Q119"/>
  <c r="AD107"/>
  <c r="O119"/>
  <c r="AB107"/>
  <c r="L119"/>
  <c r="J119"/>
  <c r="F119"/>
  <c r="G119"/>
  <c r="H119"/>
  <c r="BJ118"/>
  <c r="BK118"/>
  <c r="BG118"/>
  <c r="BA118"/>
  <c r="U118"/>
  <c r="S118"/>
  <c r="Q118"/>
  <c r="O118"/>
  <c r="L118"/>
  <c r="AR7"/>
  <c r="J118"/>
  <c r="AP7"/>
  <c r="F118"/>
  <c r="AL7"/>
  <c r="BJ117"/>
  <c r="BK117"/>
  <c r="BG117"/>
  <c r="BA117"/>
  <c r="U117"/>
  <c r="AR112"/>
  <c r="S117"/>
  <c r="AP121"/>
  <c r="Q117"/>
  <c r="AN112"/>
  <c r="O117"/>
  <c r="AL112"/>
  <c r="L117"/>
  <c r="AR17"/>
  <c r="J117"/>
  <c r="AP11"/>
  <c r="F117"/>
  <c r="G117"/>
  <c r="H117"/>
  <c r="AN11"/>
  <c r="BJ116"/>
  <c r="BK116"/>
  <c r="BG116"/>
  <c r="BA116"/>
  <c r="U116"/>
  <c r="S116"/>
  <c r="Q116"/>
  <c r="O116"/>
  <c r="L116"/>
  <c r="J116"/>
  <c r="F116"/>
  <c r="G116"/>
  <c r="H116"/>
  <c r="BJ115"/>
  <c r="BK115"/>
  <c r="BG115"/>
  <c r="BA115"/>
  <c r="U115"/>
  <c r="S115"/>
  <c r="Q115"/>
  <c r="O115"/>
  <c r="L115"/>
  <c r="J115"/>
  <c r="F115"/>
  <c r="G115"/>
  <c r="H115"/>
  <c r="BJ114"/>
  <c r="BK114"/>
  <c r="BG114"/>
  <c r="BA114"/>
  <c r="U114"/>
  <c r="S114"/>
  <c r="Q114"/>
  <c r="O114"/>
  <c r="L114"/>
  <c r="J114"/>
  <c r="G114"/>
  <c r="H114"/>
  <c r="F114"/>
  <c r="BJ113"/>
  <c r="BK113"/>
  <c r="BG113"/>
  <c r="BA113"/>
  <c r="U113"/>
  <c r="S113"/>
  <c r="Q113"/>
  <c r="O113"/>
  <c r="L113"/>
  <c r="J113"/>
  <c r="F113"/>
  <c r="G113"/>
  <c r="H113"/>
  <c r="U112"/>
  <c r="S112"/>
  <c r="Q112"/>
  <c r="O112"/>
  <c r="L112"/>
  <c r="J112"/>
  <c r="F112"/>
  <c r="G112"/>
  <c r="H112"/>
  <c r="BJ111"/>
  <c r="BK111"/>
  <c r="BL111"/>
  <c r="BG111"/>
  <c r="BA111"/>
  <c r="U111"/>
  <c r="S111"/>
  <c r="Q111"/>
  <c r="O111"/>
  <c r="L111"/>
  <c r="J111"/>
  <c r="F111"/>
  <c r="G111"/>
  <c r="H111"/>
  <c r="BJ110"/>
  <c r="BK110"/>
  <c r="BL110"/>
  <c r="BG110"/>
  <c r="BA110"/>
  <c r="U110"/>
  <c r="S110"/>
  <c r="Q110"/>
  <c r="O110"/>
  <c r="L110"/>
  <c r="J110"/>
  <c r="H110"/>
  <c r="F110"/>
  <c r="BK109"/>
  <c r="BL109"/>
  <c r="BJ109"/>
  <c r="BG109"/>
  <c r="BA109"/>
  <c r="U109"/>
  <c r="S109"/>
  <c r="Q109"/>
  <c r="O109"/>
  <c r="L109"/>
  <c r="J109"/>
  <c r="H109"/>
  <c r="F109"/>
  <c r="BJ108"/>
  <c r="BK108"/>
  <c r="BL108"/>
  <c r="BG108"/>
  <c r="BA108"/>
  <c r="U108"/>
  <c r="S108"/>
  <c r="Q108"/>
  <c r="O108"/>
  <c r="L108"/>
  <c r="J108"/>
  <c r="H108"/>
  <c r="F108"/>
  <c r="BJ107"/>
  <c r="BK107"/>
  <c r="BL107"/>
  <c r="BG107"/>
  <c r="BA107"/>
  <c r="U107"/>
  <c r="S107"/>
  <c r="Q107"/>
  <c r="O107"/>
  <c r="L107"/>
  <c r="J107"/>
  <c r="H107"/>
  <c r="F107"/>
  <c r="BJ106"/>
  <c r="BK106"/>
  <c r="BL106"/>
  <c r="BG106"/>
  <c r="BA106"/>
  <c r="U106"/>
  <c r="S106"/>
  <c r="Q106"/>
  <c r="O106"/>
  <c r="L106"/>
  <c r="J106"/>
  <c r="H106"/>
  <c r="F106"/>
  <c r="BJ105"/>
  <c r="BK105"/>
  <c r="BL105"/>
  <c r="BG105"/>
  <c r="BA105"/>
  <c r="U105"/>
  <c r="S105"/>
  <c r="Q105"/>
  <c r="O105"/>
  <c r="L105"/>
  <c r="J105"/>
  <c r="F105"/>
  <c r="G105"/>
  <c r="H105"/>
  <c r="BJ104"/>
  <c r="BK104"/>
  <c r="BL104"/>
  <c r="BG104"/>
  <c r="BA104"/>
  <c r="U104"/>
  <c r="S104"/>
  <c r="Q104"/>
  <c r="O104"/>
  <c r="L104"/>
  <c r="J104"/>
  <c r="H104"/>
  <c r="F104"/>
  <c r="BJ103"/>
  <c r="BK103"/>
  <c r="BL103"/>
  <c r="BG103"/>
  <c r="BA103"/>
  <c r="U103"/>
  <c r="S103"/>
  <c r="Q103"/>
  <c r="O103"/>
  <c r="L103"/>
  <c r="J103"/>
  <c r="F103"/>
  <c r="G103"/>
  <c r="H103"/>
  <c r="BJ102"/>
  <c r="BK102"/>
  <c r="BL102"/>
  <c r="BG102"/>
  <c r="BA102"/>
  <c r="U102"/>
  <c r="S102"/>
  <c r="Q102"/>
  <c r="O102"/>
  <c r="L102"/>
  <c r="J102"/>
  <c r="H102"/>
  <c r="F102"/>
  <c r="BJ101"/>
  <c r="BK101"/>
  <c r="BL101"/>
  <c r="BG101"/>
  <c r="BA101"/>
  <c r="U101"/>
  <c r="S101"/>
  <c r="Q101"/>
  <c r="O101"/>
  <c r="L101"/>
  <c r="J101"/>
  <c r="F101"/>
  <c r="G101"/>
  <c r="H101"/>
  <c r="BJ100"/>
  <c r="BK100"/>
  <c r="BL100"/>
  <c r="BG100"/>
  <c r="BA100"/>
  <c r="U100"/>
  <c r="S100"/>
  <c r="Q100"/>
  <c r="O100"/>
  <c r="L100"/>
  <c r="J100"/>
  <c r="F100"/>
  <c r="G100"/>
  <c r="H100"/>
  <c r="BJ99"/>
  <c r="BK99"/>
  <c r="BL99"/>
  <c r="BG99"/>
  <c r="BA99"/>
  <c r="U99"/>
  <c r="S99"/>
  <c r="Q99"/>
  <c r="O99"/>
  <c r="L99"/>
  <c r="J99"/>
  <c r="F99"/>
  <c r="G99"/>
  <c r="H99"/>
  <c r="BJ98"/>
  <c r="BK98"/>
  <c r="BL98"/>
  <c r="BG98"/>
  <c r="BA98"/>
  <c r="U98"/>
  <c r="S98"/>
  <c r="Q98"/>
  <c r="O98"/>
  <c r="L98"/>
  <c r="J98"/>
  <c r="F98"/>
  <c r="G98"/>
  <c r="H98"/>
  <c r="BJ97"/>
  <c r="BK97"/>
  <c r="BL97"/>
  <c r="BG97"/>
  <c r="BA97"/>
  <c r="U97"/>
  <c r="S97"/>
  <c r="Q97"/>
  <c r="O97"/>
  <c r="L97"/>
  <c r="J97"/>
  <c r="F97"/>
  <c r="G97"/>
  <c r="BJ96"/>
  <c r="BK96"/>
  <c r="BL96"/>
  <c r="BG96"/>
  <c r="BA96"/>
  <c r="U96"/>
  <c r="S96"/>
  <c r="Q96"/>
  <c r="O96"/>
  <c r="L96"/>
  <c r="J96"/>
  <c r="F96"/>
  <c r="G96"/>
  <c r="H96"/>
  <c r="BJ95"/>
  <c r="BK95"/>
  <c r="BL95"/>
  <c r="BG95"/>
  <c r="BA95"/>
  <c r="U95"/>
  <c r="S95"/>
  <c r="Q95"/>
  <c r="O95"/>
  <c r="L95"/>
  <c r="J95"/>
  <c r="F95"/>
  <c r="G95"/>
  <c r="H95"/>
  <c r="BJ94"/>
  <c r="BK94"/>
  <c r="BL94"/>
  <c r="BG94"/>
  <c r="BA94"/>
  <c r="U94"/>
  <c r="S94"/>
  <c r="Q94"/>
  <c r="O94"/>
  <c r="L94"/>
  <c r="J94"/>
  <c r="H94"/>
  <c r="F94"/>
  <c r="BK93"/>
  <c r="BL93"/>
  <c r="BJ93"/>
  <c r="BG93"/>
  <c r="BA93"/>
  <c r="U93"/>
  <c r="S93"/>
  <c r="Q93"/>
  <c r="O93"/>
  <c r="L93"/>
  <c r="J93"/>
  <c r="F93"/>
  <c r="G93"/>
  <c r="H93"/>
  <c r="BJ92"/>
  <c r="BK92"/>
  <c r="BL92"/>
  <c r="BG92"/>
  <c r="BA92"/>
  <c r="U92"/>
  <c r="S92"/>
  <c r="Q92"/>
  <c r="O92"/>
  <c r="L92"/>
  <c r="J92"/>
  <c r="F92"/>
  <c r="G92"/>
  <c r="H92"/>
  <c r="BK91"/>
  <c r="BL91"/>
  <c r="BJ91"/>
  <c r="BG91"/>
  <c r="BA91"/>
  <c r="AC91"/>
  <c r="U91"/>
  <c r="S91"/>
  <c r="Q91"/>
  <c r="O91"/>
  <c r="L91"/>
  <c r="J91"/>
  <c r="H91"/>
  <c r="F91"/>
  <c r="BJ90"/>
  <c r="BK90"/>
  <c r="BL90"/>
  <c r="BG90"/>
  <c r="BA90"/>
  <c r="AD90"/>
  <c r="U90"/>
  <c r="S90"/>
  <c r="Q90"/>
  <c r="O90"/>
  <c r="L90"/>
  <c r="J90"/>
  <c r="F90"/>
  <c r="G90"/>
  <c r="H90"/>
  <c r="BJ89"/>
  <c r="BK89"/>
  <c r="BL89"/>
  <c r="BG89"/>
  <c r="BA89"/>
  <c r="U89"/>
  <c r="S89"/>
  <c r="Q89"/>
  <c r="O89"/>
  <c r="L89"/>
  <c r="J89"/>
  <c r="G89"/>
  <c r="H89"/>
  <c r="F89"/>
  <c r="BJ88"/>
  <c r="BK88"/>
  <c r="BL88"/>
  <c r="BG88"/>
  <c r="BA88"/>
  <c r="U88"/>
  <c r="S88"/>
  <c r="Q88"/>
  <c r="O88"/>
  <c r="L88"/>
  <c r="J88"/>
  <c r="H88"/>
  <c r="F88"/>
  <c r="BJ87"/>
  <c r="BK87"/>
  <c r="BL87"/>
  <c r="BG87"/>
  <c r="BA87"/>
  <c r="U87"/>
  <c r="S87"/>
  <c r="Q87"/>
  <c r="O87"/>
  <c r="L87"/>
  <c r="J87"/>
  <c r="F87"/>
  <c r="G87"/>
  <c r="H87"/>
  <c r="BJ86"/>
  <c r="BK86"/>
  <c r="BL86"/>
  <c r="BG86"/>
  <c r="BA86"/>
  <c r="U86"/>
  <c r="S86"/>
  <c r="Q86"/>
  <c r="O86"/>
  <c r="L86"/>
  <c r="J86"/>
  <c r="H86"/>
  <c r="F86"/>
  <c r="BJ85"/>
  <c r="BK85"/>
  <c r="BL85"/>
  <c r="BG85"/>
  <c r="BA85"/>
  <c r="U85"/>
  <c r="S85"/>
  <c r="Q85"/>
  <c r="O85"/>
  <c r="L85"/>
  <c r="J85"/>
  <c r="H85"/>
  <c r="F85"/>
  <c r="BJ84"/>
  <c r="BK84"/>
  <c r="BL84"/>
  <c r="BG84"/>
  <c r="BA84"/>
  <c r="AG84"/>
  <c r="AC84"/>
  <c r="AA84"/>
  <c r="U84"/>
  <c r="S84"/>
  <c r="Q84"/>
  <c r="O84"/>
  <c r="L84"/>
  <c r="J84"/>
  <c r="H84"/>
  <c r="F84"/>
  <c r="BK83"/>
  <c r="BL83"/>
  <c r="BJ83"/>
  <c r="BG83"/>
  <c r="BA83"/>
  <c r="U83"/>
  <c r="S83"/>
  <c r="Q83"/>
  <c r="O83"/>
  <c r="L83"/>
  <c r="J83"/>
  <c r="F83"/>
  <c r="G83"/>
  <c r="H83"/>
  <c r="BJ82"/>
  <c r="BK82"/>
  <c r="BL82"/>
  <c r="BG82"/>
  <c r="BA82"/>
  <c r="U82"/>
  <c r="S82"/>
  <c r="Q82"/>
  <c r="O82"/>
  <c r="L82"/>
  <c r="J82"/>
  <c r="F82"/>
  <c r="G82"/>
  <c r="H82"/>
  <c r="BK81"/>
  <c r="BL81"/>
  <c r="BJ81"/>
  <c r="BG81"/>
  <c r="BA81"/>
  <c r="U81"/>
  <c r="S81"/>
  <c r="Q81"/>
  <c r="O81"/>
  <c r="L81"/>
  <c r="J81"/>
  <c r="F81"/>
  <c r="G81"/>
  <c r="H81"/>
  <c r="BJ80"/>
  <c r="BK80"/>
  <c r="BL80"/>
  <c r="BG80"/>
  <c r="BA80"/>
  <c r="AF80"/>
  <c r="U80"/>
  <c r="S80"/>
  <c r="Q80"/>
  <c r="O80"/>
  <c r="L80"/>
  <c r="J80"/>
  <c r="F80"/>
  <c r="G80"/>
  <c r="H80"/>
  <c r="BK79"/>
  <c r="BL79"/>
  <c r="BJ79"/>
  <c r="BG79"/>
  <c r="BA79"/>
  <c r="U79"/>
  <c r="S79"/>
  <c r="Q79"/>
  <c r="O79"/>
  <c r="L79"/>
  <c r="J79"/>
  <c r="F79"/>
  <c r="G79"/>
  <c r="H79"/>
  <c r="BJ78"/>
  <c r="BK78"/>
  <c r="BL78"/>
  <c r="BG78"/>
  <c r="BA78"/>
  <c r="AB78"/>
  <c r="U78"/>
  <c r="S78"/>
  <c r="Q78"/>
  <c r="O78"/>
  <c r="L78"/>
  <c r="J78"/>
  <c r="F78"/>
  <c r="G78"/>
  <c r="H78"/>
  <c r="BJ77"/>
  <c r="BK77"/>
  <c r="BL77"/>
  <c r="BG77"/>
  <c r="BA77"/>
  <c r="U77"/>
  <c r="S77"/>
  <c r="Q77"/>
  <c r="O77"/>
  <c r="L77"/>
  <c r="J77"/>
  <c r="F77"/>
  <c r="G77"/>
  <c r="H77"/>
  <c r="BJ76"/>
  <c r="BK76"/>
  <c r="BL76"/>
  <c r="BG76"/>
  <c r="BA76"/>
  <c r="AF76"/>
  <c r="AA76"/>
  <c r="U76"/>
  <c r="S76"/>
  <c r="Q76"/>
  <c r="O76"/>
  <c r="L76"/>
  <c r="J76"/>
  <c r="H76"/>
  <c r="F76"/>
  <c r="BJ75"/>
  <c r="BK75"/>
  <c r="BL75"/>
  <c r="BG75"/>
  <c r="BA75"/>
  <c r="U75"/>
  <c r="S75"/>
  <c r="Q75"/>
  <c r="O75"/>
  <c r="L75"/>
  <c r="J75"/>
  <c r="H75"/>
  <c r="F75"/>
  <c r="BJ74"/>
  <c r="BK74"/>
  <c r="BL74"/>
  <c r="BG74"/>
  <c r="BA74"/>
  <c r="AC74"/>
  <c r="U74"/>
  <c r="S74"/>
  <c r="Q74"/>
  <c r="O74"/>
  <c r="L74"/>
  <c r="J74"/>
  <c r="H74"/>
  <c r="F74"/>
  <c r="BJ73"/>
  <c r="BK73"/>
  <c r="BL73"/>
  <c r="BG73"/>
  <c r="BA73"/>
  <c r="U73"/>
  <c r="S73"/>
  <c r="Q73"/>
  <c r="O73"/>
  <c r="L73"/>
  <c r="J73"/>
  <c r="F73"/>
  <c r="G73"/>
  <c r="H73"/>
  <c r="BJ72"/>
  <c r="BK72"/>
  <c r="BL72"/>
  <c r="BG72"/>
  <c r="BA72"/>
  <c r="AG72"/>
  <c r="AC72"/>
  <c r="AA72"/>
  <c r="U72"/>
  <c r="S72"/>
  <c r="Q72"/>
  <c r="O72"/>
  <c r="L72"/>
  <c r="J72"/>
  <c r="H72"/>
  <c r="F72"/>
  <c r="BJ71"/>
  <c r="BK71"/>
  <c r="BL71"/>
  <c r="BG71"/>
  <c r="BA71"/>
  <c r="U71"/>
  <c r="S71"/>
  <c r="Q71"/>
  <c r="O71"/>
  <c r="L71"/>
  <c r="J71"/>
  <c r="H71"/>
  <c r="F71"/>
  <c r="BJ70"/>
  <c r="BK70"/>
  <c r="BL70"/>
  <c r="BG70"/>
  <c r="BA70"/>
  <c r="AG70"/>
  <c r="U70"/>
  <c r="S70"/>
  <c r="Q70"/>
  <c r="O70"/>
  <c r="L70"/>
  <c r="J70"/>
  <c r="H70"/>
  <c r="F70"/>
  <c r="BJ69"/>
  <c r="BK69"/>
  <c r="BL69"/>
  <c r="BG69"/>
  <c r="BA69"/>
  <c r="U69"/>
  <c r="S69"/>
  <c r="Q69"/>
  <c r="O69"/>
  <c r="L69"/>
  <c r="J69"/>
  <c r="F69"/>
  <c r="G69"/>
  <c r="H69"/>
  <c r="BJ68"/>
  <c r="BK68"/>
  <c r="BL68"/>
  <c r="BG68"/>
  <c r="BA68"/>
  <c r="AG68"/>
  <c r="AF68"/>
  <c r="U68"/>
  <c r="S68"/>
  <c r="Q68"/>
  <c r="O68"/>
  <c r="L68"/>
  <c r="J68"/>
  <c r="H68"/>
  <c r="F68"/>
  <c r="BJ67"/>
  <c r="BK67"/>
  <c r="BL67"/>
  <c r="BG67"/>
  <c r="BA67"/>
  <c r="U67"/>
  <c r="S67"/>
  <c r="Q67"/>
  <c r="O67"/>
  <c r="L67"/>
  <c r="J67"/>
  <c r="H67"/>
  <c r="F67"/>
  <c r="BK66"/>
  <c r="BL66"/>
  <c r="BJ66"/>
  <c r="BG66"/>
  <c r="BA66"/>
  <c r="AH66"/>
  <c r="U66"/>
  <c r="S66"/>
  <c r="Q66"/>
  <c r="O66"/>
  <c r="L66"/>
  <c r="J66"/>
  <c r="H66"/>
  <c r="F66"/>
  <c r="BJ65"/>
  <c r="BK65"/>
  <c r="BL65"/>
  <c r="BG65"/>
  <c r="BA65"/>
  <c r="U65"/>
  <c r="S65"/>
  <c r="Q65"/>
  <c r="O65"/>
  <c r="L65"/>
  <c r="J65"/>
  <c r="F65"/>
  <c r="G65"/>
  <c r="H65"/>
  <c r="BJ64"/>
  <c r="BK64"/>
  <c r="BL64"/>
  <c r="BG64"/>
  <c r="BA64"/>
  <c r="AG64"/>
  <c r="U64"/>
  <c r="S64"/>
  <c r="Q64"/>
  <c r="O64"/>
  <c r="L64"/>
  <c r="J64"/>
  <c r="F64"/>
  <c r="G64"/>
  <c r="H64"/>
  <c r="BJ63"/>
  <c r="BK63"/>
  <c r="BL63"/>
  <c r="BG63"/>
  <c r="BA63"/>
  <c r="U63"/>
  <c r="S63"/>
  <c r="Q63"/>
  <c r="O63"/>
  <c r="L63"/>
  <c r="J63"/>
  <c r="H63"/>
  <c r="F63"/>
  <c r="BJ62"/>
  <c r="BK62"/>
  <c r="BL62"/>
  <c r="BG62"/>
  <c r="BA62"/>
  <c r="AG62"/>
  <c r="U62"/>
  <c r="S62"/>
  <c r="Q62"/>
  <c r="O62"/>
  <c r="L62"/>
  <c r="J62"/>
  <c r="H62"/>
  <c r="F62"/>
  <c r="BJ61"/>
  <c r="BK61"/>
  <c r="BL61"/>
  <c r="BG61"/>
  <c r="BA61"/>
  <c r="U61"/>
  <c r="S61"/>
  <c r="Q61"/>
  <c r="O61"/>
  <c r="L61"/>
  <c r="J61"/>
  <c r="F61"/>
  <c r="G61"/>
  <c r="H61"/>
  <c r="BJ60"/>
  <c r="BK60"/>
  <c r="BL60"/>
  <c r="BG60"/>
  <c r="BA60"/>
  <c r="AH60"/>
  <c r="U60"/>
  <c r="S60"/>
  <c r="Q60"/>
  <c r="O60"/>
  <c r="L60"/>
  <c r="J60"/>
  <c r="F60"/>
  <c r="G60"/>
  <c r="H60"/>
  <c r="BJ59"/>
  <c r="BK59"/>
  <c r="BL59"/>
  <c r="BG59"/>
  <c r="BA59"/>
  <c r="U59"/>
  <c r="S59"/>
  <c r="Q59"/>
  <c r="O59"/>
  <c r="L59"/>
  <c r="J59"/>
  <c r="F59"/>
  <c r="G59"/>
  <c r="H59"/>
  <c r="BJ58"/>
  <c r="BK58"/>
  <c r="BL58"/>
  <c r="BG58"/>
  <c r="BA58"/>
  <c r="AH58"/>
  <c r="U58"/>
  <c r="S58"/>
  <c r="Q58"/>
  <c r="O58"/>
  <c r="L58"/>
  <c r="J58"/>
  <c r="H58"/>
  <c r="F58"/>
  <c r="BJ57"/>
  <c r="BK57"/>
  <c r="BL57"/>
  <c r="BG57"/>
  <c r="BA57"/>
  <c r="AH57"/>
  <c r="U57"/>
  <c r="S57"/>
  <c r="Q57"/>
  <c r="O57"/>
  <c r="L57"/>
  <c r="J57"/>
  <c r="H57"/>
  <c r="F57"/>
  <c r="BJ56"/>
  <c r="BK56"/>
  <c r="BL56"/>
  <c r="BG56"/>
  <c r="BA56"/>
  <c r="AG56"/>
  <c r="U56"/>
  <c r="S56"/>
  <c r="Q56"/>
  <c r="O56"/>
  <c r="L56"/>
  <c r="J56"/>
  <c r="H56"/>
  <c r="F56"/>
  <c r="BJ55"/>
  <c r="BK55"/>
  <c r="BL55"/>
  <c r="BG55"/>
  <c r="BA55"/>
  <c r="AG55"/>
  <c r="U55"/>
  <c r="S55"/>
  <c r="Q55"/>
  <c r="O55"/>
  <c r="L55"/>
  <c r="J55"/>
  <c r="H55"/>
  <c r="F55"/>
  <c r="BJ54"/>
  <c r="BK54"/>
  <c r="BL54"/>
  <c r="BG54"/>
  <c r="BA54"/>
  <c r="AG54"/>
  <c r="AB54"/>
  <c r="U54"/>
  <c r="S54"/>
  <c r="Q54"/>
  <c r="O54"/>
  <c r="L54"/>
  <c r="J54"/>
  <c r="H54"/>
  <c r="F54"/>
  <c r="BJ53"/>
  <c r="BK53"/>
  <c r="BL53"/>
  <c r="BG53"/>
  <c r="BA53"/>
  <c r="U53"/>
  <c r="S53"/>
  <c r="Q53"/>
  <c r="O53"/>
  <c r="L53"/>
  <c r="J53"/>
  <c r="H53"/>
  <c r="F53"/>
  <c r="BJ52"/>
  <c r="BK52"/>
  <c r="BL52"/>
  <c r="BG52"/>
  <c r="BA52"/>
  <c r="U52"/>
  <c r="S52"/>
  <c r="Q52"/>
  <c r="O52"/>
  <c r="L52"/>
  <c r="J52"/>
  <c r="H52"/>
  <c r="F52"/>
  <c r="BJ51"/>
  <c r="BK51"/>
  <c r="BL51"/>
  <c r="BG51"/>
  <c r="BA51"/>
  <c r="U51"/>
  <c r="S51"/>
  <c r="Q51"/>
  <c r="O51"/>
  <c r="L51"/>
  <c r="J51"/>
  <c r="H51"/>
  <c r="F51"/>
  <c r="BJ50"/>
  <c r="BK50"/>
  <c r="BL50"/>
  <c r="BG50"/>
  <c r="BA50"/>
  <c r="AF50"/>
  <c r="AB50"/>
  <c r="AH50"/>
  <c r="U50"/>
  <c r="S50"/>
  <c r="Q50"/>
  <c r="O50"/>
  <c r="L50"/>
  <c r="J50"/>
  <c r="F50"/>
  <c r="G50"/>
  <c r="H50"/>
  <c r="BJ49"/>
  <c r="BK49"/>
  <c r="BL49"/>
  <c r="BG49"/>
  <c r="BA49"/>
  <c r="U49"/>
  <c r="S49"/>
  <c r="Q49"/>
  <c r="O49"/>
  <c r="L49"/>
  <c r="J49"/>
  <c r="F49"/>
  <c r="G49"/>
  <c r="H49"/>
  <c r="BJ48"/>
  <c r="BK48"/>
  <c r="BL48"/>
  <c r="BG48"/>
  <c r="BA48"/>
  <c r="AG48"/>
  <c r="AB48"/>
  <c r="AH48"/>
  <c r="U48"/>
  <c r="S48"/>
  <c r="Q48"/>
  <c r="O48"/>
  <c r="L48"/>
  <c r="J48"/>
  <c r="F48"/>
  <c r="G48"/>
  <c r="H48"/>
  <c r="BJ47"/>
  <c r="BK47"/>
  <c r="BL47"/>
  <c r="BG47"/>
  <c r="BA47"/>
  <c r="U47"/>
  <c r="S47"/>
  <c r="Q47"/>
  <c r="O47"/>
  <c r="L47"/>
  <c r="J47"/>
  <c r="F47"/>
  <c r="G47"/>
  <c r="H47"/>
  <c r="BJ46"/>
  <c r="BK46"/>
  <c r="BL46"/>
  <c r="BG46"/>
  <c r="BA46"/>
  <c r="AG46"/>
  <c r="AB46"/>
  <c r="AH46"/>
  <c r="U46"/>
  <c r="S46"/>
  <c r="Q46"/>
  <c r="O46"/>
  <c r="L46"/>
  <c r="J46"/>
  <c r="F46"/>
  <c r="G46"/>
  <c r="H46"/>
  <c r="BJ45"/>
  <c r="BK45"/>
  <c r="BL45"/>
  <c r="BG45"/>
  <c r="BA45"/>
  <c r="U45"/>
  <c r="S45"/>
  <c r="Q45"/>
  <c r="O45"/>
  <c r="L45"/>
  <c r="J45"/>
  <c r="H45"/>
  <c r="F45"/>
  <c r="BK44"/>
  <c r="BL44"/>
  <c r="BJ44"/>
  <c r="BG44"/>
  <c r="BA44"/>
  <c r="AA44"/>
  <c r="U44"/>
  <c r="S44"/>
  <c r="Q44"/>
  <c r="O44"/>
  <c r="L44"/>
  <c r="J44"/>
  <c r="F44"/>
  <c r="G44"/>
  <c r="H44"/>
  <c r="BJ43"/>
  <c r="BK43"/>
  <c r="BL43"/>
  <c r="BG43"/>
  <c r="BA43"/>
  <c r="AE43"/>
  <c r="U43"/>
  <c r="S43"/>
  <c r="Q43"/>
  <c r="O43"/>
  <c r="L43"/>
  <c r="J43"/>
  <c r="H43"/>
  <c r="F43"/>
  <c r="G43"/>
  <c r="BJ42"/>
  <c r="BK42"/>
  <c r="BL42"/>
  <c r="BG42"/>
  <c r="BA42"/>
  <c r="U42"/>
  <c r="S42"/>
  <c r="Q42"/>
  <c r="O42"/>
  <c r="L42"/>
  <c r="J42"/>
  <c r="F42"/>
  <c r="G42"/>
  <c r="H42"/>
  <c r="BJ41"/>
  <c r="BK41"/>
  <c r="BL41"/>
  <c r="BG41"/>
  <c r="BA41"/>
  <c r="U41"/>
  <c r="S41"/>
  <c r="Q41"/>
  <c r="O41"/>
  <c r="L41"/>
  <c r="J41"/>
  <c r="F41"/>
  <c r="G41"/>
  <c r="H41"/>
  <c r="BJ40"/>
  <c r="BK40"/>
  <c r="BL40"/>
  <c r="BG40"/>
  <c r="BA40"/>
  <c r="AE40"/>
  <c r="AH40"/>
  <c r="U40"/>
  <c r="S40"/>
  <c r="Q40"/>
  <c r="O40"/>
  <c r="L40"/>
  <c r="J40"/>
  <c r="F40"/>
  <c r="G40"/>
  <c r="H40"/>
  <c r="BJ39"/>
  <c r="BK39"/>
  <c r="BL39"/>
  <c r="BG39"/>
  <c r="BA39"/>
  <c r="U39"/>
  <c r="S39"/>
  <c r="Q39"/>
  <c r="O39"/>
  <c r="L39"/>
  <c r="J39"/>
  <c r="F39"/>
  <c r="G39"/>
  <c r="H39"/>
  <c r="BK38"/>
  <c r="BL38"/>
  <c r="BJ38"/>
  <c r="BG38"/>
  <c r="BA38"/>
  <c r="AH38"/>
  <c r="U38"/>
  <c r="S38"/>
  <c r="Q38"/>
  <c r="O38"/>
  <c r="L38"/>
  <c r="J38"/>
  <c r="F38"/>
  <c r="G38"/>
  <c r="H38"/>
  <c r="BJ37"/>
  <c r="BK37"/>
  <c r="BL37"/>
  <c r="BG37"/>
  <c r="BA37"/>
  <c r="U37"/>
  <c r="S37"/>
  <c r="Q37"/>
  <c r="O37"/>
  <c r="L37"/>
  <c r="J37"/>
  <c r="F37"/>
  <c r="G37"/>
  <c r="H37"/>
  <c r="BJ36"/>
  <c r="BK36"/>
  <c r="BL36"/>
  <c r="BG36"/>
  <c r="BA36"/>
  <c r="AE36"/>
  <c r="AH36"/>
  <c r="U36"/>
  <c r="S36"/>
  <c r="Q36"/>
  <c r="O36"/>
  <c r="L36"/>
  <c r="J36"/>
  <c r="F36"/>
  <c r="G36"/>
  <c r="H36"/>
  <c r="BJ35"/>
  <c r="BK35"/>
  <c r="BL35"/>
  <c r="BG35"/>
  <c r="BA35"/>
  <c r="AE35"/>
  <c r="U35"/>
  <c r="S35"/>
  <c r="Q35"/>
  <c r="O35"/>
  <c r="L35"/>
  <c r="J35"/>
  <c r="F35"/>
  <c r="G35"/>
  <c r="H35"/>
  <c r="BJ34"/>
  <c r="BK34"/>
  <c r="BL34"/>
  <c r="BG34"/>
  <c r="BA34"/>
  <c r="AH34"/>
  <c r="U34"/>
  <c r="S34"/>
  <c r="Q34"/>
  <c r="O34"/>
  <c r="L34"/>
  <c r="J34"/>
  <c r="F34"/>
  <c r="G34"/>
  <c r="H34"/>
  <c r="BJ33"/>
  <c r="BK33"/>
  <c r="BL33"/>
  <c r="BG33"/>
  <c r="BA33"/>
  <c r="U33"/>
  <c r="S33"/>
  <c r="Q33"/>
  <c r="O33"/>
  <c r="L33"/>
  <c r="J33"/>
  <c r="G33"/>
  <c r="H33"/>
  <c r="F33"/>
  <c r="BJ32"/>
  <c r="BK32"/>
  <c r="BL32"/>
  <c r="BG32"/>
  <c r="BA32"/>
  <c r="AA32"/>
  <c r="U32"/>
  <c r="S32"/>
  <c r="Q32"/>
  <c r="O32"/>
  <c r="L32"/>
  <c r="J32"/>
  <c r="F32"/>
  <c r="G32"/>
  <c r="H32"/>
  <c r="BJ31"/>
  <c r="BK31"/>
  <c r="BL31"/>
  <c r="BG31"/>
  <c r="BA31"/>
  <c r="U31"/>
  <c r="S31"/>
  <c r="Q31"/>
  <c r="O31"/>
  <c r="L31"/>
  <c r="J31"/>
  <c r="G31"/>
  <c r="H31"/>
  <c r="F31"/>
  <c r="BK30"/>
  <c r="BL30"/>
  <c r="BJ30"/>
  <c r="BA30"/>
  <c r="AH30"/>
  <c r="U30"/>
  <c r="S30"/>
  <c r="Q30"/>
  <c r="O30"/>
  <c r="L30"/>
  <c r="J30"/>
  <c r="F30"/>
  <c r="G30"/>
  <c r="H30"/>
  <c r="BJ29"/>
  <c r="BK29"/>
  <c r="BA29"/>
  <c r="U29"/>
  <c r="S29"/>
  <c r="Q29"/>
  <c r="O29"/>
  <c r="L29"/>
  <c r="J29"/>
  <c r="F29"/>
  <c r="G29"/>
  <c r="H29"/>
  <c r="BJ28"/>
  <c r="BK28"/>
  <c r="BA28"/>
  <c r="AE28"/>
  <c r="AH28"/>
  <c r="U28"/>
  <c r="S28"/>
  <c r="Q28"/>
  <c r="O28"/>
  <c r="L28"/>
  <c r="J28"/>
  <c r="F28"/>
  <c r="G28"/>
  <c r="H28"/>
  <c r="BJ27"/>
  <c r="BK27"/>
  <c r="BA27"/>
  <c r="U27"/>
  <c r="S27"/>
  <c r="Q27"/>
  <c r="O27"/>
  <c r="L27"/>
  <c r="J27"/>
  <c r="F27"/>
  <c r="G27"/>
  <c r="H27"/>
  <c r="BJ26"/>
  <c r="BK26"/>
  <c r="BA26"/>
  <c r="AC26"/>
  <c r="AH26"/>
  <c r="U26"/>
  <c r="S26"/>
  <c r="Q26"/>
  <c r="O26"/>
  <c r="L26"/>
  <c r="J26"/>
  <c r="F26"/>
  <c r="G26"/>
  <c r="H26"/>
  <c r="BJ25"/>
  <c r="BK25"/>
  <c r="BA25"/>
  <c r="AE25"/>
  <c r="U25"/>
  <c r="S25"/>
  <c r="Q25"/>
  <c r="O25"/>
  <c r="L25"/>
  <c r="J25"/>
  <c r="F25"/>
  <c r="G25"/>
  <c r="H25"/>
  <c r="BJ24"/>
  <c r="BK24"/>
  <c r="BA24"/>
  <c r="AH24"/>
  <c r="U24"/>
  <c r="S24"/>
  <c r="Q24"/>
  <c r="O24"/>
  <c r="L24"/>
  <c r="J24"/>
  <c r="F24"/>
  <c r="G24"/>
  <c r="H24"/>
  <c r="BJ23"/>
  <c r="BK23"/>
  <c r="BA23"/>
  <c r="U23"/>
  <c r="S23"/>
  <c r="Q23"/>
  <c r="O23"/>
  <c r="L23"/>
  <c r="J23"/>
  <c r="F23"/>
  <c r="G23"/>
  <c r="H23"/>
  <c r="BJ22"/>
  <c r="BK22"/>
  <c r="BA22"/>
  <c r="AC22"/>
  <c r="AH22"/>
  <c r="U22"/>
  <c r="S22"/>
  <c r="Q22"/>
  <c r="O22"/>
  <c r="L22"/>
  <c r="J22"/>
  <c r="F22"/>
  <c r="G22"/>
  <c r="H22"/>
  <c r="BJ21"/>
  <c r="BK21"/>
  <c r="BA21"/>
  <c r="AE21"/>
  <c r="U21"/>
  <c r="S21"/>
  <c r="Q21"/>
  <c r="O21"/>
  <c r="L21"/>
  <c r="J21"/>
  <c r="F21"/>
  <c r="G21"/>
  <c r="H21"/>
  <c r="BJ20"/>
  <c r="BK20"/>
  <c r="BA20"/>
  <c r="AH20"/>
  <c r="U20"/>
  <c r="S20"/>
  <c r="Q20"/>
  <c r="O20"/>
  <c r="L20"/>
  <c r="J20"/>
  <c r="F20"/>
  <c r="G20"/>
  <c r="H20"/>
  <c r="BJ19"/>
  <c r="BK19"/>
  <c r="BA19"/>
  <c r="U19"/>
  <c r="S19"/>
  <c r="Q19"/>
  <c r="O19"/>
  <c r="L19"/>
  <c r="J19"/>
  <c r="F19"/>
  <c r="G19"/>
  <c r="H19"/>
  <c r="BJ18"/>
  <c r="BK18"/>
  <c r="BA18"/>
  <c r="AE18"/>
  <c r="AA18"/>
  <c r="U18"/>
  <c r="S18"/>
  <c r="Q18"/>
  <c r="O18"/>
  <c r="L18"/>
  <c r="J18"/>
  <c r="F18"/>
  <c r="G18"/>
  <c r="H18"/>
  <c r="BJ17"/>
  <c r="BK17"/>
  <c r="BA17"/>
  <c r="U17"/>
  <c r="S17"/>
  <c r="Q17"/>
  <c r="O17"/>
  <c r="L17"/>
  <c r="J17"/>
  <c r="F17"/>
  <c r="G17"/>
  <c r="H17"/>
  <c r="BJ16"/>
  <c r="BK16"/>
  <c r="BA16"/>
  <c r="AE16"/>
  <c r="AA16"/>
  <c r="U16"/>
  <c r="S16"/>
  <c r="Q16"/>
  <c r="O16"/>
  <c r="L16"/>
  <c r="J16"/>
  <c r="F16"/>
  <c r="G16"/>
  <c r="H16"/>
  <c r="BJ15"/>
  <c r="BK15"/>
  <c r="BA15"/>
  <c r="AH15"/>
  <c r="U15"/>
  <c r="S15"/>
  <c r="Q15"/>
  <c r="O15"/>
  <c r="L15"/>
  <c r="J15"/>
  <c r="F15"/>
  <c r="G15"/>
  <c r="H15"/>
  <c r="BJ14"/>
  <c r="BK14"/>
  <c r="BA14"/>
  <c r="U14"/>
  <c r="S14"/>
  <c r="Q14"/>
  <c r="O14"/>
  <c r="L14"/>
  <c r="J14"/>
  <c r="F14"/>
  <c r="G14"/>
  <c r="H14"/>
  <c r="BJ13"/>
  <c r="BK13"/>
  <c r="BA13"/>
  <c r="U13"/>
  <c r="S13"/>
  <c r="Q13"/>
  <c r="O13"/>
  <c r="L13"/>
  <c r="J13"/>
  <c r="F13"/>
  <c r="G13"/>
  <c r="H13"/>
  <c r="BJ12"/>
  <c r="BK12"/>
  <c r="BA12"/>
  <c r="AA12"/>
  <c r="U12"/>
  <c r="S12"/>
  <c r="Q12"/>
  <c r="O12"/>
  <c r="L12"/>
  <c r="J12"/>
  <c r="F12"/>
  <c r="G12"/>
  <c r="H12"/>
  <c r="U11"/>
  <c r="S11"/>
  <c r="Q11"/>
  <c r="O11"/>
  <c r="L11"/>
  <c r="J11"/>
  <c r="F11"/>
  <c r="G11"/>
  <c r="H11"/>
  <c r="U10"/>
  <c r="S10"/>
  <c r="Q10"/>
  <c r="O10"/>
  <c r="L10"/>
  <c r="J10"/>
  <c r="G10"/>
  <c r="H10"/>
  <c r="F10"/>
  <c r="U9"/>
  <c r="S9"/>
  <c r="Q9"/>
  <c r="O9"/>
  <c r="L9"/>
  <c r="J9"/>
  <c r="F9"/>
  <c r="G9"/>
  <c r="H9"/>
  <c r="AH8"/>
  <c r="U8"/>
  <c r="S8"/>
  <c r="Q8"/>
  <c r="O8"/>
  <c r="L8"/>
  <c r="J8"/>
  <c r="F8"/>
  <c r="G8"/>
  <c r="H8"/>
  <c r="U7"/>
  <c r="S7"/>
  <c r="Q7"/>
  <c r="O7"/>
  <c r="L7"/>
  <c r="J7"/>
  <c r="F7"/>
  <c r="G7"/>
  <c r="H7"/>
  <c r="U6"/>
  <c r="S6"/>
  <c r="Q6"/>
  <c r="O6"/>
  <c r="L6"/>
  <c r="J6"/>
  <c r="F6"/>
  <c r="G6"/>
  <c r="H6"/>
  <c r="U5"/>
  <c r="S5"/>
  <c r="Q5"/>
  <c r="O5"/>
  <c r="L5"/>
  <c r="J5"/>
  <c r="F5"/>
  <c r="G5"/>
  <c r="H5"/>
  <c r="CM124"/>
  <c r="CM130"/>
  <c r="CM128"/>
  <c r="CM125"/>
  <c r="CR171"/>
  <c r="CT187"/>
  <c r="CS185"/>
  <c r="CM7"/>
  <c r="CM20"/>
  <c r="CM13"/>
  <c r="CM18"/>
  <c r="CM12"/>
  <c r="CM15"/>
  <c r="CM9"/>
  <c r="CM17"/>
  <c r="CM6"/>
  <c r="CM10"/>
  <c r="CM22"/>
  <c r="CM19"/>
  <c r="CM16"/>
  <c r="CM21"/>
  <c r="CM11"/>
  <c r="CM8"/>
  <c r="CM5"/>
  <c r="CM14"/>
  <c r="CS109"/>
  <c r="CT113"/>
  <c r="CP116"/>
  <c r="AB109"/>
  <c r="AB121"/>
  <c r="AB115"/>
  <c r="G118"/>
  <c r="H118"/>
  <c r="AB113"/>
  <c r="AB119"/>
  <c r="AB117"/>
  <c r="AB111"/>
  <c r="AB123"/>
  <c r="DA137"/>
  <c r="DB137"/>
  <c r="CY137"/>
  <c r="DC137"/>
  <c r="CZ137"/>
  <c r="DD137"/>
  <c r="DA153"/>
  <c r="DB153"/>
  <c r="CY153"/>
  <c r="DC153"/>
  <c r="CZ153"/>
  <c r="DD153"/>
  <c r="CZ169"/>
  <c r="DD169"/>
  <c r="DA169"/>
  <c r="DB169"/>
  <c r="CY169"/>
  <c r="DC169"/>
  <c r="CZ185"/>
  <c r="DD185"/>
  <c r="DA185"/>
  <c r="DB185"/>
  <c r="CY185"/>
  <c r="DC185"/>
  <c r="CZ201"/>
  <c r="DA201"/>
  <c r="DB201"/>
  <c r="CY201"/>
  <c r="DC201"/>
  <c r="DD201"/>
  <c r="DA28"/>
  <c r="DD28"/>
  <c r="CZ28"/>
  <c r="DC28"/>
  <c r="CY28"/>
  <c r="DB28"/>
  <c r="DA32"/>
  <c r="DD32"/>
  <c r="CZ32"/>
  <c r="DC32"/>
  <c r="CY32"/>
  <c r="DB32"/>
  <c r="DA44"/>
  <c r="DD44"/>
  <c r="CZ44"/>
  <c r="DC44"/>
  <c r="CY44"/>
  <c r="DB44"/>
  <c r="DA48"/>
  <c r="DD48"/>
  <c r="CZ48"/>
  <c r="DC48"/>
  <c r="CY48"/>
  <c r="DB48"/>
  <c r="DA60"/>
  <c r="DD60"/>
  <c r="CZ60"/>
  <c r="DC60"/>
  <c r="CY60"/>
  <c r="DB60"/>
  <c r="DA64"/>
  <c r="DD64"/>
  <c r="CZ64"/>
  <c r="DC64"/>
  <c r="CY64"/>
  <c r="DB64"/>
  <c r="DA76"/>
  <c r="DD76"/>
  <c r="CZ76"/>
  <c r="DC76"/>
  <c r="CY76"/>
  <c r="DB76"/>
  <c r="DA92"/>
  <c r="DD92"/>
  <c r="CZ92"/>
  <c r="DC92"/>
  <c r="CY92"/>
  <c r="DB92"/>
  <c r="AN109"/>
  <c r="AP109"/>
  <c r="DA113"/>
  <c r="DB113"/>
  <c r="CY113"/>
  <c r="DC113"/>
  <c r="CZ113"/>
  <c r="DD113"/>
  <c r="AR121"/>
  <c r="AL121"/>
  <c r="AL12"/>
  <c r="AN12"/>
  <c r="AP16"/>
  <c r="AR16"/>
  <c r="CY130"/>
  <c r="DC130"/>
  <c r="CZ130"/>
  <c r="DD130"/>
  <c r="DA130"/>
  <c r="DB130"/>
  <c r="CY146"/>
  <c r="DC146"/>
  <c r="CZ146"/>
  <c r="DD146"/>
  <c r="DA146"/>
  <c r="DB146"/>
  <c r="CZ162"/>
  <c r="DD162"/>
  <c r="DA162"/>
  <c r="CY162"/>
  <c r="DB162"/>
  <c r="DC162"/>
  <c r="DB178"/>
  <c r="CY178"/>
  <c r="DC178"/>
  <c r="CZ178"/>
  <c r="DD178"/>
  <c r="DA178"/>
  <c r="DB194"/>
  <c r="CY194"/>
  <c r="DC194"/>
  <c r="CZ194"/>
  <c r="DD194"/>
  <c r="DA194"/>
  <c r="DC29"/>
  <c r="CY29"/>
  <c r="DB29"/>
  <c r="DA29"/>
  <c r="DD29"/>
  <c r="CZ29"/>
  <c r="DC45"/>
  <c r="CY45"/>
  <c r="DB45"/>
  <c r="DA45"/>
  <c r="DD45"/>
  <c r="CZ45"/>
  <c r="DC61"/>
  <c r="CY61"/>
  <c r="DB61"/>
  <c r="DA61"/>
  <c r="DD61"/>
  <c r="CZ61"/>
  <c r="DC89"/>
  <c r="CY89"/>
  <c r="DB89"/>
  <c r="DA89"/>
  <c r="CZ89"/>
  <c r="DD89"/>
  <c r="AN114"/>
  <c r="AL114"/>
  <c r="AR118"/>
  <c r="AP118"/>
  <c r="CY122"/>
  <c r="DC122"/>
  <c r="CZ122"/>
  <c r="DD122"/>
  <c r="DA122"/>
  <c r="DB122"/>
  <c r="DC17"/>
  <c r="CY17"/>
  <c r="DB17"/>
  <c r="DA17"/>
  <c r="CZ17"/>
  <c r="DD17"/>
  <c r="AL17"/>
  <c r="AN17"/>
  <c r="AP21"/>
  <c r="AR21"/>
  <c r="DA135"/>
  <c r="DB135"/>
  <c r="CY135"/>
  <c r="DC135"/>
  <c r="CZ135"/>
  <c r="DD135"/>
  <c r="DA151"/>
  <c r="DB151"/>
  <c r="CY151"/>
  <c r="DC151"/>
  <c r="CZ151"/>
  <c r="DD151"/>
  <c r="CZ167"/>
  <c r="DD167"/>
  <c r="DA167"/>
  <c r="DB167"/>
  <c r="CY167"/>
  <c r="DC167"/>
  <c r="CZ183"/>
  <c r="DD183"/>
  <c r="DA183"/>
  <c r="DB183"/>
  <c r="CY183"/>
  <c r="DC183"/>
  <c r="CZ199"/>
  <c r="DD199"/>
  <c r="DA199"/>
  <c r="DB199"/>
  <c r="CY199"/>
  <c r="DC199"/>
  <c r="DA30"/>
  <c r="DD30"/>
  <c r="CZ30"/>
  <c r="DC30"/>
  <c r="CY30"/>
  <c r="DB30"/>
  <c r="DA34"/>
  <c r="DD34"/>
  <c r="CZ34"/>
  <c r="DC34"/>
  <c r="CY34"/>
  <c r="DB34"/>
  <c r="DA46"/>
  <c r="DD46"/>
  <c r="CZ46"/>
  <c r="DC46"/>
  <c r="CY46"/>
  <c r="DB46"/>
  <c r="DA50"/>
  <c r="DD50"/>
  <c r="CZ50"/>
  <c r="DC50"/>
  <c r="CY50"/>
  <c r="DB50"/>
  <c r="DA66"/>
  <c r="DD66"/>
  <c r="CZ66"/>
  <c r="DC66"/>
  <c r="CY66"/>
  <c r="DB66"/>
  <c r="DA82"/>
  <c r="DD82"/>
  <c r="CZ82"/>
  <c r="DC82"/>
  <c r="CY82"/>
  <c r="DB82"/>
  <c r="DA98"/>
  <c r="DD98"/>
  <c r="CZ98"/>
  <c r="DC98"/>
  <c r="CY98"/>
  <c r="DB98"/>
  <c r="DA107"/>
  <c r="DB107"/>
  <c r="CY107"/>
  <c r="DC107"/>
  <c r="CZ107"/>
  <c r="DD107"/>
  <c r="AN111"/>
  <c r="AP111"/>
  <c r="DA115"/>
  <c r="DB115"/>
  <c r="CY115"/>
  <c r="DC115"/>
  <c r="CZ115"/>
  <c r="DD115"/>
  <c r="AR123"/>
  <c r="AL123"/>
  <c r="DA10"/>
  <c r="DD10"/>
  <c r="CZ10"/>
  <c r="DC10"/>
  <c r="CY10"/>
  <c r="DB10"/>
  <c r="AN10"/>
  <c r="AL10"/>
  <c r="AP14"/>
  <c r="AR14"/>
  <c r="CY132"/>
  <c r="DC132"/>
  <c r="CZ132"/>
  <c r="DD132"/>
  <c r="DA132"/>
  <c r="DB132"/>
  <c r="CY148"/>
  <c r="DC148"/>
  <c r="CZ148"/>
  <c r="DD148"/>
  <c r="DA148"/>
  <c r="DB148"/>
  <c r="DB164"/>
  <c r="CY164"/>
  <c r="DC164"/>
  <c r="CZ164"/>
  <c r="DD164"/>
  <c r="DA164"/>
  <c r="DB180"/>
  <c r="CY180"/>
  <c r="DC180"/>
  <c r="CZ180"/>
  <c r="DD180"/>
  <c r="DA180"/>
  <c r="DB196"/>
  <c r="CY196"/>
  <c r="DC196"/>
  <c r="CZ196"/>
  <c r="DD196"/>
  <c r="DA196"/>
  <c r="DC27"/>
  <c r="CY27"/>
  <c r="DB27"/>
  <c r="DA27"/>
  <c r="DD27"/>
  <c r="CZ27"/>
  <c r="DC43"/>
  <c r="CY43"/>
  <c r="DB43"/>
  <c r="DA43"/>
  <c r="DD43"/>
  <c r="CZ43"/>
  <c r="DC59"/>
  <c r="CY59"/>
  <c r="DB59"/>
  <c r="DA59"/>
  <c r="DD59"/>
  <c r="CZ59"/>
  <c r="CY108"/>
  <c r="DC108"/>
  <c r="CZ108"/>
  <c r="DD108"/>
  <c r="DA108"/>
  <c r="DB108"/>
  <c r="AN116"/>
  <c r="AL116"/>
  <c r="AR120"/>
  <c r="AP120"/>
  <c r="DC7"/>
  <c r="CY7"/>
  <c r="DB7"/>
  <c r="DA7"/>
  <c r="DD7"/>
  <c r="CZ7"/>
  <c r="AM11"/>
  <c r="AD109"/>
  <c r="AD115"/>
  <c r="AD121"/>
  <c r="AD113"/>
  <c r="AD119"/>
  <c r="AD117"/>
  <c r="AD111"/>
  <c r="AD123"/>
  <c r="DA125"/>
  <c r="DB125"/>
  <c r="CY125"/>
  <c r="DC125"/>
  <c r="DD125"/>
  <c r="CZ125"/>
  <c r="DA141"/>
  <c r="DB141"/>
  <c r="CY141"/>
  <c r="DC141"/>
  <c r="DD141"/>
  <c r="CZ141"/>
  <c r="DB157"/>
  <c r="CY157"/>
  <c r="DC157"/>
  <c r="DD157"/>
  <c r="CZ157"/>
  <c r="DA157"/>
  <c r="CZ173"/>
  <c r="DD173"/>
  <c r="DA173"/>
  <c r="DB173"/>
  <c r="CY173"/>
  <c r="DC173"/>
  <c r="CZ189"/>
  <c r="DD189"/>
  <c r="DA189"/>
  <c r="DB189"/>
  <c r="CY189"/>
  <c r="DC189"/>
  <c r="CZ205"/>
  <c r="DD205"/>
  <c r="DA205"/>
  <c r="DB205"/>
  <c r="DC205"/>
  <c r="CY205"/>
  <c r="DA80"/>
  <c r="DD80"/>
  <c r="CZ80"/>
  <c r="DC80"/>
  <c r="CY80"/>
  <c r="DB80"/>
  <c r="DA96"/>
  <c r="DD96"/>
  <c r="CZ96"/>
  <c r="DC96"/>
  <c r="CY96"/>
  <c r="DB96"/>
  <c r="AR109"/>
  <c r="AL109"/>
  <c r="AN113"/>
  <c r="AP113"/>
  <c r="DA117"/>
  <c r="DB117"/>
  <c r="CY117"/>
  <c r="DC117"/>
  <c r="DD117"/>
  <c r="CZ117"/>
  <c r="AM8"/>
  <c r="DA12"/>
  <c r="DD12"/>
  <c r="CZ12"/>
  <c r="DC12"/>
  <c r="CY12"/>
  <c r="DB12"/>
  <c r="DA16"/>
  <c r="DD16"/>
  <c r="CZ16"/>
  <c r="DC16"/>
  <c r="CY16"/>
  <c r="DB16"/>
  <c r="AL16"/>
  <c r="AN16"/>
  <c r="AP20"/>
  <c r="AR20"/>
  <c r="CY134"/>
  <c r="DC134"/>
  <c r="CZ134"/>
  <c r="DD134"/>
  <c r="DA134"/>
  <c r="DB134"/>
  <c r="CY150"/>
  <c r="DC150"/>
  <c r="CZ150"/>
  <c r="DD150"/>
  <c r="DA150"/>
  <c r="DB150"/>
  <c r="DB166"/>
  <c r="CY166"/>
  <c r="DC166"/>
  <c r="CZ166"/>
  <c r="DD166"/>
  <c r="DA166"/>
  <c r="DB182"/>
  <c r="CY182"/>
  <c r="DC182"/>
  <c r="CZ182"/>
  <c r="DD182"/>
  <c r="DA182"/>
  <c r="DB198"/>
  <c r="CY198"/>
  <c r="DC198"/>
  <c r="CZ198"/>
  <c r="DD198"/>
  <c r="DA198"/>
  <c r="DC33"/>
  <c r="CY33"/>
  <c r="DB33"/>
  <c r="DA33"/>
  <c r="CZ33"/>
  <c r="DD33"/>
  <c r="DC49"/>
  <c r="CY49"/>
  <c r="DB49"/>
  <c r="DA49"/>
  <c r="CZ49"/>
  <c r="DD49"/>
  <c r="DC65"/>
  <c r="CY65"/>
  <c r="DB65"/>
  <c r="DA65"/>
  <c r="CZ65"/>
  <c r="DD65"/>
  <c r="DC77"/>
  <c r="CY77"/>
  <c r="DB77"/>
  <c r="DA77"/>
  <c r="DD77"/>
  <c r="CZ77"/>
  <c r="DC93"/>
  <c r="CY93"/>
  <c r="DB93"/>
  <c r="DA93"/>
  <c r="DD93"/>
  <c r="CZ93"/>
  <c r="CY110"/>
  <c r="DC110"/>
  <c r="CZ110"/>
  <c r="DD110"/>
  <c r="DA110"/>
  <c r="DB110"/>
  <c r="AN118"/>
  <c r="AL118"/>
  <c r="AR122"/>
  <c r="AP122"/>
  <c r="DB106"/>
  <c r="DC106"/>
  <c r="CZ106"/>
  <c r="DD106"/>
  <c r="DA106"/>
  <c r="CY106"/>
  <c r="AR9"/>
  <c r="AP9"/>
  <c r="DC21"/>
  <c r="CY21"/>
  <c r="DB21"/>
  <c r="DA21"/>
  <c r="DD21"/>
  <c r="CZ21"/>
  <c r="AL21"/>
  <c r="AN21"/>
  <c r="DA139"/>
  <c r="DB139"/>
  <c r="CY139"/>
  <c r="DC139"/>
  <c r="CZ139"/>
  <c r="DD139"/>
  <c r="DB155"/>
  <c r="CY155"/>
  <c r="DC155"/>
  <c r="CZ155"/>
  <c r="DA155"/>
  <c r="DD155"/>
  <c r="CZ171"/>
  <c r="DD171"/>
  <c r="DA171"/>
  <c r="DB171"/>
  <c r="DC171"/>
  <c r="CY171"/>
  <c r="CZ187"/>
  <c r="DD187"/>
  <c r="DA187"/>
  <c r="DB187"/>
  <c r="DC187"/>
  <c r="CY187"/>
  <c r="DA203"/>
  <c r="DB203"/>
  <c r="DD203"/>
  <c r="CY203"/>
  <c r="CZ203"/>
  <c r="DC203"/>
  <c r="DA38"/>
  <c r="DD38"/>
  <c r="CZ38"/>
  <c r="DC38"/>
  <c r="CY38"/>
  <c r="DB38"/>
  <c r="DA70"/>
  <c r="DD70"/>
  <c r="CZ70"/>
  <c r="DC70"/>
  <c r="CY70"/>
  <c r="DB70"/>
  <c r="DA86"/>
  <c r="DD86"/>
  <c r="CZ86"/>
  <c r="DC86"/>
  <c r="CY86"/>
  <c r="DB86"/>
  <c r="DA102"/>
  <c r="DD102"/>
  <c r="CZ102"/>
  <c r="DC102"/>
  <c r="CY102"/>
  <c r="DB102"/>
  <c r="AR111"/>
  <c r="AL111"/>
  <c r="AN115"/>
  <c r="AP115"/>
  <c r="DA119"/>
  <c r="DB119"/>
  <c r="CY119"/>
  <c r="DC119"/>
  <c r="CZ119"/>
  <c r="DD119"/>
  <c r="DA14"/>
  <c r="DD14"/>
  <c r="CZ14"/>
  <c r="DC14"/>
  <c r="CY14"/>
  <c r="DB14"/>
  <c r="AL14"/>
  <c r="AN14"/>
  <c r="AP18"/>
  <c r="AR18"/>
  <c r="CY136"/>
  <c r="DC136"/>
  <c r="CZ136"/>
  <c r="DD136"/>
  <c r="DA136"/>
  <c r="DB136"/>
  <c r="CY152"/>
  <c r="DC152"/>
  <c r="CZ152"/>
  <c r="DD152"/>
  <c r="DA152"/>
  <c r="DB152"/>
  <c r="DB168"/>
  <c r="CY168"/>
  <c r="DC168"/>
  <c r="CZ168"/>
  <c r="DD168"/>
  <c r="DA168"/>
  <c r="DB184"/>
  <c r="CY184"/>
  <c r="DC184"/>
  <c r="CZ184"/>
  <c r="DD184"/>
  <c r="DA184"/>
  <c r="DB200"/>
  <c r="CY200"/>
  <c r="DC200"/>
  <c r="CZ200"/>
  <c r="DD200"/>
  <c r="DA200"/>
  <c r="DC31"/>
  <c r="CY31"/>
  <c r="DB31"/>
  <c r="DA31"/>
  <c r="DD31"/>
  <c r="CZ31"/>
  <c r="DC47"/>
  <c r="CY47"/>
  <c r="DB47"/>
  <c r="DA47"/>
  <c r="DD47"/>
  <c r="CZ47"/>
  <c r="DC63"/>
  <c r="CY63"/>
  <c r="DB63"/>
  <c r="DA63"/>
  <c r="CZ63"/>
  <c r="DD63"/>
  <c r="DC75"/>
  <c r="CY75"/>
  <c r="DB75"/>
  <c r="DA75"/>
  <c r="DD75"/>
  <c r="CZ75"/>
  <c r="DC103"/>
  <c r="CY103"/>
  <c r="DB103"/>
  <c r="DA103"/>
  <c r="DD103"/>
  <c r="CZ103"/>
  <c r="CY112"/>
  <c r="DC112"/>
  <c r="CZ112"/>
  <c r="DD112"/>
  <c r="DA112"/>
  <c r="DB112"/>
  <c r="AN120"/>
  <c r="AL120"/>
  <c r="DC11"/>
  <c r="CY11"/>
  <c r="DB11"/>
  <c r="DA11"/>
  <c r="DD11"/>
  <c r="CZ11"/>
  <c r="AR11"/>
  <c r="AL11"/>
  <c r="AP15"/>
  <c r="AR15"/>
  <c r="AF118"/>
  <c r="AF115"/>
  <c r="AF109"/>
  <c r="AF121"/>
  <c r="AF116"/>
  <c r="AF113"/>
  <c r="AF110"/>
  <c r="AF119"/>
  <c r="AF122"/>
  <c r="AF117"/>
  <c r="AF123"/>
  <c r="AF111"/>
  <c r="DA129"/>
  <c r="DB129"/>
  <c r="CY129"/>
  <c r="DC129"/>
  <c r="CZ129"/>
  <c r="DD129"/>
  <c r="DA145"/>
  <c r="DB145"/>
  <c r="CY145"/>
  <c r="DC145"/>
  <c r="CZ145"/>
  <c r="DD145"/>
  <c r="DB161"/>
  <c r="CY161"/>
  <c r="DC161"/>
  <c r="DD161"/>
  <c r="CZ161"/>
  <c r="DA161"/>
  <c r="CZ177"/>
  <c r="DD177"/>
  <c r="DA177"/>
  <c r="DB177"/>
  <c r="CY177"/>
  <c r="DC177"/>
  <c r="CZ193"/>
  <c r="DD193"/>
  <c r="DA193"/>
  <c r="DB193"/>
  <c r="CY193"/>
  <c r="DC193"/>
  <c r="DA24"/>
  <c r="DD24"/>
  <c r="CZ24"/>
  <c r="DC24"/>
  <c r="CY24"/>
  <c r="DB24"/>
  <c r="DA36"/>
  <c r="DD36"/>
  <c r="CZ36"/>
  <c r="DC36"/>
  <c r="CY36"/>
  <c r="DB36"/>
  <c r="DA40"/>
  <c r="DD40"/>
  <c r="CZ40"/>
  <c r="DC40"/>
  <c r="CY40"/>
  <c r="DB40"/>
  <c r="DA52"/>
  <c r="DD52"/>
  <c r="CZ52"/>
  <c r="DC52"/>
  <c r="CY52"/>
  <c r="DB52"/>
  <c r="DA56"/>
  <c r="DD56"/>
  <c r="CZ56"/>
  <c r="DC56"/>
  <c r="CY56"/>
  <c r="DB56"/>
  <c r="DA68"/>
  <c r="DD68"/>
  <c r="CZ68"/>
  <c r="DC68"/>
  <c r="CY68"/>
  <c r="DB68"/>
  <c r="DA72"/>
  <c r="DD72"/>
  <c r="CZ72"/>
  <c r="DC72"/>
  <c r="CY72"/>
  <c r="DB72"/>
  <c r="DA84"/>
  <c r="DD84"/>
  <c r="CZ84"/>
  <c r="DC84"/>
  <c r="CY84"/>
  <c r="DB84"/>
  <c r="DA100"/>
  <c r="DD100"/>
  <c r="CZ100"/>
  <c r="DC100"/>
  <c r="CY100"/>
  <c r="DB100"/>
  <c r="AR113"/>
  <c r="AL113"/>
  <c r="AN117"/>
  <c r="AP117"/>
  <c r="DA121"/>
  <c r="DB121"/>
  <c r="CY121"/>
  <c r="DC121"/>
  <c r="CZ121"/>
  <c r="DD121"/>
  <c r="AR8"/>
  <c r="AP8"/>
  <c r="AM20"/>
  <c r="AL20"/>
  <c r="AN20"/>
  <c r="CY138"/>
  <c r="DC138"/>
  <c r="CZ138"/>
  <c r="DD138"/>
  <c r="DA138"/>
  <c r="DB138"/>
  <c r="CY154"/>
  <c r="DC154"/>
  <c r="CZ154"/>
  <c r="DD154"/>
  <c r="DA154"/>
  <c r="DB154"/>
  <c r="DB170"/>
  <c r="CY170"/>
  <c r="DC170"/>
  <c r="CZ170"/>
  <c r="DD170"/>
  <c r="DA170"/>
  <c r="DB186"/>
  <c r="CY186"/>
  <c r="DC186"/>
  <c r="CZ186"/>
  <c r="DD186"/>
  <c r="DA186"/>
  <c r="CY202"/>
  <c r="DC202"/>
  <c r="CZ202"/>
  <c r="DD202"/>
  <c r="DB202"/>
  <c r="DA202"/>
  <c r="DC37"/>
  <c r="CY37"/>
  <c r="DB37"/>
  <c r="DA37"/>
  <c r="DD37"/>
  <c r="CZ37"/>
  <c r="DC53"/>
  <c r="CY53"/>
  <c r="DB53"/>
  <c r="DA53"/>
  <c r="DD53"/>
  <c r="CZ53"/>
  <c r="DC69"/>
  <c r="CY69"/>
  <c r="DB69"/>
  <c r="DA69"/>
  <c r="DD69"/>
  <c r="CZ69"/>
  <c r="DC81"/>
  <c r="CY81"/>
  <c r="DB81"/>
  <c r="DA81"/>
  <c r="CZ81"/>
  <c r="DD81"/>
  <c r="DC97"/>
  <c r="CY97"/>
  <c r="DB97"/>
  <c r="DA97"/>
  <c r="CZ97"/>
  <c r="DD97"/>
  <c r="AR110"/>
  <c r="AP110"/>
  <c r="CY114"/>
  <c r="DC114"/>
  <c r="CZ114"/>
  <c r="DD114"/>
  <c r="DA114"/>
  <c r="DB114"/>
  <c r="AN122"/>
  <c r="AL122"/>
  <c r="DC9"/>
  <c r="CY9"/>
  <c r="DB9"/>
  <c r="DA9"/>
  <c r="CZ9"/>
  <c r="DD9"/>
  <c r="AN9"/>
  <c r="AL9"/>
  <c r="AP13"/>
  <c r="AR13"/>
  <c r="AM17"/>
  <c r="DA127"/>
  <c r="DB127"/>
  <c r="CY127"/>
  <c r="DC127"/>
  <c r="CZ127"/>
  <c r="DD127"/>
  <c r="DA143"/>
  <c r="DB143"/>
  <c r="CY143"/>
  <c r="DC143"/>
  <c r="CZ143"/>
  <c r="DD143"/>
  <c r="DB159"/>
  <c r="CY159"/>
  <c r="DC159"/>
  <c r="CZ159"/>
  <c r="DA159"/>
  <c r="DD159"/>
  <c r="CZ175"/>
  <c r="DD175"/>
  <c r="DA175"/>
  <c r="DB175"/>
  <c r="CY175"/>
  <c r="DC175"/>
  <c r="DA26"/>
  <c r="DD26"/>
  <c r="CZ26"/>
  <c r="DC26"/>
  <c r="CY26"/>
  <c r="DB26"/>
  <c r="DA42"/>
  <c r="DD42"/>
  <c r="CZ42"/>
  <c r="DC42"/>
  <c r="CY42"/>
  <c r="DB42"/>
  <c r="DA54"/>
  <c r="DD54"/>
  <c r="CZ54"/>
  <c r="DC54"/>
  <c r="CY54"/>
  <c r="DB54"/>
  <c r="DA58"/>
  <c r="DD58"/>
  <c r="CZ58"/>
  <c r="DC58"/>
  <c r="CY58"/>
  <c r="DB58"/>
  <c r="DA74"/>
  <c r="DD74"/>
  <c r="CZ74"/>
  <c r="DC74"/>
  <c r="CY74"/>
  <c r="DB74"/>
  <c r="DA90"/>
  <c r="DD90"/>
  <c r="CZ90"/>
  <c r="DC90"/>
  <c r="CY90"/>
  <c r="DB90"/>
  <c r="AR115"/>
  <c r="AL115"/>
  <c r="AN119"/>
  <c r="AP119"/>
  <c r="DA123"/>
  <c r="DB123"/>
  <c r="CY123"/>
  <c r="DC123"/>
  <c r="CZ123"/>
  <c r="DD123"/>
  <c r="AM14"/>
  <c r="DA18"/>
  <c r="DD18"/>
  <c r="CZ18"/>
  <c r="DC18"/>
  <c r="CY18"/>
  <c r="DB18"/>
  <c r="AL18"/>
  <c r="AN18"/>
  <c r="AP22"/>
  <c r="AR22"/>
  <c r="CY124"/>
  <c r="DC124"/>
  <c r="CZ124"/>
  <c r="DD124"/>
  <c r="DA124"/>
  <c r="DB124"/>
  <c r="CY140"/>
  <c r="DC140"/>
  <c r="CZ140"/>
  <c r="DD140"/>
  <c r="DA140"/>
  <c r="DB140"/>
  <c r="CZ156"/>
  <c r="DD156"/>
  <c r="DA156"/>
  <c r="DB156"/>
  <c r="DC156"/>
  <c r="CY156"/>
  <c r="DB172"/>
  <c r="CY172"/>
  <c r="DC172"/>
  <c r="CZ172"/>
  <c r="DD172"/>
  <c r="DA172"/>
  <c r="DB188"/>
  <c r="CY188"/>
  <c r="DC188"/>
  <c r="CZ188"/>
  <c r="DD188"/>
  <c r="DA188"/>
  <c r="DB204"/>
  <c r="CY204"/>
  <c r="DC204"/>
  <c r="CZ204"/>
  <c r="DD204"/>
  <c r="DA204"/>
  <c r="DC35"/>
  <c r="CY35"/>
  <c r="DB35"/>
  <c r="DA35"/>
  <c r="DD35"/>
  <c r="CZ35"/>
  <c r="DC51"/>
  <c r="CY51"/>
  <c r="DB51"/>
  <c r="DA51"/>
  <c r="DD51"/>
  <c r="CZ51"/>
  <c r="DC67"/>
  <c r="CY67"/>
  <c r="DB67"/>
  <c r="DA67"/>
  <c r="DD67"/>
  <c r="CZ67"/>
  <c r="DC91"/>
  <c r="CY91"/>
  <c r="DB91"/>
  <c r="DA91"/>
  <c r="DD91"/>
  <c r="CZ91"/>
  <c r="DC95"/>
  <c r="CY95"/>
  <c r="DB95"/>
  <c r="DA95"/>
  <c r="CZ95"/>
  <c r="DD95"/>
  <c r="DC99"/>
  <c r="CY99"/>
  <c r="DB99"/>
  <c r="DA99"/>
  <c r="DD99"/>
  <c r="CZ99"/>
  <c r="AP112"/>
  <c r="CY116"/>
  <c r="DC116"/>
  <c r="CZ116"/>
  <c r="DD116"/>
  <c r="DA116"/>
  <c r="DB116"/>
  <c r="DC15"/>
  <c r="CY15"/>
  <c r="DB15"/>
  <c r="DA15"/>
  <c r="DD15"/>
  <c r="CZ15"/>
  <c r="AP19"/>
  <c r="AR19"/>
  <c r="AH115"/>
  <c r="AH109"/>
  <c r="AH118"/>
  <c r="AH121"/>
  <c r="AH113"/>
  <c r="AH119"/>
  <c r="AH117"/>
  <c r="AH111"/>
  <c r="AH123"/>
  <c r="DA133"/>
  <c r="DB133"/>
  <c r="CY133"/>
  <c r="DC133"/>
  <c r="DD133"/>
  <c r="CZ133"/>
  <c r="DA149"/>
  <c r="DB149"/>
  <c r="CY149"/>
  <c r="DC149"/>
  <c r="DD149"/>
  <c r="CZ149"/>
  <c r="CZ165"/>
  <c r="DD165"/>
  <c r="DA165"/>
  <c r="DB165"/>
  <c r="CY165"/>
  <c r="DC165"/>
  <c r="CZ181"/>
  <c r="DD181"/>
  <c r="DA181"/>
  <c r="DB181"/>
  <c r="CY181"/>
  <c r="DC181"/>
  <c r="CZ197"/>
  <c r="DD197"/>
  <c r="DA197"/>
  <c r="DB197"/>
  <c r="CY197"/>
  <c r="DC197"/>
  <c r="DA88"/>
  <c r="DD88"/>
  <c r="CZ88"/>
  <c r="DC88"/>
  <c r="CY88"/>
  <c r="DB88"/>
  <c r="DA104"/>
  <c r="DD104"/>
  <c r="CZ104"/>
  <c r="DC104"/>
  <c r="CY104"/>
  <c r="DB104"/>
  <c r="DA109"/>
  <c r="DB109"/>
  <c r="CY109"/>
  <c r="DC109"/>
  <c r="DD109"/>
  <c r="CZ109"/>
  <c r="AR117"/>
  <c r="AN121"/>
  <c r="DA8"/>
  <c r="DD8"/>
  <c r="CZ8"/>
  <c r="DC8"/>
  <c r="CY8"/>
  <c r="DB8"/>
  <c r="AN8"/>
  <c r="AL8"/>
  <c r="DA20"/>
  <c r="DD20"/>
  <c r="CZ20"/>
  <c r="DC20"/>
  <c r="CY20"/>
  <c r="DB20"/>
  <c r="CY126"/>
  <c r="DC126"/>
  <c r="CZ126"/>
  <c r="DD126"/>
  <c r="DA126"/>
  <c r="DB126"/>
  <c r="CY142"/>
  <c r="DC142"/>
  <c r="CZ142"/>
  <c r="DD142"/>
  <c r="DA142"/>
  <c r="DB142"/>
  <c r="CZ158"/>
  <c r="DD158"/>
  <c r="DA158"/>
  <c r="CY158"/>
  <c r="DB158"/>
  <c r="DC158"/>
  <c r="DB174"/>
  <c r="CY174"/>
  <c r="DC174"/>
  <c r="CZ174"/>
  <c r="DD174"/>
  <c r="DA174"/>
  <c r="DB190"/>
  <c r="CY190"/>
  <c r="DC190"/>
  <c r="CZ190"/>
  <c r="DD190"/>
  <c r="DA190"/>
  <c r="DC25"/>
  <c r="CY25"/>
  <c r="DB25"/>
  <c r="DA25"/>
  <c r="CZ25"/>
  <c r="DD25"/>
  <c r="DC41"/>
  <c r="CY41"/>
  <c r="DB41"/>
  <c r="DA41"/>
  <c r="CZ41"/>
  <c r="DD41"/>
  <c r="DC57"/>
  <c r="CY57"/>
  <c r="DB57"/>
  <c r="DA57"/>
  <c r="CZ57"/>
  <c r="DD57"/>
  <c r="DC73"/>
  <c r="CY73"/>
  <c r="DB73"/>
  <c r="DA73"/>
  <c r="CZ73"/>
  <c r="DD73"/>
  <c r="DC85"/>
  <c r="CY85"/>
  <c r="DB85"/>
  <c r="DA85"/>
  <c r="DD85"/>
  <c r="CZ85"/>
  <c r="DC101"/>
  <c r="CY101"/>
  <c r="DB101"/>
  <c r="DA101"/>
  <c r="DD101"/>
  <c r="CZ101"/>
  <c r="AL110"/>
  <c r="AP114"/>
  <c r="CY118"/>
  <c r="DC118"/>
  <c r="CZ118"/>
  <c r="DD118"/>
  <c r="DA118"/>
  <c r="DB118"/>
  <c r="DC13"/>
  <c r="CY13"/>
  <c r="DB13"/>
  <c r="DA13"/>
  <c r="DD13"/>
  <c r="CZ13"/>
  <c r="AL13"/>
  <c r="AN13"/>
  <c r="AP17"/>
  <c r="DC5"/>
  <c r="CY5"/>
  <c r="DB5"/>
  <c r="DA5"/>
  <c r="DD5"/>
  <c r="CZ5"/>
  <c r="DA131"/>
  <c r="DB131"/>
  <c r="CY131"/>
  <c r="DC131"/>
  <c r="CZ131"/>
  <c r="DD131"/>
  <c r="DA147"/>
  <c r="DB147"/>
  <c r="CY147"/>
  <c r="DC147"/>
  <c r="CZ147"/>
  <c r="DD147"/>
  <c r="CY163"/>
  <c r="CZ163"/>
  <c r="DD163"/>
  <c r="DA163"/>
  <c r="DB163"/>
  <c r="DC163"/>
  <c r="CZ179"/>
  <c r="DD179"/>
  <c r="DA179"/>
  <c r="DB179"/>
  <c r="DC179"/>
  <c r="CY179"/>
  <c r="CZ191"/>
  <c r="DD191"/>
  <c r="DA191"/>
  <c r="DB191"/>
  <c r="CY191"/>
  <c r="DC191"/>
  <c r="CZ195"/>
  <c r="DD195"/>
  <c r="DA195"/>
  <c r="DB195"/>
  <c r="DC195"/>
  <c r="CY195"/>
  <c r="DA62"/>
  <c r="DD62"/>
  <c r="CZ62"/>
  <c r="DC62"/>
  <c r="CY62"/>
  <c r="DB62"/>
  <c r="DA78"/>
  <c r="DD78"/>
  <c r="CZ78"/>
  <c r="DC78"/>
  <c r="CY78"/>
  <c r="DB78"/>
  <c r="DA94"/>
  <c r="DD94"/>
  <c r="CZ94"/>
  <c r="DC94"/>
  <c r="CY94"/>
  <c r="DB94"/>
  <c r="DA111"/>
  <c r="DB111"/>
  <c r="CY111"/>
  <c r="DC111"/>
  <c r="CZ111"/>
  <c r="DD111"/>
  <c r="AR119"/>
  <c r="DA6"/>
  <c r="DD6"/>
  <c r="CZ6"/>
  <c r="DC6"/>
  <c r="CY6"/>
  <c r="DB6"/>
  <c r="DA22"/>
  <c r="DD22"/>
  <c r="CZ22"/>
  <c r="DC22"/>
  <c r="CY22"/>
  <c r="DB22"/>
  <c r="AL22"/>
  <c r="AN22"/>
  <c r="CY128"/>
  <c r="DC128"/>
  <c r="CZ128"/>
  <c r="DD128"/>
  <c r="DA128"/>
  <c r="DB128"/>
  <c r="CY144"/>
  <c r="DC144"/>
  <c r="CZ144"/>
  <c r="DD144"/>
  <c r="DA144"/>
  <c r="DB144"/>
  <c r="CZ160"/>
  <c r="DD160"/>
  <c r="DA160"/>
  <c r="DB160"/>
  <c r="DC160"/>
  <c r="CY160"/>
  <c r="DB176"/>
  <c r="CY176"/>
  <c r="DC176"/>
  <c r="CZ176"/>
  <c r="DD176"/>
  <c r="DA176"/>
  <c r="DB192"/>
  <c r="CY192"/>
  <c r="DC192"/>
  <c r="CZ192"/>
  <c r="DD192"/>
  <c r="DA192"/>
  <c r="DC23"/>
  <c r="CY23"/>
  <c r="DB23"/>
  <c r="DA23"/>
  <c r="DD23"/>
  <c r="CZ23"/>
  <c r="DC39"/>
  <c r="CY39"/>
  <c r="DB39"/>
  <c r="DA39"/>
  <c r="CZ39"/>
  <c r="DD39"/>
  <c r="DC55"/>
  <c r="CY55"/>
  <c r="DB55"/>
  <c r="DA55"/>
  <c r="CZ55"/>
  <c r="DD55"/>
  <c r="DC71"/>
  <c r="CY71"/>
  <c r="DB71"/>
  <c r="DA71"/>
  <c r="DD71"/>
  <c r="CZ71"/>
  <c r="DC79"/>
  <c r="CY79"/>
  <c r="DB79"/>
  <c r="DA79"/>
  <c r="CZ79"/>
  <c r="DD79"/>
  <c r="DC83"/>
  <c r="CY83"/>
  <c r="DB83"/>
  <c r="DA83"/>
  <c r="DD83"/>
  <c r="CZ83"/>
  <c r="DC87"/>
  <c r="CY87"/>
  <c r="DB87"/>
  <c r="DA87"/>
  <c r="DD87"/>
  <c r="CZ87"/>
  <c r="CY120"/>
  <c r="DC120"/>
  <c r="CZ120"/>
  <c r="DD120"/>
  <c r="DA120"/>
  <c r="DB120"/>
  <c r="DC19"/>
  <c r="CY19"/>
  <c r="DB19"/>
  <c r="DA19"/>
  <c r="DD19"/>
  <c r="CZ19"/>
  <c r="AB11"/>
  <c r="AA8"/>
  <c r="AG8"/>
  <c r="AE12"/>
  <c r="AC14"/>
  <c r="AG20"/>
  <c r="AE14"/>
  <c r="AG16"/>
  <c r="AG18"/>
  <c r="AA20"/>
  <c r="AE22"/>
  <c r="AA24"/>
  <c r="AE26"/>
  <c r="AA30"/>
  <c r="AA34"/>
  <c r="AA38"/>
  <c r="AA42"/>
  <c r="AC46"/>
  <c r="AC48"/>
  <c r="AE54"/>
  <c r="AA58"/>
  <c r="AF58"/>
  <c r="AA60"/>
  <c r="AF60"/>
  <c r="AB66"/>
  <c r="AD78"/>
  <c r="AF78"/>
  <c r="AD80"/>
  <c r="AB80"/>
  <c r="AB90"/>
  <c r="AC92"/>
  <c r="AD95"/>
  <c r="AA102"/>
  <c r="AG14"/>
  <c r="AC20"/>
  <c r="AG22"/>
  <c r="AC24"/>
  <c r="AG26"/>
  <c r="AE30"/>
  <c r="AE34"/>
  <c r="AE38"/>
  <c r="AE42"/>
  <c r="AE46"/>
  <c r="AE48"/>
  <c r="AE50"/>
  <c r="AA54"/>
  <c r="AF54"/>
  <c r="AB58"/>
  <c r="AG58"/>
  <c r="AB60"/>
  <c r="AG60"/>
  <c r="AC62"/>
  <c r="AE66"/>
  <c r="AF67"/>
  <c r="AE72"/>
  <c r="AE73"/>
  <c r="AA78"/>
  <c r="AA80"/>
  <c r="AF90"/>
  <c r="AA14"/>
  <c r="AC58"/>
  <c r="AC60"/>
  <c r="AF66"/>
  <c r="AD86"/>
  <c r="AA86"/>
  <c r="AA17"/>
  <c r="AG24"/>
  <c r="AA33"/>
  <c r="AE58"/>
  <c r="AE60"/>
  <c r="AA66"/>
  <c r="AD82"/>
  <c r="AF82"/>
  <c r="AG86"/>
  <c r="AH92"/>
  <c r="AF92"/>
  <c r="AA92"/>
  <c r="AG92"/>
  <c r="AB92"/>
  <c r="AF99"/>
  <c r="AC102"/>
  <c r="AH76"/>
  <c r="AE84"/>
  <c r="AA91"/>
  <c r="AF5"/>
  <c r="AG5"/>
  <c r="AC5"/>
  <c r="AC10"/>
  <c r="AH10"/>
  <c r="AA6"/>
  <c r="AG6"/>
  <c r="AC8"/>
  <c r="AH12"/>
  <c r="AD12"/>
  <c r="AF12"/>
  <c r="AB12"/>
  <c r="AG12"/>
  <c r="AC6"/>
  <c r="AF10"/>
  <c r="AB10"/>
  <c r="AF6"/>
  <c r="AB6"/>
  <c r="AE6"/>
  <c r="AE10"/>
  <c r="AD6"/>
  <c r="AF8"/>
  <c r="AB8"/>
  <c r="AE8"/>
  <c r="AA10"/>
  <c r="AG10"/>
  <c r="AC12"/>
  <c r="AD52"/>
  <c r="AH52"/>
  <c r="AD56"/>
  <c r="AH56"/>
  <c r="AD64"/>
  <c r="AH64"/>
  <c r="AD70"/>
  <c r="AH70"/>
  <c r="AB87"/>
  <c r="AG88"/>
  <c r="AC88"/>
  <c r="AE88"/>
  <c r="AG94"/>
  <c r="AC94"/>
  <c r="AE94"/>
  <c r="AA94"/>
  <c r="AH94"/>
  <c r="AG96"/>
  <c r="AC96"/>
  <c r="AE96"/>
  <c r="AA96"/>
  <c r="AH96"/>
  <c r="AG98"/>
  <c r="AC98"/>
  <c r="AE98"/>
  <c r="AA98"/>
  <c r="AH98"/>
  <c r="AA104"/>
  <c r="AC104"/>
  <c r="AD5"/>
  <c r="AD9"/>
  <c r="AB14"/>
  <c r="AF14"/>
  <c r="AB16"/>
  <c r="AF16"/>
  <c r="AB18"/>
  <c r="AF18"/>
  <c r="AF19"/>
  <c r="AB20"/>
  <c r="AF20"/>
  <c r="AB22"/>
  <c r="AF22"/>
  <c r="AB24"/>
  <c r="AF24"/>
  <c r="AB26"/>
  <c r="AF26"/>
  <c r="AF27"/>
  <c r="AB28"/>
  <c r="AF28"/>
  <c r="AB30"/>
  <c r="AF30"/>
  <c r="AB32"/>
  <c r="AF32"/>
  <c r="AB34"/>
  <c r="AF34"/>
  <c r="AF35"/>
  <c r="AB36"/>
  <c r="AF36"/>
  <c r="AB38"/>
  <c r="AF38"/>
  <c r="AB40"/>
  <c r="AF40"/>
  <c r="AB42"/>
  <c r="AF42"/>
  <c r="AF43"/>
  <c r="AB44"/>
  <c r="AF44"/>
  <c r="AA52"/>
  <c r="AE52"/>
  <c r="AA56"/>
  <c r="AE56"/>
  <c r="AD62"/>
  <c r="AH62"/>
  <c r="AA64"/>
  <c r="AE64"/>
  <c r="AE65"/>
  <c r="AD68"/>
  <c r="AH68"/>
  <c r="AA70"/>
  <c r="AE70"/>
  <c r="AD74"/>
  <c r="AH74"/>
  <c r="AE79"/>
  <c r="AH80"/>
  <c r="AG81"/>
  <c r="AB82"/>
  <c r="AH82"/>
  <c r="AC86"/>
  <c r="AH86"/>
  <c r="AA87"/>
  <c r="AA88"/>
  <c r="AF88"/>
  <c r="AB94"/>
  <c r="AB96"/>
  <c r="AB98"/>
  <c r="AB104"/>
  <c r="AC28"/>
  <c r="AG28"/>
  <c r="AC30"/>
  <c r="AG30"/>
  <c r="AG31"/>
  <c r="AC32"/>
  <c r="AG32"/>
  <c r="AC34"/>
  <c r="AG34"/>
  <c r="AG35"/>
  <c r="AC36"/>
  <c r="AG36"/>
  <c r="AC38"/>
  <c r="AG38"/>
  <c r="AG39"/>
  <c r="AC40"/>
  <c r="AG40"/>
  <c r="AC42"/>
  <c r="AG42"/>
  <c r="AG43"/>
  <c r="AC44"/>
  <c r="AG44"/>
  <c r="AD46"/>
  <c r="AD48"/>
  <c r="AD50"/>
  <c r="AE51"/>
  <c r="AB52"/>
  <c r="AF52"/>
  <c r="AD54"/>
  <c r="AB56"/>
  <c r="AF56"/>
  <c r="AC57"/>
  <c r="AD58"/>
  <c r="AD60"/>
  <c r="AA62"/>
  <c r="AE62"/>
  <c r="AB64"/>
  <c r="AF64"/>
  <c r="AB65"/>
  <c r="AC66"/>
  <c r="AG66"/>
  <c r="AA68"/>
  <c r="AE68"/>
  <c r="AE69"/>
  <c r="AB70"/>
  <c r="AF70"/>
  <c r="AD72"/>
  <c r="AA74"/>
  <c r="AE74"/>
  <c r="AF77"/>
  <c r="AF81"/>
  <c r="AH87"/>
  <c r="AB88"/>
  <c r="AH88"/>
  <c r="AE90"/>
  <c r="AA90"/>
  <c r="AG90"/>
  <c r="AC90"/>
  <c r="AH90"/>
  <c r="AD94"/>
  <c r="AG95"/>
  <c r="AH95"/>
  <c r="AD96"/>
  <c r="AG97"/>
  <c r="AH97"/>
  <c r="AD98"/>
  <c r="AG99"/>
  <c r="AH99"/>
  <c r="AA101"/>
  <c r="AD16"/>
  <c r="AD18"/>
  <c r="AD19"/>
  <c r="AD22"/>
  <c r="AD24"/>
  <c r="AD26"/>
  <c r="AD28"/>
  <c r="AD30"/>
  <c r="AD32"/>
  <c r="AD34"/>
  <c r="AD36"/>
  <c r="AD38"/>
  <c r="AD40"/>
  <c r="AD42"/>
  <c r="AD44"/>
  <c r="AC52"/>
  <c r="AB55"/>
  <c r="AC56"/>
  <c r="AD57"/>
  <c r="AB62"/>
  <c r="AC63"/>
  <c r="AC64"/>
  <c r="AC65"/>
  <c r="AD66"/>
  <c r="AB68"/>
  <c r="AC70"/>
  <c r="AB74"/>
  <c r="AG76"/>
  <c r="AC76"/>
  <c r="AE76"/>
  <c r="AG78"/>
  <c r="AC78"/>
  <c r="AE78"/>
  <c r="AG80"/>
  <c r="AC80"/>
  <c r="AE80"/>
  <c r="AG82"/>
  <c r="AC82"/>
  <c r="AE82"/>
  <c r="AE85"/>
  <c r="AF86"/>
  <c r="AB86"/>
  <c r="AE86"/>
  <c r="AD88"/>
  <c r="AF94"/>
  <c r="AF96"/>
  <c r="H97"/>
  <c r="AF98"/>
  <c r="AD84"/>
  <c r="AD92"/>
  <c r="AB102"/>
  <c r="AF103"/>
  <c r="A102" i="30"/>
  <c r="A103"/>
  <c r="A108"/>
  <c r="A40"/>
  <c r="A41"/>
  <c r="A45"/>
  <c r="A48"/>
  <c r="A49"/>
  <c r="A52"/>
  <c r="A55"/>
  <c r="CM106" i="31"/>
  <c r="CM109"/>
  <c r="CM119"/>
  <c r="CM117"/>
  <c r="CM110"/>
  <c r="CM114"/>
  <c r="CM116"/>
  <c r="CM122"/>
  <c r="CM115"/>
  <c r="CM108"/>
  <c r="CM120"/>
  <c r="CM118"/>
  <c r="CM107"/>
  <c r="CM121"/>
  <c r="CM112"/>
  <c r="CM111"/>
  <c r="CM123"/>
  <c r="CM113"/>
  <c r="AN7"/>
  <c r="AM7"/>
  <c r="AD8"/>
  <c r="AD14"/>
  <c r="AD20"/>
  <c r="A107" i="30"/>
  <c r="A104"/>
  <c r="A105"/>
  <c r="A61"/>
  <c r="A53"/>
  <c r="A46"/>
  <c r="A42"/>
  <c r="A38"/>
  <c r="A37"/>
  <c r="A59"/>
  <c r="A58"/>
  <c r="A51"/>
  <c r="A47"/>
  <c r="A44"/>
  <c r="A56"/>
  <c r="A54"/>
  <c r="A50"/>
  <c r="A43"/>
  <c r="A39"/>
  <c r="A106"/>
  <c r="A36"/>
  <c r="A32"/>
  <c r="A28"/>
  <c r="A24"/>
  <c r="A20"/>
  <c r="A16"/>
  <c r="A99"/>
  <c r="A95"/>
  <c r="A91"/>
  <c r="A83"/>
  <c r="A94"/>
  <c r="A90"/>
  <c r="A86"/>
  <c r="A82"/>
  <c r="A78"/>
  <c r="A74"/>
  <c r="A71"/>
  <c r="A69"/>
  <c r="A65"/>
  <c r="A80"/>
  <c r="A67"/>
  <c r="A75"/>
  <c r="A88"/>
  <c r="A73"/>
  <c r="A70"/>
  <c r="A31"/>
  <c r="A23"/>
  <c r="A15"/>
  <c r="A98"/>
  <c r="A93"/>
  <c r="A89"/>
  <c r="A85"/>
  <c r="A81"/>
  <c r="A77"/>
  <c r="A34"/>
  <c r="A26"/>
  <c r="A18"/>
  <c r="A33"/>
  <c r="A29"/>
  <c r="A25"/>
  <c r="A21"/>
  <c r="A17"/>
  <c r="A13"/>
  <c r="A100"/>
  <c r="A96"/>
  <c r="A87"/>
  <c r="A79"/>
  <c r="A72"/>
  <c r="A66"/>
  <c r="A35"/>
  <c r="A27"/>
  <c r="A19"/>
  <c r="A12"/>
  <c r="A68"/>
  <c r="A30"/>
  <c r="A22"/>
  <c r="A14"/>
  <c r="A101"/>
  <c r="A97"/>
  <c r="A63"/>
  <c r="A92"/>
  <c r="A84"/>
  <c r="A76"/>
  <c r="BL116" i="31"/>
  <c r="AD87"/>
  <c r="AF85"/>
  <c r="AB83"/>
  <c r="AH81"/>
  <c r="AB79"/>
  <c r="AH77"/>
  <c r="AB75"/>
  <c r="AD13"/>
  <c r="AC101"/>
  <c r="AE99"/>
  <c r="AE97"/>
  <c r="AE95"/>
  <c r="AC89"/>
  <c r="AF83"/>
  <c r="AF79"/>
  <c r="AD73"/>
  <c r="AG71"/>
  <c r="AD67"/>
  <c r="AB63"/>
  <c r="AA55"/>
  <c r="AG53"/>
  <c r="AG41"/>
  <c r="AG37"/>
  <c r="AG33"/>
  <c r="AG29"/>
  <c r="AC83"/>
  <c r="AC77"/>
  <c r="AH55"/>
  <c r="AF39"/>
  <c r="AF31"/>
  <c r="AF23"/>
  <c r="AF15"/>
  <c r="AH63"/>
  <c r="AG103"/>
  <c r="AB93"/>
  <c r="AG19"/>
  <c r="AB59"/>
  <c r="AE23"/>
  <c r="AD75"/>
  <c r="AA59"/>
  <c r="AB53"/>
  <c r="AF9"/>
  <c r="AE9"/>
  <c r="AE7"/>
  <c r="AC9"/>
  <c r="AC7"/>
  <c r="AD118"/>
  <c r="AB118"/>
  <c r="CR111"/>
  <c r="CP131"/>
  <c r="CU150"/>
  <c r="AH13"/>
  <c r="AH29"/>
  <c r="AC51"/>
  <c r="AC73"/>
  <c r="AH75"/>
  <c r="AD77"/>
  <c r="AG85"/>
  <c r="AF134"/>
  <c r="AH162"/>
  <c r="AA190"/>
  <c r="AE136"/>
  <c r="CR109"/>
  <c r="CP157"/>
  <c r="CT125"/>
  <c r="AD11"/>
  <c r="AD17"/>
  <c r="AD103"/>
  <c r="AB103"/>
  <c r="AD93"/>
  <c r="AA85"/>
  <c r="AH83"/>
  <c r="AB81"/>
  <c r="AH79"/>
  <c r="AB77"/>
  <c r="AE75"/>
  <c r="AD71"/>
  <c r="AB69"/>
  <c r="AD53"/>
  <c r="AB51"/>
  <c r="AD43"/>
  <c r="AD41"/>
  <c r="AD39"/>
  <c r="AD37"/>
  <c r="AD35"/>
  <c r="AD33"/>
  <c r="AD31"/>
  <c r="AD29"/>
  <c r="AD27"/>
  <c r="AD25"/>
  <c r="AD23"/>
  <c r="AD21"/>
  <c r="AD15"/>
  <c r="AH101"/>
  <c r="AE101"/>
  <c r="AA99"/>
  <c r="AC99"/>
  <c r="AA97"/>
  <c r="AC97"/>
  <c r="AA95"/>
  <c r="AE89"/>
  <c r="AG89"/>
  <c r="AA81"/>
  <c r="AA79"/>
  <c r="AC71"/>
  <c r="AA69"/>
  <c r="AF65"/>
  <c r="AF63"/>
  <c r="AD61"/>
  <c r="AD59"/>
  <c r="AC53"/>
  <c r="AA51"/>
  <c r="AD49"/>
  <c r="AD47"/>
  <c r="AD45"/>
  <c r="AC41"/>
  <c r="AC39"/>
  <c r="AC37"/>
  <c r="AC33"/>
  <c r="AC31"/>
  <c r="AC29"/>
  <c r="AH69"/>
  <c r="AF41"/>
  <c r="AF37"/>
  <c r="AF33"/>
  <c r="AF29"/>
  <c r="AF25"/>
  <c r="AF21"/>
  <c r="AF17"/>
  <c r="AF13"/>
  <c r="AA103"/>
  <c r="AF71"/>
  <c r="AE61"/>
  <c r="AE59"/>
  <c r="AA41"/>
  <c r="AH93"/>
  <c r="AG27"/>
  <c r="AG15"/>
  <c r="AB61"/>
  <c r="AE53"/>
  <c r="AE49"/>
  <c r="AE47"/>
  <c r="AE45"/>
  <c r="AA61"/>
  <c r="AC49"/>
  <c r="AC47"/>
  <c r="AC45"/>
  <c r="AE37"/>
  <c r="AF7"/>
  <c r="AH122"/>
  <c r="AD110"/>
  <c r="CT116"/>
  <c r="CS111"/>
  <c r="CS115"/>
  <c r="CR185"/>
  <c r="CT171"/>
  <c r="CS150"/>
  <c r="AB97"/>
  <c r="AE103"/>
  <c r="CO126"/>
  <c r="CU126"/>
  <c r="AH142"/>
  <c r="AC170"/>
  <c r="AA148"/>
  <c r="CY105"/>
  <c r="DA105"/>
  <c r="DD105"/>
  <c r="DC105"/>
  <c r="DB105"/>
  <c r="CZ105"/>
  <c r="AO122"/>
  <c r="CS149"/>
  <c r="CP149"/>
  <c r="CQ149"/>
  <c r="CU149"/>
  <c r="CP111"/>
  <c r="CR113"/>
  <c r="CS113"/>
  <c r="CT109"/>
  <c r="CQ115"/>
  <c r="CT185"/>
  <c r="CP187"/>
  <c r="CQ187"/>
  <c r="CU171"/>
  <c r="CQ131"/>
  <c r="CS131"/>
  <c r="CQ157"/>
  <c r="CU157"/>
  <c r="CQ125"/>
  <c r="AH5"/>
  <c r="AH6"/>
  <c r="AD10"/>
  <c r="AH14"/>
  <c r="AH16"/>
  <c r="AC16"/>
  <c r="AH18"/>
  <c r="AC18"/>
  <c r="AE20"/>
  <c r="AA22"/>
  <c r="AE24"/>
  <c r="AA26"/>
  <c r="AA28"/>
  <c r="AH32"/>
  <c r="AE32"/>
  <c r="AA36"/>
  <c r="AA40"/>
  <c r="AH42"/>
  <c r="AH44"/>
  <c r="AE44"/>
  <c r="AA46"/>
  <c r="AF46"/>
  <c r="AA48"/>
  <c r="AF48"/>
  <c r="AA50"/>
  <c r="AC50"/>
  <c r="AG50"/>
  <c r="AG52"/>
  <c r="AH54"/>
  <c r="AC54"/>
  <c r="AF62"/>
  <c r="AC68"/>
  <c r="AH72"/>
  <c r="AB72"/>
  <c r="AF72"/>
  <c r="AF74"/>
  <c r="AG74"/>
  <c r="AD76"/>
  <c r="AB76"/>
  <c r="AH78"/>
  <c r="AA82"/>
  <c r="AH84"/>
  <c r="AB84"/>
  <c r="AF84"/>
  <c r="AE92"/>
  <c r="CP6"/>
  <c r="CU6"/>
  <c r="CQ10"/>
  <c r="CT10"/>
  <c r="CQ14"/>
  <c r="CT14"/>
  <c r="CT18"/>
  <c r="CU18"/>
  <c r="CT22"/>
  <c r="CU22"/>
  <c r="CP26"/>
  <c r="CU26"/>
  <c r="CU30"/>
  <c r="CQ38"/>
  <c r="CU46"/>
  <c r="CQ54"/>
  <c r="CU62"/>
  <c r="CQ70"/>
  <c r="CU78"/>
  <c r="CU86"/>
  <c r="CP84"/>
  <c r="AG113"/>
  <c r="AE123"/>
  <c r="AE115"/>
  <c r="AH125"/>
  <c r="AB129"/>
  <c r="AE137"/>
  <c r="AG145"/>
  <c r="AC145"/>
  <c r="AD149"/>
  <c r="AH157"/>
  <c r="AF169"/>
  <c r="AB139"/>
  <c r="AE171"/>
  <c r="AG203"/>
  <c r="CP102"/>
  <c r="CS102"/>
  <c r="CQ102"/>
  <c r="CT98"/>
  <c r="CP98"/>
  <c r="CQ98"/>
  <c r="CP86"/>
  <c r="CT86"/>
  <c r="CQ86"/>
  <c r="CS84"/>
  <c r="CT84"/>
  <c r="CQ84"/>
  <c r="CP78"/>
  <c r="CT78"/>
  <c r="CQ78"/>
  <c r="CP74"/>
  <c r="CT74"/>
  <c r="CQ74"/>
  <c r="CR70"/>
  <c r="CU70"/>
  <c r="CP70"/>
  <c r="CR66"/>
  <c r="CU66"/>
  <c r="CP66"/>
  <c r="CT62"/>
  <c r="CP62"/>
  <c r="CQ62"/>
  <c r="CT58"/>
  <c r="CU58"/>
  <c r="CP58"/>
  <c r="CP54"/>
  <c r="CU54"/>
  <c r="CT54"/>
  <c r="CP50"/>
  <c r="CU50"/>
  <c r="CT50"/>
  <c r="CP46"/>
  <c r="CT46"/>
  <c r="CQ46"/>
  <c r="CR42"/>
  <c r="CU42"/>
  <c r="CT42"/>
  <c r="CR38"/>
  <c r="CU38"/>
  <c r="CP38"/>
  <c r="CP34"/>
  <c r="CT34"/>
  <c r="CQ34"/>
  <c r="CP30"/>
  <c r="CT30"/>
  <c r="CQ30"/>
  <c r="AH205"/>
  <c r="AC205"/>
  <c r="AD203"/>
  <c r="AE203"/>
  <c r="AD201"/>
  <c r="AC201"/>
  <c r="AB199"/>
  <c r="AA199"/>
  <c r="CO197"/>
  <c r="CR197" s="1"/>
  <c r="AE197"/>
  <c r="AD195"/>
  <c r="AA195"/>
  <c r="AE195"/>
  <c r="AH193"/>
  <c r="AE193"/>
  <c r="CO191"/>
  <c r="CU191" s="1"/>
  <c r="AA191"/>
  <c r="AF189"/>
  <c r="AC189"/>
  <c r="AH187"/>
  <c r="AE187"/>
  <c r="AB185"/>
  <c r="AD185"/>
  <c r="AA185"/>
  <c r="AH183"/>
  <c r="CO183"/>
  <c r="CR183" s="1"/>
  <c r="AD181"/>
  <c r="AB181"/>
  <c r="AA181"/>
  <c r="AF179"/>
  <c r="AC179"/>
  <c r="AE179"/>
  <c r="AF177"/>
  <c r="AB177"/>
  <c r="AC177"/>
  <c r="AB175"/>
  <c r="CO175"/>
  <c r="CT175" s="1"/>
  <c r="AE173"/>
  <c r="AA173"/>
  <c r="AD171"/>
  <c r="AA171"/>
  <c r="AG169"/>
  <c r="CO169"/>
  <c r="CS169" s="1"/>
  <c r="AE169"/>
  <c r="AB167"/>
  <c r="AC167"/>
  <c r="AG165"/>
  <c r="AE165"/>
  <c r="AA163"/>
  <c r="CO163"/>
  <c r="CS163" s="1"/>
  <c r="AG163"/>
  <c r="CO161"/>
  <c r="CT161" s="1"/>
  <c r="AE161"/>
  <c r="CO159"/>
  <c r="CS159"/>
  <c r="AH159"/>
  <c r="AA157"/>
  <c r="AE157"/>
  <c r="AG157"/>
  <c r="AF157"/>
  <c r="AA155"/>
  <c r="AF155"/>
  <c r="AA153"/>
  <c r="AB153"/>
  <c r="AD151"/>
  <c r="AB151"/>
  <c r="AC149"/>
  <c r="AF149"/>
  <c r="AE149"/>
  <c r="AA149"/>
  <c r="AG149"/>
  <c r="AH147"/>
  <c r="AB147"/>
  <c r="AD147"/>
  <c r="AF145"/>
  <c r="CO145"/>
  <c r="CT145"/>
  <c r="AB145"/>
  <c r="AH145"/>
  <c r="CO143"/>
  <c r="CQ143"/>
  <c r="AE143"/>
  <c r="AB141"/>
  <c r="AF141"/>
  <c r="AC141"/>
  <c r="AH139"/>
  <c r="AF139"/>
  <c r="AA137"/>
  <c r="AG137"/>
  <c r="AC137"/>
  <c r="AF137"/>
  <c r="CO137"/>
  <c r="CU137"/>
  <c r="AD135"/>
  <c r="AF135"/>
  <c r="AA133"/>
  <c r="CO133"/>
  <c r="CU133" s="1"/>
  <c r="AA131"/>
  <c r="AH131"/>
  <c r="AB131"/>
  <c r="CO129"/>
  <c r="CP129" s="1"/>
  <c r="AH129"/>
  <c r="AA129"/>
  <c r="BL136" s="1"/>
  <c r="AF129"/>
  <c r="AD127"/>
  <c r="AE127"/>
  <c r="AB125"/>
  <c r="AE125"/>
  <c r="AC125"/>
  <c r="AF125"/>
  <c r="AG125"/>
  <c r="CO123"/>
  <c r="CP123" s="1"/>
  <c r="AG123"/>
  <c r="AG121"/>
  <c r="CO121"/>
  <c r="CT121"/>
  <c r="AA119"/>
  <c r="AE119"/>
  <c r="AC119"/>
  <c r="AG117"/>
  <c r="BL124" s="1"/>
  <c r="AA117"/>
  <c r="CO117"/>
  <c r="CQ117" s="1"/>
  <c r="AG115"/>
  <c r="AC115"/>
  <c r="AE113"/>
  <c r="AA113"/>
  <c r="AA111"/>
  <c r="AC111"/>
  <c r="AG111"/>
  <c r="AE109"/>
  <c r="AA109"/>
  <c r="AC109"/>
  <c r="AE107"/>
  <c r="BL114"/>
  <c r="CO107"/>
  <c r="AF100"/>
  <c r="AH100"/>
  <c r="AE100"/>
  <c r="AG100"/>
  <c r="AD102"/>
  <c r="AF102"/>
  <c r="AF104"/>
  <c r="AD104"/>
  <c r="AD100"/>
  <c r="AB100"/>
  <c r="AH104"/>
  <c r="AG104"/>
  <c r="AE104"/>
  <c r="AA100"/>
  <c r="AC100"/>
  <c r="AB5"/>
  <c r="AA5"/>
  <c r="AE5"/>
  <c r="AE102"/>
  <c r="AH102"/>
  <c r="CU111"/>
  <c r="CQ111"/>
  <c r="CU113"/>
  <c r="CQ113"/>
  <c r="CQ109"/>
  <c r="CU109"/>
  <c r="CQ185"/>
  <c r="CU185"/>
  <c r="CS187"/>
  <c r="CR187"/>
  <c r="CQ171"/>
  <c r="CS171"/>
  <c r="CR131"/>
  <c r="CU131"/>
  <c r="CT157"/>
  <c r="CS157"/>
  <c r="CU125"/>
  <c r="CR125"/>
  <c r="CP125"/>
  <c r="CT149"/>
  <c r="CR149"/>
  <c r="AG102"/>
  <c r="CT102"/>
  <c r="CU102"/>
  <c r="AD128"/>
  <c r="AB156"/>
  <c r="AD176"/>
  <c r="CT115"/>
  <c r="CU115"/>
  <c r="CR115"/>
  <c r="CT150"/>
  <c r="CP150"/>
  <c r="CR150"/>
  <c r="CR129"/>
  <c r="CP169"/>
  <c r="CP163"/>
  <c r="CQ191"/>
  <c r="CP191"/>
  <c r="CQ197"/>
  <c r="CS197"/>
  <c r="CO101"/>
  <c r="CR101" s="1"/>
  <c r="AD101"/>
  <c r="CO99"/>
  <c r="CU99"/>
  <c r="AD99"/>
  <c r="CO95"/>
  <c r="CP95" s="1"/>
  <c r="AB95"/>
  <c r="AF95"/>
  <c r="CO93"/>
  <c r="CS93" s="1"/>
  <c r="AG93"/>
  <c r="AC93"/>
  <c r="AA93"/>
  <c r="CO91"/>
  <c r="CU91"/>
  <c r="AH91"/>
  <c r="AF91"/>
  <c r="AE91"/>
  <c r="CO89"/>
  <c r="CT89" s="1"/>
  <c r="AA89"/>
  <c r="CO87"/>
  <c r="CP87" s="1"/>
  <c r="AF87"/>
  <c r="AE87"/>
  <c r="AG87"/>
  <c r="CO85"/>
  <c r="CQ85" s="1"/>
  <c r="AD85"/>
  <c r="AH85"/>
  <c r="CO83"/>
  <c r="CU83" s="1"/>
  <c r="AG83"/>
  <c r="AE83"/>
  <c r="CO81"/>
  <c r="CT81" s="1"/>
  <c r="AC81"/>
  <c r="CO79"/>
  <c r="CP79"/>
  <c r="AC79"/>
  <c r="CO77"/>
  <c r="CR77" s="1"/>
  <c r="AG77"/>
  <c r="AE77"/>
  <c r="CO75"/>
  <c r="CU75" s="1"/>
  <c r="AA75"/>
  <c r="AC75"/>
  <c r="CO73"/>
  <c r="CT73" s="1"/>
  <c r="AA73"/>
  <c r="AF73"/>
  <c r="CO71"/>
  <c r="CT71" s="1"/>
  <c r="AE71"/>
  <c r="AA71"/>
  <c r="CO69"/>
  <c r="CQ69" s="1"/>
  <c r="AG69"/>
  <c r="AD69"/>
  <c r="CO67"/>
  <c r="CU67" s="1"/>
  <c r="AG67"/>
  <c r="AH67"/>
  <c r="AE67"/>
  <c r="CO65"/>
  <c r="CP65"/>
  <c r="AG65"/>
  <c r="AD65"/>
  <c r="AA65"/>
  <c r="CO63"/>
  <c r="CP63" s="1"/>
  <c r="AG63"/>
  <c r="AD63"/>
  <c r="AA63"/>
  <c r="CO61"/>
  <c r="CR61" s="1"/>
  <c r="AF61"/>
  <c r="AG61"/>
  <c r="CO59"/>
  <c r="CU59" s="1"/>
  <c r="AF59"/>
  <c r="AG59"/>
  <c r="AC59"/>
  <c r="CO57"/>
  <c r="CP57" s="1"/>
  <c r="AB57"/>
  <c r="AF57"/>
  <c r="CO55"/>
  <c r="CP55" s="1"/>
  <c r="AF55"/>
  <c r="AD55"/>
  <c r="CO53"/>
  <c r="CS53" s="1"/>
  <c r="AF53"/>
  <c r="CO51"/>
  <c r="CT51"/>
  <c r="AG51"/>
  <c r="AD51"/>
  <c r="CO49"/>
  <c r="CP49"/>
  <c r="AA49"/>
  <c r="CO47"/>
  <c r="CP47" s="1"/>
  <c r="AF47"/>
  <c r="CO45"/>
  <c r="CR45" s="1"/>
  <c r="AA45"/>
  <c r="CO43"/>
  <c r="CU43" s="1"/>
  <c r="AH43"/>
  <c r="AB43"/>
  <c r="CO41"/>
  <c r="CR41" s="1"/>
  <c r="AH41"/>
  <c r="AB41"/>
  <c r="CO39"/>
  <c r="CR39" s="1"/>
  <c r="AE39"/>
  <c r="AB39"/>
  <c r="CO37"/>
  <c r="CQ37" s="1"/>
  <c r="AA37"/>
  <c r="AB37"/>
  <c r="CO35"/>
  <c r="CR35" s="1"/>
  <c r="AH35"/>
  <c r="AB35"/>
  <c r="CO33"/>
  <c r="CP33" s="1"/>
  <c r="AH33"/>
  <c r="AB33"/>
  <c r="CO31"/>
  <c r="CP31" s="1"/>
  <c r="AE31"/>
  <c r="AB31"/>
  <c r="CO29"/>
  <c r="CR29" s="1"/>
  <c r="AA29"/>
  <c r="AB29"/>
  <c r="CO27"/>
  <c r="CQ27" s="1"/>
  <c r="AC27"/>
  <c r="AE27"/>
  <c r="AA27"/>
  <c r="AB27"/>
  <c r="CO25"/>
  <c r="CR25" s="1"/>
  <c r="AC25"/>
  <c r="AH25"/>
  <c r="AG25"/>
  <c r="AB25"/>
  <c r="CO23"/>
  <c r="CT23" s="1"/>
  <c r="AC23"/>
  <c r="AG23"/>
  <c r="AA23"/>
  <c r="AB23"/>
  <c r="CO21"/>
  <c r="CQ21" s="1"/>
  <c r="AC21"/>
  <c r="AH21"/>
  <c r="AG21"/>
  <c r="BL28" s="1"/>
  <c r="AB21"/>
  <c r="CO19"/>
  <c r="CS19"/>
  <c r="AA19"/>
  <c r="AC19"/>
  <c r="AE19"/>
  <c r="AB19"/>
  <c r="CO17"/>
  <c r="CP17"/>
  <c r="AH17"/>
  <c r="AC17"/>
  <c r="AG17"/>
  <c r="BL24"/>
  <c r="AB17"/>
  <c r="CO15"/>
  <c r="CT15" s="1"/>
  <c r="AC15"/>
  <c r="AE15"/>
  <c r="AB15"/>
  <c r="CO13"/>
  <c r="CR13" s="1"/>
  <c r="AC13"/>
  <c r="AA13"/>
  <c r="AG13"/>
  <c r="AB13"/>
  <c r="CO11"/>
  <c r="CR11" s="1"/>
  <c r="AH11"/>
  <c r="AG11"/>
  <c r="AC11"/>
  <c r="AE11"/>
  <c r="AA11"/>
  <c r="CO9"/>
  <c r="CS9" s="1"/>
  <c r="AH9"/>
  <c r="AG9"/>
  <c r="BL16"/>
  <c r="AA9"/>
  <c r="CO7"/>
  <c r="CT7" s="1"/>
  <c r="AH7"/>
  <c r="AG7"/>
  <c r="BL14" s="1"/>
  <c r="AA7"/>
  <c r="AD7"/>
  <c r="AC106"/>
  <c r="AG106"/>
  <c r="AG202"/>
  <c r="AC202"/>
  <c r="AA200"/>
  <c r="AC200"/>
  <c r="AG194"/>
  <c r="AC194"/>
  <c r="AH186"/>
  <c r="AB186"/>
  <c r="AG184"/>
  <c r="CO184"/>
  <c r="AA182"/>
  <c r="AC182"/>
  <c r="CO174"/>
  <c r="CT174" s="1"/>
  <c r="AC174"/>
  <c r="AA172"/>
  <c r="AD172"/>
  <c r="AD168"/>
  <c r="AC168"/>
  <c r="AG166"/>
  <c r="AE166"/>
  <c r="AF160"/>
  <c r="AG160"/>
  <c r="AD158"/>
  <c r="CO158"/>
  <c r="AH154"/>
  <c r="AF154"/>
  <c r="AC152"/>
  <c r="AG152"/>
  <c r="CO146"/>
  <c r="CQ146" s="1"/>
  <c r="AF146"/>
  <c r="AG144"/>
  <c r="AF144"/>
  <c r="AB140"/>
  <c r="AD140"/>
  <c r="AD138"/>
  <c r="AB138"/>
  <c r="AH132"/>
  <c r="AB132"/>
  <c r="AF130"/>
  <c r="AH130"/>
  <c r="AA124"/>
  <c r="AD124"/>
  <c r="AA122"/>
  <c r="AD122"/>
  <c r="AB120"/>
  <c r="AD120"/>
  <c r="AF120"/>
  <c r="AH120"/>
  <c r="AB116"/>
  <c r="AD116"/>
  <c r="AH116"/>
  <c r="CO114"/>
  <c r="CT114" s="1"/>
  <c r="AC114"/>
  <c r="AD114"/>
  <c r="AF114"/>
  <c r="AH114"/>
  <c r="AG112"/>
  <c r="AD112"/>
  <c r="AF112"/>
  <c r="AH112"/>
  <c r="AE110"/>
  <c r="AH110"/>
  <c r="AE108"/>
  <c r="AA108"/>
  <c r="CU123"/>
  <c r="CR116"/>
  <c r="CS116"/>
  <c r="CQ116"/>
  <c r="CT126"/>
  <c r="CO198"/>
  <c r="AH172"/>
  <c r="AD192"/>
  <c r="AM122"/>
  <c r="BL17"/>
  <c r="BL15"/>
  <c r="BL25"/>
  <c r="BL23"/>
  <c r="AF97"/>
  <c r="AH103"/>
  <c r="CP9"/>
  <c r="CS37"/>
  <c r="CQ53"/>
  <c r="CP73"/>
  <c r="CQ93"/>
  <c r="CQ101"/>
  <c r="CO106"/>
  <c r="CP7"/>
  <c r="AC138"/>
  <c r="AF170"/>
  <c r="AF202"/>
  <c r="AF124"/>
  <c r="AE156"/>
  <c r="AD180"/>
  <c r="AF188"/>
  <c r="AF196"/>
  <c r="AA204"/>
  <c r="BL22"/>
  <c r="AG204"/>
  <c r="BL19"/>
  <c r="W7"/>
  <c r="BL21"/>
  <c r="BL13"/>
  <c r="BL29"/>
  <c r="CU5"/>
  <c r="CS5"/>
  <c r="CQ204"/>
  <c r="CT204"/>
  <c r="CU204"/>
  <c r="CP204"/>
  <c r="CS204"/>
  <c r="CR204"/>
  <c r="AA188"/>
  <c r="BL12"/>
  <c r="BL27"/>
  <c r="CQ5"/>
  <c r="CR5"/>
  <c r="CT5"/>
  <c r="CU79"/>
  <c r="CP71"/>
  <c r="AD204"/>
  <c r="AH204"/>
  <c r="AF204"/>
  <c r="AE204"/>
  <c r="AA202"/>
  <c r="CO202"/>
  <c r="AE202"/>
  <c r="AD202"/>
  <c r="AE200"/>
  <c r="AG200"/>
  <c r="AH200"/>
  <c r="CO200"/>
  <c r="AD200"/>
  <c r="AG198"/>
  <c r="AA198"/>
  <c r="AE198"/>
  <c r="AC198"/>
  <c r="AH198"/>
  <c r="AA196"/>
  <c r="CO196"/>
  <c r="AG196"/>
  <c r="AD196"/>
  <c r="AD194"/>
  <c r="AE194"/>
  <c r="AA194"/>
  <c r="AF194"/>
  <c r="AB192"/>
  <c r="AH192"/>
  <c r="AE192"/>
  <c r="AG192"/>
  <c r="AC192"/>
  <c r="AB190"/>
  <c r="AG190"/>
  <c r="CO190"/>
  <c r="AC190"/>
  <c r="AF190"/>
  <c r="AE188"/>
  <c r="AG188"/>
  <c r="CO188"/>
  <c r="AH188"/>
  <c r="AE186"/>
  <c r="AC186"/>
  <c r="AD186"/>
  <c r="AG186"/>
  <c r="AD184"/>
  <c r="AA184"/>
  <c r="AE184"/>
  <c r="AC184"/>
  <c r="AF184"/>
  <c r="AB182"/>
  <c r="AD182"/>
  <c r="AH182"/>
  <c r="AF182"/>
  <c r="AG182"/>
  <c r="AH180"/>
  <c r="AE180"/>
  <c r="AA180"/>
  <c r="AC180"/>
  <c r="CO178"/>
  <c r="AG178"/>
  <c r="AH178"/>
  <c r="AD178"/>
  <c r="AC176"/>
  <c r="AH176"/>
  <c r="AF176"/>
  <c r="AB176"/>
  <c r="AA176"/>
  <c r="AA174"/>
  <c r="AB174"/>
  <c r="AG174"/>
  <c r="AE174"/>
  <c r="AF174"/>
  <c r="AC172"/>
  <c r="AG172"/>
  <c r="AF172"/>
  <c r="AE172"/>
  <c r="AB170"/>
  <c r="AG170"/>
  <c r="AH170"/>
  <c r="CO170"/>
  <c r="AB168"/>
  <c r="AA168"/>
  <c r="AH168"/>
  <c r="AG168"/>
  <c r="AF168"/>
  <c r="AB166"/>
  <c r="AD166"/>
  <c r="AH166"/>
  <c r="AA166"/>
  <c r="AF166"/>
  <c r="AB164"/>
  <c r="AA164"/>
  <c r="AG164"/>
  <c r="AC164"/>
  <c r="CO162"/>
  <c r="AC162"/>
  <c r="AB162"/>
  <c r="AD162"/>
  <c r="AH160"/>
  <c r="CO160"/>
  <c r="AA160"/>
  <c r="AC160"/>
  <c r="AD160"/>
  <c r="AB158"/>
  <c r="AE158"/>
  <c r="AH158"/>
  <c r="AA158"/>
  <c r="AF158"/>
  <c r="AC156"/>
  <c r="AH156"/>
  <c r="AG156"/>
  <c r="AD156"/>
  <c r="CO154"/>
  <c r="AE154"/>
  <c r="AG154"/>
  <c r="AC154"/>
  <c r="AA152"/>
  <c r="AF152"/>
  <c r="CO152"/>
  <c r="AE152"/>
  <c r="AD152"/>
  <c r="AG150"/>
  <c r="AH150"/>
  <c r="AA150"/>
  <c r="AD150"/>
  <c r="AE150"/>
  <c r="CO148"/>
  <c r="AC148"/>
  <c r="AF148"/>
  <c r="AE148"/>
  <c r="AD146"/>
  <c r="AH146"/>
  <c r="AB146"/>
  <c r="AC146"/>
  <c r="AA144"/>
  <c r="AB144"/>
  <c r="AH144"/>
  <c r="AD144"/>
  <c r="AE144"/>
  <c r="AD142"/>
  <c r="AF142"/>
  <c r="AB142"/>
  <c r="AA142"/>
  <c r="AG142"/>
  <c r="CO140"/>
  <c r="AC140"/>
  <c r="AF140"/>
  <c r="AG140"/>
  <c r="AH138"/>
  <c r="AG138"/>
  <c r="AF138"/>
  <c r="AA138"/>
  <c r="CO136"/>
  <c r="AC136"/>
  <c r="AH136"/>
  <c r="AG136"/>
  <c r="AD136"/>
  <c r="AD134"/>
  <c r="AH134"/>
  <c r="AC134"/>
  <c r="AE134"/>
  <c r="AB134"/>
  <c r="CO132"/>
  <c r="AF132"/>
  <c r="AG132"/>
  <c r="AD132"/>
  <c r="CO130"/>
  <c r="AE130"/>
  <c r="AB130"/>
  <c r="AA130"/>
  <c r="AA128"/>
  <c r="CO128"/>
  <c r="AB128"/>
  <c r="AH128"/>
  <c r="AE128"/>
  <c r="AD126"/>
  <c r="AF126"/>
  <c r="AH126"/>
  <c r="AE126"/>
  <c r="AB126"/>
  <c r="AH124"/>
  <c r="CO124"/>
  <c r="AE124"/>
  <c r="AB124"/>
  <c r="AG122"/>
  <c r="AE122"/>
  <c r="AA120"/>
  <c r="AG120"/>
  <c r="AE120"/>
  <c r="CO118"/>
  <c r="AA118"/>
  <c r="AC118"/>
  <c r="AC116"/>
  <c r="AG116"/>
  <c r="AG114"/>
  <c r="AE114"/>
  <c r="CO112"/>
  <c r="AC112"/>
  <c r="CO110"/>
  <c r="AA110"/>
  <c r="AC110"/>
  <c r="CO108"/>
  <c r="AG108"/>
  <c r="CQ126"/>
  <c r="AA31"/>
  <c r="AA35"/>
  <c r="AA39"/>
  <c r="AA43"/>
  <c r="AH45"/>
  <c r="AB45"/>
  <c r="AG45"/>
  <c r="AH47"/>
  <c r="AB47"/>
  <c r="AG47"/>
  <c r="AH49"/>
  <c r="AB49"/>
  <c r="AG49"/>
  <c r="AF51"/>
  <c r="AA53"/>
  <c r="AC55"/>
  <c r="AA57"/>
  <c r="AE57"/>
  <c r="AC61"/>
  <c r="AA67"/>
  <c r="AC67"/>
  <c r="AF69"/>
  <c r="AH71"/>
  <c r="AB73"/>
  <c r="AG73"/>
  <c r="AG75"/>
  <c r="AD79"/>
  <c r="AD81"/>
  <c r="AD83"/>
  <c r="AB85"/>
  <c r="AF89"/>
  <c r="AB89"/>
  <c r="AH89"/>
  <c r="AB91"/>
  <c r="AG91"/>
  <c r="AF93"/>
  <c r="AD97"/>
  <c r="AB101"/>
  <c r="AF101"/>
  <c r="AC103"/>
  <c r="AB106"/>
  <c r="AD106"/>
  <c r="AF106"/>
  <c r="AH106"/>
  <c r="AB108"/>
  <c r="AD108"/>
  <c r="AF108"/>
  <c r="AH108"/>
  <c r="CT13"/>
  <c r="CS29"/>
  <c r="CP37"/>
  <c r="CT49"/>
  <c r="CT57"/>
  <c r="CS73"/>
  <c r="CP81"/>
  <c r="CS89"/>
  <c r="AE106"/>
  <c r="CS11"/>
  <c r="CR79"/>
  <c r="CP5"/>
  <c r="AE116"/>
  <c r="AA116"/>
  <c r="AG110"/>
  <c r="AA114"/>
  <c r="AE118"/>
  <c r="AC122"/>
  <c r="CO122"/>
  <c r="AE112"/>
  <c r="AA112"/>
  <c r="AC120"/>
  <c r="AC108"/>
  <c r="AG126"/>
  <c r="AC126"/>
  <c r="AC130"/>
  <c r="AG130"/>
  <c r="AD130"/>
  <c r="AA134"/>
  <c r="CO134"/>
  <c r="CO138"/>
  <c r="AE138"/>
  <c r="AE142"/>
  <c r="AC142"/>
  <c r="AE146"/>
  <c r="AG146"/>
  <c r="AA146"/>
  <c r="AF150"/>
  <c r="AC150"/>
  <c r="AD154"/>
  <c r="AB154"/>
  <c r="AC158"/>
  <c r="AG158"/>
  <c r="AA162"/>
  <c r="AF162"/>
  <c r="AE162"/>
  <c r="AC166"/>
  <c r="CO166"/>
  <c r="AE170"/>
  <c r="AD170"/>
  <c r="AD174"/>
  <c r="AH174"/>
  <c r="AE178"/>
  <c r="AC178"/>
  <c r="AB178"/>
  <c r="CO182"/>
  <c r="AE182"/>
  <c r="AA186"/>
  <c r="CO186"/>
  <c r="AH190"/>
  <c r="AE190"/>
  <c r="AH194"/>
  <c r="CO194"/>
  <c r="AB194"/>
  <c r="AD198"/>
  <c r="AB198"/>
  <c r="AH202"/>
  <c r="AB202"/>
  <c r="AG124"/>
  <c r="AC124"/>
  <c r="AC128"/>
  <c r="AG128"/>
  <c r="AE132"/>
  <c r="AC132"/>
  <c r="AA132"/>
  <c r="AF136"/>
  <c r="AA136"/>
  <c r="AE140"/>
  <c r="AH140"/>
  <c r="AC144"/>
  <c r="CO144"/>
  <c r="AD148"/>
  <c r="AB148"/>
  <c r="AG148"/>
  <c r="AH152"/>
  <c r="AB152"/>
  <c r="AA156"/>
  <c r="CO156"/>
  <c r="AE160"/>
  <c r="AB160"/>
  <c r="CO164"/>
  <c r="AD164"/>
  <c r="AE164"/>
  <c r="AE168"/>
  <c r="CO168"/>
  <c r="CO172"/>
  <c r="AB172"/>
  <c r="CO176"/>
  <c r="AG176"/>
  <c r="AF180"/>
  <c r="CO180"/>
  <c r="AB180"/>
  <c r="AB184"/>
  <c r="AH184"/>
  <c r="AD188"/>
  <c r="AB188"/>
  <c r="AF192"/>
  <c r="AA192"/>
  <c r="AC196"/>
  <c r="AE196"/>
  <c r="AB196"/>
  <c r="AF200"/>
  <c r="AB200"/>
  <c r="AB204"/>
  <c r="AC204"/>
  <c r="CO205"/>
  <c r="AF205"/>
  <c r="AD205"/>
  <c r="AA205"/>
  <c r="AH203"/>
  <c r="CO203"/>
  <c r="AC203"/>
  <c r="AA203"/>
  <c r="AB201"/>
  <c r="CO201"/>
  <c r="AF201"/>
  <c r="AA201"/>
  <c r="AH199"/>
  <c r="AF199"/>
  <c r="CO199"/>
  <c r="AG199"/>
  <c r="AD199"/>
  <c r="AB197"/>
  <c r="AD197"/>
  <c r="AH197"/>
  <c r="AC197"/>
  <c r="AG197"/>
  <c r="AB195"/>
  <c r="AC195"/>
  <c r="AG195"/>
  <c r="CO195"/>
  <c r="AB193"/>
  <c r="AD193"/>
  <c r="AG193"/>
  <c r="CO193"/>
  <c r="AF193"/>
  <c r="AB191"/>
  <c r="AF191"/>
  <c r="AC191"/>
  <c r="AD191"/>
  <c r="AG191"/>
  <c r="AB189"/>
  <c r="AH189"/>
  <c r="AG189"/>
  <c r="AA189"/>
  <c r="AD189"/>
  <c r="AF187"/>
  <c r="AD187"/>
  <c r="AG187"/>
  <c r="AC187"/>
  <c r="AH185"/>
  <c r="AF185"/>
  <c r="AE185"/>
  <c r="AG185"/>
  <c r="AD183"/>
  <c r="AF183"/>
  <c r="AB183"/>
  <c r="AG183"/>
  <c r="AA183"/>
  <c r="AF181"/>
  <c r="AH181"/>
  <c r="AC181"/>
  <c r="AG181"/>
  <c r="AD179"/>
  <c r="AB179"/>
  <c r="CO179"/>
  <c r="AG179"/>
  <c r="CO177"/>
  <c r="AH177"/>
  <c r="AA177"/>
  <c r="AG177"/>
  <c r="AD175"/>
  <c r="AH175"/>
  <c r="AA175"/>
  <c r="AE175"/>
  <c r="AC175"/>
  <c r="AF173"/>
  <c r="AH173"/>
  <c r="AC173"/>
  <c r="CO173"/>
  <c r="AG173"/>
  <c r="AF171"/>
  <c r="AH171"/>
  <c r="AC171"/>
  <c r="AG171"/>
  <c r="AB169"/>
  <c r="AD169"/>
  <c r="AC169"/>
  <c r="AD167"/>
  <c r="AH167"/>
  <c r="CO167"/>
  <c r="AE167"/>
  <c r="AG167"/>
  <c r="AD165"/>
  <c r="AF165"/>
  <c r="AB165"/>
  <c r="CO165"/>
  <c r="AC165"/>
  <c r="AF163"/>
  <c r="AB163"/>
  <c r="AH163"/>
  <c r="AD163"/>
  <c r="AF161"/>
  <c r="AG161"/>
  <c r="AA161"/>
  <c r="AB161"/>
  <c r="AA159"/>
  <c r="AD159"/>
  <c r="AE159"/>
  <c r="AF159"/>
  <c r="AC159"/>
  <c r="CO155"/>
  <c r="AG155"/>
  <c r="AE155"/>
  <c r="AH155"/>
  <c r="AC153"/>
  <c r="AD153"/>
  <c r="CO153"/>
  <c r="AE153"/>
  <c r="AG153"/>
  <c r="CO151"/>
  <c r="AH151"/>
  <c r="AC151"/>
  <c r="AF151"/>
  <c r="AE151"/>
  <c r="CO147"/>
  <c r="AE147"/>
  <c r="AA147"/>
  <c r="AF147"/>
  <c r="AA143"/>
  <c r="AC143"/>
  <c r="AH143"/>
  <c r="AB143"/>
  <c r="AF143"/>
  <c r="CO141"/>
  <c r="AA141"/>
  <c r="AD141"/>
  <c r="AE141"/>
  <c r="CO139"/>
  <c r="AC139"/>
  <c r="AD139"/>
  <c r="AE139"/>
  <c r="AA135"/>
  <c r="AG135"/>
  <c r="AE135"/>
  <c r="CO135"/>
  <c r="AB135"/>
  <c r="AD133"/>
  <c r="AH133"/>
  <c r="AF133"/>
  <c r="AC133"/>
  <c r="AG133"/>
  <c r="AC131"/>
  <c r="AD131"/>
  <c r="AG131"/>
  <c r="AE131"/>
  <c r="AA127"/>
  <c r="AC127"/>
  <c r="CO127"/>
  <c r="AG127"/>
  <c r="AF127"/>
  <c r="CU159"/>
  <c r="CT183"/>
  <c r="CR159"/>
  <c r="CU51"/>
  <c r="CR85"/>
  <c r="CR161"/>
  <c r="CP175"/>
  <c r="CS143"/>
  <c r="CS55"/>
  <c r="CQ35"/>
  <c r="CQ123"/>
  <c r="CP161"/>
  <c r="CS183"/>
  <c r="CU163"/>
  <c r="CT143"/>
  <c r="BL130"/>
  <c r="BL122"/>
  <c r="CQ87"/>
  <c r="CR7"/>
  <c r="CR93"/>
  <c r="CS85"/>
  <c r="CS77"/>
  <c r="CP69"/>
  <c r="CT53"/>
  <c r="CP41"/>
  <c r="CS33"/>
  <c r="CP25"/>
  <c r="CS17"/>
  <c r="CT9"/>
  <c r="CR126"/>
  <c r="CR51"/>
  <c r="CT59"/>
  <c r="CS79"/>
  <c r="CS87"/>
  <c r="CT91"/>
  <c r="CQ11"/>
  <c r="CP89"/>
  <c r="CQ77"/>
  <c r="CS69"/>
  <c r="CT41"/>
  <c r="CQ29"/>
  <c r="CS21"/>
  <c r="CR114"/>
  <c r="CU114"/>
  <c r="CP121"/>
  <c r="CP117"/>
  <c r="CQ175"/>
  <c r="CT169"/>
  <c r="CR145"/>
  <c r="CS126"/>
  <c r="CP126"/>
  <c r="CS137"/>
  <c r="CR95"/>
  <c r="CT83"/>
  <c r="CQ71"/>
  <c r="CP39"/>
  <c r="CT75"/>
  <c r="CU95"/>
  <c r="CQ121"/>
  <c r="CS133"/>
  <c r="CP137"/>
  <c r="BL126"/>
  <c r="CP133"/>
  <c r="CU145"/>
  <c r="CT129"/>
  <c r="BL118"/>
  <c r="CS123"/>
  <c r="CT123"/>
  <c r="CR123"/>
  <c r="CR143"/>
  <c r="CU143"/>
  <c r="CP143"/>
  <c r="CP159"/>
  <c r="CQ159"/>
  <c r="CT159"/>
  <c r="CU161"/>
  <c r="CS161"/>
  <c r="CQ161"/>
  <c r="CQ163"/>
  <c r="CT163"/>
  <c r="CR163"/>
  <c r="CU183"/>
  <c r="CP183"/>
  <c r="CQ183"/>
  <c r="CR191"/>
  <c r="CT191"/>
  <c r="CS191"/>
  <c r="CU107"/>
  <c r="CT107"/>
  <c r="CQ107"/>
  <c r="CR107"/>
  <c r="CS107"/>
  <c r="CP107"/>
  <c r="CS117"/>
  <c r="CR117"/>
  <c r="CT117"/>
  <c r="CR121"/>
  <c r="CS121"/>
  <c r="CU121"/>
  <c r="CQ129"/>
  <c r="CU129"/>
  <c r="CS129"/>
  <c r="CR133"/>
  <c r="CT133"/>
  <c r="CQ133"/>
  <c r="CR137"/>
  <c r="CQ137"/>
  <c r="CT137"/>
  <c r="CP145"/>
  <c r="CS145"/>
  <c r="CQ145"/>
  <c r="CQ169"/>
  <c r="CU169"/>
  <c r="CR169"/>
  <c r="CR175"/>
  <c r="CU175"/>
  <c r="CS175"/>
  <c r="CU197"/>
  <c r="CP197"/>
  <c r="CT197"/>
  <c r="BL120"/>
  <c r="CP23"/>
  <c r="CP99"/>
  <c r="CQ63"/>
  <c r="CQ47"/>
  <c r="CS31"/>
  <c r="CS15"/>
  <c r="CT101"/>
  <c r="CT65"/>
  <c r="CR43"/>
  <c r="CU63"/>
  <c r="CU71"/>
  <c r="CR83"/>
  <c r="CS95"/>
  <c r="CT99"/>
  <c r="CP91"/>
  <c r="CR87"/>
  <c r="CQ79"/>
  <c r="CP59"/>
  <c r="CP51"/>
  <c r="CT11"/>
  <c r="CT93"/>
  <c r="CT85"/>
  <c r="CR81"/>
  <c r="CT77"/>
  <c r="CR69"/>
  <c r="CR57"/>
  <c r="CR53"/>
  <c r="CR37"/>
  <c r="CT33"/>
  <c r="CT29"/>
  <c r="CR21"/>
  <c r="CT17"/>
  <c r="CS59"/>
  <c r="CT79"/>
  <c r="CT87"/>
  <c r="CR91"/>
  <c r="CP114"/>
  <c r="CQ114"/>
  <c r="BL20"/>
  <c r="BL26"/>
  <c r="CQ95"/>
  <c r="CP75"/>
  <c r="CS71"/>
  <c r="CT43"/>
  <c r="CS35"/>
  <c r="CP27"/>
  <c r="CP19"/>
  <c r="CS101"/>
  <c r="CT61"/>
  <c r="CT45"/>
  <c r="CU47"/>
  <c r="CR55"/>
  <c r="CS63"/>
  <c r="CR67"/>
  <c r="CR71"/>
  <c r="CS75"/>
  <c r="CP83"/>
  <c r="CT95"/>
  <c r="CS99"/>
  <c r="CP15"/>
  <c r="CQ13"/>
  <c r="CP146"/>
  <c r="CU39"/>
  <c r="CS47"/>
  <c r="CU55"/>
  <c r="CS27"/>
  <c r="CS146"/>
  <c r="BL18"/>
  <c r="BL117"/>
  <c r="CT67"/>
  <c r="CR63"/>
  <c r="CQ55"/>
  <c r="CR47"/>
  <c r="CQ39"/>
  <c r="CT35"/>
  <c r="CT31"/>
  <c r="CR27"/>
  <c r="CR23"/>
  <c r="CR19"/>
  <c r="BL113"/>
  <c r="CS65"/>
  <c r="CS61"/>
  <c r="CS49"/>
  <c r="CS45"/>
  <c r="CS13"/>
  <c r="CP43"/>
  <c r="CT47"/>
  <c r="CT55"/>
  <c r="CT63"/>
  <c r="CP67"/>
  <c r="CQ19"/>
  <c r="CQ61"/>
  <c r="CQ45"/>
  <c r="CR146"/>
  <c r="CU174"/>
  <c r="CR174"/>
  <c r="CU146"/>
  <c r="CT146"/>
  <c r="CQ174"/>
  <c r="CP174"/>
  <c r="CU158"/>
  <c r="CQ158"/>
  <c r="CR158"/>
  <c r="CT158"/>
  <c r="CS158"/>
  <c r="CP158"/>
  <c r="CS184"/>
  <c r="CQ184"/>
  <c r="CU184"/>
  <c r="CR184"/>
  <c r="CP184"/>
  <c r="CT184"/>
  <c r="CU7"/>
  <c r="CS7"/>
  <c r="CQ7"/>
  <c r="CU9"/>
  <c r="CQ9"/>
  <c r="CR9"/>
  <c r="CU11"/>
  <c r="CP11"/>
  <c r="CU17"/>
  <c r="CR17"/>
  <c r="CQ17"/>
  <c r="CU21"/>
  <c r="CT21"/>
  <c r="CU25"/>
  <c r="CQ25"/>
  <c r="CS25"/>
  <c r="CU29"/>
  <c r="CP29"/>
  <c r="CU33"/>
  <c r="CR33"/>
  <c r="CQ33"/>
  <c r="CU37"/>
  <c r="CT37"/>
  <c r="CU41"/>
  <c r="CQ41"/>
  <c r="CS41"/>
  <c r="CS51"/>
  <c r="CQ51"/>
  <c r="CU53"/>
  <c r="CP53"/>
  <c r="CU57"/>
  <c r="CQ57"/>
  <c r="CS57"/>
  <c r="CQ59"/>
  <c r="CR59"/>
  <c r="CU69"/>
  <c r="CT69"/>
  <c r="CU73"/>
  <c r="CQ73"/>
  <c r="CR73"/>
  <c r="CU77"/>
  <c r="CP77"/>
  <c r="CU81"/>
  <c r="CS81"/>
  <c r="CQ81"/>
  <c r="CU85"/>
  <c r="CP85"/>
  <c r="CU89"/>
  <c r="CQ89"/>
  <c r="CR89"/>
  <c r="CQ91"/>
  <c r="CS91"/>
  <c r="CU93"/>
  <c r="CP93"/>
  <c r="CS198"/>
  <c r="CP198"/>
  <c r="CU198"/>
  <c r="CR198"/>
  <c r="CQ198"/>
  <c r="CT198"/>
  <c r="CU13"/>
  <c r="CP13"/>
  <c r="CU15"/>
  <c r="CQ15"/>
  <c r="CR15"/>
  <c r="CU19"/>
  <c r="CT19"/>
  <c r="CU23"/>
  <c r="CS23"/>
  <c r="CQ23"/>
  <c r="CU27"/>
  <c r="CT27"/>
  <c r="CU31"/>
  <c r="CQ31"/>
  <c r="CR31"/>
  <c r="CU35"/>
  <c r="CP35"/>
  <c r="CT39"/>
  <c r="CS39"/>
  <c r="CQ43"/>
  <c r="CS43"/>
  <c r="CU45"/>
  <c r="CP45"/>
  <c r="CU49"/>
  <c r="CR49"/>
  <c r="CQ49"/>
  <c r="CU61"/>
  <c r="CP61"/>
  <c r="CU65"/>
  <c r="CR65"/>
  <c r="CQ65"/>
  <c r="CS67"/>
  <c r="CQ67"/>
  <c r="CQ75"/>
  <c r="CR75"/>
  <c r="CS83"/>
  <c r="CQ83"/>
  <c r="CR99"/>
  <c r="CQ99"/>
  <c r="CU101"/>
  <c r="CP101"/>
  <c r="BL134"/>
  <c r="BL135"/>
  <c r="BL119"/>
  <c r="CQ106"/>
  <c r="CT106"/>
  <c r="CS106"/>
  <c r="CR106"/>
  <c r="CU106"/>
  <c r="CP106"/>
  <c r="CQ176"/>
  <c r="CT176"/>
  <c r="CU176"/>
  <c r="CS176"/>
  <c r="CP176"/>
  <c r="CR176"/>
  <c r="CR172"/>
  <c r="CQ172"/>
  <c r="CP172"/>
  <c r="CS172"/>
  <c r="CT172"/>
  <c r="CU172"/>
  <c r="CT156"/>
  <c r="CU156"/>
  <c r="CP156"/>
  <c r="CQ156"/>
  <c r="CS156"/>
  <c r="CR156"/>
  <c r="CT182"/>
  <c r="CR182"/>
  <c r="CQ182"/>
  <c r="CU182"/>
  <c r="CP182"/>
  <c r="CS182"/>
  <c r="CT166"/>
  <c r="CP166"/>
  <c r="CS166"/>
  <c r="CU166"/>
  <c r="CQ166"/>
  <c r="CR166"/>
  <c r="CS134"/>
  <c r="CP134"/>
  <c r="CU134"/>
  <c r="CQ134"/>
  <c r="CT134"/>
  <c r="CR134"/>
  <c r="CR110"/>
  <c r="CQ110"/>
  <c r="CP110"/>
  <c r="CS110"/>
  <c r="CU110"/>
  <c r="CT110"/>
  <c r="CQ112"/>
  <c r="CR112"/>
  <c r="CT112"/>
  <c r="CP112"/>
  <c r="CU112"/>
  <c r="CS112"/>
  <c r="CS130"/>
  <c r="CQ130"/>
  <c r="CR130"/>
  <c r="CU130"/>
  <c r="CT130"/>
  <c r="CP130"/>
  <c r="CU132"/>
  <c r="CS132"/>
  <c r="CR132"/>
  <c r="CP132"/>
  <c r="CT132"/>
  <c r="CQ132"/>
  <c r="CU136"/>
  <c r="CT136"/>
  <c r="CR136"/>
  <c r="CP136"/>
  <c r="CQ136"/>
  <c r="CS136"/>
  <c r="CU140"/>
  <c r="CS140"/>
  <c r="CQ140"/>
  <c r="CP140"/>
  <c r="CT140"/>
  <c r="CR140"/>
  <c r="CU148"/>
  <c r="CQ148"/>
  <c r="CP148"/>
  <c r="CT148"/>
  <c r="CS148"/>
  <c r="CR148"/>
  <c r="CQ152"/>
  <c r="CP152"/>
  <c r="CT152"/>
  <c r="CR152"/>
  <c r="CU152"/>
  <c r="CS152"/>
  <c r="CS154"/>
  <c r="CP154"/>
  <c r="CQ154"/>
  <c r="CU154"/>
  <c r="CT154"/>
  <c r="CR154"/>
  <c r="CQ162"/>
  <c r="CU162"/>
  <c r="CR162"/>
  <c r="CT162"/>
  <c r="CP162"/>
  <c r="CS162"/>
  <c r="CT178"/>
  <c r="CS178"/>
  <c r="CQ178"/>
  <c r="CU178"/>
  <c r="CP178"/>
  <c r="CR178"/>
  <c r="CQ188"/>
  <c r="CT188"/>
  <c r="CP188"/>
  <c r="CS188"/>
  <c r="CR188"/>
  <c r="CU188"/>
  <c r="BL115"/>
  <c r="BL121"/>
  <c r="BL129"/>
  <c r="CP180"/>
  <c r="CU180"/>
  <c r="CR180"/>
  <c r="CT180"/>
  <c r="CS180"/>
  <c r="CQ180"/>
  <c r="CU168"/>
  <c r="CP168"/>
  <c r="CR168"/>
  <c r="CQ168"/>
  <c r="CS168"/>
  <c r="CT168"/>
  <c r="CT164"/>
  <c r="CS164"/>
  <c r="CQ164"/>
  <c r="CR164"/>
  <c r="CP164"/>
  <c r="CU164"/>
  <c r="CU144"/>
  <c r="CR144"/>
  <c r="CP144"/>
  <c r="CT144"/>
  <c r="CS144"/>
  <c r="CQ144"/>
  <c r="CS194"/>
  <c r="CP194"/>
  <c r="CQ194"/>
  <c r="CR194"/>
  <c r="CT194"/>
  <c r="CU194"/>
  <c r="CR186"/>
  <c r="CP186"/>
  <c r="CT186"/>
  <c r="CU186"/>
  <c r="CS186"/>
  <c r="CQ186"/>
  <c r="CP138"/>
  <c r="CT138"/>
  <c r="CS138"/>
  <c r="CQ138"/>
  <c r="CR138"/>
  <c r="CU138"/>
  <c r="CR122"/>
  <c r="CS122"/>
  <c r="CP122"/>
  <c r="CT122"/>
  <c r="CU122"/>
  <c r="CQ122"/>
  <c r="CQ108"/>
  <c r="CP108"/>
  <c r="CT108"/>
  <c r="CU108"/>
  <c r="CR108"/>
  <c r="CS108"/>
  <c r="CR118"/>
  <c r="CT118"/>
  <c r="CP118"/>
  <c r="CS118"/>
  <c r="CQ118"/>
  <c r="CU118"/>
  <c r="CR124"/>
  <c r="CQ124"/>
  <c r="CU124"/>
  <c r="CP124"/>
  <c r="CT124"/>
  <c r="CS124"/>
  <c r="CT128"/>
  <c r="CS128"/>
  <c r="CR128"/>
  <c r="CU128"/>
  <c r="CQ128"/>
  <c r="CP128"/>
  <c r="CQ160"/>
  <c r="CU160"/>
  <c r="CT160"/>
  <c r="CS160"/>
  <c r="CR160"/>
  <c r="CP160"/>
  <c r="CR170"/>
  <c r="CS170"/>
  <c r="CT170"/>
  <c r="CU170"/>
  <c r="CQ170"/>
  <c r="CP170"/>
  <c r="CQ190"/>
  <c r="CR190"/>
  <c r="CT190"/>
  <c r="CU190"/>
  <c r="CP190"/>
  <c r="CS190"/>
  <c r="CT196"/>
  <c r="CS196"/>
  <c r="CP196"/>
  <c r="CU196"/>
  <c r="CR196"/>
  <c r="CQ196"/>
  <c r="CP200"/>
  <c r="CS200"/>
  <c r="CU200"/>
  <c r="CT200"/>
  <c r="CR200"/>
  <c r="CQ200"/>
  <c r="CP202"/>
  <c r="CS202"/>
  <c r="CQ202"/>
  <c r="CR202"/>
  <c r="CT202"/>
  <c r="CU202"/>
  <c r="BL131"/>
  <c r="BL137"/>
  <c r="BL123"/>
  <c r="BL127"/>
  <c r="CP135"/>
  <c r="CT135"/>
  <c r="CQ135"/>
  <c r="CU135"/>
  <c r="CS135"/>
  <c r="CR135"/>
  <c r="CS147"/>
  <c r="CU147"/>
  <c r="CR147"/>
  <c r="CQ147"/>
  <c r="CT147"/>
  <c r="CP147"/>
  <c r="CQ153"/>
  <c r="CT153"/>
  <c r="CP153"/>
  <c r="CU153"/>
  <c r="CS153"/>
  <c r="CR153"/>
  <c r="CQ155"/>
  <c r="CR155"/>
  <c r="CU155"/>
  <c r="CS155"/>
  <c r="CT155"/>
  <c r="CP155"/>
  <c r="CT173"/>
  <c r="CR173"/>
  <c r="CS173"/>
  <c r="CQ173"/>
  <c r="CU173"/>
  <c r="CP173"/>
  <c r="CS177"/>
  <c r="CP177"/>
  <c r="CT177"/>
  <c r="CQ177"/>
  <c r="CU177"/>
  <c r="CR177"/>
  <c r="CU179"/>
  <c r="CS179"/>
  <c r="CP179"/>
  <c r="CQ179"/>
  <c r="CT179"/>
  <c r="CR179"/>
  <c r="CT199"/>
  <c r="CR199"/>
  <c r="CU199"/>
  <c r="CQ199"/>
  <c r="CS199"/>
  <c r="CP199"/>
  <c r="CR205"/>
  <c r="CP205"/>
  <c r="CT205"/>
  <c r="CS205"/>
  <c r="CU205"/>
  <c r="CQ205"/>
  <c r="CR127"/>
  <c r="CT127"/>
  <c r="CP127"/>
  <c r="CQ127"/>
  <c r="CU127"/>
  <c r="CS127"/>
  <c r="CT139"/>
  <c r="CQ139"/>
  <c r="CU139"/>
  <c r="CS139"/>
  <c r="CP139"/>
  <c r="CR139"/>
  <c r="CP141"/>
  <c r="CT141"/>
  <c r="CQ141"/>
  <c r="CS141"/>
  <c r="CU141"/>
  <c r="CR141"/>
  <c r="CQ151"/>
  <c r="CP151"/>
  <c r="CR151"/>
  <c r="CU151"/>
  <c r="CT151"/>
  <c r="CS151"/>
  <c r="CR165"/>
  <c r="CT165"/>
  <c r="CS165"/>
  <c r="CP165"/>
  <c r="CU165"/>
  <c r="CQ165"/>
  <c r="CP167"/>
  <c r="CT167"/>
  <c r="CQ167"/>
  <c r="CR167"/>
  <c r="CS167"/>
  <c r="CU167"/>
  <c r="CR193"/>
  <c r="CT193"/>
  <c r="CS193"/>
  <c r="CP193"/>
  <c r="CU193"/>
  <c r="CQ193"/>
  <c r="CP195"/>
  <c r="CS195"/>
  <c r="CT195"/>
  <c r="CR195"/>
  <c r="CU195"/>
  <c r="CQ195"/>
  <c r="CR201"/>
  <c r="CP201"/>
  <c r="CU201"/>
  <c r="CT201"/>
  <c r="CQ201"/>
  <c r="CS201"/>
  <c r="CQ203"/>
  <c r="CT203"/>
  <c r="CR203"/>
  <c r="CS203"/>
  <c r="CU203"/>
  <c r="CP203"/>
  <c r="CP96" l="1"/>
  <c r="CQ96"/>
  <c r="CS96"/>
  <c r="CU96"/>
  <c r="CT96"/>
  <c r="CR96"/>
  <c r="CP92"/>
  <c r="CU92"/>
  <c r="CR92"/>
  <c r="CT92"/>
  <c r="CS92"/>
  <c r="CQ92"/>
  <c r="CT88"/>
  <c r="CQ88"/>
  <c r="CS88"/>
  <c r="CU88"/>
  <c r="CP88"/>
  <c r="CR88"/>
  <c r="CU142"/>
  <c r="CT142"/>
  <c r="CS142"/>
  <c r="CP142"/>
  <c r="CQ142"/>
  <c r="CR142"/>
  <c r="CU104"/>
  <c r="CT104"/>
  <c r="CQ104"/>
  <c r="CS104"/>
  <c r="CP104"/>
  <c r="CR104"/>
  <c r="CT82"/>
  <c r="CS82"/>
  <c r="CU82"/>
  <c r="CQ82"/>
  <c r="CR82"/>
  <c r="CP82"/>
  <c r="CU80"/>
  <c r="CP80"/>
  <c r="CS80"/>
  <c r="CQ80"/>
  <c r="CT80"/>
  <c r="CR80"/>
  <c r="BL133"/>
  <c r="CP21"/>
  <c r="CU87"/>
  <c r="CT25"/>
  <c r="CS174"/>
  <c r="CU117"/>
  <c r="BL132"/>
  <c r="BG217" s="1"/>
  <c r="BK217"/>
  <c r="CP100"/>
  <c r="CR100"/>
  <c r="CT100"/>
  <c r="CU100"/>
  <c r="CS100"/>
  <c r="CQ100"/>
  <c r="CQ97"/>
  <c r="CR97"/>
  <c r="CS97"/>
  <c r="CU97"/>
  <c r="CP97"/>
  <c r="CT97"/>
  <c r="CT76"/>
  <c r="CS76"/>
  <c r="CU76"/>
  <c r="CP76"/>
  <c r="CQ76"/>
  <c r="CR76"/>
  <c r="CP72"/>
  <c r="CS72"/>
  <c r="CQ72"/>
  <c r="CU72"/>
  <c r="CR72"/>
  <c r="CT72"/>
  <c r="CT68"/>
  <c r="CS68"/>
  <c r="CQ68"/>
  <c r="CR68"/>
  <c r="CU68"/>
  <c r="CP68"/>
  <c r="CT64"/>
  <c r="CS64"/>
  <c r="CU64"/>
  <c r="CP64"/>
  <c r="CQ64"/>
  <c r="CR64"/>
  <c r="CP60"/>
  <c r="CS60"/>
  <c r="CU60"/>
  <c r="CT60"/>
  <c r="CQ60"/>
  <c r="CR60"/>
  <c r="CP56"/>
  <c r="CS56"/>
  <c r="CQ56"/>
  <c r="CU56"/>
  <c r="CT56"/>
  <c r="CR56"/>
  <c r="CT52"/>
  <c r="CS52"/>
  <c r="CQ52"/>
  <c r="CP52"/>
  <c r="CU52"/>
  <c r="CR52"/>
  <c r="CP48"/>
  <c r="CS48"/>
  <c r="CU48"/>
  <c r="CT48"/>
  <c r="CQ48"/>
  <c r="CR48"/>
  <c r="CU44"/>
  <c r="CS44"/>
  <c r="CQ44"/>
  <c r="CR44"/>
  <c r="CP44"/>
  <c r="CT44"/>
  <c r="CT40"/>
  <c r="CS40"/>
  <c r="CQ40"/>
  <c r="CU40"/>
  <c r="CR40"/>
  <c r="CP40"/>
  <c r="CT36"/>
  <c r="CS36"/>
  <c r="CQ36"/>
  <c r="CR36"/>
  <c r="CU36"/>
  <c r="CP36"/>
  <c r="CP32"/>
  <c r="CS32"/>
  <c r="CU32"/>
  <c r="CT32"/>
  <c r="CQ32"/>
  <c r="CR32"/>
  <c r="CU28"/>
  <c r="CS28"/>
  <c r="CQ28"/>
  <c r="CR28"/>
  <c r="CP28"/>
  <c r="CT28"/>
  <c r="CP24"/>
  <c r="CT24"/>
  <c r="CU24"/>
  <c r="CR24"/>
  <c r="CS24"/>
  <c r="CQ24"/>
  <c r="CP20"/>
  <c r="CS20"/>
  <c r="CQ20"/>
  <c r="CR20"/>
  <c r="CU20"/>
  <c r="CT20"/>
  <c r="CP16"/>
  <c r="CR16"/>
  <c r="CT16"/>
  <c r="CQ16"/>
  <c r="CS16"/>
  <c r="CU16"/>
  <c r="CT12"/>
  <c r="CS12"/>
  <c r="CU12"/>
  <c r="CP12"/>
  <c r="CQ12"/>
  <c r="CR12"/>
  <c r="CP8"/>
  <c r="CT8"/>
  <c r="CU8"/>
  <c r="CR8"/>
  <c r="CS8"/>
  <c r="CQ8"/>
  <c r="CR189"/>
  <c r="CT189"/>
  <c r="CQ189"/>
  <c r="CU189"/>
  <c r="CS189"/>
  <c r="CP189"/>
  <c r="CR119"/>
  <c r="CQ119"/>
  <c r="CU119"/>
  <c r="CT119"/>
  <c r="CS119"/>
  <c r="CP119"/>
  <c r="BJ216"/>
  <c r="BI216"/>
  <c r="BH216"/>
  <c r="BG216"/>
  <c r="BK216"/>
  <c r="CP103"/>
  <c r="CT103"/>
  <c r="CQ103"/>
  <c r="CU103"/>
  <c r="CR103"/>
  <c r="CS103"/>
  <c r="CS94"/>
  <c r="CR94"/>
  <c r="CQ94"/>
  <c r="CU94"/>
  <c r="CT94"/>
  <c r="CP94"/>
  <c r="CR90"/>
  <c r="CQ90"/>
  <c r="CU90"/>
  <c r="CS90"/>
  <c r="CP90"/>
  <c r="CT90"/>
  <c r="CR192"/>
  <c r="CS192"/>
  <c r="CQ192"/>
  <c r="CU192"/>
  <c r="CP192"/>
  <c r="CT192"/>
  <c r="CS181"/>
  <c r="CP181"/>
  <c r="CR181"/>
  <c r="CU181"/>
  <c r="CT181"/>
  <c r="CQ181"/>
  <c r="CS120"/>
  <c r="CQ120"/>
  <c r="CP120"/>
  <c r="CU120"/>
  <c r="CR120"/>
  <c r="CT120"/>
  <c r="BJ217"/>
  <c r="BI217"/>
  <c r="CS114"/>
  <c r="BH217" l="1"/>
  <c r="BL217" s="1"/>
  <c r="BG222" s="1"/>
  <c r="BK218"/>
  <c r="BJ218"/>
  <c r="BG218"/>
  <c r="BL216"/>
  <c r="BI218"/>
  <c r="BH218" l="1"/>
  <c r="BL218" s="1"/>
  <c r="BG221"/>
  <c r="BI222"/>
  <c r="BJ221"/>
  <c r="BK222"/>
  <c r="BJ222"/>
  <c r="BI221"/>
  <c r="BI223" s="1"/>
  <c r="BH222"/>
  <c r="BL222" s="1"/>
  <c r="BH221"/>
  <c r="BK221"/>
  <c r="BK223" s="1"/>
  <c r="BG223" l="1"/>
  <c r="BL221"/>
  <c r="BJ223"/>
  <c r="BH223"/>
  <c r="BL223" l="1"/>
</calcChain>
</file>

<file path=xl/sharedStrings.xml><?xml version="1.0" encoding="utf-8"?>
<sst xmlns="http://schemas.openxmlformats.org/spreadsheetml/2006/main" count="192" uniqueCount="81">
  <si>
    <t>Learner's Name</t>
  </si>
  <si>
    <t>WedzmerDesigns</t>
  </si>
  <si>
    <t>MALE</t>
  </si>
  <si>
    <t>FEMALE</t>
  </si>
  <si>
    <t>TOTAL</t>
  </si>
  <si>
    <t>Region</t>
  </si>
  <si>
    <t>Department of Education</t>
  </si>
  <si>
    <t>Year</t>
  </si>
  <si>
    <t>Month</t>
  </si>
  <si>
    <t>Months</t>
  </si>
  <si>
    <t>Severely Wasted</t>
  </si>
  <si>
    <t>Wasted</t>
  </si>
  <si>
    <t>Normal</t>
  </si>
  <si>
    <t>Overweight</t>
  </si>
  <si>
    <t>Obese</t>
  </si>
  <si>
    <t>from</t>
  </si>
  <si>
    <t>to</t>
  </si>
  <si>
    <t xml:space="preserve">BMI AGE: </t>
  </si>
  <si>
    <t>BOYS</t>
  </si>
  <si>
    <t>5 - 19 Years Old</t>
  </si>
  <si>
    <t>BMI AGE:</t>
  </si>
  <si>
    <t>GIRLS</t>
  </si>
  <si>
    <t>School Level NS-Form 1</t>
  </si>
  <si>
    <t>District:</t>
  </si>
  <si>
    <t>School:</t>
  </si>
  <si>
    <t>Grade &amp; Section:</t>
  </si>
  <si>
    <t>Date of Weighing:</t>
  </si>
  <si>
    <t>Date of Birth</t>
  </si>
  <si>
    <t>Age</t>
  </si>
  <si>
    <t>Nutritional Status</t>
  </si>
  <si>
    <t>Weight (kg)</t>
  </si>
  <si>
    <t>Height (m)</t>
  </si>
  <si>
    <t>(Height)² (m²)</t>
  </si>
  <si>
    <t>BMI (kg/m²)</t>
  </si>
  <si>
    <t>School Nutritional Status Record</t>
  </si>
  <si>
    <t>Summary Table</t>
  </si>
  <si>
    <t>Percentage Summary</t>
  </si>
  <si>
    <t>Go To Post Summary BMI Report</t>
  </si>
  <si>
    <r>
      <t xml:space="preserve">REMINDER:                                                                  </t>
    </r>
    <r>
      <rPr>
        <i/>
        <sz val="11"/>
        <color rgb="FFC00000"/>
        <rFont val="Arial"/>
        <family val="2"/>
      </rPr>
      <t>This worksheet is designed to fit in a Long Bond Paper (8.5" x 13")</t>
    </r>
  </si>
  <si>
    <t>Division of</t>
  </si>
  <si>
    <t>test</t>
  </si>
  <si>
    <t>Nutritional Status 
Summary Table</t>
  </si>
  <si>
    <t>Severely Stunted</t>
  </si>
  <si>
    <t>Stunted</t>
  </si>
  <si>
    <t>Tall</t>
  </si>
  <si>
    <t xml:space="preserve">HFA  </t>
  </si>
  <si>
    <t>HFA</t>
  </si>
  <si>
    <t>Reference</t>
  </si>
  <si>
    <t>Look Up for HFA (Pretest)</t>
  </si>
  <si>
    <t>Look Up for HFA (Posttest)</t>
  </si>
  <si>
    <t>Height for Age (HFA)</t>
  </si>
  <si>
    <t>Height for Age (HFA) 
Summary Table</t>
  </si>
  <si>
    <t>Total</t>
  </si>
  <si>
    <t>Division</t>
  </si>
  <si>
    <t>School Name</t>
  </si>
  <si>
    <t>School ID</t>
  </si>
  <si>
    <t>District</t>
  </si>
  <si>
    <t>Section</t>
  </si>
  <si>
    <t>School Year</t>
  </si>
  <si>
    <t>LRN</t>
  </si>
  <si>
    <t>SEX</t>
  </si>
  <si>
    <t>Conducted/Assessed By:</t>
  </si>
  <si>
    <t>Reviewed By:</t>
  </si>
  <si>
    <t>SUMMARY TABLE</t>
  </si>
  <si>
    <t>SFRT 2017</t>
  </si>
  <si>
    <t xml:space="preserve">Grade </t>
  </si>
  <si>
    <t>SF 8</t>
  </si>
  <si>
    <t>Remarks</t>
  </si>
  <si>
    <t>BMI Category</t>
  </si>
  <si>
    <r>
      <t xml:space="preserve">Learner's Name                                       </t>
    </r>
    <r>
      <rPr>
        <sz val="11"/>
        <color theme="1"/>
        <rFont val="Arial Narrow"/>
        <family val="2"/>
      </rPr>
      <t xml:space="preserve">   (Last Name, First Name, Name Extension, Middle Name)</t>
    </r>
  </si>
  <si>
    <t>No.</t>
  </si>
  <si>
    <t>Date of Assessment:</t>
  </si>
  <si>
    <t xml:space="preserve"> Track/Strand (SHS)</t>
  </si>
  <si>
    <t>(For All Grade Levels)</t>
  </si>
  <si>
    <r>
      <t xml:space="preserve">Birthdate
</t>
    </r>
    <r>
      <rPr>
        <sz val="11"/>
        <color theme="1"/>
        <rFont val="Arial Narrow"/>
        <family val="2"/>
      </rPr>
      <t>(MM/DD/YYYY)</t>
    </r>
  </si>
  <si>
    <r>
      <t xml:space="preserve">Weight
</t>
    </r>
    <r>
      <rPr>
        <sz val="11"/>
        <color theme="1"/>
        <rFont val="Arial Narrow"/>
        <family val="2"/>
      </rPr>
      <t>(kg)</t>
    </r>
  </si>
  <si>
    <r>
      <t xml:space="preserve">Height 
</t>
    </r>
    <r>
      <rPr>
        <sz val="11"/>
        <color theme="1"/>
        <rFont val="Arial Narrow"/>
        <family val="2"/>
      </rPr>
      <t>(m)</t>
    </r>
  </si>
  <si>
    <r>
      <t xml:space="preserve">Height² </t>
    </r>
    <r>
      <rPr>
        <sz val="11"/>
        <color theme="1"/>
        <rFont val="Arial Narrow"/>
        <family val="2"/>
      </rPr>
      <t>(m²)</t>
    </r>
  </si>
  <si>
    <r>
      <t xml:space="preserve">BMI
</t>
    </r>
    <r>
      <rPr>
        <sz val="11"/>
        <color theme="1"/>
        <rFont val="Arial Narrow"/>
        <family val="2"/>
      </rPr>
      <t>(kg/m²)</t>
    </r>
  </si>
  <si>
    <t>Certified Correct By:</t>
  </si>
  <si>
    <t>School Form 8 Learner's Basic Health and Nutrition Report (SF8)</t>
  </si>
</sst>
</file>

<file path=xl/styles.xml><?xml version="1.0" encoding="utf-8"?>
<styleSheet xmlns="http://schemas.openxmlformats.org/spreadsheetml/2006/main">
  <numFmts count="2">
    <numFmt numFmtId="164" formatCode="[$-409]mmmm\ d\,\ yyyy;@"/>
    <numFmt numFmtId="165" formatCode="0.0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0" tint="-0.14999847407452621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 tint="-0.14999847407452621"/>
      <name val="Times New Roman"/>
      <family val="1"/>
    </font>
    <font>
      <b/>
      <sz val="11"/>
      <color rgb="FFC00000"/>
      <name val="Arial"/>
      <family val="2"/>
    </font>
    <font>
      <i/>
      <sz val="11"/>
      <color rgb="FFC00000"/>
      <name val="Arial"/>
      <family val="2"/>
    </font>
    <font>
      <sz val="11"/>
      <color indexed="8"/>
      <name val="Calibri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b/>
      <sz val="14"/>
      <color theme="1"/>
      <name val="Arial Narrow"/>
      <family val="2"/>
    </font>
    <font>
      <sz val="12"/>
      <color theme="1"/>
      <name val="Arial Narrow"/>
      <family val="2"/>
    </font>
    <font>
      <sz val="28"/>
      <color theme="1"/>
      <name val="Arial Narrow"/>
      <family val="2"/>
    </font>
    <font>
      <i/>
      <sz val="9"/>
      <color theme="1"/>
      <name val="Arial Narrow"/>
      <family val="2"/>
    </font>
    <font>
      <i/>
      <sz val="11"/>
      <color theme="1"/>
      <name val="Arial Narrow"/>
      <family val="2"/>
    </font>
    <font>
      <i/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880B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/>
      <top style="hair">
        <color indexed="8"/>
      </top>
      <bottom style="hair">
        <color indexed="8"/>
      </bottom>
      <diagonal/>
    </border>
    <border>
      <left style="thick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8"/>
      </left>
      <right/>
      <top style="hair">
        <color indexed="8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3" fillId="0" borderId="0"/>
    <xf numFmtId="0" fontId="9" fillId="0" borderId="0"/>
    <xf numFmtId="0" fontId="5" fillId="0" borderId="0" applyNumberFormat="0" applyFont="0" applyFill="0" applyBorder="0" applyAlignment="0" applyProtection="0"/>
    <xf numFmtId="0" fontId="3" fillId="0" borderId="0"/>
  </cellStyleXfs>
  <cellXfs count="226">
    <xf numFmtId="0" fontId="0" fillId="0" borderId="0" xfId="0"/>
    <xf numFmtId="0" fontId="0" fillId="0" borderId="8" xfId="0" applyBorder="1" applyAlignment="1" applyProtection="1">
      <alignment horizontal="center" vertical="center"/>
      <protection hidden="1"/>
    </xf>
    <xf numFmtId="0" fontId="0" fillId="7" borderId="0" xfId="0" applyFill="1" applyAlignment="1" applyProtection="1">
      <alignment horizontal="center" vertical="center"/>
      <protection hidden="1"/>
    </xf>
    <xf numFmtId="0" fontId="0" fillId="8" borderId="0" xfId="0" applyFill="1" applyAlignment="1" applyProtection="1">
      <alignment horizontal="center" vertical="center"/>
      <protection hidden="1"/>
    </xf>
    <xf numFmtId="0" fontId="7" fillId="7" borderId="0" xfId="0" applyFont="1" applyFill="1" applyAlignment="1" applyProtection="1">
      <alignment horizontal="center" vertical="center"/>
      <protection hidden="1"/>
    </xf>
    <xf numFmtId="0" fontId="13" fillId="7" borderId="0" xfId="0" applyFont="1" applyFill="1" applyAlignment="1" applyProtection="1">
      <alignment horizontal="center" vertical="center"/>
      <protection hidden="1"/>
    </xf>
    <xf numFmtId="0" fontId="13" fillId="7" borderId="0" xfId="0" applyFont="1" applyFill="1" applyAlignment="1" applyProtection="1">
      <alignment horizontal="left" vertical="center"/>
      <protection hidden="1"/>
    </xf>
    <xf numFmtId="0" fontId="13" fillId="8" borderId="0" xfId="0" applyFont="1" applyFill="1" applyAlignment="1" applyProtection="1">
      <alignment horizontal="center" vertical="center"/>
      <protection hidden="1"/>
    </xf>
    <xf numFmtId="0" fontId="13" fillId="8" borderId="0" xfId="0" applyFont="1" applyFill="1" applyAlignment="1" applyProtection="1">
      <alignment horizontal="left" vertical="center"/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165" fontId="0" fillId="11" borderId="8" xfId="0" applyNumberFormat="1" applyFill="1" applyBorder="1" applyAlignment="1" applyProtection="1">
      <alignment horizontal="center" vertical="center"/>
      <protection hidden="1"/>
    </xf>
    <xf numFmtId="165" fontId="0" fillId="0" borderId="8" xfId="0" applyNumberFormat="1" applyBorder="1" applyAlignment="1" applyProtection="1">
      <alignment horizontal="center" vertical="center"/>
      <protection hidden="1"/>
    </xf>
    <xf numFmtId="165" fontId="0" fillId="10" borderId="8" xfId="0" applyNumberFormat="1" applyFill="1" applyBorder="1" applyAlignment="1" applyProtection="1">
      <alignment horizontal="center" vertical="center"/>
      <protection hidden="1"/>
    </xf>
    <xf numFmtId="2" fontId="0" fillId="5" borderId="8" xfId="0" applyNumberForma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14" fontId="2" fillId="0" borderId="0" xfId="0" applyNumberFormat="1" applyFont="1" applyAlignment="1" applyProtection="1">
      <alignment horizontal="left" vertical="center"/>
      <protection hidden="1"/>
    </xf>
    <xf numFmtId="165" fontId="0" fillId="12" borderId="8" xfId="0" applyNumberForma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2" fillId="6" borderId="8" xfId="0" applyFont="1" applyFill="1" applyBorder="1" applyAlignment="1" applyProtection="1">
      <alignment horizontal="left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6" borderId="8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right"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1" fillId="9" borderId="8" xfId="0" applyFont="1" applyFill="1" applyBorder="1" applyAlignment="1" applyProtection="1">
      <alignment horizontal="center" vertical="center" wrapText="1"/>
      <protection hidden="1"/>
    </xf>
    <xf numFmtId="0" fontId="11" fillId="9" borderId="8" xfId="0" applyFont="1" applyFill="1" applyBorder="1" applyAlignment="1" applyProtection="1">
      <alignment horizontal="center" vertical="center"/>
      <protection hidden="1"/>
    </xf>
    <xf numFmtId="2" fontId="16" fillId="0" borderId="8" xfId="0" applyNumberFormat="1" applyFont="1" applyBorder="1" applyAlignment="1" applyProtection="1">
      <alignment horizontal="center" vertical="center"/>
      <protection hidden="1"/>
    </xf>
    <xf numFmtId="14" fontId="2" fillId="0" borderId="8" xfId="0" applyNumberFormat="1" applyFont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hidden="1"/>
    </xf>
    <xf numFmtId="0" fontId="0" fillId="11" borderId="8" xfId="0" applyFill="1" applyBorder="1" applyAlignment="1" applyProtection="1">
      <alignment horizontal="center" vertical="center"/>
      <protection hidden="1"/>
    </xf>
    <xf numFmtId="0" fontId="0" fillId="10" borderId="8" xfId="0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0" fillId="12" borderId="8" xfId="0" applyFill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11" borderId="8" xfId="0" applyFill="1" applyBorder="1" applyAlignment="1" applyProtection="1">
      <alignment horizontal="center" vertical="center"/>
      <protection hidden="1"/>
    </xf>
    <xf numFmtId="0" fontId="7" fillId="13" borderId="0" xfId="0" applyFont="1" applyFill="1" applyAlignment="1" applyProtection="1">
      <alignment horizontal="center" vertical="center"/>
      <protection hidden="1"/>
    </xf>
    <xf numFmtId="0" fontId="7" fillId="13" borderId="1" xfId="0" applyFont="1" applyFill="1" applyBorder="1" applyAlignment="1" applyProtection="1">
      <alignment horizontal="center" vertical="center"/>
      <protection hidden="1"/>
    </xf>
    <xf numFmtId="0" fontId="0" fillId="12" borderId="8" xfId="0" applyFill="1" applyBorder="1" applyAlignment="1" applyProtection="1">
      <alignment horizontal="center" vertical="center"/>
      <protection hidden="1"/>
    </xf>
    <xf numFmtId="0" fontId="13" fillId="13" borderId="0" xfId="0" applyFont="1" applyFill="1" applyAlignment="1" applyProtection="1">
      <alignment horizontal="center" vertical="center"/>
      <protection hidden="1"/>
    </xf>
    <xf numFmtId="0" fontId="13" fillId="13" borderId="1" xfId="0" applyFont="1" applyFill="1" applyBorder="1" applyAlignment="1" applyProtection="1">
      <alignment horizontal="center" vertical="center"/>
      <protection hidden="1"/>
    </xf>
    <xf numFmtId="0" fontId="0" fillId="5" borderId="8" xfId="0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right" vertical="center"/>
      <protection hidden="1"/>
    </xf>
    <xf numFmtId="0" fontId="10" fillId="0" borderId="0" xfId="0" applyFont="1" applyAlignment="1" applyProtection="1">
      <alignment horizontal="left" vertical="center" indent="1"/>
      <protection hidden="1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14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165" fontId="20" fillId="0" borderId="14" xfId="0" applyNumberFormat="1" applyFont="1" applyBorder="1" applyAlignment="1">
      <alignment horizontal="center" wrapText="1"/>
    </xf>
    <xf numFmtId="165" fontId="20" fillId="15" borderId="13" xfId="0" applyNumberFormat="1" applyFont="1" applyFill="1" applyBorder="1" applyAlignment="1">
      <alignment horizontal="center"/>
    </xf>
    <xf numFmtId="165" fontId="20" fillId="15" borderId="12" xfId="0" applyNumberFormat="1" applyFont="1" applyFill="1" applyBorder="1" applyAlignment="1">
      <alignment horizontal="center"/>
    </xf>
    <xf numFmtId="165" fontId="20" fillId="0" borderId="15" xfId="0" applyNumberFormat="1" applyFont="1" applyBorder="1" applyAlignment="1">
      <alignment horizontal="center" wrapText="1"/>
    </xf>
    <xf numFmtId="165" fontId="20" fillId="0" borderId="16" xfId="0" applyNumberFormat="1" applyFont="1" applyBorder="1" applyAlignment="1">
      <alignment horizontal="center" wrapText="1"/>
    </xf>
    <xf numFmtId="165" fontId="20" fillId="0" borderId="17" xfId="0" applyNumberFormat="1" applyFont="1" applyBorder="1" applyAlignment="1">
      <alignment horizontal="center" wrapText="1"/>
    </xf>
    <xf numFmtId="165" fontId="20" fillId="0" borderId="18" xfId="0" applyNumberFormat="1" applyFont="1" applyBorder="1" applyAlignment="1">
      <alignment horizontal="center" wrapText="1"/>
    </xf>
    <xf numFmtId="165" fontId="20" fillId="15" borderId="19" xfId="0" applyNumberFormat="1" applyFont="1" applyFill="1" applyBorder="1" applyAlignment="1">
      <alignment horizontal="center"/>
    </xf>
    <xf numFmtId="165" fontId="20" fillId="15" borderId="20" xfId="0" applyNumberFormat="1" applyFont="1" applyFill="1" applyBorder="1" applyAlignment="1">
      <alignment horizontal="center"/>
    </xf>
    <xf numFmtId="165" fontId="20" fillId="0" borderId="21" xfId="0" applyNumberFormat="1" applyFont="1" applyBorder="1" applyAlignment="1">
      <alignment horizontal="center" wrapText="1"/>
    </xf>
    <xf numFmtId="165" fontId="20" fillId="0" borderId="22" xfId="0" applyNumberFormat="1" applyFont="1" applyBorder="1" applyAlignment="1">
      <alignment horizontal="center" wrapText="1"/>
    </xf>
    <xf numFmtId="165" fontId="20" fillId="0" borderId="23" xfId="0" applyNumberFormat="1" applyFont="1" applyBorder="1" applyAlignment="1">
      <alignment horizontal="center" wrapText="1"/>
    </xf>
    <xf numFmtId="0" fontId="7" fillId="8" borderId="0" xfId="0" applyFont="1" applyFill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13" borderId="8" xfId="0" applyFill="1" applyBorder="1" applyAlignment="1" applyProtection="1">
      <alignment horizontal="center" vertical="center"/>
      <protection hidden="1"/>
    </xf>
    <xf numFmtId="165" fontId="0" fillId="13" borderId="8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8" xfId="0" applyFont="1" applyBorder="1" applyAlignment="1" applyProtection="1">
      <alignment horizontal="left" vertical="center"/>
      <protection hidden="1"/>
    </xf>
    <xf numFmtId="0" fontId="22" fillId="0" borderId="0" xfId="0" applyFont="1" applyFill="1" applyBorder="1" applyAlignment="1" applyProtection="1">
      <alignment horizontal="left" vertical="center"/>
      <protection hidden="1"/>
    </xf>
    <xf numFmtId="0" fontId="24" fillId="0" borderId="8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left" vertical="center"/>
      <protection hidden="1"/>
    </xf>
    <xf numFmtId="0" fontId="22" fillId="0" borderId="0" xfId="0" applyFont="1" applyFill="1" applyAlignment="1" applyProtection="1">
      <alignment horizontal="left" vertical="center"/>
      <protection hidden="1"/>
    </xf>
    <xf numFmtId="0" fontId="28" fillId="0" borderId="0" xfId="4" applyFont="1" applyAlignment="1"/>
    <xf numFmtId="0" fontId="23" fillId="0" borderId="0" xfId="0" applyFont="1" applyBorder="1" applyAlignment="1" applyProtection="1">
      <protection hidden="1"/>
    </xf>
    <xf numFmtId="0" fontId="27" fillId="0" borderId="0" xfId="4" applyFont="1" applyAlignment="1"/>
    <xf numFmtId="0" fontId="22" fillId="0" borderId="0" xfId="0" applyFont="1" applyAlignment="1" applyProtection="1">
      <alignment horizontal="right" vertical="center"/>
      <protection hidden="1"/>
    </xf>
    <xf numFmtId="0" fontId="22" fillId="0" borderId="0" xfId="0" applyFont="1" applyFill="1" applyBorder="1" applyAlignment="1" applyProtection="1">
      <alignment horizontal="left" vertical="center" wrapText="1"/>
      <protection hidden="1"/>
    </xf>
    <xf numFmtId="0" fontId="22" fillId="0" borderId="0" xfId="0" applyFont="1" applyBorder="1" applyAlignment="1" applyProtection="1">
      <alignment horizontal="left" vertical="center"/>
      <protection hidden="1"/>
    </xf>
    <xf numFmtId="0" fontId="22" fillId="0" borderId="1" xfId="0" applyFont="1" applyBorder="1" applyAlignment="1" applyProtection="1">
      <alignment horizontal="left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right" vertical="center"/>
      <protection hidden="1"/>
    </xf>
    <xf numFmtId="0" fontId="22" fillId="0" borderId="0" xfId="0" applyFont="1" applyBorder="1" applyAlignment="1" applyProtection="1">
      <alignment horizontal="right" vertical="center" wrapText="1"/>
      <protection hidden="1"/>
    </xf>
    <xf numFmtId="0" fontId="22" fillId="0" borderId="9" xfId="0" applyFont="1" applyBorder="1" applyAlignment="1" applyProtection="1">
      <alignment horizontal="left" vertical="center"/>
      <protection hidden="1"/>
    </xf>
    <xf numFmtId="164" fontId="22" fillId="0" borderId="0" xfId="0" applyNumberFormat="1" applyFont="1" applyBorder="1" applyAlignment="1" applyProtection="1">
      <alignment horizontal="right" vertical="center"/>
      <protection hidden="1"/>
    </xf>
    <xf numFmtId="0" fontId="22" fillId="0" borderId="9" xfId="0" applyFont="1" applyFill="1" applyBorder="1" applyAlignment="1" applyProtection="1">
      <alignment horizontal="left" vertical="center" wrapText="1"/>
      <protection hidden="1"/>
    </xf>
    <xf numFmtId="0" fontId="22" fillId="0" borderId="10" xfId="0" applyFont="1" applyFill="1" applyBorder="1" applyAlignment="1" applyProtection="1">
      <alignment horizontal="left" vertical="center" wrapText="1"/>
      <protection hidden="1"/>
    </xf>
    <xf numFmtId="0" fontId="22" fillId="0" borderId="11" xfId="0" applyFont="1" applyFill="1" applyBorder="1" applyAlignment="1" applyProtection="1">
      <alignment horizontal="left" vertical="center" wrapText="1"/>
      <protection hidden="1"/>
    </xf>
    <xf numFmtId="0" fontId="24" fillId="0" borderId="8" xfId="0" applyFont="1" applyFill="1" applyBorder="1" applyAlignment="1" applyProtection="1">
      <alignment horizontal="center" vertical="center" wrapText="1"/>
      <protection hidden="1"/>
    </xf>
    <xf numFmtId="0" fontId="22" fillId="0" borderId="31" xfId="0" applyFont="1" applyFill="1" applyBorder="1" applyAlignment="1" applyProtection="1">
      <alignment horizontal="center" vertical="center"/>
      <protection hidden="1"/>
    </xf>
    <xf numFmtId="0" fontId="24" fillId="0" borderId="29" xfId="0" applyFont="1" applyFill="1" applyBorder="1" applyAlignment="1" applyProtection="1">
      <alignment horizontal="center" vertical="center"/>
      <protection hidden="1"/>
    </xf>
    <xf numFmtId="0" fontId="24" fillId="0" borderId="32" xfId="0" applyFont="1" applyFill="1" applyBorder="1" applyAlignment="1" applyProtection="1">
      <alignment horizontal="center" vertical="center"/>
      <protection hidden="1"/>
    </xf>
    <xf numFmtId="0" fontId="22" fillId="0" borderId="34" xfId="0" applyFont="1" applyFill="1" applyBorder="1" applyAlignment="1" applyProtection="1">
      <alignment horizontal="center" vertical="center"/>
      <protection hidden="1"/>
    </xf>
    <xf numFmtId="0" fontId="24" fillId="0" borderId="35" xfId="0" applyFont="1" applyFill="1" applyBorder="1" applyAlignment="1" applyProtection="1">
      <alignment horizontal="center" vertical="center"/>
      <protection hidden="1"/>
    </xf>
    <xf numFmtId="0" fontId="24" fillId="0" borderId="39" xfId="0" applyFont="1" applyFill="1" applyBorder="1" applyAlignment="1" applyProtection="1">
      <alignment horizontal="center" vertical="center"/>
      <protection hidden="1"/>
    </xf>
    <xf numFmtId="0" fontId="24" fillId="0" borderId="40" xfId="0" applyFont="1" applyFill="1" applyBorder="1" applyAlignment="1" applyProtection="1">
      <alignment vertical="center"/>
      <protection hidden="1"/>
    </xf>
    <xf numFmtId="0" fontId="24" fillId="0" borderId="41" xfId="0" applyFont="1" applyFill="1" applyBorder="1" applyAlignment="1" applyProtection="1">
      <alignment vertical="center"/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3" xfId="0" applyFont="1" applyFill="1" applyBorder="1" applyAlignment="1" applyProtection="1">
      <alignment horizontal="center" vertical="center" wrapText="1"/>
      <protection hidden="1"/>
    </xf>
    <xf numFmtId="0" fontId="22" fillId="0" borderId="11" xfId="0" applyFont="1" applyFill="1" applyBorder="1" applyAlignment="1" applyProtection="1">
      <alignment horizontal="center" vertical="center"/>
      <protection hidden="1"/>
    </xf>
    <xf numFmtId="0" fontId="22" fillId="0" borderId="44" xfId="0" applyFont="1" applyFill="1" applyBorder="1" applyAlignment="1" applyProtection="1">
      <alignment horizontal="center" vertical="center"/>
      <protection hidden="1"/>
    </xf>
    <xf numFmtId="0" fontId="22" fillId="0" borderId="45" xfId="0" applyFont="1" applyFill="1" applyBorder="1" applyAlignment="1" applyProtection="1">
      <alignment horizontal="center" vertical="center"/>
      <protection hidden="1"/>
    </xf>
    <xf numFmtId="0" fontId="30" fillId="16" borderId="8" xfId="0" applyFont="1" applyFill="1" applyBorder="1" applyAlignment="1" applyProtection="1">
      <alignment horizontal="left" vertical="center"/>
      <protection hidden="1"/>
    </xf>
    <xf numFmtId="0" fontId="30" fillId="16" borderId="9" xfId="0" applyFont="1" applyFill="1" applyBorder="1" applyAlignment="1" applyProtection="1">
      <alignment horizontal="left" vertical="center"/>
      <protection hidden="1"/>
    </xf>
    <xf numFmtId="0" fontId="24" fillId="16" borderId="8" xfId="0" applyFont="1" applyFill="1" applyBorder="1" applyAlignment="1" applyProtection="1">
      <alignment vertical="center"/>
      <protection hidden="1"/>
    </xf>
    <xf numFmtId="0" fontId="22" fillId="0" borderId="0" xfId="0" applyFont="1" applyBorder="1" applyAlignment="1" applyProtection="1">
      <alignment horizontal="right" vertical="center"/>
      <protection hidden="1"/>
    </xf>
    <xf numFmtId="0" fontId="22" fillId="0" borderId="8" xfId="0" applyFont="1" applyBorder="1" applyAlignment="1" applyProtection="1">
      <alignment vertical="center"/>
      <protection hidden="1"/>
    </xf>
    <xf numFmtId="0" fontId="22" fillId="0" borderId="9" xfId="0" applyFont="1" applyFill="1" applyBorder="1" applyAlignment="1" applyProtection="1">
      <alignment horizontal="left" vertical="center"/>
      <protection hidden="1"/>
    </xf>
    <xf numFmtId="0" fontId="24" fillId="16" borderId="10" xfId="0" applyFont="1" applyFill="1" applyBorder="1" applyAlignment="1" applyProtection="1">
      <alignment vertical="center"/>
      <protection hidden="1"/>
    </xf>
    <xf numFmtId="0" fontId="30" fillId="16" borderId="29" xfId="0" applyFont="1" applyFill="1" applyBorder="1" applyAlignment="1" applyProtection="1">
      <alignment horizontal="left" vertical="center"/>
      <protection hidden="1"/>
    </xf>
    <xf numFmtId="0" fontId="22" fillId="0" borderId="28" xfId="0" applyFont="1" applyFill="1" applyBorder="1" applyAlignment="1" applyProtection="1">
      <alignment horizontal="left" vertical="center"/>
      <protection hidden="1"/>
    </xf>
    <xf numFmtId="0" fontId="22" fillId="0" borderId="29" xfId="0" applyFont="1" applyBorder="1" applyAlignment="1" applyProtection="1">
      <alignment horizontal="left" vertical="center"/>
      <protection hidden="1"/>
    </xf>
    <xf numFmtId="0" fontId="22" fillId="0" borderId="28" xfId="0" applyFont="1" applyBorder="1" applyAlignment="1" applyProtection="1">
      <alignment horizontal="left" vertical="center"/>
      <protection hidden="1"/>
    </xf>
    <xf numFmtId="0" fontId="24" fillId="16" borderId="40" xfId="0" applyFont="1" applyFill="1" applyBorder="1" applyAlignment="1" applyProtection="1">
      <alignment vertical="center"/>
      <protection hidden="1"/>
    </xf>
    <xf numFmtId="0" fontId="22" fillId="16" borderId="29" xfId="0" applyFont="1" applyFill="1" applyBorder="1" applyAlignment="1" applyProtection="1">
      <alignment horizontal="left" vertical="center"/>
      <protection hidden="1"/>
    </xf>
    <xf numFmtId="0" fontId="22" fillId="0" borderId="30" xfId="0" applyFont="1" applyFill="1" applyBorder="1" applyAlignment="1" applyProtection="1">
      <alignment horizontal="left" vertical="center"/>
      <protection hidden="1"/>
    </xf>
    <xf numFmtId="0" fontId="22" fillId="0" borderId="31" xfId="0" applyFont="1" applyFill="1" applyBorder="1" applyAlignment="1" applyProtection="1">
      <alignment horizontal="left" vertical="center"/>
      <protection hidden="1"/>
    </xf>
    <xf numFmtId="0" fontId="22" fillId="0" borderId="31" xfId="0" applyFont="1" applyBorder="1" applyAlignment="1" applyProtection="1">
      <alignment horizontal="left" vertical="center"/>
      <protection hidden="1"/>
    </xf>
    <xf numFmtId="0" fontId="22" fillId="0" borderId="53" xfId="0" applyFont="1" applyBorder="1" applyAlignment="1" applyProtection="1">
      <alignment horizontal="left" vertical="center"/>
      <protection hidden="1"/>
    </xf>
    <xf numFmtId="0" fontId="22" fillId="0" borderId="32" xfId="0" applyFont="1" applyBorder="1" applyAlignment="1" applyProtection="1">
      <alignment horizontal="left" vertical="center"/>
      <protection hidden="1"/>
    </xf>
    <xf numFmtId="0" fontId="0" fillId="13" borderId="8" xfId="0" applyFill="1" applyBorder="1" applyAlignment="1" applyProtection="1">
      <alignment horizontal="center" vertical="center" wrapText="1"/>
      <protection hidden="1"/>
    </xf>
    <xf numFmtId="0" fontId="0" fillId="13" borderId="8" xfId="0" applyFill="1" applyBorder="1" applyAlignment="1" applyProtection="1">
      <alignment horizontal="center" vertical="center"/>
      <protection hidden="1"/>
    </xf>
    <xf numFmtId="0" fontId="0" fillId="13" borderId="5" xfId="0" applyFill="1" applyBorder="1" applyAlignment="1" applyProtection="1">
      <alignment horizontal="center" vertical="center"/>
      <protection hidden="1"/>
    </xf>
    <xf numFmtId="0" fontId="0" fillId="13" borderId="7" xfId="0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0" fillId="11" borderId="8" xfId="0" applyFill="1" applyBorder="1" applyAlignment="1" applyProtection="1">
      <alignment horizontal="center" vertical="center" wrapText="1"/>
      <protection hidden="1"/>
    </xf>
    <xf numFmtId="0" fontId="0" fillId="11" borderId="8" xfId="0" applyFill="1" applyBorder="1" applyAlignment="1" applyProtection="1">
      <alignment horizontal="center" vertical="center"/>
      <protection hidden="1"/>
    </xf>
    <xf numFmtId="0" fontId="0" fillId="11" borderId="5" xfId="0" applyFill="1" applyBorder="1" applyAlignment="1" applyProtection="1">
      <alignment horizontal="center" vertical="center"/>
      <protection hidden="1"/>
    </xf>
    <xf numFmtId="0" fontId="0" fillId="11" borderId="7" xfId="0" applyFill="1" applyBorder="1" applyAlignment="1" applyProtection="1">
      <alignment horizontal="center" vertical="center"/>
      <protection hidden="1"/>
    </xf>
    <xf numFmtId="0" fontId="0" fillId="5" borderId="8" xfId="0" applyFill="1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4" borderId="1" xfId="0" applyFill="1" applyBorder="1" applyAlignment="1" applyProtection="1">
      <alignment horizontal="center" vertical="center"/>
      <protection hidden="1"/>
    </xf>
    <xf numFmtId="0" fontId="0" fillId="12" borderId="8" xfId="0" applyFill="1" applyBorder="1" applyAlignment="1" applyProtection="1">
      <alignment horizontal="center" vertical="center" wrapText="1"/>
      <protection hidden="1"/>
    </xf>
    <xf numFmtId="0" fontId="0" fillId="12" borderId="8" xfId="0" applyFill="1" applyBorder="1" applyAlignment="1" applyProtection="1">
      <alignment horizontal="center" vertical="center"/>
      <protection hidden="1"/>
    </xf>
    <xf numFmtId="0" fontId="18" fillId="5" borderId="5" xfId="0" applyFont="1" applyFill="1" applyBorder="1" applyAlignment="1" applyProtection="1">
      <alignment horizontal="center" vertical="center" wrapText="1"/>
      <protection hidden="1"/>
    </xf>
    <xf numFmtId="0" fontId="18" fillId="5" borderId="6" xfId="0" applyFont="1" applyFill="1" applyBorder="1" applyAlignment="1" applyProtection="1">
      <alignment horizontal="center" vertical="center" wrapText="1"/>
      <protection hidden="1"/>
    </xf>
    <xf numFmtId="0" fontId="18" fillId="5" borderId="4" xfId="0" applyFont="1" applyFill="1" applyBorder="1" applyAlignment="1" applyProtection="1">
      <alignment horizontal="center" vertical="center" wrapText="1"/>
      <protection hidden="1"/>
    </xf>
    <xf numFmtId="0" fontId="18" fillId="5" borderId="3" xfId="0" applyFont="1" applyFill="1" applyBorder="1" applyAlignment="1" applyProtection="1">
      <alignment horizontal="center" vertical="center" wrapText="1"/>
      <protection hidden="1"/>
    </xf>
    <xf numFmtId="0" fontId="18" fillId="5" borderId="7" xfId="0" applyFont="1" applyFill="1" applyBorder="1" applyAlignment="1" applyProtection="1">
      <alignment horizontal="center" vertical="center" wrapText="1"/>
      <protection hidden="1"/>
    </xf>
    <xf numFmtId="0" fontId="18" fillId="5" borderId="2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0" fillId="10" borderId="8" xfId="0" applyFill="1" applyBorder="1" applyAlignment="1" applyProtection="1">
      <alignment horizontal="center" vertical="center"/>
      <protection hidden="1"/>
    </xf>
    <xf numFmtId="0" fontId="0" fillId="10" borderId="8" xfId="0" applyFill="1" applyBorder="1" applyAlignment="1" applyProtection="1">
      <alignment horizontal="center" vertical="center" wrapText="1"/>
      <protection hidden="1"/>
    </xf>
    <xf numFmtId="0" fontId="1" fillId="2" borderId="9" xfId="1" applyFill="1" applyBorder="1" applyAlignment="1" applyProtection="1">
      <alignment horizontal="center" vertical="center" wrapText="1"/>
      <protection hidden="1"/>
    </xf>
    <xf numFmtId="0" fontId="1" fillId="2" borderId="11" xfId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left" vertical="center" indent="2"/>
      <protection hidden="1"/>
    </xf>
    <xf numFmtId="0" fontId="2" fillId="0" borderId="9" xfId="0" applyFont="1" applyBorder="1" applyAlignment="1" applyProtection="1">
      <alignment horizontal="left" vertical="center" wrapText="1"/>
      <protection hidden="1"/>
    </xf>
    <xf numFmtId="0" fontId="2" fillId="0" borderId="10" xfId="0" applyFont="1" applyBorder="1" applyAlignment="1" applyProtection="1">
      <alignment horizontal="left" vertical="center" wrapText="1"/>
      <protection hidden="1"/>
    </xf>
    <xf numFmtId="0" fontId="2" fillId="0" borderId="11" xfId="0" applyFont="1" applyBorder="1" applyAlignment="1" applyProtection="1">
      <alignment horizontal="left" vertical="center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11" fillId="12" borderId="8" xfId="0" applyFont="1" applyFill="1" applyBorder="1" applyAlignment="1" applyProtection="1">
      <alignment horizontal="center" vertical="center"/>
      <protection hidden="1"/>
    </xf>
    <xf numFmtId="0" fontId="17" fillId="14" borderId="8" xfId="0" applyFont="1" applyFill="1" applyBorder="1" applyAlignment="1" applyProtection="1">
      <alignment horizontal="center" vertical="center" wrapText="1"/>
      <protection hidden="1"/>
    </xf>
    <xf numFmtId="0" fontId="17" fillId="14" borderId="8" xfId="0" applyFont="1" applyFill="1" applyBorder="1" applyAlignment="1" applyProtection="1">
      <alignment horizontal="center" vertical="center"/>
      <protection hidden="1"/>
    </xf>
    <xf numFmtId="0" fontId="24" fillId="0" borderId="54" xfId="0" applyFont="1" applyBorder="1" applyAlignment="1" applyProtection="1">
      <alignment horizontal="center" vertical="center"/>
      <protection hidden="1"/>
    </xf>
    <xf numFmtId="0" fontId="24" fillId="0" borderId="55" xfId="0" applyFont="1" applyBorder="1" applyAlignment="1" applyProtection="1">
      <alignment horizontal="center" vertical="center"/>
      <protection hidden="1"/>
    </xf>
    <xf numFmtId="0" fontId="24" fillId="0" borderId="56" xfId="0" applyFont="1" applyBorder="1" applyAlignment="1" applyProtection="1">
      <alignment horizontal="center" vertical="center"/>
      <protection hidden="1"/>
    </xf>
    <xf numFmtId="0" fontId="24" fillId="0" borderId="57" xfId="0" applyFont="1" applyBorder="1" applyAlignment="1" applyProtection="1">
      <alignment horizontal="center" vertical="center"/>
      <protection hidden="1"/>
    </xf>
    <xf numFmtId="0" fontId="22" fillId="0" borderId="8" xfId="0" applyFont="1" applyBorder="1" applyAlignment="1" applyProtection="1">
      <alignment horizontal="center" vertical="center"/>
      <protection hidden="1"/>
    </xf>
    <xf numFmtId="0" fontId="22" fillId="0" borderId="4" xfId="0" applyFont="1" applyBorder="1" applyAlignment="1" applyProtection="1">
      <alignment horizontal="right" vertical="center"/>
      <protection hidden="1"/>
    </xf>
    <xf numFmtId="0" fontId="22" fillId="0" borderId="3" xfId="0" applyFont="1" applyBorder="1" applyAlignment="1" applyProtection="1">
      <alignment horizontal="right" vertical="center"/>
      <protection hidden="1"/>
    </xf>
    <xf numFmtId="0" fontId="27" fillId="0" borderId="8" xfId="4" applyFont="1" applyBorder="1" applyAlignment="1">
      <alignment horizontal="center" vertical="center"/>
    </xf>
    <xf numFmtId="0" fontId="22" fillId="0" borderId="46" xfId="0" applyFont="1" applyBorder="1" applyAlignment="1" applyProtection="1">
      <alignment horizontal="center" vertical="center"/>
      <protection hidden="1"/>
    </xf>
    <xf numFmtId="0" fontId="22" fillId="0" borderId="52" xfId="0" applyFont="1" applyBorder="1" applyAlignment="1" applyProtection="1">
      <alignment horizontal="center" vertical="center"/>
      <protection hidden="1"/>
    </xf>
    <xf numFmtId="0" fontId="30" fillId="16" borderId="40" xfId="0" applyFont="1" applyFill="1" applyBorder="1" applyAlignment="1" applyProtection="1">
      <alignment horizontal="center" vertical="center"/>
      <protection hidden="1"/>
    </xf>
    <xf numFmtId="0" fontId="30" fillId="16" borderId="11" xfId="0" applyFont="1" applyFill="1" applyBorder="1" applyAlignment="1" applyProtection="1">
      <alignment horizontal="center" vertical="center"/>
      <protection hidden="1"/>
    </xf>
    <xf numFmtId="0" fontId="24" fillId="0" borderId="27" xfId="0" applyFont="1" applyBorder="1" applyAlignment="1" applyProtection="1">
      <alignment horizontal="center" vertical="center"/>
      <protection hidden="1"/>
    </xf>
    <xf numFmtId="0" fontId="24" fillId="0" borderId="29" xfId="0" applyFont="1" applyBorder="1" applyAlignment="1" applyProtection="1">
      <alignment horizontal="center" vertical="center"/>
      <protection hidden="1"/>
    </xf>
    <xf numFmtId="0" fontId="22" fillId="0" borderId="9" xfId="0" applyFont="1" applyFill="1" applyBorder="1" applyAlignment="1" applyProtection="1">
      <alignment horizontal="left" vertical="center" wrapText="1"/>
      <protection hidden="1"/>
    </xf>
    <xf numFmtId="0" fontId="22" fillId="0" borderId="10" xfId="0" applyFont="1" applyFill="1" applyBorder="1" applyAlignment="1" applyProtection="1">
      <alignment horizontal="left" vertical="center" wrapText="1"/>
      <protection hidden="1"/>
    </xf>
    <xf numFmtId="0" fontId="22" fillId="0" borderId="11" xfId="0" applyFont="1" applyFill="1" applyBorder="1" applyAlignment="1" applyProtection="1">
      <alignment horizontal="left" vertical="center" wrapText="1"/>
      <protection hidden="1"/>
    </xf>
    <xf numFmtId="0" fontId="24" fillId="0" borderId="51" xfId="0" applyFont="1" applyFill="1" applyBorder="1" applyAlignment="1" applyProtection="1">
      <alignment horizontal="center" vertical="center"/>
      <protection hidden="1"/>
    </xf>
    <xf numFmtId="0" fontId="24" fillId="0" borderId="43" xfId="0" applyFont="1" applyFill="1" applyBorder="1" applyAlignment="1" applyProtection="1">
      <alignment horizontal="center" vertical="center"/>
      <protection hidden="1"/>
    </xf>
    <xf numFmtId="0" fontId="24" fillId="0" borderId="50" xfId="0" applyFont="1" applyFill="1" applyBorder="1" applyAlignment="1" applyProtection="1">
      <alignment horizontal="center" vertical="center" wrapText="1"/>
      <protection hidden="1"/>
    </xf>
    <xf numFmtId="0" fontId="24" fillId="0" borderId="24" xfId="0" applyFont="1" applyFill="1" applyBorder="1" applyAlignment="1" applyProtection="1">
      <alignment horizontal="center" vertical="center" wrapText="1"/>
      <protection hidden="1"/>
    </xf>
    <xf numFmtId="0" fontId="24" fillId="0" borderId="50" xfId="0" applyFont="1" applyFill="1" applyBorder="1" applyAlignment="1" applyProtection="1">
      <alignment horizontal="center" vertical="center"/>
      <protection hidden="1"/>
    </xf>
    <xf numFmtId="0" fontId="24" fillId="0" borderId="24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left" vertical="center" wrapText="1"/>
      <protection hidden="1"/>
    </xf>
    <xf numFmtId="0" fontId="22" fillId="0" borderId="31" xfId="0" applyFont="1" applyFill="1" applyBorder="1" applyAlignment="1" applyProtection="1">
      <alignment horizontal="left" vertical="center" wrapText="1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/>
      <protection hidden="1"/>
    </xf>
    <xf numFmtId="0" fontId="27" fillId="0" borderId="0" xfId="4" applyFont="1" applyAlignment="1">
      <alignment horizontal="right"/>
    </xf>
    <xf numFmtId="0" fontId="27" fillId="0" borderId="0" xfId="4" applyFont="1" applyBorder="1" applyAlignment="1">
      <alignment horizontal="right"/>
    </xf>
    <xf numFmtId="0" fontId="30" fillId="16" borderId="9" xfId="0" applyFont="1" applyFill="1" applyBorder="1" applyAlignment="1" applyProtection="1">
      <alignment horizontal="left" vertical="center" wrapText="1"/>
      <protection hidden="1"/>
    </xf>
    <xf numFmtId="0" fontId="30" fillId="16" borderId="10" xfId="0" applyFont="1" applyFill="1" applyBorder="1" applyAlignment="1" applyProtection="1">
      <alignment horizontal="left" vertical="center" wrapText="1"/>
      <protection hidden="1"/>
    </xf>
    <xf numFmtId="0" fontId="30" fillId="16" borderId="11" xfId="0" applyFont="1" applyFill="1" applyBorder="1" applyAlignment="1" applyProtection="1">
      <alignment horizontal="left" vertical="center" wrapText="1"/>
      <protection hidden="1"/>
    </xf>
    <xf numFmtId="0" fontId="27" fillId="0" borderId="0" xfId="4" applyFont="1" applyBorder="1" applyAlignment="1">
      <alignment horizontal="right" vertical="center"/>
    </xf>
    <xf numFmtId="0" fontId="27" fillId="0" borderId="3" xfId="4" applyFont="1" applyBorder="1" applyAlignment="1">
      <alignment horizontal="right" vertical="center"/>
    </xf>
    <xf numFmtId="0" fontId="24" fillId="0" borderId="4" xfId="0" applyFont="1" applyFill="1" applyBorder="1" applyAlignment="1" applyProtection="1">
      <alignment horizontal="center" vertical="center"/>
      <protection hidden="1"/>
    </xf>
    <xf numFmtId="0" fontId="24" fillId="0" borderId="36" xfId="0" applyFont="1" applyFill="1" applyBorder="1" applyAlignment="1" applyProtection="1">
      <alignment horizontal="center" vertical="center"/>
      <protection hidden="1"/>
    </xf>
    <xf numFmtId="0" fontId="22" fillId="0" borderId="8" xfId="0" applyFont="1" applyFill="1" applyBorder="1" applyAlignment="1" applyProtection="1">
      <alignment horizontal="center" vertical="center"/>
      <protection hidden="1"/>
    </xf>
    <xf numFmtId="0" fontId="22" fillId="0" borderId="29" xfId="0" applyFont="1" applyFill="1" applyBorder="1" applyAlignment="1" applyProtection="1">
      <alignment horizontal="center" vertical="center"/>
      <protection hidden="1"/>
    </xf>
    <xf numFmtId="0" fontId="22" fillId="0" borderId="31" xfId="0" applyFont="1" applyFill="1" applyBorder="1" applyAlignment="1" applyProtection="1">
      <alignment horizontal="center" vertical="center"/>
      <protection hidden="1"/>
    </xf>
    <xf numFmtId="0" fontId="22" fillId="0" borderId="32" xfId="0" applyFont="1" applyFill="1" applyBorder="1" applyAlignment="1" applyProtection="1">
      <alignment horizontal="center" vertical="center"/>
      <protection hidden="1"/>
    </xf>
    <xf numFmtId="0" fontId="22" fillId="0" borderId="37" xfId="0" applyFont="1" applyFill="1" applyBorder="1" applyAlignment="1" applyProtection="1">
      <alignment horizontal="center" vertical="center"/>
      <protection hidden="1"/>
    </xf>
    <xf numFmtId="0" fontId="22" fillId="0" borderId="38" xfId="0" applyFont="1" applyFill="1" applyBorder="1" applyAlignment="1" applyProtection="1">
      <alignment horizontal="center" vertical="center"/>
      <protection hidden="1"/>
    </xf>
    <xf numFmtId="0" fontId="25" fillId="0" borderId="43" xfId="0" applyFont="1" applyFill="1" applyBorder="1" applyAlignment="1" applyProtection="1">
      <alignment horizontal="center" vertical="center" wrapText="1"/>
      <protection hidden="1"/>
    </xf>
    <xf numFmtId="0" fontId="25" fillId="0" borderId="26" xfId="0" applyFont="1" applyFill="1" applyBorder="1" applyAlignment="1" applyProtection="1">
      <alignment horizontal="center" vertical="center" wrapText="1"/>
      <protection hidden="1"/>
    </xf>
    <xf numFmtId="0" fontId="25" fillId="0" borderId="27" xfId="0" applyFont="1" applyFill="1" applyBorder="1" applyAlignment="1" applyProtection="1">
      <alignment horizontal="center" vertical="center" wrapText="1"/>
      <protection hidden="1"/>
    </xf>
    <xf numFmtId="0" fontId="31" fillId="0" borderId="0" xfId="0" applyFont="1" applyAlignment="1" applyProtection="1">
      <alignment horizontal="center" vertical="top"/>
      <protection hidden="1"/>
    </xf>
    <xf numFmtId="0" fontId="26" fillId="0" borderId="0" xfId="0" applyFont="1" applyFill="1" applyBorder="1" applyAlignment="1" applyProtection="1">
      <alignment horizontal="center" vertical="center"/>
      <protection hidden="1"/>
    </xf>
    <xf numFmtId="0" fontId="24" fillId="16" borderId="10" xfId="0" applyFont="1" applyFill="1" applyBorder="1" applyAlignment="1" applyProtection="1">
      <alignment horizontal="center" vertical="center"/>
      <protection hidden="1"/>
    </xf>
    <xf numFmtId="0" fontId="24" fillId="16" borderId="11" xfId="0" applyFont="1" applyFill="1" applyBorder="1" applyAlignment="1" applyProtection="1">
      <alignment horizontal="center" vertical="center"/>
      <protection hidden="1"/>
    </xf>
    <xf numFmtId="0" fontId="24" fillId="0" borderId="28" xfId="0" applyFont="1" applyFill="1" applyBorder="1" applyAlignment="1" applyProtection="1">
      <alignment horizontal="center" vertical="center" wrapText="1"/>
      <protection hidden="1"/>
    </xf>
    <xf numFmtId="0" fontId="24" fillId="0" borderId="8" xfId="0" applyFont="1" applyFill="1" applyBorder="1" applyAlignment="1" applyProtection="1">
      <alignment horizontal="center" vertical="center" wrapText="1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30" xfId="0" applyFont="1" applyBorder="1" applyAlignment="1" applyProtection="1">
      <alignment horizontal="center" vertical="center"/>
      <protection hidden="1"/>
    </xf>
    <xf numFmtId="0" fontId="22" fillId="0" borderId="31" xfId="0" applyFont="1" applyBorder="1" applyAlignment="1" applyProtection="1">
      <alignment horizontal="center" vertical="center"/>
      <protection hidden="1"/>
    </xf>
    <xf numFmtId="0" fontId="22" fillId="0" borderId="33" xfId="0" applyFont="1" applyBorder="1" applyAlignment="1" applyProtection="1">
      <alignment horizontal="center" vertical="center"/>
      <protection hidden="1"/>
    </xf>
    <xf numFmtId="0" fontId="22" fillId="0" borderId="34" xfId="0" applyFont="1" applyBorder="1" applyAlignment="1" applyProtection="1">
      <alignment horizontal="center" vertical="center"/>
      <protection hidden="1"/>
    </xf>
    <xf numFmtId="0" fontId="25" fillId="0" borderId="25" xfId="0" applyFont="1" applyFill="1" applyBorder="1" applyAlignment="1" applyProtection="1">
      <alignment horizontal="center" vertical="center" wrapText="1"/>
      <protection hidden="1"/>
    </xf>
    <xf numFmtId="0" fontId="24" fillId="0" borderId="26" xfId="0" applyFont="1" applyFill="1" applyBorder="1" applyAlignment="1" applyProtection="1">
      <alignment horizontal="center" vertical="center"/>
      <protection hidden="1"/>
    </xf>
    <xf numFmtId="0" fontId="24" fillId="0" borderId="8" xfId="0" applyFont="1" applyFill="1" applyBorder="1" applyAlignment="1" applyProtection="1">
      <alignment horizontal="center" vertical="center"/>
      <protection hidden="1"/>
    </xf>
    <xf numFmtId="0" fontId="24" fillId="0" borderId="47" xfId="0" applyFont="1" applyFill="1" applyBorder="1" applyAlignment="1" applyProtection="1">
      <alignment horizontal="center" vertical="center" wrapText="1"/>
      <protection hidden="1"/>
    </xf>
    <xf numFmtId="0" fontId="24" fillId="0" borderId="48" xfId="0" applyFont="1" applyFill="1" applyBorder="1" applyAlignment="1" applyProtection="1">
      <alignment horizontal="center" vertical="center" wrapText="1"/>
      <protection hidden="1"/>
    </xf>
    <xf numFmtId="0" fontId="24" fillId="0" borderId="49" xfId="0" applyFont="1" applyFill="1" applyBorder="1" applyAlignment="1" applyProtection="1">
      <alignment horizontal="center" vertical="center" wrapText="1"/>
      <protection hidden="1"/>
    </xf>
    <xf numFmtId="0" fontId="24" fillId="0" borderId="7" xfId="0" applyFont="1" applyFill="1" applyBorder="1" applyAlignment="1" applyProtection="1">
      <alignment horizontal="center" vertical="center" wrapText="1"/>
      <protection hidden="1"/>
    </xf>
    <xf numFmtId="0" fontId="24" fillId="0" borderId="1" xfId="0" applyFont="1" applyFill="1" applyBorder="1" applyAlignment="1" applyProtection="1">
      <alignment horizontal="center" vertical="center" wrapText="1"/>
      <protection hidden="1"/>
    </xf>
    <xf numFmtId="0" fontId="24" fillId="0" borderId="2" xfId="0" applyFont="1" applyFill="1" applyBorder="1" applyAlignment="1" applyProtection="1">
      <alignment horizontal="center" vertical="center" wrapText="1"/>
      <protection hidden="1"/>
    </xf>
  </cellXfs>
  <cellStyles count="8">
    <cellStyle name="Hyperlink" xfId="1" builtinId="8"/>
    <cellStyle name="Normal" xfId="0" builtinId="0"/>
    <cellStyle name="Normal 2" xfId="4"/>
    <cellStyle name="Normal 2 2" xfId="2"/>
    <cellStyle name="Normal 3" xfId="3"/>
    <cellStyle name="Normal 3 2" xfId="5"/>
    <cellStyle name="Normal 4" xfId="6"/>
    <cellStyle name="Style 1" xfId="7"/>
  </cellStyles>
  <dxfs count="11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ill>
        <patternFill>
          <bgColor theme="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88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0</xdr:colOff>
      <xdr:row>1</xdr:row>
      <xdr:rowOff>0</xdr:rowOff>
    </xdr:from>
    <xdr:to>
      <xdr:col>55</xdr:col>
      <xdr:colOff>361950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843F946B-0FA2-4926-84F1-818F9228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13075" y="190500"/>
          <a:ext cx="1066800" cy="1066800"/>
        </a:xfrm>
        <a:prstGeom prst="rect">
          <a:avLst/>
        </a:prstGeom>
      </xdr:spPr>
    </xdr:pic>
    <xdr:clientData/>
  </xdr:twoCellAnchor>
  <xdr:twoCellAnchor editAs="oneCell">
    <xdr:from>
      <xdr:col>61</xdr:col>
      <xdr:colOff>606424</xdr:colOff>
      <xdr:row>1</xdr:row>
      <xdr:rowOff>33496</xdr:rowOff>
    </xdr:from>
    <xdr:to>
      <xdr:col>63</xdr:col>
      <xdr:colOff>730248</xdr:colOff>
      <xdr:row>5</xdr:row>
      <xdr:rowOff>39310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5FA9191-8186-47FA-8B16-0BDE460B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9124" y="223996"/>
          <a:ext cx="1695449" cy="863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209548</xdr:rowOff>
    </xdr:from>
    <xdr:to>
      <xdr:col>1</xdr:col>
      <xdr:colOff>553888</xdr:colOff>
      <xdr:row>4</xdr:row>
      <xdr:rowOff>219075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48"/>
          <a:ext cx="915838" cy="866777"/>
        </a:xfrm>
        <a:prstGeom prst="rect">
          <a:avLst/>
        </a:prstGeom>
      </xdr:spPr>
    </xdr:pic>
    <xdr:clientData/>
  </xdr:twoCellAnchor>
  <xdr:twoCellAnchor editAs="oneCell">
    <xdr:from>
      <xdr:col>12</xdr:col>
      <xdr:colOff>542925</xdr:colOff>
      <xdr:row>0</xdr:row>
      <xdr:rowOff>147795</xdr:rowOff>
    </xdr:from>
    <xdr:to>
      <xdr:col>14</xdr:col>
      <xdr:colOff>130935</xdr:colOff>
      <xdr:row>2</xdr:row>
      <xdr:rowOff>154298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147795"/>
          <a:ext cx="1045335" cy="444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9">
    <tabColor theme="1"/>
  </sheetPr>
  <dimension ref="A1:DD273"/>
  <sheetViews>
    <sheetView showGridLines="0" showRowColHeaders="0" topLeftCell="BS148" workbookViewId="0">
      <selection activeCell="CP149" sqref="CP149"/>
    </sheetView>
  </sheetViews>
  <sheetFormatPr defaultColWidth="9.140625" defaultRowHeight="15"/>
  <cols>
    <col min="1" max="3" width="9.140625" style="38" customWidth="1"/>
    <col min="4" max="4" width="2.28515625" style="38" customWidth="1"/>
    <col min="5" max="5" width="9.140625" style="38" customWidth="1"/>
    <col min="6" max="11" width="5.5703125" style="38" customWidth="1"/>
    <col min="12" max="12" width="7.5703125" style="38" customWidth="1"/>
    <col min="13" max="13" width="2.5703125" style="38" customWidth="1"/>
    <col min="14" max="14" width="9.140625" style="38" customWidth="1"/>
    <col min="15" max="20" width="5.5703125" style="38" customWidth="1"/>
    <col min="21" max="52" width="9.140625" style="38" customWidth="1"/>
    <col min="53" max="53" width="4.42578125" style="14" customWidth="1"/>
    <col min="54" max="54" width="4.140625" style="14" customWidth="1"/>
    <col min="55" max="55" width="10.5703125" style="14" customWidth="1"/>
    <col min="56" max="57" width="9.140625" style="14" customWidth="1"/>
    <col min="58" max="58" width="11.85546875" style="14" customWidth="1"/>
    <col min="59" max="59" width="9.140625" style="14" customWidth="1"/>
    <col min="60" max="61" width="9.7109375" style="14" customWidth="1"/>
    <col min="62" max="62" width="13.140625" style="14" customWidth="1"/>
    <col min="63" max="63" width="10.42578125" style="14" customWidth="1"/>
    <col min="64" max="64" width="19.140625" style="14" customWidth="1"/>
    <col min="65" max="65" width="2.5703125" style="14" customWidth="1"/>
    <col min="66" max="71" width="9.140625" style="14" customWidth="1"/>
    <col min="72" max="74" width="9.140625" style="38" customWidth="1"/>
    <col min="75" max="75" width="2.28515625" style="38" customWidth="1"/>
    <col min="76" max="76" width="9.140625" style="38"/>
    <col min="77" max="80" width="5.5703125" style="38" customWidth="1"/>
    <col min="81" max="81" width="11.85546875" style="38" customWidth="1"/>
    <col min="82" max="82" width="2.28515625" style="3" customWidth="1"/>
    <col min="83" max="83" width="9.140625" style="38"/>
    <col min="84" max="87" width="5.5703125" style="38" customWidth="1"/>
    <col min="88" max="88" width="11.85546875" style="38" customWidth="1"/>
    <col min="89" max="16384" width="9.140625" style="14"/>
  </cols>
  <sheetData>
    <row r="1" spans="1:108">
      <c r="A1" s="133" t="s">
        <v>47</v>
      </c>
      <c r="B1" s="133"/>
      <c r="C1" s="133"/>
      <c r="D1" s="2"/>
      <c r="E1" s="5" t="s">
        <v>17</v>
      </c>
      <c r="F1" s="5" t="s">
        <v>18</v>
      </c>
      <c r="G1" s="2"/>
      <c r="H1" s="2"/>
      <c r="I1" s="2"/>
      <c r="J1" s="2"/>
      <c r="K1" s="2"/>
      <c r="L1" s="2"/>
      <c r="M1" s="3"/>
      <c r="N1" s="7" t="s">
        <v>20</v>
      </c>
      <c r="O1" s="7" t="s">
        <v>21</v>
      </c>
      <c r="P1" s="3"/>
      <c r="Q1" s="3"/>
      <c r="R1" s="3"/>
      <c r="S1" s="3"/>
      <c r="T1" s="3"/>
      <c r="U1" s="3"/>
      <c r="AA1" s="43">
        <v>3</v>
      </c>
      <c r="AB1" s="43">
        <v>4</v>
      </c>
      <c r="AC1" s="40">
        <v>5</v>
      </c>
      <c r="AD1" s="40">
        <v>6</v>
      </c>
      <c r="AE1" s="40">
        <v>7</v>
      </c>
      <c r="AF1" s="40">
        <v>8</v>
      </c>
      <c r="AG1" s="40">
        <v>9</v>
      </c>
      <c r="AH1" s="40">
        <v>10</v>
      </c>
      <c r="AK1" s="43">
        <v>3</v>
      </c>
      <c r="AL1" s="43">
        <v>4</v>
      </c>
      <c r="AM1" s="40">
        <v>5</v>
      </c>
      <c r="AN1" s="40">
        <v>6</v>
      </c>
      <c r="AO1" s="40">
        <v>7</v>
      </c>
      <c r="AP1" s="40">
        <v>8</v>
      </c>
      <c r="AQ1" s="40">
        <v>9</v>
      </c>
      <c r="AR1" s="40">
        <v>10</v>
      </c>
      <c r="BA1" s="17" t="s">
        <v>22</v>
      </c>
      <c r="BN1" s="137" t="s">
        <v>38</v>
      </c>
      <c r="BO1" s="138"/>
      <c r="BT1" s="133" t="s">
        <v>47</v>
      </c>
      <c r="BU1" s="133"/>
      <c r="BV1" s="133"/>
      <c r="BW1" s="2"/>
      <c r="BX1" s="5" t="s">
        <v>46</v>
      </c>
      <c r="BY1" s="5" t="s">
        <v>18</v>
      </c>
      <c r="BZ1" s="2"/>
      <c r="CA1" s="2"/>
      <c r="CB1" s="2"/>
      <c r="CC1" s="2"/>
      <c r="CE1" s="7" t="s">
        <v>45</v>
      </c>
      <c r="CF1" s="7" t="s">
        <v>18</v>
      </c>
      <c r="CG1" s="3"/>
      <c r="CH1" s="3"/>
      <c r="CI1" s="3"/>
      <c r="CJ1" s="3"/>
      <c r="CN1" s="127" t="s">
        <v>48</v>
      </c>
      <c r="CO1" s="127"/>
      <c r="CP1" s="43">
        <v>3</v>
      </c>
      <c r="CQ1" s="43">
        <v>4</v>
      </c>
      <c r="CR1" s="40">
        <v>5</v>
      </c>
      <c r="CS1" s="40">
        <v>6</v>
      </c>
      <c r="CT1" s="40">
        <v>7</v>
      </c>
      <c r="CU1" s="40">
        <v>8</v>
      </c>
      <c r="CV1" s="67"/>
      <c r="CW1" s="127" t="s">
        <v>49</v>
      </c>
      <c r="CX1" s="127"/>
      <c r="CY1" s="43">
        <v>3</v>
      </c>
      <c r="CZ1" s="43">
        <v>4</v>
      </c>
      <c r="DA1" s="40">
        <v>5</v>
      </c>
      <c r="DB1" s="40">
        <v>6</v>
      </c>
      <c r="DC1" s="40">
        <v>7</v>
      </c>
      <c r="DD1" s="40">
        <v>8</v>
      </c>
    </row>
    <row r="2" spans="1:108" ht="20.25">
      <c r="A2" s="134"/>
      <c r="B2" s="134"/>
      <c r="C2" s="134"/>
      <c r="D2" s="2"/>
      <c r="E2" s="6" t="s">
        <v>19</v>
      </c>
      <c r="F2" s="4"/>
      <c r="G2" s="2"/>
      <c r="H2" s="2"/>
      <c r="I2" s="2"/>
      <c r="J2" s="2"/>
      <c r="K2" s="2"/>
      <c r="L2" s="2"/>
      <c r="M2" s="3"/>
      <c r="N2" s="8" t="s">
        <v>19</v>
      </c>
      <c r="O2" s="9"/>
      <c r="P2" s="3"/>
      <c r="Q2" s="3"/>
      <c r="R2" s="3"/>
      <c r="S2" s="3"/>
      <c r="T2" s="3"/>
      <c r="U2" s="3"/>
      <c r="AA2" s="44">
        <v>12</v>
      </c>
      <c r="AB2" s="44">
        <v>13</v>
      </c>
      <c r="AC2" s="41">
        <v>14</v>
      </c>
      <c r="AD2" s="41">
        <v>15</v>
      </c>
      <c r="AE2" s="41">
        <v>16</v>
      </c>
      <c r="AF2" s="41">
        <v>17</v>
      </c>
      <c r="AG2" s="41">
        <v>18</v>
      </c>
      <c r="AH2" s="41">
        <v>19</v>
      </c>
      <c r="AK2" s="44">
        <v>12</v>
      </c>
      <c r="AL2" s="44">
        <v>13</v>
      </c>
      <c r="AM2" s="41">
        <v>14</v>
      </c>
      <c r="AN2" s="41">
        <v>15</v>
      </c>
      <c r="AO2" s="41">
        <v>16</v>
      </c>
      <c r="AP2" s="41">
        <v>17</v>
      </c>
      <c r="AQ2" s="41">
        <v>18</v>
      </c>
      <c r="AR2" s="41">
        <v>19</v>
      </c>
      <c r="BA2" s="143" t="s">
        <v>6</v>
      </c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N2" s="139"/>
      <c r="BO2" s="140"/>
      <c r="BT2" s="134"/>
      <c r="BU2" s="134"/>
      <c r="BV2" s="134"/>
      <c r="BW2" s="2"/>
      <c r="BX2" s="6" t="s">
        <v>19</v>
      </c>
      <c r="BY2" s="4"/>
      <c r="BZ2" s="2"/>
      <c r="CA2" s="2"/>
      <c r="CB2" s="2"/>
      <c r="CC2" s="2"/>
      <c r="CE2" s="8" t="s">
        <v>19</v>
      </c>
      <c r="CF2" s="63"/>
      <c r="CG2" s="3"/>
      <c r="CH2" s="3"/>
      <c r="CI2" s="3"/>
      <c r="CJ2" s="3"/>
      <c r="CN2" s="127"/>
      <c r="CO2" s="127"/>
      <c r="CP2" s="44">
        <v>10</v>
      </c>
      <c r="CQ2" s="44">
        <v>11</v>
      </c>
      <c r="CR2" s="41">
        <v>12</v>
      </c>
      <c r="CS2" s="41">
        <v>13</v>
      </c>
      <c r="CT2" s="41">
        <v>14</v>
      </c>
      <c r="CU2" s="41">
        <v>15</v>
      </c>
      <c r="CV2" s="67"/>
      <c r="CW2" s="127"/>
      <c r="CX2" s="127"/>
      <c r="CY2" s="44">
        <v>10</v>
      </c>
      <c r="CZ2" s="44">
        <v>11</v>
      </c>
      <c r="DA2" s="41">
        <v>12</v>
      </c>
      <c r="DB2" s="41">
        <v>13</v>
      </c>
      <c r="DC2" s="41">
        <v>14</v>
      </c>
      <c r="DD2" s="41">
        <v>15</v>
      </c>
    </row>
    <row r="3" spans="1:108" ht="16.5" customHeight="1">
      <c r="A3" s="132" t="s">
        <v>7</v>
      </c>
      <c r="B3" s="132" t="s">
        <v>8</v>
      </c>
      <c r="C3" s="132" t="s">
        <v>9</v>
      </c>
      <c r="D3" s="2"/>
      <c r="E3" s="128" t="s">
        <v>10</v>
      </c>
      <c r="F3" s="128" t="s">
        <v>11</v>
      </c>
      <c r="G3" s="128"/>
      <c r="H3" s="129" t="s">
        <v>12</v>
      </c>
      <c r="I3" s="129"/>
      <c r="J3" s="129" t="s">
        <v>13</v>
      </c>
      <c r="K3" s="129"/>
      <c r="L3" s="129" t="s">
        <v>14</v>
      </c>
      <c r="M3" s="3"/>
      <c r="N3" s="145" t="s">
        <v>10</v>
      </c>
      <c r="O3" s="145" t="s">
        <v>11</v>
      </c>
      <c r="P3" s="145"/>
      <c r="Q3" s="144" t="s">
        <v>12</v>
      </c>
      <c r="R3" s="144"/>
      <c r="S3" s="144" t="s">
        <v>13</v>
      </c>
      <c r="T3" s="144"/>
      <c r="U3" s="144" t="s">
        <v>14</v>
      </c>
      <c r="AA3" s="135" t="s">
        <v>10</v>
      </c>
      <c r="AB3" s="135" t="s">
        <v>11</v>
      </c>
      <c r="AC3" s="135"/>
      <c r="AD3" s="136" t="s">
        <v>12</v>
      </c>
      <c r="AE3" s="136"/>
      <c r="AF3" s="136" t="s">
        <v>13</v>
      </c>
      <c r="AG3" s="136"/>
      <c r="AH3" s="136" t="s">
        <v>14</v>
      </c>
      <c r="AK3" s="135" t="s">
        <v>10</v>
      </c>
      <c r="AL3" s="135" t="s">
        <v>11</v>
      </c>
      <c r="AM3" s="135"/>
      <c r="AN3" s="136" t="s">
        <v>12</v>
      </c>
      <c r="AO3" s="136"/>
      <c r="AP3" s="136" t="s">
        <v>13</v>
      </c>
      <c r="AQ3" s="136"/>
      <c r="AR3" s="136" t="s">
        <v>14</v>
      </c>
      <c r="BA3" s="34"/>
      <c r="BB3" s="34"/>
      <c r="BC3" s="34"/>
      <c r="BD3" s="34"/>
      <c r="BE3" s="34"/>
      <c r="BF3" s="34"/>
      <c r="BG3" s="46" t="s">
        <v>5</v>
      </c>
      <c r="BH3" s="47"/>
      <c r="BI3" s="34"/>
      <c r="BJ3" s="34"/>
      <c r="BK3" s="34"/>
      <c r="BL3" s="34"/>
      <c r="BN3" s="139"/>
      <c r="BO3" s="140"/>
      <c r="BT3" s="132" t="s">
        <v>7</v>
      </c>
      <c r="BU3" s="132" t="s">
        <v>8</v>
      </c>
      <c r="BV3" s="132" t="s">
        <v>9</v>
      </c>
      <c r="BW3" s="2"/>
      <c r="BX3" s="128" t="s">
        <v>42</v>
      </c>
      <c r="BY3" s="128" t="s">
        <v>43</v>
      </c>
      <c r="BZ3" s="128"/>
      <c r="CA3" s="129" t="s">
        <v>12</v>
      </c>
      <c r="CB3" s="129"/>
      <c r="CC3" s="130" t="s">
        <v>44</v>
      </c>
      <c r="CE3" s="128" t="s">
        <v>42</v>
      </c>
      <c r="CF3" s="128" t="s">
        <v>43</v>
      </c>
      <c r="CG3" s="128"/>
      <c r="CH3" s="129" t="s">
        <v>12</v>
      </c>
      <c r="CI3" s="129"/>
      <c r="CJ3" s="130" t="s">
        <v>44</v>
      </c>
      <c r="CN3" s="127"/>
      <c r="CO3" s="127"/>
      <c r="CP3" s="123" t="s">
        <v>42</v>
      </c>
      <c r="CQ3" s="123" t="s">
        <v>43</v>
      </c>
      <c r="CR3" s="123"/>
      <c r="CS3" s="124" t="s">
        <v>12</v>
      </c>
      <c r="CT3" s="124"/>
      <c r="CU3" s="125" t="s">
        <v>44</v>
      </c>
      <c r="CW3" s="127"/>
      <c r="CX3" s="127"/>
      <c r="CY3" s="123" t="s">
        <v>42</v>
      </c>
      <c r="CZ3" s="123" t="s">
        <v>43</v>
      </c>
      <c r="DA3" s="123"/>
      <c r="DB3" s="124" t="s">
        <v>12</v>
      </c>
      <c r="DC3" s="124"/>
      <c r="DD3" s="125" t="s">
        <v>44</v>
      </c>
    </row>
    <row r="4" spans="1:108" ht="15.75">
      <c r="A4" s="132"/>
      <c r="B4" s="132"/>
      <c r="C4" s="132"/>
      <c r="D4" s="2"/>
      <c r="E4" s="128"/>
      <c r="F4" s="32" t="s">
        <v>15</v>
      </c>
      <c r="G4" s="32" t="s">
        <v>16</v>
      </c>
      <c r="H4" s="32" t="s">
        <v>15</v>
      </c>
      <c r="I4" s="10" t="s">
        <v>16</v>
      </c>
      <c r="J4" s="32" t="s">
        <v>15</v>
      </c>
      <c r="K4" s="32" t="s">
        <v>16</v>
      </c>
      <c r="L4" s="129"/>
      <c r="M4" s="3"/>
      <c r="N4" s="145"/>
      <c r="O4" s="33" t="s">
        <v>15</v>
      </c>
      <c r="P4" s="33" t="s">
        <v>16</v>
      </c>
      <c r="Q4" s="33" t="s">
        <v>15</v>
      </c>
      <c r="R4" s="12" t="s">
        <v>16</v>
      </c>
      <c r="S4" s="33" t="s">
        <v>15</v>
      </c>
      <c r="T4" s="33" t="s">
        <v>16</v>
      </c>
      <c r="U4" s="144"/>
      <c r="AA4" s="135"/>
      <c r="AB4" s="36" t="s">
        <v>15</v>
      </c>
      <c r="AC4" s="36" t="s">
        <v>16</v>
      </c>
      <c r="AD4" s="36" t="s">
        <v>15</v>
      </c>
      <c r="AE4" s="16" t="s">
        <v>16</v>
      </c>
      <c r="AF4" s="36" t="s">
        <v>15</v>
      </c>
      <c r="AG4" s="36" t="s">
        <v>16</v>
      </c>
      <c r="AH4" s="136"/>
      <c r="AK4" s="135"/>
      <c r="AL4" s="42" t="s">
        <v>15</v>
      </c>
      <c r="AM4" s="42" t="s">
        <v>16</v>
      </c>
      <c r="AN4" s="42" t="s">
        <v>15</v>
      </c>
      <c r="AO4" s="16" t="s">
        <v>16</v>
      </c>
      <c r="AP4" s="42" t="s">
        <v>15</v>
      </c>
      <c r="AQ4" s="42" t="s">
        <v>16</v>
      </c>
      <c r="AR4" s="136"/>
      <c r="BA4" s="35"/>
      <c r="BB4" s="35"/>
      <c r="BC4" s="35"/>
      <c r="BD4" s="35"/>
      <c r="BE4" s="35"/>
      <c r="BF4" s="35"/>
      <c r="BG4" s="46" t="s">
        <v>39</v>
      </c>
      <c r="BH4" s="47"/>
      <c r="BI4" s="35"/>
      <c r="BJ4" s="35"/>
      <c r="BK4" s="35"/>
      <c r="BL4" s="35"/>
      <c r="BN4" s="139"/>
      <c r="BO4" s="140"/>
      <c r="BT4" s="132"/>
      <c r="BU4" s="132"/>
      <c r="BV4" s="132"/>
      <c r="BW4" s="2"/>
      <c r="BX4" s="128"/>
      <c r="BY4" s="39" t="s">
        <v>15</v>
      </c>
      <c r="BZ4" s="39" t="s">
        <v>16</v>
      </c>
      <c r="CA4" s="39" t="s">
        <v>15</v>
      </c>
      <c r="CB4" s="10" t="s">
        <v>16</v>
      </c>
      <c r="CC4" s="131"/>
      <c r="CE4" s="128"/>
      <c r="CF4" s="39" t="s">
        <v>15</v>
      </c>
      <c r="CG4" s="39" t="s">
        <v>16</v>
      </c>
      <c r="CH4" s="39" t="s">
        <v>15</v>
      </c>
      <c r="CI4" s="10" t="s">
        <v>16</v>
      </c>
      <c r="CJ4" s="131"/>
      <c r="CN4" s="127"/>
      <c r="CO4" s="127"/>
      <c r="CP4" s="123"/>
      <c r="CQ4" s="65" t="s">
        <v>15</v>
      </c>
      <c r="CR4" s="65" t="s">
        <v>16</v>
      </c>
      <c r="CS4" s="65" t="s">
        <v>15</v>
      </c>
      <c r="CT4" s="66" t="s">
        <v>16</v>
      </c>
      <c r="CU4" s="126"/>
      <c r="CW4" s="127"/>
      <c r="CX4" s="127"/>
      <c r="CY4" s="123"/>
      <c r="CZ4" s="65" t="s">
        <v>15</v>
      </c>
      <c r="DA4" s="65" t="s">
        <v>16</v>
      </c>
      <c r="DB4" s="65" t="s">
        <v>15</v>
      </c>
      <c r="DC4" s="66" t="s">
        <v>16</v>
      </c>
      <c r="DD4" s="126"/>
    </row>
    <row r="5" spans="1:108" ht="15" customHeight="1">
      <c r="A5" s="13">
        <v>5</v>
      </c>
      <c r="B5" s="31">
        <v>0</v>
      </c>
      <c r="C5" s="31">
        <v>60</v>
      </c>
      <c r="D5" s="2"/>
      <c r="E5" s="11">
        <v>12</v>
      </c>
      <c r="F5" s="11">
        <f>E5+0.1</f>
        <v>12.1</v>
      </c>
      <c r="G5" s="11">
        <f>F5+0.8</f>
        <v>12.9</v>
      </c>
      <c r="H5" s="11">
        <f>G5+0.1</f>
        <v>13</v>
      </c>
      <c r="I5" s="11">
        <v>18.3</v>
      </c>
      <c r="J5" s="11">
        <f>I5+0.1</f>
        <v>18.400000000000002</v>
      </c>
      <c r="K5" s="1">
        <v>20.2</v>
      </c>
      <c r="L5" s="1">
        <f>K5+0.1</f>
        <v>20.3</v>
      </c>
      <c r="M5" s="3"/>
      <c r="N5" s="11">
        <v>11.7</v>
      </c>
      <c r="O5" s="11">
        <f>N5+0.1</f>
        <v>11.799999999999999</v>
      </c>
      <c r="P5" s="1">
        <v>12.6</v>
      </c>
      <c r="Q5" s="1">
        <f>P5+0.1</f>
        <v>12.7</v>
      </c>
      <c r="R5" s="1">
        <v>18.899999999999999</v>
      </c>
      <c r="S5" s="1">
        <f>R5+0.1</f>
        <v>19</v>
      </c>
      <c r="T5" s="1">
        <v>21.2</v>
      </c>
      <c r="U5" s="1">
        <f>T5+0.1</f>
        <v>21.3</v>
      </c>
      <c r="Y5" s="38">
        <v>1</v>
      </c>
      <c r="Z5" s="38" t="e">
        <f>IF('Nutritional Status'!#REF!="","",VLOOKUP('Nutritional Status'!#REF!,$A$5:$C$173,3,))</f>
        <v>#REF!</v>
      </c>
      <c r="AA5" s="38" t="e">
        <f>IF(Z5="","",VLOOKUP($Z5,$C$5:$L$273,AA$1))</f>
        <v>#REF!</v>
      </c>
      <c r="AB5" s="38" t="e">
        <f>IF(Z5="","",VLOOKUP($Z5,$C$5:$L$273,AB$1))</f>
        <v>#REF!</v>
      </c>
      <c r="AC5" s="38" t="e">
        <f>IF(Z5="","",VLOOKUP($Z5,$C$5:$L$273,AC$1))</f>
        <v>#REF!</v>
      </c>
      <c r="AD5" s="38" t="e">
        <f>IF(Z5="","",VLOOKUP($Z5,$C$5:$L$273,AD$1))</f>
        <v>#REF!</v>
      </c>
      <c r="AE5" s="38" t="e">
        <f>IF(Z5="","",VLOOKUP($Z5,$C$5:$L$273,AE$1))</f>
        <v>#REF!</v>
      </c>
      <c r="AF5" s="38" t="e">
        <f>IF(Z5="","",VLOOKUP($Z5,$C$5:$L$273,AF$1))</f>
        <v>#REF!</v>
      </c>
      <c r="AG5" s="38" t="e">
        <f>IF(Z5="","",VLOOKUP($Z5,$C$5:$L$273,AG$1))</f>
        <v>#REF!</v>
      </c>
      <c r="AH5" s="38" t="e">
        <f>IF(Z5="","",VLOOKUP($Z5,$C$5:$L$273,AH$1))</f>
        <v>#REF!</v>
      </c>
      <c r="AJ5" s="38" t="e">
        <f>IF(#REF!="","",VLOOKUP(#REF!,$A$5:$C$173,3,))</f>
        <v>#REF!</v>
      </c>
      <c r="AK5" s="38" t="e">
        <f>IF($AJ5="","",VLOOKUP($AJ5,$C$5:$L$273,AK$1))</f>
        <v>#REF!</v>
      </c>
      <c r="AL5" s="38" t="e">
        <f t="shared" ref="AL5:AR20" si="0">IF($AJ5="","",VLOOKUP($AJ5,$C$5:$L$273,AL$1))</f>
        <v>#REF!</v>
      </c>
      <c r="AM5" s="38" t="e">
        <f t="shared" si="0"/>
        <v>#REF!</v>
      </c>
      <c r="AN5" s="38" t="e">
        <f t="shared" si="0"/>
        <v>#REF!</v>
      </c>
      <c r="AO5" s="38" t="e">
        <f t="shared" si="0"/>
        <v>#REF!</v>
      </c>
      <c r="AP5" s="38" t="e">
        <f t="shared" si="0"/>
        <v>#REF!</v>
      </c>
      <c r="AQ5" s="38" t="e">
        <f t="shared" si="0"/>
        <v>#REF!</v>
      </c>
      <c r="AR5" s="38" t="e">
        <f t="shared" si="0"/>
        <v>#REF!</v>
      </c>
      <c r="BA5" s="152" t="s">
        <v>34</v>
      </c>
      <c r="BB5" s="152"/>
      <c r="BC5" s="152"/>
      <c r="BD5" s="152"/>
      <c r="BE5" s="152"/>
      <c r="BF5" s="152"/>
      <c r="BG5" s="152"/>
      <c r="BH5" s="152"/>
      <c r="BI5" s="152"/>
      <c r="BJ5" s="152"/>
      <c r="BK5" s="152"/>
      <c r="BL5" s="152"/>
      <c r="BN5" s="139"/>
      <c r="BO5" s="140"/>
      <c r="BT5" s="13">
        <v>5</v>
      </c>
      <c r="BU5" s="45">
        <v>0</v>
      </c>
      <c r="BV5" s="45">
        <v>60</v>
      </c>
      <c r="BW5" s="2"/>
      <c r="BX5" s="1">
        <v>0.96</v>
      </c>
      <c r="BY5" s="1">
        <v>0.96099999999999997</v>
      </c>
      <c r="BZ5" s="1">
        <v>1.006</v>
      </c>
      <c r="CA5" s="1">
        <v>1.0069999999999999</v>
      </c>
      <c r="CB5" s="1">
        <v>1.1919999999999999</v>
      </c>
      <c r="CC5" s="1">
        <v>1.1930000000000001</v>
      </c>
      <c r="CE5" s="64">
        <v>0.95099999999999996</v>
      </c>
      <c r="CF5" s="64">
        <v>0.95199999999999985</v>
      </c>
      <c r="CG5" s="64">
        <v>0.998</v>
      </c>
      <c r="CH5" s="64">
        <v>0.99899999999999989</v>
      </c>
      <c r="CI5" s="64">
        <v>1.1890000000000001</v>
      </c>
      <c r="CJ5" s="64">
        <v>1.19</v>
      </c>
      <c r="CM5" s="14" t="e">
        <f>IF('Nutritional Status'!#REF!="","",IF('Nutritional Status'!#REF!&gt;CT5,$CU$3,IF('Nutritional Status'!#REF!&gt;CR5,$CS$3,IF('Nutritional Status'!#REF!&gt;CP5,$CQ$3,$CP$3))))</f>
        <v>#REF!</v>
      </c>
      <c r="CN5" s="38">
        <v>1</v>
      </c>
      <c r="CO5" s="14" t="e">
        <f>Z5</f>
        <v>#REF!</v>
      </c>
      <c r="CP5" s="14" t="e">
        <f>IF($CO5="","",VLOOKUP($CO5,$BV$5:$CJ$173,CP$1))</f>
        <v>#REF!</v>
      </c>
      <c r="CQ5" s="14" t="e">
        <f t="shared" ref="CQ5:CU20" si="1">IF($CO5="","",VLOOKUP($CO5,$BV$5:$CJ$173,CQ$1))</f>
        <v>#REF!</v>
      </c>
      <c r="CR5" s="14" t="e">
        <f t="shared" si="1"/>
        <v>#REF!</v>
      </c>
      <c r="CS5" s="14" t="e">
        <f t="shared" si="1"/>
        <v>#REF!</v>
      </c>
      <c r="CT5" s="14" t="e">
        <f t="shared" si="1"/>
        <v>#REF!</v>
      </c>
      <c r="CU5" s="14" t="e">
        <f t="shared" si="1"/>
        <v>#REF!</v>
      </c>
      <c r="CW5" s="38">
        <v>1</v>
      </c>
      <c r="CX5" s="14" t="e">
        <f>AJ5</f>
        <v>#REF!</v>
      </c>
      <c r="CY5" s="14" t="e">
        <f>IF($CX5="","",VLOOKUP($CX5,$BV$5:$CJ$173,CY$1))</f>
        <v>#REF!</v>
      </c>
      <c r="CZ5" s="14" t="e">
        <f t="shared" ref="CZ5:DD20" si="2">IF($CX5="","",VLOOKUP($CX5,$BV$5:$CJ$173,CZ$1))</f>
        <v>#REF!</v>
      </c>
      <c r="DA5" s="14" t="e">
        <f t="shared" si="2"/>
        <v>#REF!</v>
      </c>
      <c r="DB5" s="14" t="e">
        <f t="shared" si="2"/>
        <v>#REF!</v>
      </c>
      <c r="DC5" s="14" t="e">
        <f t="shared" si="2"/>
        <v>#REF!</v>
      </c>
      <c r="DD5" s="14" t="e">
        <f t="shared" si="2"/>
        <v>#REF!</v>
      </c>
    </row>
    <row r="6" spans="1:108" ht="15" customHeight="1">
      <c r="A6" s="13">
        <v>5.01</v>
      </c>
      <c r="B6" s="31">
        <v>1</v>
      </c>
      <c r="C6" s="31">
        <v>61</v>
      </c>
      <c r="D6" s="2"/>
      <c r="E6" s="11">
        <v>12</v>
      </c>
      <c r="F6" s="11">
        <f t="shared" ref="F6:F69" si="3">E6+0.1</f>
        <v>12.1</v>
      </c>
      <c r="G6" s="11">
        <f t="shared" ref="G6:G60" si="4">F6+0.8</f>
        <v>12.9</v>
      </c>
      <c r="H6" s="11">
        <f t="shared" ref="H6:H69" si="5">G6+0.1</f>
        <v>13</v>
      </c>
      <c r="I6" s="11">
        <v>18.3</v>
      </c>
      <c r="J6" s="11">
        <f t="shared" ref="J6:J69" si="6">I6+0.1</f>
        <v>18.400000000000002</v>
      </c>
      <c r="K6" s="1">
        <v>20.2</v>
      </c>
      <c r="L6" s="1">
        <f t="shared" ref="L6:L69" si="7">K6+0.1</f>
        <v>20.3</v>
      </c>
      <c r="M6" s="3"/>
      <c r="N6" s="11">
        <v>11.7</v>
      </c>
      <c r="O6" s="11">
        <f t="shared" ref="O6:O69" si="8">N6+0.1</f>
        <v>11.799999999999999</v>
      </c>
      <c r="P6" s="1">
        <v>12.6</v>
      </c>
      <c r="Q6" s="1">
        <f t="shared" ref="Q6:Q69" si="9">P6+0.1</f>
        <v>12.7</v>
      </c>
      <c r="R6" s="1">
        <v>18.899999999999999</v>
      </c>
      <c r="S6" s="1">
        <f t="shared" ref="S6:S69" si="10">R6+0.1</f>
        <v>19</v>
      </c>
      <c r="T6" s="1">
        <v>21.3</v>
      </c>
      <c r="U6" s="1">
        <f t="shared" ref="U6:U69" si="11">T6+0.1</f>
        <v>21.400000000000002</v>
      </c>
      <c r="Y6" s="38">
        <v>2</v>
      </c>
      <c r="Z6" s="38" t="str">
        <f>IF('Nutritional Status'!C11="","",VLOOKUP('Nutritional Status'!#REF!,$A$5:$C$173,3,))</f>
        <v/>
      </c>
      <c r="AA6" s="38" t="str">
        <f t="shared" ref="AA6:AA69" si="12">IF(Z6="","",VLOOKUP($Z6,$C$5:$L$273,AA$1))</f>
        <v/>
      </c>
      <c r="AB6" s="38" t="str">
        <f t="shared" ref="AB6:AB69" si="13">IF(Z6="","",VLOOKUP($Z6,$C$5:$L$273,AB$1))</f>
        <v/>
      </c>
      <c r="AC6" s="38" t="str">
        <f t="shared" ref="AC6:AC69" si="14">IF(Z6="","",VLOOKUP($Z6,$C$5:$L$273,AC$1))</f>
        <v/>
      </c>
      <c r="AD6" s="38" t="str">
        <f t="shared" ref="AD6:AD69" si="15">IF(Z6="","",VLOOKUP($Z6,$C$5:$L$273,AD$1))</f>
        <v/>
      </c>
      <c r="AE6" s="38" t="str">
        <f t="shared" ref="AE6:AE69" si="16">IF(Z6="","",VLOOKUP($Z6,$C$5:$L$273,AE$1))</f>
        <v/>
      </c>
      <c r="AF6" s="38" t="str">
        <f t="shared" ref="AF6:AF69" si="17">IF(Z6="","",VLOOKUP($Z6,$C$5:$L$273,AF$1))</f>
        <v/>
      </c>
      <c r="AG6" s="38" t="str">
        <f t="shared" ref="AG6:AG69" si="18">IF(Z6="","",VLOOKUP($Z6,$C$5:$L$273,AG$1))</f>
        <v/>
      </c>
      <c r="AH6" s="38" t="str">
        <f t="shared" ref="AH6:AH69" si="19">IF(Z6="","",VLOOKUP($Z6,$C$5:$L$273,AH$1))</f>
        <v/>
      </c>
      <c r="AJ6" s="38" t="e">
        <f>IF(#REF!="","",VLOOKUP(#REF!,$A$5:$C$173,3,))</f>
        <v>#REF!</v>
      </c>
      <c r="AK6" s="38" t="e">
        <f t="shared" ref="AK6:AR37" si="20">IF($AJ6="","",VLOOKUP($AJ6,$C$5:$L$273,AK$1))</f>
        <v>#REF!</v>
      </c>
      <c r="AL6" s="38" t="e">
        <f t="shared" si="0"/>
        <v>#REF!</v>
      </c>
      <c r="AM6" s="38" t="e">
        <f t="shared" si="0"/>
        <v>#REF!</v>
      </c>
      <c r="AN6" s="38" t="e">
        <f t="shared" si="0"/>
        <v>#REF!</v>
      </c>
      <c r="AO6" s="38" t="e">
        <f t="shared" si="0"/>
        <v>#REF!</v>
      </c>
      <c r="AP6" s="38" t="e">
        <f t="shared" si="0"/>
        <v>#REF!</v>
      </c>
      <c r="AQ6" s="38" t="e">
        <f t="shared" si="0"/>
        <v>#REF!</v>
      </c>
      <c r="AR6" s="38" t="e">
        <f t="shared" si="0"/>
        <v>#REF!</v>
      </c>
      <c r="BA6" s="18" t="s">
        <v>23</v>
      </c>
      <c r="BB6" s="18"/>
      <c r="BC6" s="153"/>
      <c r="BD6" s="153"/>
      <c r="BE6" s="153"/>
      <c r="BN6" s="139"/>
      <c r="BO6" s="140"/>
      <c r="BT6" s="13">
        <v>5.01</v>
      </c>
      <c r="BU6" s="45">
        <v>1</v>
      </c>
      <c r="BV6" s="45">
        <v>61</v>
      </c>
      <c r="BW6" s="2"/>
      <c r="BX6" s="1">
        <v>0.96400000000000008</v>
      </c>
      <c r="BY6" s="1">
        <v>0.96499999999999997</v>
      </c>
      <c r="BZ6" s="1">
        <v>1.01</v>
      </c>
      <c r="CA6" s="1">
        <v>1.0109999999999999</v>
      </c>
      <c r="CB6" s="1">
        <v>1.194</v>
      </c>
      <c r="CC6" s="1">
        <v>1.1950000000000001</v>
      </c>
      <c r="CE6" s="64">
        <v>0.95200000000000007</v>
      </c>
      <c r="CF6" s="64">
        <v>0.95299999999999996</v>
      </c>
      <c r="CG6" s="64">
        <v>1</v>
      </c>
      <c r="CH6" s="64">
        <v>1.0009999999999999</v>
      </c>
      <c r="CI6" s="64">
        <v>1.1909999999999998</v>
      </c>
      <c r="CJ6" s="64">
        <v>1.1919999999999999</v>
      </c>
      <c r="CM6" s="14" t="e">
        <f>IF('Nutritional Status'!#REF!="","",IF('Nutritional Status'!#REF!&gt;CT6,$CU$3,IF('Nutritional Status'!#REF!&gt;CR6,$CS$3,IF('Nutritional Status'!#REF!&gt;CP6,$CQ$3,$CP$3))))</f>
        <v>#REF!</v>
      </c>
      <c r="CN6" s="38">
        <v>2</v>
      </c>
      <c r="CO6" s="14" t="str">
        <f t="shared" ref="CO6:CO69" si="21">Z6</f>
        <v/>
      </c>
      <c r="CP6" s="14" t="str">
        <f>IF($CO6="","",VLOOKUP($CO6,$BV$5:$CJ$173,CP$1))</f>
        <v/>
      </c>
      <c r="CQ6" s="14" t="str">
        <f t="shared" si="1"/>
        <v/>
      </c>
      <c r="CR6" s="14" t="str">
        <f t="shared" si="1"/>
        <v/>
      </c>
      <c r="CS6" s="14" t="str">
        <f t="shared" si="1"/>
        <v/>
      </c>
      <c r="CT6" s="14" t="str">
        <f t="shared" si="1"/>
        <v/>
      </c>
      <c r="CU6" s="14" t="str">
        <f t="shared" si="1"/>
        <v/>
      </c>
      <c r="CW6" s="38">
        <v>2</v>
      </c>
      <c r="CX6" s="14" t="e">
        <f t="shared" ref="CX6:CX69" si="22">AJ6</f>
        <v>#REF!</v>
      </c>
      <c r="CY6" s="14" t="e">
        <f t="shared" ref="CY6:DD37" si="23">IF($CX6="","",VLOOKUP($CX6,$BV$5:$CJ$173,CY$1))</f>
        <v>#REF!</v>
      </c>
      <c r="CZ6" s="14" t="e">
        <f t="shared" si="2"/>
        <v>#REF!</v>
      </c>
      <c r="DA6" s="14" t="e">
        <f t="shared" si="2"/>
        <v>#REF!</v>
      </c>
      <c r="DB6" s="14" t="e">
        <f t="shared" si="2"/>
        <v>#REF!</v>
      </c>
      <c r="DC6" s="14" t="e">
        <f t="shared" si="2"/>
        <v>#REF!</v>
      </c>
      <c r="DD6" s="14" t="e">
        <f t="shared" si="2"/>
        <v>#REF!</v>
      </c>
    </row>
    <row r="7" spans="1:108" ht="15" customHeight="1">
      <c r="A7" s="13">
        <v>5.0199999999999996</v>
      </c>
      <c r="B7" s="31">
        <v>2</v>
      </c>
      <c r="C7" s="31">
        <v>62</v>
      </c>
      <c r="D7" s="2"/>
      <c r="E7" s="11">
        <v>12</v>
      </c>
      <c r="F7" s="11">
        <f t="shared" si="3"/>
        <v>12.1</v>
      </c>
      <c r="G7" s="11">
        <f t="shared" si="4"/>
        <v>12.9</v>
      </c>
      <c r="H7" s="11">
        <f t="shared" si="5"/>
        <v>13</v>
      </c>
      <c r="I7" s="11">
        <v>18.3</v>
      </c>
      <c r="J7" s="11">
        <f t="shared" si="6"/>
        <v>18.400000000000002</v>
      </c>
      <c r="K7" s="1">
        <v>20.2</v>
      </c>
      <c r="L7" s="1">
        <f t="shared" si="7"/>
        <v>20.3</v>
      </c>
      <c r="M7" s="3"/>
      <c r="N7" s="11">
        <v>11.7</v>
      </c>
      <c r="O7" s="11">
        <f t="shared" si="8"/>
        <v>11.799999999999999</v>
      </c>
      <c r="P7" s="1">
        <v>12.6</v>
      </c>
      <c r="Q7" s="1">
        <f t="shared" si="9"/>
        <v>12.7</v>
      </c>
      <c r="R7" s="1">
        <v>18.899999999999999</v>
      </c>
      <c r="S7" s="1">
        <f t="shared" si="10"/>
        <v>19</v>
      </c>
      <c r="T7" s="1">
        <v>21.4</v>
      </c>
      <c r="U7" s="1">
        <f t="shared" si="11"/>
        <v>21.5</v>
      </c>
      <c r="W7" s="38" t="e">
        <f>IF(BK12="","",IF(BK12&gt;AG5,$AH$3,IF(BK12&gt;AE5,$AF$3,IF(BK12&gt;AC5,$AD$3,IF(BK12&gt;AA5,$AB$3,$AA$3)))))</f>
        <v>#REF!</v>
      </c>
      <c r="Y7" s="38">
        <v>3</v>
      </c>
      <c r="Z7" s="38" t="e">
        <f>IF('Nutritional Status'!#REF!="","",VLOOKUP('Nutritional Status'!#REF!,$A$5:$C$173,3,))</f>
        <v>#REF!</v>
      </c>
      <c r="AA7" s="38" t="e">
        <f t="shared" si="12"/>
        <v>#REF!</v>
      </c>
      <c r="AB7" s="38" t="e">
        <f t="shared" si="13"/>
        <v>#REF!</v>
      </c>
      <c r="AC7" s="38" t="e">
        <f t="shared" si="14"/>
        <v>#REF!</v>
      </c>
      <c r="AD7" s="38" t="e">
        <f t="shared" si="15"/>
        <v>#REF!</v>
      </c>
      <c r="AE7" s="38" t="e">
        <f t="shared" si="16"/>
        <v>#REF!</v>
      </c>
      <c r="AF7" s="38" t="e">
        <f t="shared" si="17"/>
        <v>#REF!</v>
      </c>
      <c r="AG7" s="38" t="e">
        <f t="shared" si="18"/>
        <v>#REF!</v>
      </c>
      <c r="AH7" s="38" t="e">
        <f t="shared" si="19"/>
        <v>#REF!</v>
      </c>
      <c r="AJ7" s="38" t="e">
        <f>IF(#REF!="","",VLOOKUP(#REF!,$A$5:$C$173,3,))</f>
        <v>#REF!</v>
      </c>
      <c r="AK7" s="38" t="e">
        <f t="shared" si="20"/>
        <v>#REF!</v>
      </c>
      <c r="AL7" s="38" t="e">
        <f t="shared" si="0"/>
        <v>#REF!</v>
      </c>
      <c r="AM7" s="38" t="e">
        <f t="shared" si="0"/>
        <v>#REF!</v>
      </c>
      <c r="AN7" s="38" t="e">
        <f t="shared" si="0"/>
        <v>#REF!</v>
      </c>
      <c r="AO7" s="38" t="e">
        <f t="shared" si="0"/>
        <v>#REF!</v>
      </c>
      <c r="AP7" s="38" t="e">
        <f t="shared" si="0"/>
        <v>#REF!</v>
      </c>
      <c r="AQ7" s="38" t="e">
        <f t="shared" si="0"/>
        <v>#REF!</v>
      </c>
      <c r="AR7" s="38" t="e">
        <f t="shared" si="0"/>
        <v>#REF!</v>
      </c>
      <c r="BA7" s="14" t="s">
        <v>24</v>
      </c>
      <c r="BC7" s="154"/>
      <c r="BD7" s="154"/>
      <c r="BE7" s="154"/>
      <c r="BJ7" s="155" t="s">
        <v>26</v>
      </c>
      <c r="BK7" s="155"/>
      <c r="BL7" s="48">
        <v>42901</v>
      </c>
      <c r="BN7" s="139"/>
      <c r="BO7" s="140"/>
      <c r="BT7" s="13">
        <v>5.0199999999999996</v>
      </c>
      <c r="BU7" s="45">
        <v>2</v>
      </c>
      <c r="BV7" s="45">
        <v>62</v>
      </c>
      <c r="BW7" s="2"/>
      <c r="BX7" s="1">
        <v>0.96799999999999997</v>
      </c>
      <c r="BY7" s="1">
        <v>0.96899999999999986</v>
      </c>
      <c r="BZ7" s="1">
        <v>1.0149999999999999</v>
      </c>
      <c r="CA7" s="1">
        <v>1.016</v>
      </c>
      <c r="CB7" s="1">
        <v>1.2</v>
      </c>
      <c r="CC7" s="1">
        <v>1.2009999999999998</v>
      </c>
      <c r="CE7" s="64">
        <v>0.95600000000000007</v>
      </c>
      <c r="CF7" s="64">
        <v>0.95700000000000007</v>
      </c>
      <c r="CG7" s="64">
        <v>1.004</v>
      </c>
      <c r="CH7" s="64">
        <v>1.0049999999999999</v>
      </c>
      <c r="CI7" s="64">
        <v>1.1970000000000001</v>
      </c>
      <c r="CJ7" s="64">
        <v>1.198</v>
      </c>
      <c r="CM7" s="14" t="e">
        <f>IF('Nutritional Status'!#REF!="","",IF('Nutritional Status'!#REF!&gt;CT7,$CU$3,IF('Nutritional Status'!#REF!&gt;CR7,$CS$3,IF('Nutritional Status'!#REF!&gt;CP7,$CQ$3,$CP$3))))</f>
        <v>#REF!</v>
      </c>
      <c r="CN7" s="38">
        <v>3</v>
      </c>
      <c r="CO7" s="14" t="e">
        <f t="shared" si="21"/>
        <v>#REF!</v>
      </c>
      <c r="CP7" s="14" t="e">
        <f t="shared" ref="CP7:CU38" si="24">IF($CO7="","",VLOOKUP($CO7,$BV$5:$CJ$173,CP$1))</f>
        <v>#REF!</v>
      </c>
      <c r="CQ7" s="14" t="e">
        <f t="shared" si="1"/>
        <v>#REF!</v>
      </c>
      <c r="CR7" s="14" t="e">
        <f t="shared" si="1"/>
        <v>#REF!</v>
      </c>
      <c r="CS7" s="14" t="e">
        <f t="shared" si="1"/>
        <v>#REF!</v>
      </c>
      <c r="CT7" s="14" t="e">
        <f t="shared" si="1"/>
        <v>#REF!</v>
      </c>
      <c r="CU7" s="14" t="e">
        <f t="shared" si="1"/>
        <v>#REF!</v>
      </c>
      <c r="CW7" s="38">
        <v>3</v>
      </c>
      <c r="CX7" s="14" t="e">
        <f t="shared" si="22"/>
        <v>#REF!</v>
      </c>
      <c r="CY7" s="14" t="e">
        <f t="shared" si="23"/>
        <v>#REF!</v>
      </c>
      <c r="CZ7" s="14" t="e">
        <f t="shared" si="2"/>
        <v>#REF!</v>
      </c>
      <c r="DA7" s="14" t="e">
        <f t="shared" si="2"/>
        <v>#REF!</v>
      </c>
      <c r="DB7" s="14" t="e">
        <f t="shared" si="2"/>
        <v>#REF!</v>
      </c>
      <c r="DC7" s="14" t="e">
        <f t="shared" si="2"/>
        <v>#REF!</v>
      </c>
      <c r="DD7" s="14" t="e">
        <f t="shared" si="2"/>
        <v>#REF!</v>
      </c>
    </row>
    <row r="8" spans="1:108" ht="15" customHeight="1">
      <c r="A8" s="13">
        <v>5.03</v>
      </c>
      <c r="B8" s="31">
        <v>3</v>
      </c>
      <c r="C8" s="31">
        <v>63</v>
      </c>
      <c r="D8" s="2"/>
      <c r="E8" s="11">
        <v>12</v>
      </c>
      <c r="F8" s="11">
        <f t="shared" si="3"/>
        <v>12.1</v>
      </c>
      <c r="G8" s="11">
        <f t="shared" si="4"/>
        <v>12.9</v>
      </c>
      <c r="H8" s="11">
        <f t="shared" si="5"/>
        <v>13</v>
      </c>
      <c r="I8" s="11">
        <v>18.3</v>
      </c>
      <c r="J8" s="11">
        <f t="shared" si="6"/>
        <v>18.400000000000002</v>
      </c>
      <c r="K8" s="1">
        <v>20.2</v>
      </c>
      <c r="L8" s="1">
        <f t="shared" si="7"/>
        <v>20.3</v>
      </c>
      <c r="M8" s="3"/>
      <c r="N8" s="11">
        <v>11.7</v>
      </c>
      <c r="O8" s="11">
        <f t="shared" si="8"/>
        <v>11.799999999999999</v>
      </c>
      <c r="P8" s="1">
        <v>12.6</v>
      </c>
      <c r="Q8" s="1">
        <f t="shared" si="9"/>
        <v>12.7</v>
      </c>
      <c r="R8" s="1">
        <v>18.899999999999999</v>
      </c>
      <c r="S8" s="1">
        <f t="shared" si="10"/>
        <v>19</v>
      </c>
      <c r="T8" s="1">
        <v>21.5</v>
      </c>
      <c r="U8" s="1">
        <f t="shared" si="11"/>
        <v>21.6</v>
      </c>
      <c r="Y8" s="38">
        <v>4</v>
      </c>
      <c r="Z8" s="38" t="e">
        <f>IF('Nutritional Status'!#REF!="","",VLOOKUP('Nutritional Status'!#REF!,$A$5:$C$173,3,))</f>
        <v>#REF!</v>
      </c>
      <c r="AA8" s="38" t="e">
        <f t="shared" si="12"/>
        <v>#REF!</v>
      </c>
      <c r="AB8" s="38" t="e">
        <f t="shared" si="13"/>
        <v>#REF!</v>
      </c>
      <c r="AC8" s="38" t="e">
        <f t="shared" si="14"/>
        <v>#REF!</v>
      </c>
      <c r="AD8" s="38" t="e">
        <f t="shared" si="15"/>
        <v>#REF!</v>
      </c>
      <c r="AE8" s="38" t="e">
        <f t="shared" si="16"/>
        <v>#REF!</v>
      </c>
      <c r="AF8" s="38" t="e">
        <f t="shared" si="17"/>
        <v>#REF!</v>
      </c>
      <c r="AG8" s="38" t="e">
        <f t="shared" si="18"/>
        <v>#REF!</v>
      </c>
      <c r="AH8" s="38" t="e">
        <f t="shared" si="19"/>
        <v>#REF!</v>
      </c>
      <c r="AJ8" s="38" t="e">
        <f>IF(#REF!="","",VLOOKUP(#REF!,$A$5:$C$173,3,))</f>
        <v>#REF!</v>
      </c>
      <c r="AK8" s="38" t="e">
        <f t="shared" si="20"/>
        <v>#REF!</v>
      </c>
      <c r="AL8" s="38" t="e">
        <f t="shared" si="0"/>
        <v>#REF!</v>
      </c>
      <c r="AM8" s="38" t="e">
        <f t="shared" si="0"/>
        <v>#REF!</v>
      </c>
      <c r="AN8" s="38" t="e">
        <f t="shared" si="0"/>
        <v>#REF!</v>
      </c>
      <c r="AO8" s="38" t="e">
        <f t="shared" si="0"/>
        <v>#REF!</v>
      </c>
      <c r="AP8" s="38" t="e">
        <f t="shared" si="0"/>
        <v>#REF!</v>
      </c>
      <c r="AQ8" s="38" t="e">
        <f t="shared" si="0"/>
        <v>#REF!</v>
      </c>
      <c r="AR8" s="38" t="e">
        <f t="shared" si="0"/>
        <v>#REF!</v>
      </c>
      <c r="BA8" s="14" t="s">
        <v>25</v>
      </c>
      <c r="BD8" s="156"/>
      <c r="BE8" s="156"/>
      <c r="BN8" s="141"/>
      <c r="BO8" s="142"/>
      <c r="BT8" s="13">
        <v>5.03</v>
      </c>
      <c r="BU8" s="45">
        <v>3</v>
      </c>
      <c r="BV8" s="45">
        <v>63</v>
      </c>
      <c r="BW8" s="2"/>
      <c r="BX8" s="1">
        <v>0.97299999999999998</v>
      </c>
      <c r="BY8" s="1">
        <v>0.97399999999999987</v>
      </c>
      <c r="BZ8" s="1">
        <v>1.0190000000000001</v>
      </c>
      <c r="CA8" s="1">
        <v>1.02</v>
      </c>
      <c r="CB8" s="1">
        <v>1.206</v>
      </c>
      <c r="CC8" s="1">
        <v>1.2069999999999999</v>
      </c>
      <c r="CE8" s="64">
        <v>0.96</v>
      </c>
      <c r="CF8" s="64">
        <v>0.96099999999999997</v>
      </c>
      <c r="CG8" s="64">
        <v>1.0090000000000001</v>
      </c>
      <c r="CH8" s="64">
        <v>1.01</v>
      </c>
      <c r="CI8" s="64">
        <v>1.2030000000000001</v>
      </c>
      <c r="CJ8" s="64">
        <v>1.204</v>
      </c>
      <c r="CM8" s="14" t="e">
        <f>IF('Nutritional Status'!#REF!="","",IF('Nutritional Status'!#REF!&gt;CT8,$CU$3,IF('Nutritional Status'!#REF!&gt;CR8,$CS$3,IF('Nutritional Status'!#REF!&gt;CP8,$CQ$3,$CP$3))))</f>
        <v>#REF!</v>
      </c>
      <c r="CN8" s="38">
        <v>4</v>
      </c>
      <c r="CO8" s="14" t="e">
        <f t="shared" si="21"/>
        <v>#REF!</v>
      </c>
      <c r="CP8" s="14" t="e">
        <f t="shared" si="24"/>
        <v>#REF!</v>
      </c>
      <c r="CQ8" s="14" t="e">
        <f t="shared" si="1"/>
        <v>#REF!</v>
      </c>
      <c r="CR8" s="14" t="e">
        <f t="shared" si="1"/>
        <v>#REF!</v>
      </c>
      <c r="CS8" s="14" t="e">
        <f t="shared" si="1"/>
        <v>#REF!</v>
      </c>
      <c r="CT8" s="14" t="e">
        <f t="shared" si="1"/>
        <v>#REF!</v>
      </c>
      <c r="CU8" s="14" t="e">
        <f t="shared" si="1"/>
        <v>#REF!</v>
      </c>
      <c r="CW8" s="38">
        <v>4</v>
      </c>
      <c r="CX8" s="14" t="e">
        <f t="shared" si="22"/>
        <v>#REF!</v>
      </c>
      <c r="CY8" s="14" t="e">
        <f t="shared" si="23"/>
        <v>#REF!</v>
      </c>
      <c r="CZ8" s="14" t="e">
        <f t="shared" si="2"/>
        <v>#REF!</v>
      </c>
      <c r="DA8" s="14" t="e">
        <f t="shared" si="2"/>
        <v>#REF!</v>
      </c>
      <c r="DB8" s="14" t="e">
        <f t="shared" si="2"/>
        <v>#REF!</v>
      </c>
      <c r="DC8" s="14" t="e">
        <f t="shared" si="2"/>
        <v>#REF!</v>
      </c>
      <c r="DD8" s="14" t="e">
        <f t="shared" si="2"/>
        <v>#REF!</v>
      </c>
    </row>
    <row r="9" spans="1:108" ht="15" customHeight="1">
      <c r="A9" s="13">
        <v>5.04</v>
      </c>
      <c r="B9" s="31">
        <v>4</v>
      </c>
      <c r="C9" s="31">
        <v>64</v>
      </c>
      <c r="D9" s="2"/>
      <c r="E9" s="11">
        <v>12</v>
      </c>
      <c r="F9" s="11">
        <f t="shared" si="3"/>
        <v>12.1</v>
      </c>
      <c r="G9" s="11">
        <f t="shared" si="4"/>
        <v>12.9</v>
      </c>
      <c r="H9" s="11">
        <f t="shared" si="5"/>
        <v>13</v>
      </c>
      <c r="I9" s="11">
        <v>18.3</v>
      </c>
      <c r="J9" s="11">
        <f t="shared" si="6"/>
        <v>18.400000000000002</v>
      </c>
      <c r="K9" s="1">
        <v>20.3</v>
      </c>
      <c r="L9" s="1">
        <f t="shared" si="7"/>
        <v>20.400000000000002</v>
      </c>
      <c r="M9" s="3"/>
      <c r="N9" s="11">
        <v>11.7</v>
      </c>
      <c r="O9" s="11">
        <f t="shared" si="8"/>
        <v>11.799999999999999</v>
      </c>
      <c r="P9" s="1">
        <v>12.6</v>
      </c>
      <c r="Q9" s="1">
        <f t="shared" si="9"/>
        <v>12.7</v>
      </c>
      <c r="R9" s="1">
        <v>18.899999999999999</v>
      </c>
      <c r="S9" s="1">
        <f t="shared" si="10"/>
        <v>19</v>
      </c>
      <c r="T9" s="1">
        <v>21.5</v>
      </c>
      <c r="U9" s="1">
        <f t="shared" si="11"/>
        <v>21.6</v>
      </c>
      <c r="Y9" s="38">
        <v>5</v>
      </c>
      <c r="Z9" s="38" t="e">
        <f>IF('Nutritional Status'!#REF!="","",VLOOKUP('Nutritional Status'!#REF!,$A$5:$C$173,3,))</f>
        <v>#REF!</v>
      </c>
      <c r="AA9" s="38" t="e">
        <f t="shared" si="12"/>
        <v>#REF!</v>
      </c>
      <c r="AB9" s="38" t="e">
        <f t="shared" si="13"/>
        <v>#REF!</v>
      </c>
      <c r="AC9" s="38" t="e">
        <f t="shared" si="14"/>
        <v>#REF!</v>
      </c>
      <c r="AD9" s="38" t="e">
        <f t="shared" si="15"/>
        <v>#REF!</v>
      </c>
      <c r="AE9" s="38" t="e">
        <f t="shared" si="16"/>
        <v>#REF!</v>
      </c>
      <c r="AF9" s="38" t="e">
        <f t="shared" si="17"/>
        <v>#REF!</v>
      </c>
      <c r="AG9" s="38" t="e">
        <f t="shared" si="18"/>
        <v>#REF!</v>
      </c>
      <c r="AH9" s="38" t="e">
        <f t="shared" si="19"/>
        <v>#REF!</v>
      </c>
      <c r="AJ9" s="38" t="e">
        <f>IF(#REF!="","",VLOOKUP(#REF!,$A$5:$C$173,3,))</f>
        <v>#REF!</v>
      </c>
      <c r="AK9" s="38" t="e">
        <f t="shared" si="20"/>
        <v>#REF!</v>
      </c>
      <c r="AL9" s="38" t="e">
        <f t="shared" si="0"/>
        <v>#REF!</v>
      </c>
      <c r="AM9" s="38" t="e">
        <f t="shared" si="0"/>
        <v>#REF!</v>
      </c>
      <c r="AN9" s="38" t="e">
        <f t="shared" si="0"/>
        <v>#REF!</v>
      </c>
      <c r="AO9" s="38" t="e">
        <f t="shared" si="0"/>
        <v>#REF!</v>
      </c>
      <c r="AP9" s="38" t="e">
        <f t="shared" si="0"/>
        <v>#REF!</v>
      </c>
      <c r="AQ9" s="38" t="e">
        <f t="shared" si="0"/>
        <v>#REF!</v>
      </c>
      <c r="AR9" s="38" t="e">
        <f t="shared" si="0"/>
        <v>#REF!</v>
      </c>
      <c r="BT9" s="13">
        <v>5.04</v>
      </c>
      <c r="BU9" s="45">
        <v>4</v>
      </c>
      <c r="BV9" s="45">
        <v>64</v>
      </c>
      <c r="BW9" s="2"/>
      <c r="BX9" s="1">
        <v>0.97699999999999998</v>
      </c>
      <c r="BY9" s="1">
        <v>0.97799999999999998</v>
      </c>
      <c r="BZ9" s="1">
        <v>1.024</v>
      </c>
      <c r="CA9" s="1">
        <v>1.0249999999999999</v>
      </c>
      <c r="CB9" s="1">
        <v>1.212</v>
      </c>
      <c r="CC9" s="1">
        <v>1.2130000000000001</v>
      </c>
      <c r="CE9" s="64">
        <v>0.96400000000000008</v>
      </c>
      <c r="CF9" s="64">
        <v>0.96499999999999997</v>
      </c>
      <c r="CG9" s="64">
        <v>1.0130000000000001</v>
      </c>
      <c r="CH9" s="64">
        <v>1.014</v>
      </c>
      <c r="CI9" s="64">
        <v>1.2090000000000001</v>
      </c>
      <c r="CJ9" s="64">
        <v>1.21</v>
      </c>
      <c r="CM9" s="14" t="e">
        <f>IF('Nutritional Status'!#REF!="","",IF('Nutritional Status'!#REF!&gt;CT9,$CU$3,IF('Nutritional Status'!#REF!&gt;CR9,$CS$3,IF('Nutritional Status'!#REF!&gt;CP9,$CQ$3,$CP$3))))</f>
        <v>#REF!</v>
      </c>
      <c r="CN9" s="38">
        <v>5</v>
      </c>
      <c r="CO9" s="14" t="e">
        <f t="shared" si="21"/>
        <v>#REF!</v>
      </c>
      <c r="CP9" s="14" t="e">
        <f t="shared" si="24"/>
        <v>#REF!</v>
      </c>
      <c r="CQ9" s="14" t="e">
        <f t="shared" si="1"/>
        <v>#REF!</v>
      </c>
      <c r="CR9" s="14" t="e">
        <f t="shared" si="1"/>
        <v>#REF!</v>
      </c>
      <c r="CS9" s="14" t="e">
        <f t="shared" si="1"/>
        <v>#REF!</v>
      </c>
      <c r="CT9" s="14" t="e">
        <f t="shared" si="1"/>
        <v>#REF!</v>
      </c>
      <c r="CU9" s="14" t="e">
        <f t="shared" si="1"/>
        <v>#REF!</v>
      </c>
      <c r="CW9" s="38">
        <v>5</v>
      </c>
      <c r="CX9" s="14" t="e">
        <f t="shared" si="22"/>
        <v>#REF!</v>
      </c>
      <c r="CY9" s="14" t="e">
        <f t="shared" si="23"/>
        <v>#REF!</v>
      </c>
      <c r="CZ9" s="14" t="e">
        <f t="shared" si="2"/>
        <v>#REF!</v>
      </c>
      <c r="DA9" s="14" t="e">
        <f t="shared" si="2"/>
        <v>#REF!</v>
      </c>
      <c r="DB9" s="14" t="e">
        <f t="shared" si="2"/>
        <v>#REF!</v>
      </c>
      <c r="DC9" s="14" t="e">
        <f t="shared" si="2"/>
        <v>#REF!</v>
      </c>
      <c r="DD9" s="14" t="e">
        <f t="shared" si="2"/>
        <v>#REF!</v>
      </c>
    </row>
    <row r="10" spans="1:108" ht="15" customHeight="1">
      <c r="A10" s="13">
        <v>5.05</v>
      </c>
      <c r="B10" s="31">
        <v>5</v>
      </c>
      <c r="C10" s="31">
        <v>65</v>
      </c>
      <c r="D10" s="2"/>
      <c r="E10" s="11">
        <v>12</v>
      </c>
      <c r="F10" s="11">
        <f t="shared" si="3"/>
        <v>12.1</v>
      </c>
      <c r="G10" s="11">
        <f t="shared" si="4"/>
        <v>12.9</v>
      </c>
      <c r="H10" s="11">
        <f t="shared" si="5"/>
        <v>13</v>
      </c>
      <c r="I10" s="11">
        <v>18.3</v>
      </c>
      <c r="J10" s="11">
        <f t="shared" si="6"/>
        <v>18.400000000000002</v>
      </c>
      <c r="K10" s="1">
        <v>20.3</v>
      </c>
      <c r="L10" s="1">
        <f t="shared" si="7"/>
        <v>20.400000000000002</v>
      </c>
      <c r="M10" s="3"/>
      <c r="N10" s="11">
        <v>11.6</v>
      </c>
      <c r="O10" s="11">
        <f t="shared" si="8"/>
        <v>11.7</v>
      </c>
      <c r="P10" s="1">
        <v>12.6</v>
      </c>
      <c r="Q10" s="1">
        <f t="shared" si="9"/>
        <v>12.7</v>
      </c>
      <c r="R10" s="1">
        <v>19</v>
      </c>
      <c r="S10" s="1">
        <f t="shared" si="10"/>
        <v>19.100000000000001</v>
      </c>
      <c r="T10" s="1">
        <v>21.6</v>
      </c>
      <c r="U10" s="1">
        <f t="shared" si="11"/>
        <v>21.700000000000003</v>
      </c>
      <c r="Y10" s="38">
        <v>6</v>
      </c>
      <c r="Z10" s="38" t="e">
        <f>IF('Nutritional Status'!#REF!="","",VLOOKUP('Nutritional Status'!#REF!,$A$5:$C$173,3,))</f>
        <v>#REF!</v>
      </c>
      <c r="AA10" s="38" t="e">
        <f t="shared" si="12"/>
        <v>#REF!</v>
      </c>
      <c r="AB10" s="38" t="e">
        <f t="shared" si="13"/>
        <v>#REF!</v>
      </c>
      <c r="AC10" s="38" t="e">
        <f t="shared" si="14"/>
        <v>#REF!</v>
      </c>
      <c r="AD10" s="38" t="e">
        <f t="shared" si="15"/>
        <v>#REF!</v>
      </c>
      <c r="AE10" s="38" t="e">
        <f t="shared" si="16"/>
        <v>#REF!</v>
      </c>
      <c r="AF10" s="38" t="e">
        <f t="shared" si="17"/>
        <v>#REF!</v>
      </c>
      <c r="AG10" s="38" t="e">
        <f t="shared" si="18"/>
        <v>#REF!</v>
      </c>
      <c r="AH10" s="38" t="e">
        <f t="shared" si="19"/>
        <v>#REF!</v>
      </c>
      <c r="AJ10" s="38" t="e">
        <f>IF(#REF!="","",VLOOKUP(#REF!,$A$5:$C$173,3,))</f>
        <v>#REF!</v>
      </c>
      <c r="AK10" s="38" t="e">
        <f t="shared" si="20"/>
        <v>#REF!</v>
      </c>
      <c r="AL10" s="38" t="e">
        <f t="shared" si="0"/>
        <v>#REF!</v>
      </c>
      <c r="AM10" s="38" t="e">
        <f t="shared" si="0"/>
        <v>#REF!</v>
      </c>
      <c r="AN10" s="38" t="e">
        <f t="shared" si="0"/>
        <v>#REF!</v>
      </c>
      <c r="AO10" s="38" t="e">
        <f t="shared" si="0"/>
        <v>#REF!</v>
      </c>
      <c r="AP10" s="38" t="e">
        <f t="shared" si="0"/>
        <v>#REF!</v>
      </c>
      <c r="AQ10" s="38" t="e">
        <f t="shared" si="0"/>
        <v>#REF!</v>
      </c>
      <c r="AR10" s="38" t="e">
        <f t="shared" si="0"/>
        <v>#REF!</v>
      </c>
      <c r="BA10" s="157" t="s">
        <v>0</v>
      </c>
      <c r="BB10" s="157"/>
      <c r="BC10" s="157"/>
      <c r="BD10" s="157"/>
      <c r="BE10" s="157"/>
      <c r="BF10" s="19" t="s">
        <v>27</v>
      </c>
      <c r="BG10" s="37" t="s">
        <v>28</v>
      </c>
      <c r="BH10" s="19" t="s">
        <v>30</v>
      </c>
      <c r="BI10" s="19" t="s">
        <v>31</v>
      </c>
      <c r="BJ10" s="19" t="s">
        <v>32</v>
      </c>
      <c r="BK10" s="19" t="s">
        <v>33</v>
      </c>
      <c r="BL10" s="37" t="s">
        <v>29</v>
      </c>
      <c r="BN10" s="146" t="s">
        <v>37</v>
      </c>
      <c r="BO10" s="147"/>
      <c r="BT10" s="13">
        <v>5.05</v>
      </c>
      <c r="BU10" s="45">
        <v>5</v>
      </c>
      <c r="BV10" s="45">
        <v>65</v>
      </c>
      <c r="BW10" s="2"/>
      <c r="BX10" s="1">
        <v>0.98099999999999998</v>
      </c>
      <c r="BY10" s="1">
        <v>0.98199999999999987</v>
      </c>
      <c r="BZ10" s="1">
        <v>1.0290000000000001</v>
      </c>
      <c r="CA10" s="1">
        <v>1.03</v>
      </c>
      <c r="CB10" s="1">
        <v>1.218</v>
      </c>
      <c r="CC10" s="1">
        <v>1.2189999999999999</v>
      </c>
      <c r="CE10" s="64">
        <v>0.96900000000000008</v>
      </c>
      <c r="CF10" s="64">
        <v>0.97</v>
      </c>
      <c r="CG10" s="64">
        <v>1.018</v>
      </c>
      <c r="CH10" s="64">
        <v>1.0190000000000001</v>
      </c>
      <c r="CI10" s="64">
        <v>1.2150000000000001</v>
      </c>
      <c r="CJ10" s="64">
        <v>1.216</v>
      </c>
      <c r="CM10" s="14" t="e">
        <f>IF('Nutritional Status'!#REF!="","",IF('Nutritional Status'!#REF!&gt;CT10,$CU$3,IF('Nutritional Status'!#REF!&gt;CR10,$CS$3,IF('Nutritional Status'!#REF!&gt;CP10,$CQ$3,$CP$3))))</f>
        <v>#REF!</v>
      </c>
      <c r="CN10" s="38">
        <v>6</v>
      </c>
      <c r="CO10" s="14" t="e">
        <f t="shared" si="21"/>
        <v>#REF!</v>
      </c>
      <c r="CP10" s="14" t="e">
        <f t="shared" si="24"/>
        <v>#REF!</v>
      </c>
      <c r="CQ10" s="14" t="e">
        <f t="shared" si="1"/>
        <v>#REF!</v>
      </c>
      <c r="CR10" s="14" t="e">
        <f t="shared" si="1"/>
        <v>#REF!</v>
      </c>
      <c r="CS10" s="14" t="e">
        <f t="shared" si="1"/>
        <v>#REF!</v>
      </c>
      <c r="CT10" s="14" t="e">
        <f t="shared" si="1"/>
        <v>#REF!</v>
      </c>
      <c r="CU10" s="14" t="e">
        <f t="shared" si="1"/>
        <v>#REF!</v>
      </c>
      <c r="CW10" s="38">
        <v>6</v>
      </c>
      <c r="CX10" s="14" t="e">
        <f t="shared" si="22"/>
        <v>#REF!</v>
      </c>
      <c r="CY10" s="14" t="e">
        <f t="shared" si="23"/>
        <v>#REF!</v>
      </c>
      <c r="CZ10" s="14" t="e">
        <f t="shared" si="2"/>
        <v>#REF!</v>
      </c>
      <c r="DA10" s="14" t="e">
        <f t="shared" si="2"/>
        <v>#REF!</v>
      </c>
      <c r="DB10" s="14" t="e">
        <f t="shared" si="2"/>
        <v>#REF!</v>
      </c>
      <c r="DC10" s="14" t="e">
        <f t="shared" si="2"/>
        <v>#REF!</v>
      </c>
      <c r="DD10" s="14" t="e">
        <f t="shared" si="2"/>
        <v>#REF!</v>
      </c>
    </row>
    <row r="11" spans="1:108" ht="15" customHeight="1">
      <c r="A11" s="13">
        <v>5.0599999999999996</v>
      </c>
      <c r="B11" s="31">
        <v>6</v>
      </c>
      <c r="C11" s="31">
        <v>66</v>
      </c>
      <c r="D11" s="2"/>
      <c r="E11" s="11">
        <v>12</v>
      </c>
      <c r="F11" s="11">
        <f t="shared" si="3"/>
        <v>12.1</v>
      </c>
      <c r="G11" s="11">
        <f t="shared" si="4"/>
        <v>12.9</v>
      </c>
      <c r="H11" s="11">
        <f t="shared" si="5"/>
        <v>13</v>
      </c>
      <c r="I11" s="11">
        <v>18.399999999999999</v>
      </c>
      <c r="J11" s="11">
        <f t="shared" si="6"/>
        <v>18.5</v>
      </c>
      <c r="K11" s="1">
        <v>20.399999999999999</v>
      </c>
      <c r="L11" s="1">
        <f t="shared" si="7"/>
        <v>20.5</v>
      </c>
      <c r="M11" s="3"/>
      <c r="N11" s="11">
        <v>11.6</v>
      </c>
      <c r="O11" s="11">
        <f t="shared" si="8"/>
        <v>11.7</v>
      </c>
      <c r="P11" s="1">
        <v>12.6</v>
      </c>
      <c r="Q11" s="1">
        <f t="shared" si="9"/>
        <v>12.7</v>
      </c>
      <c r="R11" s="1">
        <v>19</v>
      </c>
      <c r="S11" s="1">
        <f t="shared" si="10"/>
        <v>19.100000000000001</v>
      </c>
      <c r="T11" s="1">
        <v>21.7</v>
      </c>
      <c r="U11" s="1">
        <f t="shared" si="11"/>
        <v>21.8</v>
      </c>
      <c r="Y11" s="38">
        <v>7</v>
      </c>
      <c r="Z11" s="38" t="e">
        <f>IF('Nutritional Status'!#REF!="","",VLOOKUP('Nutritional Status'!#REF!,$A$5:$C$173,3,))</f>
        <v>#REF!</v>
      </c>
      <c r="AA11" s="38" t="e">
        <f t="shared" si="12"/>
        <v>#REF!</v>
      </c>
      <c r="AB11" s="38" t="e">
        <f t="shared" si="13"/>
        <v>#REF!</v>
      </c>
      <c r="AC11" s="38" t="e">
        <f t="shared" si="14"/>
        <v>#REF!</v>
      </c>
      <c r="AD11" s="38" t="e">
        <f t="shared" si="15"/>
        <v>#REF!</v>
      </c>
      <c r="AE11" s="38" t="e">
        <f t="shared" si="16"/>
        <v>#REF!</v>
      </c>
      <c r="AF11" s="38" t="e">
        <f t="shared" si="17"/>
        <v>#REF!</v>
      </c>
      <c r="AG11" s="38" t="e">
        <f t="shared" si="18"/>
        <v>#REF!</v>
      </c>
      <c r="AH11" s="38" t="e">
        <f t="shared" si="19"/>
        <v>#REF!</v>
      </c>
      <c r="AJ11" s="38" t="e">
        <f>IF(#REF!="","",VLOOKUP(#REF!,$A$5:$C$173,3,))</f>
        <v>#REF!</v>
      </c>
      <c r="AK11" s="38" t="e">
        <f t="shared" si="20"/>
        <v>#REF!</v>
      </c>
      <c r="AL11" s="38" t="e">
        <f t="shared" si="0"/>
        <v>#REF!</v>
      </c>
      <c r="AM11" s="38" t="e">
        <f t="shared" si="0"/>
        <v>#REF!</v>
      </c>
      <c r="AN11" s="38" t="e">
        <f t="shared" si="0"/>
        <v>#REF!</v>
      </c>
      <c r="AO11" s="38" t="e">
        <f t="shared" si="0"/>
        <v>#REF!</v>
      </c>
      <c r="AP11" s="38" t="e">
        <f t="shared" si="0"/>
        <v>#REF!</v>
      </c>
      <c r="AQ11" s="38" t="e">
        <f t="shared" si="0"/>
        <v>#REF!</v>
      </c>
      <c r="AR11" s="38" t="e">
        <f t="shared" si="0"/>
        <v>#REF!</v>
      </c>
      <c r="BA11" s="148" t="s">
        <v>2</v>
      </c>
      <c r="BB11" s="148"/>
      <c r="BC11" s="148"/>
      <c r="BD11" s="148"/>
      <c r="BE11" s="148"/>
      <c r="BF11" s="20"/>
      <c r="BG11" s="20"/>
      <c r="BH11" s="20"/>
      <c r="BI11" s="20"/>
      <c r="BJ11" s="20"/>
      <c r="BK11" s="20"/>
      <c r="BL11" s="20"/>
      <c r="BT11" s="13">
        <v>5.0599999999999996</v>
      </c>
      <c r="BU11" s="45">
        <v>6</v>
      </c>
      <c r="BV11" s="45">
        <v>66</v>
      </c>
      <c r="BW11" s="2"/>
      <c r="BX11" s="1">
        <v>0.98599999999999999</v>
      </c>
      <c r="BY11" s="1">
        <v>0.98699999999999988</v>
      </c>
      <c r="BZ11" s="1">
        <v>1.0330000000000001</v>
      </c>
      <c r="CA11" s="1">
        <v>1.034</v>
      </c>
      <c r="CB11" s="1">
        <v>1.224</v>
      </c>
      <c r="CC11" s="1">
        <v>1.2250000000000001</v>
      </c>
      <c r="CE11" s="64">
        <v>0.97300000000000009</v>
      </c>
      <c r="CF11" s="64">
        <v>0.97400000000000009</v>
      </c>
      <c r="CG11" s="64">
        <v>1.022</v>
      </c>
      <c r="CH11" s="64">
        <v>1.0229999999999999</v>
      </c>
      <c r="CI11" s="64">
        <v>1.22</v>
      </c>
      <c r="CJ11" s="64">
        <v>1.2209999999999999</v>
      </c>
      <c r="CM11" s="14" t="e">
        <f>IF('Nutritional Status'!#REF!="","",IF('Nutritional Status'!#REF!&gt;CT11,$CU$3,IF('Nutritional Status'!#REF!&gt;CR11,$CS$3,IF('Nutritional Status'!#REF!&gt;CP11,$CQ$3,$CP$3))))</f>
        <v>#REF!</v>
      </c>
      <c r="CN11" s="38">
        <v>7</v>
      </c>
      <c r="CO11" s="14" t="e">
        <f t="shared" si="21"/>
        <v>#REF!</v>
      </c>
      <c r="CP11" s="14" t="e">
        <f t="shared" si="24"/>
        <v>#REF!</v>
      </c>
      <c r="CQ11" s="14" t="e">
        <f t="shared" si="1"/>
        <v>#REF!</v>
      </c>
      <c r="CR11" s="14" t="e">
        <f t="shared" si="1"/>
        <v>#REF!</v>
      </c>
      <c r="CS11" s="14" t="e">
        <f t="shared" si="1"/>
        <v>#REF!</v>
      </c>
      <c r="CT11" s="14" t="e">
        <f t="shared" si="1"/>
        <v>#REF!</v>
      </c>
      <c r="CU11" s="14" t="e">
        <f t="shared" si="1"/>
        <v>#REF!</v>
      </c>
      <c r="CW11" s="38">
        <v>7</v>
      </c>
      <c r="CX11" s="14" t="e">
        <f t="shared" si="22"/>
        <v>#REF!</v>
      </c>
      <c r="CY11" s="14" t="e">
        <f t="shared" si="23"/>
        <v>#REF!</v>
      </c>
      <c r="CZ11" s="14" t="e">
        <f t="shared" si="2"/>
        <v>#REF!</v>
      </c>
      <c r="DA11" s="14" t="e">
        <f t="shared" si="2"/>
        <v>#REF!</v>
      </c>
      <c r="DB11" s="14" t="e">
        <f t="shared" si="2"/>
        <v>#REF!</v>
      </c>
      <c r="DC11" s="14" t="e">
        <f t="shared" si="2"/>
        <v>#REF!</v>
      </c>
      <c r="DD11" s="14" t="e">
        <f t="shared" si="2"/>
        <v>#REF!</v>
      </c>
    </row>
    <row r="12" spans="1:108" ht="15" customHeight="1">
      <c r="A12" s="13">
        <v>5.07</v>
      </c>
      <c r="B12" s="31">
        <v>7</v>
      </c>
      <c r="C12" s="31">
        <v>67</v>
      </c>
      <c r="D12" s="2"/>
      <c r="E12" s="11">
        <v>12</v>
      </c>
      <c r="F12" s="11">
        <f t="shared" si="3"/>
        <v>12.1</v>
      </c>
      <c r="G12" s="11">
        <f t="shared" si="4"/>
        <v>12.9</v>
      </c>
      <c r="H12" s="11">
        <f t="shared" si="5"/>
        <v>13</v>
      </c>
      <c r="I12" s="11">
        <v>18.399999999999999</v>
      </c>
      <c r="J12" s="11">
        <f t="shared" si="6"/>
        <v>18.5</v>
      </c>
      <c r="K12" s="1">
        <v>20.399999999999999</v>
      </c>
      <c r="L12" s="1">
        <f t="shared" si="7"/>
        <v>20.5</v>
      </c>
      <c r="M12" s="3"/>
      <c r="N12" s="11">
        <v>11.6</v>
      </c>
      <c r="O12" s="11">
        <f t="shared" si="8"/>
        <v>11.7</v>
      </c>
      <c r="P12" s="1">
        <v>12.6</v>
      </c>
      <c r="Q12" s="1">
        <f t="shared" si="9"/>
        <v>12.7</v>
      </c>
      <c r="R12" s="1">
        <v>19</v>
      </c>
      <c r="S12" s="1">
        <f t="shared" si="10"/>
        <v>19.100000000000001</v>
      </c>
      <c r="T12" s="1">
        <v>21.7</v>
      </c>
      <c r="U12" s="1">
        <f t="shared" si="11"/>
        <v>21.8</v>
      </c>
      <c r="Y12" s="38">
        <v>8</v>
      </c>
      <c r="Z12" s="38" t="e">
        <f>IF('Nutritional Status'!#REF!="","",VLOOKUP('Nutritional Status'!#REF!,$A$5:$C$173,3,))</f>
        <v>#REF!</v>
      </c>
      <c r="AA12" s="38" t="e">
        <f t="shared" si="12"/>
        <v>#REF!</v>
      </c>
      <c r="AB12" s="38" t="e">
        <f t="shared" si="13"/>
        <v>#REF!</v>
      </c>
      <c r="AC12" s="38" t="e">
        <f t="shared" si="14"/>
        <v>#REF!</v>
      </c>
      <c r="AD12" s="38" t="e">
        <f t="shared" si="15"/>
        <v>#REF!</v>
      </c>
      <c r="AE12" s="38" t="e">
        <f t="shared" si="16"/>
        <v>#REF!</v>
      </c>
      <c r="AF12" s="38" t="e">
        <f t="shared" si="17"/>
        <v>#REF!</v>
      </c>
      <c r="AG12" s="38" t="e">
        <f t="shared" si="18"/>
        <v>#REF!</v>
      </c>
      <c r="AH12" s="38" t="e">
        <f t="shared" si="19"/>
        <v>#REF!</v>
      </c>
      <c r="AJ12" s="38" t="e">
        <f>IF(#REF!="","",VLOOKUP(#REF!,$A$5:$C$173,3,))</f>
        <v>#REF!</v>
      </c>
      <c r="AK12" s="38" t="e">
        <f t="shared" si="20"/>
        <v>#REF!</v>
      </c>
      <c r="AL12" s="38" t="e">
        <f t="shared" si="0"/>
        <v>#REF!</v>
      </c>
      <c r="AM12" s="38" t="e">
        <f t="shared" si="0"/>
        <v>#REF!</v>
      </c>
      <c r="AN12" s="38" t="e">
        <f t="shared" si="0"/>
        <v>#REF!</v>
      </c>
      <c r="AO12" s="38" t="e">
        <f t="shared" si="0"/>
        <v>#REF!</v>
      </c>
      <c r="AP12" s="38" t="e">
        <f t="shared" si="0"/>
        <v>#REF!</v>
      </c>
      <c r="AQ12" s="38" t="e">
        <f t="shared" si="0"/>
        <v>#REF!</v>
      </c>
      <c r="AR12" s="38" t="e">
        <f t="shared" si="0"/>
        <v>#REF!</v>
      </c>
      <c r="AY12" s="38">
        <f>VLOOKUP(BG12,$A$5:$C$173,3,)</f>
        <v>192</v>
      </c>
      <c r="AZ12" s="38">
        <f t="shared" ref="AZ12:AZ29" si="25">IF(BF12="","",(DATEDIF(BF12,$BL$7,"ym"))+((IF(MONTH(BF12)&lt;MONTH($BL$7),YEAR($BL$7)-YEAR(BF12),YEAR($BL$7)-YEAR(BF12)-1))*12))</f>
        <v>180</v>
      </c>
      <c r="BA12" s="21" t="str">
        <f>IF(BB12="","",ROWS($BB$12:BB12))</f>
        <v/>
      </c>
      <c r="BB12" s="149"/>
      <c r="BC12" s="150"/>
      <c r="BD12" s="150"/>
      <c r="BE12" s="151"/>
      <c r="BF12" s="30">
        <v>37057</v>
      </c>
      <c r="BG12" s="50">
        <f>IF(BF12="","",IF(ISERROR(((IF(MONTH(BF12)&lt;MONTH($BL$7),YEAR($BL$7)-YEAR(BF12),YEAR($BL$7)-YEAR(BF12)-1))*12+(DATEDIF(BF12,$BL$7,"ym")))/12),"",TRUNC(((IF(MONTH(BF12)&lt;MONTH($BL$7),YEAR($BL$7)-YEAR(BF12),YEAR($BL$7)-YEAR(BF12)-1))*12+(DATEDIF(BF12,$BL$7,"ym")))/12,0)&amp;"."&amp;IF(MOD(((IF(MONTH(BF12)&lt;MONTH($BL$7),YEAR($BL$7)-YEAR(BF12),YEAR($BL$7)-YEAR(BF12)-1))*12+(DATEDIF(BF12,$BL$7,"ym"))),12)&lt;10,"0","")&amp;MOD(((IF(MONTH(BF12)&lt;MONTH($BL$7),YEAR($BL$7)-YEAR(BF12),YEAR($BL$7)-YEAR(BF12)-1))*12+(DATEDIF(BF12,$BL$7,"ym"))),12))+IF(AND(DATEDIF(BF12,$BL$7,"YM")=0,IF(MONTH(BF12)=MONTH($BL$7),"T","F")="T"),"1","0"))</f>
        <v>16</v>
      </c>
      <c r="BH12" s="22">
        <v>30</v>
      </c>
      <c r="BI12" s="22">
        <v>1.3</v>
      </c>
      <c r="BJ12" s="22">
        <f>IF(BI12="","",ROUND(BI12*BI12,2))</f>
        <v>1.69</v>
      </c>
      <c r="BK12" s="22">
        <f>IF(OR(BH12="",BJ12=""),"",ROUND(BH12/BJ12,2))</f>
        <v>17.75</v>
      </c>
      <c r="BL12" s="22" t="e">
        <f>IF(BK12="","",IF(BK12&gt;AG5,$AH$3,IF(BK12&gt;AE5,$AF$3,IF(BK12&gt;AC5,$AD$3,IF(BK12&gt;AA5,$AB$3,$AA$3)))))</f>
        <v>#REF!</v>
      </c>
      <c r="BN12" s="14" t="str">
        <f>IF(BF12="","",IF(ISERROR(((IF(MONTH(BF12)&lt;MONTH($BL$7),YEAR($BL$7)-YEAR(BF12),YEAR($BL$7)-YEAR(BF12)-1))*12+(DATEDIF(BF12,$BL$7,"ym")))/12),"",TRUNC(((IF(MONTH(BF12)&lt;MONTH($BL$7),YEAR($BL$7)-YEAR(BF12),YEAR($BL$7)-YEAR(BF12)-1))*12+(DATEDIF(BF12,$BL$7,"ym")))/12,0)&amp;"."&amp;IF(MOD(((IF(MONTH(BF12)&lt;MONTH($BL$7),YEAR($BL$7)-YEAR(BF12),YEAR($BL$7)-YEAR(BF12)-1))*12+(DATEDIF(BF12,$BL$7,"ym"))),12)&lt;10,"0","")&amp;MOD(((IF(MONTH(BF12)&lt;MONTH($BL$7),YEAR($BL$7)-YEAR(BF12),YEAR($BL$7)-YEAR(BF12)-1))*12+(DATEDIF(BF12,$BL$7,"ym"))),12)))</f>
        <v>15.00</v>
      </c>
      <c r="BO12" s="14">
        <f>DATEDIF(BF12,$BL$7,"YM")</f>
        <v>0</v>
      </c>
      <c r="BP12" s="14" t="str">
        <f>IF(MONTH(BF12)=MONTH($BL$7),"T","F")</f>
        <v>T</v>
      </c>
      <c r="BQ12" s="14" t="str">
        <f>IF(AND(BO12=0,BP12="T"),"1","0")</f>
        <v>1</v>
      </c>
      <c r="BR12" s="14" t="str">
        <f>IF(AND(DATEDIF(BF12,$BL$7,"YM")=0,IF(MONTH(BF12)=MONTH($BL$7),"T","F")="T"),"1","0")</f>
        <v>1</v>
      </c>
      <c r="BT12" s="13">
        <v>5.07</v>
      </c>
      <c r="BU12" s="45">
        <v>7</v>
      </c>
      <c r="BV12" s="45">
        <v>67</v>
      </c>
      <c r="BW12" s="2"/>
      <c r="BX12" s="1">
        <v>0.99</v>
      </c>
      <c r="BY12" s="1">
        <v>0.99099999999999999</v>
      </c>
      <c r="BZ12" s="1">
        <v>1.038</v>
      </c>
      <c r="CA12" s="1">
        <v>1.0390000000000001</v>
      </c>
      <c r="CB12" s="1">
        <v>1.23</v>
      </c>
      <c r="CC12" s="1">
        <v>1.2309999999999999</v>
      </c>
      <c r="CE12" s="64">
        <v>0.97699999999999998</v>
      </c>
      <c r="CF12" s="64">
        <v>0.97799999999999998</v>
      </c>
      <c r="CG12" s="64">
        <v>1.026</v>
      </c>
      <c r="CH12" s="64">
        <v>1.0270000000000001</v>
      </c>
      <c r="CI12" s="64">
        <v>1.226</v>
      </c>
      <c r="CJ12" s="64">
        <v>1.2269999999999999</v>
      </c>
      <c r="CM12" s="14" t="e">
        <f>IF('Nutritional Status'!#REF!="","",IF('Nutritional Status'!#REF!&gt;CT12,$CU$3,IF('Nutritional Status'!#REF!&gt;CR12,$CS$3,IF('Nutritional Status'!#REF!&gt;CP12,$CQ$3,$CP$3))))</f>
        <v>#REF!</v>
      </c>
      <c r="CN12" s="38">
        <v>8</v>
      </c>
      <c r="CO12" s="14" t="e">
        <f t="shared" si="21"/>
        <v>#REF!</v>
      </c>
      <c r="CP12" s="14" t="e">
        <f t="shared" si="24"/>
        <v>#REF!</v>
      </c>
      <c r="CQ12" s="14" t="e">
        <f t="shared" si="1"/>
        <v>#REF!</v>
      </c>
      <c r="CR12" s="14" t="e">
        <f t="shared" si="1"/>
        <v>#REF!</v>
      </c>
      <c r="CS12" s="14" t="e">
        <f t="shared" si="1"/>
        <v>#REF!</v>
      </c>
      <c r="CT12" s="14" t="e">
        <f t="shared" si="1"/>
        <v>#REF!</v>
      </c>
      <c r="CU12" s="14" t="e">
        <f t="shared" si="1"/>
        <v>#REF!</v>
      </c>
      <c r="CW12" s="38">
        <v>8</v>
      </c>
      <c r="CX12" s="14" t="e">
        <f t="shared" si="22"/>
        <v>#REF!</v>
      </c>
      <c r="CY12" s="14" t="e">
        <f t="shared" si="23"/>
        <v>#REF!</v>
      </c>
      <c r="CZ12" s="14" t="e">
        <f t="shared" si="2"/>
        <v>#REF!</v>
      </c>
      <c r="DA12" s="14" t="e">
        <f t="shared" si="2"/>
        <v>#REF!</v>
      </c>
      <c r="DB12" s="14" t="e">
        <f t="shared" si="2"/>
        <v>#REF!</v>
      </c>
      <c r="DC12" s="14" t="e">
        <f t="shared" si="2"/>
        <v>#REF!</v>
      </c>
      <c r="DD12" s="14" t="e">
        <f t="shared" si="2"/>
        <v>#REF!</v>
      </c>
    </row>
    <row r="13" spans="1:108" ht="15" customHeight="1">
      <c r="A13" s="13">
        <v>5.08</v>
      </c>
      <c r="B13" s="31">
        <v>8</v>
      </c>
      <c r="C13" s="31">
        <v>68</v>
      </c>
      <c r="D13" s="2"/>
      <c r="E13" s="11">
        <v>12</v>
      </c>
      <c r="F13" s="11">
        <f t="shared" si="3"/>
        <v>12.1</v>
      </c>
      <c r="G13" s="11">
        <f t="shared" si="4"/>
        <v>12.9</v>
      </c>
      <c r="H13" s="11">
        <f t="shared" si="5"/>
        <v>13</v>
      </c>
      <c r="I13" s="11">
        <v>18.399999999999999</v>
      </c>
      <c r="J13" s="11">
        <f t="shared" si="6"/>
        <v>18.5</v>
      </c>
      <c r="K13" s="1">
        <v>20.5</v>
      </c>
      <c r="L13" s="1">
        <f t="shared" si="7"/>
        <v>20.6</v>
      </c>
      <c r="M13" s="3"/>
      <c r="N13" s="11">
        <v>11.6</v>
      </c>
      <c r="O13" s="11">
        <f t="shared" si="8"/>
        <v>11.7</v>
      </c>
      <c r="P13" s="1">
        <v>12.6</v>
      </c>
      <c r="Q13" s="1">
        <f t="shared" si="9"/>
        <v>12.7</v>
      </c>
      <c r="R13" s="1">
        <v>19.100000000000001</v>
      </c>
      <c r="S13" s="1">
        <f t="shared" si="10"/>
        <v>19.200000000000003</v>
      </c>
      <c r="T13" s="1">
        <v>21.8</v>
      </c>
      <c r="U13" s="1">
        <f t="shared" si="11"/>
        <v>21.900000000000002</v>
      </c>
      <c r="Y13" s="38">
        <v>9</v>
      </c>
      <c r="Z13" s="38" t="e">
        <f>IF('Nutritional Status'!#REF!="","",VLOOKUP('Nutritional Status'!#REF!,$A$5:$C$173,3,))</f>
        <v>#REF!</v>
      </c>
      <c r="AA13" s="38" t="e">
        <f t="shared" si="12"/>
        <v>#REF!</v>
      </c>
      <c r="AB13" s="38" t="e">
        <f t="shared" si="13"/>
        <v>#REF!</v>
      </c>
      <c r="AC13" s="38" t="e">
        <f t="shared" si="14"/>
        <v>#REF!</v>
      </c>
      <c r="AD13" s="38" t="e">
        <f t="shared" si="15"/>
        <v>#REF!</v>
      </c>
      <c r="AE13" s="38" t="e">
        <f t="shared" si="16"/>
        <v>#REF!</v>
      </c>
      <c r="AF13" s="38" t="e">
        <f t="shared" si="17"/>
        <v>#REF!</v>
      </c>
      <c r="AG13" s="38" t="e">
        <f t="shared" si="18"/>
        <v>#REF!</v>
      </c>
      <c r="AH13" s="38" t="e">
        <f t="shared" si="19"/>
        <v>#REF!</v>
      </c>
      <c r="AJ13" s="38" t="e">
        <f>IF(#REF!="","",VLOOKUP(#REF!,$A$5:$C$173,3,))</f>
        <v>#REF!</v>
      </c>
      <c r="AK13" s="38" t="e">
        <f t="shared" si="20"/>
        <v>#REF!</v>
      </c>
      <c r="AL13" s="38" t="e">
        <f t="shared" si="0"/>
        <v>#REF!</v>
      </c>
      <c r="AM13" s="38" t="e">
        <f t="shared" si="0"/>
        <v>#REF!</v>
      </c>
      <c r="AN13" s="38" t="e">
        <f t="shared" si="0"/>
        <v>#REF!</v>
      </c>
      <c r="AO13" s="38" t="e">
        <f t="shared" si="0"/>
        <v>#REF!</v>
      </c>
      <c r="AP13" s="38" t="e">
        <f t="shared" si="0"/>
        <v>#REF!</v>
      </c>
      <c r="AQ13" s="38" t="e">
        <f t="shared" si="0"/>
        <v>#REF!</v>
      </c>
      <c r="AR13" s="38" t="e">
        <f t="shared" si="0"/>
        <v>#REF!</v>
      </c>
      <c r="AY13" s="38">
        <f t="shared" ref="AY13:AY29" si="26">VLOOKUP(BG13,$A$5:$C$173,3,)</f>
        <v>179</v>
      </c>
      <c r="AZ13" s="38">
        <f t="shared" si="25"/>
        <v>179</v>
      </c>
      <c r="BA13" s="21" t="str">
        <f>IF(BB13="","",ROWS($BB$12:BB13))</f>
        <v/>
      </c>
      <c r="BB13" s="149"/>
      <c r="BC13" s="150"/>
      <c r="BD13" s="150"/>
      <c r="BE13" s="151"/>
      <c r="BF13" s="30">
        <v>37443</v>
      </c>
      <c r="BG13" s="50">
        <f t="shared" ref="BG13:BG26" si="27">IF(BF13="","",IF(ISERROR(((IF(MONTH(BF13)&lt;MONTH($BL$7),YEAR($BL$7)-YEAR(BF13),YEAR($BL$7)-YEAR(BF13)-1))*12+(DATEDIF(BF13,$BL$7,"ym")))/12),"",TRUNC(((IF(MONTH(BF13)&lt;MONTH($BL$7),YEAR($BL$7)-YEAR(BF13),YEAR($BL$7)-YEAR(BF13)-1))*12+(DATEDIF(BF13,$BL$7,"ym")))/12,0)&amp;"."&amp;IF(MOD(((IF(MONTH(BF13)&lt;MONTH($BL$7),YEAR($BL$7)-YEAR(BF13),YEAR($BL$7)-YEAR(BF13)-1))*12+(DATEDIF(BF13,$BL$7,"ym"))),12)&lt;10,"0","")&amp;MOD(((IF(MONTH(BF13)&lt;MONTH($BL$7),YEAR($BL$7)-YEAR(BF13),YEAR($BL$7)-YEAR(BF13)-1))*12+(DATEDIF(BF13,$BL$7,"ym"))),12))+IF(AND(DATEDIF(BF13,$BL$7,"YM")=0,IF(MONTH(BF13)=MONTH($BL$7),"T","F")="T"),"1","0"))</f>
        <v>14.11</v>
      </c>
      <c r="BH13" s="22">
        <v>28</v>
      </c>
      <c r="BI13" s="22">
        <v>1.4</v>
      </c>
      <c r="BJ13" s="22">
        <f t="shared" ref="BJ13:BJ76" si="28">IF(BI13="","",ROUND(BI13*BI13,2))</f>
        <v>1.96</v>
      </c>
      <c r="BK13" s="22">
        <f t="shared" ref="BK13:BK76" si="29">IF(OR(BH13="",BJ13=""),"",ROUND(BH13/BJ13,2))</f>
        <v>14.29</v>
      </c>
      <c r="BL13" s="22" t="str">
        <f t="shared" ref="BL13:BL76" si="30">IF(BK13="","",IF(BK13&gt;AG6,$AH$3,IF(BK13&gt;AE6,$AF$3,IF(BK13&gt;AC6,$AD$3,IF(BK13&gt;AA6,$AB$3,$AA$3)))))</f>
        <v>Severely Wasted</v>
      </c>
      <c r="BN13" s="14" t="str">
        <f t="shared" ref="BN13:BN76" si="31">IF(BF13="","",IF(ISERROR(((IF(MONTH(BF13)&lt;MONTH($BL$7),YEAR($BL$7)-YEAR(BF13),YEAR($BL$7)-YEAR(BF13)-1))*12+(DATEDIF(BF13,$BL$7,"ym")))/12),"",TRUNC(((IF(MONTH(BF13)&lt;MONTH($BL$7),YEAR($BL$7)-YEAR(BF13),YEAR($BL$7)-YEAR(BF13)-1))*12+(DATEDIF(BF13,$BL$7,"ym")))/12,0)&amp;"."&amp;IF(MOD(((IF(MONTH(BF13)&lt;MONTH($BL$7),YEAR($BL$7)-YEAR(BF13),YEAR($BL$7)-YEAR(BF13)-1))*12+(DATEDIF(BF13,$BL$7,"ym"))),12)&lt;10,"0","")&amp;MOD(((IF(MONTH(BF13)&lt;MONTH($BL$7),YEAR($BL$7)-YEAR(BF13),YEAR($BL$7)-YEAR(BF13)-1))*12+(DATEDIF(BF13,$BL$7,"ym"))),12)))</f>
        <v>14.11</v>
      </c>
      <c r="BO13" s="14">
        <f t="shared" ref="BO13:BO76" si="32">DATEDIF(BF13,$BL$7,"YM")</f>
        <v>11</v>
      </c>
      <c r="BP13" s="14" t="str">
        <f t="shared" ref="BP13:BP76" si="33">IF(MONTH(BF13)=MONTH($BL$7),"T","F")</f>
        <v>F</v>
      </c>
      <c r="BQ13" s="14" t="str">
        <f t="shared" ref="BQ13:BQ76" si="34">IF(AND(BO13=0,BP13="T"),"1","0")</f>
        <v>0</v>
      </c>
      <c r="BT13" s="13">
        <v>5.08</v>
      </c>
      <c r="BU13" s="45">
        <v>8</v>
      </c>
      <c r="BV13" s="45">
        <v>68</v>
      </c>
      <c r="BW13" s="2"/>
      <c r="BX13" s="1">
        <v>0.99400000000000011</v>
      </c>
      <c r="BY13" s="1">
        <v>0.995</v>
      </c>
      <c r="BZ13" s="1">
        <v>1.042</v>
      </c>
      <c r="CA13" s="1">
        <v>1.0429999999999999</v>
      </c>
      <c r="CB13" s="1">
        <v>1.236</v>
      </c>
      <c r="CC13" s="1">
        <v>1.2369999999999999</v>
      </c>
      <c r="CE13" s="64">
        <v>0.98100000000000009</v>
      </c>
      <c r="CF13" s="64">
        <v>0.98199999999999998</v>
      </c>
      <c r="CG13" s="64">
        <v>1.0310000000000001</v>
      </c>
      <c r="CH13" s="64">
        <v>1.032</v>
      </c>
      <c r="CI13" s="64">
        <v>1.232</v>
      </c>
      <c r="CJ13" s="64">
        <v>1.2329999999999999</v>
      </c>
      <c r="CM13" s="14" t="e">
        <f>IF('Nutritional Status'!#REF!="","",IF('Nutritional Status'!#REF!&gt;CT13,$CU$3,IF('Nutritional Status'!#REF!&gt;CR13,$CS$3,IF('Nutritional Status'!#REF!&gt;CP13,$CQ$3,$CP$3))))</f>
        <v>#REF!</v>
      </c>
      <c r="CN13" s="38">
        <v>9</v>
      </c>
      <c r="CO13" s="14" t="e">
        <f t="shared" si="21"/>
        <v>#REF!</v>
      </c>
      <c r="CP13" s="14" t="e">
        <f t="shared" si="24"/>
        <v>#REF!</v>
      </c>
      <c r="CQ13" s="14" t="e">
        <f t="shared" si="1"/>
        <v>#REF!</v>
      </c>
      <c r="CR13" s="14" t="e">
        <f t="shared" si="1"/>
        <v>#REF!</v>
      </c>
      <c r="CS13" s="14" t="e">
        <f t="shared" si="1"/>
        <v>#REF!</v>
      </c>
      <c r="CT13" s="14" t="e">
        <f t="shared" si="1"/>
        <v>#REF!</v>
      </c>
      <c r="CU13" s="14" t="e">
        <f t="shared" si="1"/>
        <v>#REF!</v>
      </c>
      <c r="CW13" s="38">
        <v>9</v>
      </c>
      <c r="CX13" s="14" t="e">
        <f t="shared" si="22"/>
        <v>#REF!</v>
      </c>
      <c r="CY13" s="14" t="e">
        <f t="shared" si="23"/>
        <v>#REF!</v>
      </c>
      <c r="CZ13" s="14" t="e">
        <f t="shared" si="2"/>
        <v>#REF!</v>
      </c>
      <c r="DA13" s="14" t="e">
        <f t="shared" si="2"/>
        <v>#REF!</v>
      </c>
      <c r="DB13" s="14" t="e">
        <f t="shared" si="2"/>
        <v>#REF!</v>
      </c>
      <c r="DC13" s="14" t="e">
        <f t="shared" si="2"/>
        <v>#REF!</v>
      </c>
      <c r="DD13" s="14" t="e">
        <f t="shared" si="2"/>
        <v>#REF!</v>
      </c>
    </row>
    <row r="14" spans="1:108" ht="15" customHeight="1">
      <c r="A14" s="13">
        <v>5.09</v>
      </c>
      <c r="B14" s="31">
        <v>9</v>
      </c>
      <c r="C14" s="31">
        <v>69</v>
      </c>
      <c r="D14" s="2"/>
      <c r="E14" s="11">
        <v>12</v>
      </c>
      <c r="F14" s="11">
        <f t="shared" si="3"/>
        <v>12.1</v>
      </c>
      <c r="G14" s="11">
        <f t="shared" si="4"/>
        <v>12.9</v>
      </c>
      <c r="H14" s="11">
        <f t="shared" si="5"/>
        <v>13</v>
      </c>
      <c r="I14" s="11">
        <v>18.399999999999999</v>
      </c>
      <c r="J14" s="11">
        <f t="shared" si="6"/>
        <v>18.5</v>
      </c>
      <c r="K14" s="1">
        <v>20.5</v>
      </c>
      <c r="L14" s="1">
        <f t="shared" si="7"/>
        <v>20.6</v>
      </c>
      <c r="M14" s="3"/>
      <c r="N14" s="11">
        <v>11.6</v>
      </c>
      <c r="O14" s="11">
        <f t="shared" si="8"/>
        <v>11.7</v>
      </c>
      <c r="P14" s="1">
        <v>12.6</v>
      </c>
      <c r="Q14" s="1">
        <f t="shared" si="9"/>
        <v>12.7</v>
      </c>
      <c r="R14" s="1">
        <v>19.100000000000001</v>
      </c>
      <c r="S14" s="1">
        <f t="shared" si="10"/>
        <v>19.200000000000003</v>
      </c>
      <c r="T14" s="1">
        <v>21.9</v>
      </c>
      <c r="U14" s="1">
        <f t="shared" si="11"/>
        <v>22</v>
      </c>
      <c r="Y14" s="38">
        <v>10</v>
      </c>
      <c r="Z14" s="38" t="e">
        <f>IF('Nutritional Status'!#REF!="","",VLOOKUP('Nutritional Status'!#REF!,$A$5:$C$173,3,))</f>
        <v>#REF!</v>
      </c>
      <c r="AA14" s="38" t="e">
        <f t="shared" si="12"/>
        <v>#REF!</v>
      </c>
      <c r="AB14" s="38" t="e">
        <f t="shared" si="13"/>
        <v>#REF!</v>
      </c>
      <c r="AC14" s="38" t="e">
        <f t="shared" si="14"/>
        <v>#REF!</v>
      </c>
      <c r="AD14" s="38" t="e">
        <f t="shared" si="15"/>
        <v>#REF!</v>
      </c>
      <c r="AE14" s="38" t="e">
        <f t="shared" si="16"/>
        <v>#REF!</v>
      </c>
      <c r="AF14" s="38" t="e">
        <f t="shared" si="17"/>
        <v>#REF!</v>
      </c>
      <c r="AG14" s="38" t="e">
        <f t="shared" si="18"/>
        <v>#REF!</v>
      </c>
      <c r="AH14" s="38" t="e">
        <f t="shared" si="19"/>
        <v>#REF!</v>
      </c>
      <c r="AJ14" s="38" t="e">
        <f>IF(#REF!="","",VLOOKUP(#REF!,$A$5:$C$173,3,))</f>
        <v>#REF!</v>
      </c>
      <c r="AK14" s="38" t="e">
        <f t="shared" si="20"/>
        <v>#REF!</v>
      </c>
      <c r="AL14" s="38" t="e">
        <f t="shared" si="0"/>
        <v>#REF!</v>
      </c>
      <c r="AM14" s="38" t="e">
        <f t="shared" si="0"/>
        <v>#REF!</v>
      </c>
      <c r="AN14" s="38" t="e">
        <f t="shared" si="0"/>
        <v>#REF!</v>
      </c>
      <c r="AO14" s="38" t="e">
        <f t="shared" si="0"/>
        <v>#REF!</v>
      </c>
      <c r="AP14" s="38" t="e">
        <f t="shared" si="0"/>
        <v>#REF!</v>
      </c>
      <c r="AQ14" s="38" t="e">
        <f t="shared" si="0"/>
        <v>#REF!</v>
      </c>
      <c r="AR14" s="38" t="e">
        <f t="shared" si="0"/>
        <v>#REF!</v>
      </c>
      <c r="AY14" s="38">
        <f t="shared" si="26"/>
        <v>165</v>
      </c>
      <c r="AZ14" s="38">
        <f t="shared" si="25"/>
        <v>165</v>
      </c>
      <c r="BA14" s="21" t="str">
        <f>IF(BB14="","",ROWS($BB$12:BB14))</f>
        <v/>
      </c>
      <c r="BB14" s="149"/>
      <c r="BC14" s="150"/>
      <c r="BD14" s="150"/>
      <c r="BE14" s="151"/>
      <c r="BF14" s="30">
        <v>37855</v>
      </c>
      <c r="BG14" s="50">
        <f t="shared" si="27"/>
        <v>13.09</v>
      </c>
      <c r="BH14" s="22">
        <v>26</v>
      </c>
      <c r="BI14" s="22">
        <v>1.6</v>
      </c>
      <c r="BJ14" s="22">
        <f t="shared" si="28"/>
        <v>2.56</v>
      </c>
      <c r="BK14" s="22">
        <f t="shared" si="29"/>
        <v>10.16</v>
      </c>
      <c r="BL14" s="22" t="e">
        <f t="shared" si="30"/>
        <v>#REF!</v>
      </c>
      <c r="BN14" s="14" t="str">
        <f t="shared" si="31"/>
        <v>13.09</v>
      </c>
      <c r="BO14" s="14">
        <f t="shared" si="32"/>
        <v>9</v>
      </c>
      <c r="BP14" s="14" t="str">
        <f t="shared" si="33"/>
        <v>F</v>
      </c>
      <c r="BQ14" s="14" t="str">
        <f t="shared" si="34"/>
        <v>0</v>
      </c>
      <c r="BT14" s="13">
        <v>5.09</v>
      </c>
      <c r="BU14" s="45">
        <v>9</v>
      </c>
      <c r="BV14" s="45">
        <v>69</v>
      </c>
      <c r="BW14" s="2"/>
      <c r="BX14" s="1">
        <v>0.998</v>
      </c>
      <c r="BY14" s="1">
        <v>0.99899999999999989</v>
      </c>
      <c r="BZ14" s="1">
        <v>1.0469999999999999</v>
      </c>
      <c r="CA14" s="1">
        <v>1.048</v>
      </c>
      <c r="CB14" s="1">
        <v>1.2409999999999999</v>
      </c>
      <c r="CC14" s="1">
        <v>1.242</v>
      </c>
      <c r="CE14" s="64">
        <v>0.98499999999999999</v>
      </c>
      <c r="CF14" s="64">
        <v>0.98599999999999999</v>
      </c>
      <c r="CG14" s="64">
        <v>1.0349999999999999</v>
      </c>
      <c r="CH14" s="64">
        <v>1.036</v>
      </c>
      <c r="CI14" s="64">
        <v>1.2370000000000001</v>
      </c>
      <c r="CJ14" s="64">
        <v>1.238</v>
      </c>
      <c r="CM14" s="14" t="e">
        <f>IF('Nutritional Status'!#REF!="","",IF('Nutritional Status'!#REF!&gt;CT14,$CU$3,IF('Nutritional Status'!#REF!&gt;CR14,$CS$3,IF('Nutritional Status'!#REF!&gt;CP14,$CQ$3,$CP$3))))</f>
        <v>#REF!</v>
      </c>
      <c r="CN14" s="38">
        <v>10</v>
      </c>
      <c r="CO14" s="14" t="e">
        <f t="shared" si="21"/>
        <v>#REF!</v>
      </c>
      <c r="CP14" s="14" t="e">
        <f t="shared" si="24"/>
        <v>#REF!</v>
      </c>
      <c r="CQ14" s="14" t="e">
        <f t="shared" si="1"/>
        <v>#REF!</v>
      </c>
      <c r="CR14" s="14" t="e">
        <f t="shared" si="1"/>
        <v>#REF!</v>
      </c>
      <c r="CS14" s="14" t="e">
        <f t="shared" si="1"/>
        <v>#REF!</v>
      </c>
      <c r="CT14" s="14" t="e">
        <f t="shared" si="1"/>
        <v>#REF!</v>
      </c>
      <c r="CU14" s="14" t="e">
        <f t="shared" si="1"/>
        <v>#REF!</v>
      </c>
      <c r="CW14" s="38">
        <v>10</v>
      </c>
      <c r="CX14" s="14" t="e">
        <f t="shared" si="22"/>
        <v>#REF!</v>
      </c>
      <c r="CY14" s="14" t="e">
        <f t="shared" si="23"/>
        <v>#REF!</v>
      </c>
      <c r="CZ14" s="14" t="e">
        <f t="shared" si="2"/>
        <v>#REF!</v>
      </c>
      <c r="DA14" s="14" t="e">
        <f t="shared" si="2"/>
        <v>#REF!</v>
      </c>
      <c r="DB14" s="14" t="e">
        <f t="shared" si="2"/>
        <v>#REF!</v>
      </c>
      <c r="DC14" s="14" t="e">
        <f t="shared" si="2"/>
        <v>#REF!</v>
      </c>
      <c r="DD14" s="14" t="e">
        <f t="shared" si="2"/>
        <v>#REF!</v>
      </c>
    </row>
    <row r="15" spans="1:108" ht="15" customHeight="1">
      <c r="A15" s="13">
        <v>5.0999999999999996</v>
      </c>
      <c r="B15" s="31">
        <v>10</v>
      </c>
      <c r="C15" s="31">
        <v>70</v>
      </c>
      <c r="D15" s="2"/>
      <c r="E15" s="11">
        <v>12</v>
      </c>
      <c r="F15" s="11">
        <f t="shared" si="3"/>
        <v>12.1</v>
      </c>
      <c r="G15" s="11">
        <f t="shared" si="4"/>
        <v>12.9</v>
      </c>
      <c r="H15" s="11">
        <f t="shared" si="5"/>
        <v>13</v>
      </c>
      <c r="I15" s="11">
        <v>18.5</v>
      </c>
      <c r="J15" s="11">
        <f t="shared" si="6"/>
        <v>18.600000000000001</v>
      </c>
      <c r="K15" s="1">
        <v>20.6</v>
      </c>
      <c r="L15" s="1">
        <f t="shared" si="7"/>
        <v>20.700000000000003</v>
      </c>
      <c r="M15" s="3"/>
      <c r="N15" s="11">
        <v>11.6</v>
      </c>
      <c r="O15" s="11">
        <f t="shared" si="8"/>
        <v>11.7</v>
      </c>
      <c r="P15" s="1">
        <v>12.6</v>
      </c>
      <c r="Q15" s="1">
        <f t="shared" si="9"/>
        <v>12.7</v>
      </c>
      <c r="R15" s="1">
        <v>19.100000000000001</v>
      </c>
      <c r="S15" s="1">
        <f t="shared" si="10"/>
        <v>19.200000000000003</v>
      </c>
      <c r="T15" s="1">
        <v>22</v>
      </c>
      <c r="U15" s="1">
        <f t="shared" si="11"/>
        <v>22.1</v>
      </c>
      <c r="Y15" s="38">
        <v>11</v>
      </c>
      <c r="Z15" s="38" t="e">
        <f>IF('Nutritional Status'!#REF!="","",VLOOKUP('Nutritional Status'!#REF!,$A$5:$C$173,3,))</f>
        <v>#REF!</v>
      </c>
      <c r="AA15" s="38" t="e">
        <f t="shared" si="12"/>
        <v>#REF!</v>
      </c>
      <c r="AB15" s="38" t="e">
        <f t="shared" si="13"/>
        <v>#REF!</v>
      </c>
      <c r="AC15" s="38" t="e">
        <f t="shared" si="14"/>
        <v>#REF!</v>
      </c>
      <c r="AD15" s="38" t="e">
        <f t="shared" si="15"/>
        <v>#REF!</v>
      </c>
      <c r="AE15" s="38" t="e">
        <f t="shared" si="16"/>
        <v>#REF!</v>
      </c>
      <c r="AF15" s="38" t="e">
        <f t="shared" si="17"/>
        <v>#REF!</v>
      </c>
      <c r="AG15" s="38" t="e">
        <f t="shared" si="18"/>
        <v>#REF!</v>
      </c>
      <c r="AH15" s="38" t="e">
        <f t="shared" si="19"/>
        <v>#REF!</v>
      </c>
      <c r="AJ15" s="38" t="e">
        <f>IF(#REF!="","",VLOOKUP(#REF!,$A$5:$C$173,3,))</f>
        <v>#REF!</v>
      </c>
      <c r="AK15" s="38" t="e">
        <f t="shared" si="20"/>
        <v>#REF!</v>
      </c>
      <c r="AL15" s="38" t="e">
        <f t="shared" si="0"/>
        <v>#REF!</v>
      </c>
      <c r="AM15" s="38" t="e">
        <f t="shared" si="0"/>
        <v>#REF!</v>
      </c>
      <c r="AN15" s="38" t="e">
        <f t="shared" si="0"/>
        <v>#REF!</v>
      </c>
      <c r="AO15" s="38" t="e">
        <f t="shared" si="0"/>
        <v>#REF!</v>
      </c>
      <c r="AP15" s="38" t="e">
        <f t="shared" si="0"/>
        <v>#REF!</v>
      </c>
      <c r="AQ15" s="38" t="e">
        <f t="shared" si="0"/>
        <v>#REF!</v>
      </c>
      <c r="AR15" s="38" t="e">
        <f t="shared" si="0"/>
        <v>#REF!</v>
      </c>
      <c r="AY15" s="38">
        <f t="shared" si="26"/>
        <v>164</v>
      </c>
      <c r="AZ15" s="38">
        <f t="shared" si="25"/>
        <v>164</v>
      </c>
      <c r="BA15" s="21" t="str">
        <f>IF(BB15="","",ROWS($BB$12:BB15))</f>
        <v/>
      </c>
      <c r="BB15" s="149"/>
      <c r="BC15" s="150"/>
      <c r="BD15" s="150"/>
      <c r="BE15" s="151"/>
      <c r="BF15" s="30">
        <v>37900</v>
      </c>
      <c r="BG15" s="50">
        <f t="shared" si="27"/>
        <v>13.08</v>
      </c>
      <c r="BH15" s="22">
        <v>37</v>
      </c>
      <c r="BI15" s="22">
        <v>1.35</v>
      </c>
      <c r="BJ15" s="22">
        <f t="shared" si="28"/>
        <v>1.82</v>
      </c>
      <c r="BK15" s="22">
        <f t="shared" si="29"/>
        <v>20.329999999999998</v>
      </c>
      <c r="BL15" s="22" t="e">
        <f t="shared" si="30"/>
        <v>#REF!</v>
      </c>
      <c r="BN15" s="14" t="str">
        <f t="shared" si="31"/>
        <v>13.08</v>
      </c>
      <c r="BO15" s="14">
        <f t="shared" si="32"/>
        <v>8</v>
      </c>
      <c r="BP15" s="14" t="str">
        <f t="shared" si="33"/>
        <v>F</v>
      </c>
      <c r="BQ15" s="14" t="str">
        <f t="shared" si="34"/>
        <v>0</v>
      </c>
      <c r="BT15" s="13">
        <v>5.0999999999999996</v>
      </c>
      <c r="BU15" s="45">
        <v>10</v>
      </c>
      <c r="BV15" s="45">
        <v>70</v>
      </c>
      <c r="BW15" s="2"/>
      <c r="BX15" s="1">
        <v>1.0029999999999999</v>
      </c>
      <c r="BY15" s="1">
        <v>1.004</v>
      </c>
      <c r="BZ15" s="1">
        <v>1.0510000000000002</v>
      </c>
      <c r="CA15" s="1">
        <v>1.052</v>
      </c>
      <c r="CB15" s="1">
        <v>1.2470000000000001</v>
      </c>
      <c r="CC15" s="1">
        <v>1.248</v>
      </c>
      <c r="CE15" s="64">
        <v>0.9890000000000001</v>
      </c>
      <c r="CF15" s="64">
        <v>0.99</v>
      </c>
      <c r="CG15" s="64">
        <v>1.0390000000000001</v>
      </c>
      <c r="CH15" s="64">
        <v>1.04</v>
      </c>
      <c r="CI15" s="64">
        <v>1.2429999999999999</v>
      </c>
      <c r="CJ15" s="64">
        <v>1.244</v>
      </c>
      <c r="CM15" s="14" t="e">
        <f>IF('Nutritional Status'!#REF!="","",IF('Nutritional Status'!#REF!&gt;CT15,$CU$3,IF('Nutritional Status'!#REF!&gt;CR15,$CS$3,IF('Nutritional Status'!#REF!&gt;CP15,$CQ$3,$CP$3))))</f>
        <v>#REF!</v>
      </c>
      <c r="CN15" s="38">
        <v>11</v>
      </c>
      <c r="CO15" s="14" t="e">
        <f t="shared" si="21"/>
        <v>#REF!</v>
      </c>
      <c r="CP15" s="14" t="e">
        <f t="shared" si="24"/>
        <v>#REF!</v>
      </c>
      <c r="CQ15" s="14" t="e">
        <f t="shared" si="1"/>
        <v>#REF!</v>
      </c>
      <c r="CR15" s="14" t="e">
        <f t="shared" si="1"/>
        <v>#REF!</v>
      </c>
      <c r="CS15" s="14" t="e">
        <f t="shared" si="1"/>
        <v>#REF!</v>
      </c>
      <c r="CT15" s="14" t="e">
        <f t="shared" si="1"/>
        <v>#REF!</v>
      </c>
      <c r="CU15" s="14" t="e">
        <f t="shared" si="1"/>
        <v>#REF!</v>
      </c>
      <c r="CW15" s="38">
        <v>11</v>
      </c>
      <c r="CX15" s="14" t="e">
        <f t="shared" si="22"/>
        <v>#REF!</v>
      </c>
      <c r="CY15" s="14" t="e">
        <f t="shared" si="23"/>
        <v>#REF!</v>
      </c>
      <c r="CZ15" s="14" t="e">
        <f t="shared" si="2"/>
        <v>#REF!</v>
      </c>
      <c r="DA15" s="14" t="e">
        <f t="shared" si="2"/>
        <v>#REF!</v>
      </c>
      <c r="DB15" s="14" t="e">
        <f t="shared" si="2"/>
        <v>#REF!</v>
      </c>
      <c r="DC15" s="14" t="e">
        <f t="shared" si="2"/>
        <v>#REF!</v>
      </c>
      <c r="DD15" s="14" t="e">
        <f t="shared" si="2"/>
        <v>#REF!</v>
      </c>
    </row>
    <row r="16" spans="1:108" ht="15" customHeight="1">
      <c r="A16" s="13">
        <v>5.1100000000000003</v>
      </c>
      <c r="B16" s="31">
        <v>11</v>
      </c>
      <c r="C16" s="31">
        <v>71</v>
      </c>
      <c r="D16" s="2"/>
      <c r="E16" s="11">
        <v>12</v>
      </c>
      <c r="F16" s="11">
        <f t="shared" si="3"/>
        <v>12.1</v>
      </c>
      <c r="G16" s="11">
        <f t="shared" si="4"/>
        <v>12.9</v>
      </c>
      <c r="H16" s="11">
        <f t="shared" si="5"/>
        <v>13</v>
      </c>
      <c r="I16" s="11">
        <v>18.5</v>
      </c>
      <c r="J16" s="11">
        <f t="shared" si="6"/>
        <v>18.600000000000001</v>
      </c>
      <c r="K16" s="1">
        <v>20.6</v>
      </c>
      <c r="L16" s="1">
        <f t="shared" si="7"/>
        <v>20.700000000000003</v>
      </c>
      <c r="M16" s="3"/>
      <c r="N16" s="11">
        <v>11.6</v>
      </c>
      <c r="O16" s="11">
        <f t="shared" si="8"/>
        <v>11.7</v>
      </c>
      <c r="P16" s="1">
        <v>12.6</v>
      </c>
      <c r="Q16" s="1">
        <f t="shared" si="9"/>
        <v>12.7</v>
      </c>
      <c r="R16" s="1">
        <v>19.2</v>
      </c>
      <c r="S16" s="1">
        <f t="shared" si="10"/>
        <v>19.3</v>
      </c>
      <c r="T16" s="1">
        <v>22.1</v>
      </c>
      <c r="U16" s="1">
        <f t="shared" si="11"/>
        <v>22.200000000000003</v>
      </c>
      <c r="Y16" s="38">
        <v>12</v>
      </c>
      <c r="Z16" s="38" t="e">
        <f>IF('Nutritional Status'!#REF!="","",VLOOKUP('Nutritional Status'!#REF!,$A$5:$C$173,3,))</f>
        <v>#REF!</v>
      </c>
      <c r="AA16" s="38" t="e">
        <f t="shared" si="12"/>
        <v>#REF!</v>
      </c>
      <c r="AB16" s="38" t="e">
        <f t="shared" si="13"/>
        <v>#REF!</v>
      </c>
      <c r="AC16" s="38" t="e">
        <f t="shared" si="14"/>
        <v>#REF!</v>
      </c>
      <c r="AD16" s="38" t="e">
        <f t="shared" si="15"/>
        <v>#REF!</v>
      </c>
      <c r="AE16" s="38" t="e">
        <f t="shared" si="16"/>
        <v>#REF!</v>
      </c>
      <c r="AF16" s="38" t="e">
        <f t="shared" si="17"/>
        <v>#REF!</v>
      </c>
      <c r="AG16" s="38" t="e">
        <f t="shared" si="18"/>
        <v>#REF!</v>
      </c>
      <c r="AH16" s="38" t="e">
        <f t="shared" si="19"/>
        <v>#REF!</v>
      </c>
      <c r="AJ16" s="38" t="e">
        <f>IF(#REF!="","",VLOOKUP(#REF!,$A$5:$C$173,3,))</f>
        <v>#REF!</v>
      </c>
      <c r="AK16" s="38" t="e">
        <f t="shared" si="20"/>
        <v>#REF!</v>
      </c>
      <c r="AL16" s="38" t="e">
        <f t="shared" si="0"/>
        <v>#REF!</v>
      </c>
      <c r="AM16" s="38" t="e">
        <f t="shared" si="0"/>
        <v>#REF!</v>
      </c>
      <c r="AN16" s="38" t="e">
        <f t="shared" si="0"/>
        <v>#REF!</v>
      </c>
      <c r="AO16" s="38" t="e">
        <f t="shared" si="0"/>
        <v>#REF!</v>
      </c>
      <c r="AP16" s="38" t="e">
        <f t="shared" si="0"/>
        <v>#REF!</v>
      </c>
      <c r="AQ16" s="38" t="e">
        <f t="shared" si="0"/>
        <v>#REF!</v>
      </c>
      <c r="AR16" s="38" t="e">
        <f t="shared" si="0"/>
        <v>#REF!</v>
      </c>
      <c r="AY16" s="38">
        <f t="shared" si="26"/>
        <v>183</v>
      </c>
      <c r="AZ16" s="38">
        <f t="shared" si="25"/>
        <v>183</v>
      </c>
      <c r="BA16" s="21" t="str">
        <f>IF(BB16="","",ROWS($BB$12:BB16))</f>
        <v/>
      </c>
      <c r="BB16" s="149"/>
      <c r="BC16" s="150"/>
      <c r="BD16" s="150"/>
      <c r="BE16" s="151"/>
      <c r="BF16" s="30">
        <v>37312</v>
      </c>
      <c r="BG16" s="50">
        <f t="shared" si="27"/>
        <v>15.03</v>
      </c>
      <c r="BH16" s="22">
        <v>20</v>
      </c>
      <c r="BI16" s="22">
        <v>1.1100000000000001</v>
      </c>
      <c r="BJ16" s="22">
        <f t="shared" si="28"/>
        <v>1.23</v>
      </c>
      <c r="BK16" s="22">
        <f t="shared" si="29"/>
        <v>16.260000000000002</v>
      </c>
      <c r="BL16" s="22" t="e">
        <f t="shared" si="30"/>
        <v>#REF!</v>
      </c>
      <c r="BN16" s="14" t="str">
        <f t="shared" si="31"/>
        <v>15.03</v>
      </c>
      <c r="BO16" s="14">
        <f t="shared" si="32"/>
        <v>3</v>
      </c>
      <c r="BP16" s="14" t="str">
        <f t="shared" si="33"/>
        <v>F</v>
      </c>
      <c r="BQ16" s="14" t="str">
        <f t="shared" si="34"/>
        <v>0</v>
      </c>
      <c r="BT16" s="13">
        <v>5.1100000000000003</v>
      </c>
      <c r="BU16" s="45">
        <v>11</v>
      </c>
      <c r="BV16" s="45">
        <v>71</v>
      </c>
      <c r="BW16" s="2"/>
      <c r="BX16" s="1">
        <v>1.0070000000000001</v>
      </c>
      <c r="BY16" s="1">
        <v>1.008</v>
      </c>
      <c r="BZ16" s="1">
        <v>1.056</v>
      </c>
      <c r="CA16" s="1">
        <v>1.0569999999999999</v>
      </c>
      <c r="CB16" s="1">
        <v>1.252</v>
      </c>
      <c r="CC16" s="1">
        <v>1.2529999999999999</v>
      </c>
      <c r="CE16" s="64">
        <v>0.9930000000000001</v>
      </c>
      <c r="CF16" s="64">
        <v>0.99400000000000011</v>
      </c>
      <c r="CG16" s="64">
        <v>1.044</v>
      </c>
      <c r="CH16" s="64">
        <v>1.0449999999999999</v>
      </c>
      <c r="CI16" s="64">
        <v>1.248</v>
      </c>
      <c r="CJ16" s="64">
        <v>1.2489999999999999</v>
      </c>
      <c r="CM16" s="14" t="e">
        <f>IF('Nutritional Status'!#REF!="","",IF('Nutritional Status'!#REF!&gt;CT16,$CU$3,IF('Nutritional Status'!#REF!&gt;CR16,$CS$3,IF('Nutritional Status'!#REF!&gt;CP16,$CQ$3,$CP$3))))</f>
        <v>#REF!</v>
      </c>
      <c r="CN16" s="38">
        <v>12</v>
      </c>
      <c r="CO16" s="14" t="e">
        <f t="shared" si="21"/>
        <v>#REF!</v>
      </c>
      <c r="CP16" s="14" t="e">
        <f t="shared" si="24"/>
        <v>#REF!</v>
      </c>
      <c r="CQ16" s="14" t="e">
        <f t="shared" si="1"/>
        <v>#REF!</v>
      </c>
      <c r="CR16" s="14" t="e">
        <f t="shared" si="1"/>
        <v>#REF!</v>
      </c>
      <c r="CS16" s="14" t="e">
        <f t="shared" si="1"/>
        <v>#REF!</v>
      </c>
      <c r="CT16" s="14" t="e">
        <f t="shared" si="1"/>
        <v>#REF!</v>
      </c>
      <c r="CU16" s="14" t="e">
        <f t="shared" si="1"/>
        <v>#REF!</v>
      </c>
      <c r="CW16" s="38">
        <v>12</v>
      </c>
      <c r="CX16" s="14" t="e">
        <f t="shared" si="22"/>
        <v>#REF!</v>
      </c>
      <c r="CY16" s="14" t="e">
        <f t="shared" si="23"/>
        <v>#REF!</v>
      </c>
      <c r="CZ16" s="14" t="e">
        <f t="shared" si="2"/>
        <v>#REF!</v>
      </c>
      <c r="DA16" s="14" t="e">
        <f t="shared" si="2"/>
        <v>#REF!</v>
      </c>
      <c r="DB16" s="14" t="e">
        <f t="shared" si="2"/>
        <v>#REF!</v>
      </c>
      <c r="DC16" s="14" t="e">
        <f t="shared" si="2"/>
        <v>#REF!</v>
      </c>
      <c r="DD16" s="14" t="e">
        <f t="shared" si="2"/>
        <v>#REF!</v>
      </c>
    </row>
    <row r="17" spans="1:108" ht="15" customHeight="1">
      <c r="A17" s="13">
        <v>6</v>
      </c>
      <c r="B17" s="31">
        <v>0</v>
      </c>
      <c r="C17" s="31">
        <v>72</v>
      </c>
      <c r="D17" s="2"/>
      <c r="E17" s="11">
        <v>12</v>
      </c>
      <c r="F17" s="11">
        <f t="shared" si="3"/>
        <v>12.1</v>
      </c>
      <c r="G17" s="11">
        <f t="shared" si="4"/>
        <v>12.9</v>
      </c>
      <c r="H17" s="11">
        <f t="shared" si="5"/>
        <v>13</v>
      </c>
      <c r="I17" s="11">
        <v>18.5</v>
      </c>
      <c r="J17" s="11">
        <f t="shared" si="6"/>
        <v>18.600000000000001</v>
      </c>
      <c r="K17" s="1">
        <v>20.7</v>
      </c>
      <c r="L17" s="1">
        <f t="shared" si="7"/>
        <v>20.8</v>
      </c>
      <c r="M17" s="3"/>
      <c r="N17" s="11">
        <v>11.6</v>
      </c>
      <c r="O17" s="11">
        <f t="shared" si="8"/>
        <v>11.7</v>
      </c>
      <c r="P17" s="1">
        <v>12.6</v>
      </c>
      <c r="Q17" s="1">
        <f t="shared" si="9"/>
        <v>12.7</v>
      </c>
      <c r="R17" s="1">
        <v>19.2</v>
      </c>
      <c r="S17" s="1">
        <f t="shared" si="10"/>
        <v>19.3</v>
      </c>
      <c r="T17" s="1">
        <v>22.1</v>
      </c>
      <c r="U17" s="1">
        <f t="shared" si="11"/>
        <v>22.200000000000003</v>
      </c>
      <c r="Y17" s="38">
        <v>13</v>
      </c>
      <c r="Z17" s="38" t="e">
        <f>IF('Nutritional Status'!#REF!="","",VLOOKUP('Nutritional Status'!#REF!,$A$5:$C$173,3,))</f>
        <v>#REF!</v>
      </c>
      <c r="AA17" s="38" t="e">
        <f t="shared" si="12"/>
        <v>#REF!</v>
      </c>
      <c r="AB17" s="38" t="e">
        <f t="shared" si="13"/>
        <v>#REF!</v>
      </c>
      <c r="AC17" s="38" t="e">
        <f t="shared" si="14"/>
        <v>#REF!</v>
      </c>
      <c r="AD17" s="38" t="e">
        <f t="shared" si="15"/>
        <v>#REF!</v>
      </c>
      <c r="AE17" s="38" t="e">
        <f t="shared" si="16"/>
        <v>#REF!</v>
      </c>
      <c r="AF17" s="38" t="e">
        <f t="shared" si="17"/>
        <v>#REF!</v>
      </c>
      <c r="AG17" s="38" t="e">
        <f t="shared" si="18"/>
        <v>#REF!</v>
      </c>
      <c r="AH17" s="38" t="e">
        <f t="shared" si="19"/>
        <v>#REF!</v>
      </c>
      <c r="AJ17" s="38" t="e">
        <f>IF(#REF!="","",VLOOKUP(#REF!,$A$5:$C$173,3,))</f>
        <v>#REF!</v>
      </c>
      <c r="AK17" s="38" t="e">
        <f t="shared" si="20"/>
        <v>#REF!</v>
      </c>
      <c r="AL17" s="38" t="e">
        <f t="shared" si="0"/>
        <v>#REF!</v>
      </c>
      <c r="AM17" s="38" t="e">
        <f t="shared" si="0"/>
        <v>#REF!</v>
      </c>
      <c r="AN17" s="38" t="e">
        <f t="shared" si="0"/>
        <v>#REF!</v>
      </c>
      <c r="AO17" s="38" t="e">
        <f t="shared" si="0"/>
        <v>#REF!</v>
      </c>
      <c r="AP17" s="38" t="e">
        <f t="shared" si="0"/>
        <v>#REF!</v>
      </c>
      <c r="AQ17" s="38" t="e">
        <f t="shared" si="0"/>
        <v>#REF!</v>
      </c>
      <c r="AR17" s="38" t="e">
        <f t="shared" si="0"/>
        <v>#REF!</v>
      </c>
      <c r="AY17" s="38">
        <f t="shared" si="26"/>
        <v>214</v>
      </c>
      <c r="AZ17" s="38">
        <f t="shared" si="25"/>
        <v>214</v>
      </c>
      <c r="BA17" s="21" t="str">
        <f>IF(BB17="","",ROWS($BB$12:BB17))</f>
        <v/>
      </c>
      <c r="BB17" s="149"/>
      <c r="BC17" s="150"/>
      <c r="BD17" s="150"/>
      <c r="BE17" s="151"/>
      <c r="BF17" s="30">
        <v>36386</v>
      </c>
      <c r="BG17" s="50">
        <f t="shared" si="27"/>
        <v>17.100000000000001</v>
      </c>
      <c r="BH17" s="22">
        <v>40</v>
      </c>
      <c r="BI17" s="22">
        <v>1.1399999999999999</v>
      </c>
      <c r="BJ17" s="22">
        <f t="shared" si="28"/>
        <v>1.3</v>
      </c>
      <c r="BK17" s="22">
        <f t="shared" si="29"/>
        <v>30.77</v>
      </c>
      <c r="BL17" s="22" t="e">
        <f t="shared" si="30"/>
        <v>#REF!</v>
      </c>
      <c r="BN17" s="14" t="str">
        <f t="shared" si="31"/>
        <v>17.10</v>
      </c>
      <c r="BO17" s="14">
        <f t="shared" si="32"/>
        <v>10</v>
      </c>
      <c r="BP17" s="14" t="str">
        <f t="shared" si="33"/>
        <v>F</v>
      </c>
      <c r="BQ17" s="14" t="str">
        <f t="shared" si="34"/>
        <v>0</v>
      </c>
      <c r="BT17" s="13">
        <v>6</v>
      </c>
      <c r="BU17" s="45">
        <v>0</v>
      </c>
      <c r="BV17" s="45">
        <v>72</v>
      </c>
      <c r="BW17" s="2"/>
      <c r="BX17" s="1">
        <v>1.0109999999999999</v>
      </c>
      <c r="BY17" s="1">
        <v>1.0119999999999998</v>
      </c>
      <c r="BZ17" s="1">
        <v>1.06</v>
      </c>
      <c r="CA17" s="1">
        <v>1.0609999999999999</v>
      </c>
      <c r="CB17" s="1">
        <v>1.258</v>
      </c>
      <c r="CC17" s="1">
        <v>1.2589999999999999</v>
      </c>
      <c r="CE17" s="64">
        <v>0.997</v>
      </c>
      <c r="CF17" s="64">
        <v>0.998</v>
      </c>
      <c r="CG17" s="64">
        <v>1.048</v>
      </c>
      <c r="CH17" s="64">
        <v>1.0490000000000002</v>
      </c>
      <c r="CI17" s="64">
        <v>1.254</v>
      </c>
      <c r="CJ17" s="64">
        <v>1.2549999999999999</v>
      </c>
      <c r="CM17" s="14" t="e">
        <f>IF('Nutritional Status'!#REF!="","",IF('Nutritional Status'!#REF!&gt;CT17,$CU$3,IF('Nutritional Status'!#REF!&gt;CR17,$CS$3,IF('Nutritional Status'!#REF!&gt;CP17,$CQ$3,$CP$3))))</f>
        <v>#REF!</v>
      </c>
      <c r="CN17" s="38">
        <v>13</v>
      </c>
      <c r="CO17" s="14" t="e">
        <f t="shared" si="21"/>
        <v>#REF!</v>
      </c>
      <c r="CP17" s="14" t="e">
        <f t="shared" si="24"/>
        <v>#REF!</v>
      </c>
      <c r="CQ17" s="14" t="e">
        <f t="shared" si="1"/>
        <v>#REF!</v>
      </c>
      <c r="CR17" s="14" t="e">
        <f t="shared" si="1"/>
        <v>#REF!</v>
      </c>
      <c r="CS17" s="14" t="e">
        <f t="shared" si="1"/>
        <v>#REF!</v>
      </c>
      <c r="CT17" s="14" t="e">
        <f t="shared" si="1"/>
        <v>#REF!</v>
      </c>
      <c r="CU17" s="14" t="e">
        <f t="shared" si="1"/>
        <v>#REF!</v>
      </c>
      <c r="CW17" s="38">
        <v>13</v>
      </c>
      <c r="CX17" s="14" t="e">
        <f t="shared" si="22"/>
        <v>#REF!</v>
      </c>
      <c r="CY17" s="14" t="e">
        <f t="shared" si="23"/>
        <v>#REF!</v>
      </c>
      <c r="CZ17" s="14" t="e">
        <f t="shared" si="2"/>
        <v>#REF!</v>
      </c>
      <c r="DA17" s="14" t="e">
        <f t="shared" si="2"/>
        <v>#REF!</v>
      </c>
      <c r="DB17" s="14" t="e">
        <f t="shared" si="2"/>
        <v>#REF!</v>
      </c>
      <c r="DC17" s="14" t="e">
        <f t="shared" si="2"/>
        <v>#REF!</v>
      </c>
      <c r="DD17" s="14" t="e">
        <f t="shared" si="2"/>
        <v>#REF!</v>
      </c>
    </row>
    <row r="18" spans="1:108" ht="15" customHeight="1">
      <c r="A18" s="13">
        <v>6.01</v>
      </c>
      <c r="B18" s="31">
        <v>1</v>
      </c>
      <c r="C18" s="31">
        <v>73</v>
      </c>
      <c r="D18" s="2"/>
      <c r="E18" s="11">
        <v>12</v>
      </c>
      <c r="F18" s="11">
        <f t="shared" si="3"/>
        <v>12.1</v>
      </c>
      <c r="G18" s="11">
        <f t="shared" si="4"/>
        <v>12.9</v>
      </c>
      <c r="H18" s="11">
        <f t="shared" si="5"/>
        <v>13</v>
      </c>
      <c r="I18" s="11">
        <v>18.600000000000001</v>
      </c>
      <c r="J18" s="11">
        <f t="shared" si="6"/>
        <v>18.700000000000003</v>
      </c>
      <c r="K18" s="1">
        <v>20.8</v>
      </c>
      <c r="L18" s="1">
        <f t="shared" si="7"/>
        <v>20.900000000000002</v>
      </c>
      <c r="M18" s="3"/>
      <c r="N18" s="11">
        <v>11.6</v>
      </c>
      <c r="O18" s="11">
        <f t="shared" si="8"/>
        <v>11.7</v>
      </c>
      <c r="P18" s="1">
        <v>12.6</v>
      </c>
      <c r="Q18" s="1">
        <f t="shared" si="9"/>
        <v>12.7</v>
      </c>
      <c r="R18" s="1">
        <v>19.3</v>
      </c>
      <c r="S18" s="1">
        <f t="shared" si="10"/>
        <v>19.400000000000002</v>
      </c>
      <c r="T18" s="1">
        <v>22.2</v>
      </c>
      <c r="U18" s="1">
        <f t="shared" si="11"/>
        <v>22.3</v>
      </c>
      <c r="Y18" s="38">
        <v>14</v>
      </c>
      <c r="Z18" s="38" t="e">
        <f>IF('Nutritional Status'!#REF!="","",VLOOKUP('Nutritional Status'!#REF!,$A$5:$C$173,3,))</f>
        <v>#REF!</v>
      </c>
      <c r="AA18" s="38" t="e">
        <f t="shared" si="12"/>
        <v>#REF!</v>
      </c>
      <c r="AB18" s="38" t="e">
        <f t="shared" si="13"/>
        <v>#REF!</v>
      </c>
      <c r="AC18" s="38" t="e">
        <f t="shared" si="14"/>
        <v>#REF!</v>
      </c>
      <c r="AD18" s="38" t="e">
        <f t="shared" si="15"/>
        <v>#REF!</v>
      </c>
      <c r="AE18" s="38" t="e">
        <f t="shared" si="16"/>
        <v>#REF!</v>
      </c>
      <c r="AF18" s="38" t="e">
        <f t="shared" si="17"/>
        <v>#REF!</v>
      </c>
      <c r="AG18" s="38" t="e">
        <f t="shared" si="18"/>
        <v>#REF!</v>
      </c>
      <c r="AH18" s="38" t="e">
        <f t="shared" si="19"/>
        <v>#REF!</v>
      </c>
      <c r="AJ18" s="38" t="e">
        <f>IF(#REF!="","",VLOOKUP(#REF!,$A$5:$C$173,3,))</f>
        <v>#REF!</v>
      </c>
      <c r="AK18" s="38" t="e">
        <f t="shared" si="20"/>
        <v>#REF!</v>
      </c>
      <c r="AL18" s="38" t="e">
        <f t="shared" si="0"/>
        <v>#REF!</v>
      </c>
      <c r="AM18" s="38" t="e">
        <f t="shared" si="0"/>
        <v>#REF!</v>
      </c>
      <c r="AN18" s="38" t="e">
        <f t="shared" si="0"/>
        <v>#REF!</v>
      </c>
      <c r="AO18" s="38" t="e">
        <f t="shared" si="0"/>
        <v>#REF!</v>
      </c>
      <c r="AP18" s="38" t="e">
        <f t="shared" si="0"/>
        <v>#REF!</v>
      </c>
      <c r="AQ18" s="38" t="e">
        <f t="shared" si="0"/>
        <v>#REF!</v>
      </c>
      <c r="AR18" s="38" t="e">
        <f t="shared" si="0"/>
        <v>#REF!</v>
      </c>
      <c r="AY18" s="38">
        <f t="shared" si="26"/>
        <v>164</v>
      </c>
      <c r="AZ18" s="38">
        <f t="shared" si="25"/>
        <v>164</v>
      </c>
      <c r="BA18" s="21">
        <f>IF(BB18="","",ROWS($BB$12:BB18))</f>
        <v>7</v>
      </c>
      <c r="BB18" s="149" t="s">
        <v>40</v>
      </c>
      <c r="BC18" s="150"/>
      <c r="BD18" s="150"/>
      <c r="BE18" s="151"/>
      <c r="BF18" s="30">
        <v>37900</v>
      </c>
      <c r="BG18" s="50">
        <f t="shared" si="27"/>
        <v>13.08</v>
      </c>
      <c r="BH18" s="22">
        <v>37</v>
      </c>
      <c r="BI18" s="22">
        <v>1.35</v>
      </c>
      <c r="BJ18" s="22">
        <f t="shared" si="28"/>
        <v>1.82</v>
      </c>
      <c r="BK18" s="22">
        <f t="shared" si="29"/>
        <v>20.329999999999998</v>
      </c>
      <c r="BL18" s="22" t="e">
        <f t="shared" si="30"/>
        <v>#REF!</v>
      </c>
      <c r="BN18" s="14" t="str">
        <f t="shared" si="31"/>
        <v>13.08</v>
      </c>
      <c r="BO18" s="14">
        <f t="shared" si="32"/>
        <v>8</v>
      </c>
      <c r="BP18" s="14" t="str">
        <f t="shared" si="33"/>
        <v>F</v>
      </c>
      <c r="BQ18" s="14" t="str">
        <f t="shared" si="34"/>
        <v>0</v>
      </c>
      <c r="BT18" s="13">
        <v>6.01</v>
      </c>
      <c r="BU18" s="45">
        <v>1</v>
      </c>
      <c r="BV18" s="45">
        <v>73</v>
      </c>
      <c r="BW18" s="2"/>
      <c r="BX18" s="1">
        <v>1.0149999999999999</v>
      </c>
      <c r="BY18" s="1">
        <v>1.016</v>
      </c>
      <c r="BZ18" s="1">
        <v>1.0640000000000001</v>
      </c>
      <c r="CA18" s="1">
        <v>1.0649999999999999</v>
      </c>
      <c r="CB18" s="1">
        <v>1.264</v>
      </c>
      <c r="CC18" s="1">
        <v>1.2649999999999999</v>
      </c>
      <c r="CE18" s="64">
        <v>1.0010000000000001</v>
      </c>
      <c r="CF18" s="64">
        <v>1.002</v>
      </c>
      <c r="CG18" s="64">
        <v>1.052</v>
      </c>
      <c r="CH18" s="64">
        <v>1.0529999999999999</v>
      </c>
      <c r="CI18" s="64">
        <v>1.2590000000000001</v>
      </c>
      <c r="CJ18" s="64">
        <v>1.26</v>
      </c>
      <c r="CM18" s="14" t="e">
        <f>IF('Nutritional Status'!#REF!="","",IF('Nutritional Status'!#REF!&gt;CT18,$CU$3,IF('Nutritional Status'!#REF!&gt;CR18,$CS$3,IF('Nutritional Status'!#REF!&gt;CP18,$CQ$3,$CP$3))))</f>
        <v>#REF!</v>
      </c>
      <c r="CN18" s="38">
        <v>14</v>
      </c>
      <c r="CO18" s="14" t="e">
        <f t="shared" si="21"/>
        <v>#REF!</v>
      </c>
      <c r="CP18" s="14" t="e">
        <f t="shared" si="24"/>
        <v>#REF!</v>
      </c>
      <c r="CQ18" s="14" t="e">
        <f t="shared" si="1"/>
        <v>#REF!</v>
      </c>
      <c r="CR18" s="14" t="e">
        <f t="shared" si="1"/>
        <v>#REF!</v>
      </c>
      <c r="CS18" s="14" t="e">
        <f t="shared" si="1"/>
        <v>#REF!</v>
      </c>
      <c r="CT18" s="14" t="e">
        <f t="shared" si="1"/>
        <v>#REF!</v>
      </c>
      <c r="CU18" s="14" t="e">
        <f t="shared" si="1"/>
        <v>#REF!</v>
      </c>
      <c r="CW18" s="38">
        <v>14</v>
      </c>
      <c r="CX18" s="14" t="e">
        <f t="shared" si="22"/>
        <v>#REF!</v>
      </c>
      <c r="CY18" s="14" t="e">
        <f t="shared" si="23"/>
        <v>#REF!</v>
      </c>
      <c r="CZ18" s="14" t="e">
        <f t="shared" si="2"/>
        <v>#REF!</v>
      </c>
      <c r="DA18" s="14" t="e">
        <f t="shared" si="2"/>
        <v>#REF!</v>
      </c>
      <c r="DB18" s="14" t="e">
        <f t="shared" si="2"/>
        <v>#REF!</v>
      </c>
      <c r="DC18" s="14" t="e">
        <f t="shared" si="2"/>
        <v>#REF!</v>
      </c>
      <c r="DD18" s="14" t="e">
        <f t="shared" si="2"/>
        <v>#REF!</v>
      </c>
    </row>
    <row r="19" spans="1:108" ht="15" customHeight="1">
      <c r="A19" s="13">
        <v>6.02</v>
      </c>
      <c r="B19" s="31">
        <v>2</v>
      </c>
      <c r="C19" s="31">
        <v>74</v>
      </c>
      <c r="D19" s="2"/>
      <c r="E19" s="11">
        <v>12.1</v>
      </c>
      <c r="F19" s="11">
        <f t="shared" si="3"/>
        <v>12.2</v>
      </c>
      <c r="G19" s="11">
        <f t="shared" si="4"/>
        <v>13</v>
      </c>
      <c r="H19" s="11">
        <f t="shared" si="5"/>
        <v>13.1</v>
      </c>
      <c r="I19" s="11">
        <v>18.600000000000001</v>
      </c>
      <c r="J19" s="11">
        <f t="shared" si="6"/>
        <v>18.700000000000003</v>
      </c>
      <c r="K19" s="1">
        <v>20.8</v>
      </c>
      <c r="L19" s="1">
        <f t="shared" si="7"/>
        <v>20.900000000000002</v>
      </c>
      <c r="M19" s="3"/>
      <c r="N19" s="11">
        <v>11.6</v>
      </c>
      <c r="O19" s="11">
        <f t="shared" si="8"/>
        <v>11.7</v>
      </c>
      <c r="P19" s="1">
        <v>12.6</v>
      </c>
      <c r="Q19" s="1">
        <f t="shared" si="9"/>
        <v>12.7</v>
      </c>
      <c r="R19" s="1">
        <v>19.3</v>
      </c>
      <c r="S19" s="1">
        <f t="shared" si="10"/>
        <v>19.400000000000002</v>
      </c>
      <c r="T19" s="1">
        <v>22.3</v>
      </c>
      <c r="U19" s="1">
        <f t="shared" si="11"/>
        <v>22.400000000000002</v>
      </c>
      <c r="Y19" s="38">
        <v>15</v>
      </c>
      <c r="Z19" s="38" t="e">
        <f>IF('Nutritional Status'!#REF!="","",VLOOKUP('Nutritional Status'!#REF!,$A$5:$C$173,3,))</f>
        <v>#REF!</v>
      </c>
      <c r="AA19" s="38" t="e">
        <f t="shared" si="12"/>
        <v>#REF!</v>
      </c>
      <c r="AB19" s="38" t="e">
        <f t="shared" si="13"/>
        <v>#REF!</v>
      </c>
      <c r="AC19" s="38" t="e">
        <f t="shared" si="14"/>
        <v>#REF!</v>
      </c>
      <c r="AD19" s="38" t="e">
        <f t="shared" si="15"/>
        <v>#REF!</v>
      </c>
      <c r="AE19" s="38" t="e">
        <f t="shared" si="16"/>
        <v>#REF!</v>
      </c>
      <c r="AF19" s="38" t="e">
        <f t="shared" si="17"/>
        <v>#REF!</v>
      </c>
      <c r="AG19" s="38" t="e">
        <f t="shared" si="18"/>
        <v>#REF!</v>
      </c>
      <c r="AH19" s="38" t="e">
        <f t="shared" si="19"/>
        <v>#REF!</v>
      </c>
      <c r="AJ19" s="38" t="e">
        <f>IF(#REF!="","",VLOOKUP(#REF!,$A$5:$C$173,3,))</f>
        <v>#REF!</v>
      </c>
      <c r="AK19" s="38" t="e">
        <f t="shared" si="20"/>
        <v>#REF!</v>
      </c>
      <c r="AL19" s="38" t="e">
        <f t="shared" si="0"/>
        <v>#REF!</v>
      </c>
      <c r="AM19" s="38" t="e">
        <f t="shared" si="0"/>
        <v>#REF!</v>
      </c>
      <c r="AN19" s="38" t="e">
        <f t="shared" si="0"/>
        <v>#REF!</v>
      </c>
      <c r="AO19" s="38" t="e">
        <f t="shared" si="0"/>
        <v>#REF!</v>
      </c>
      <c r="AP19" s="38" t="e">
        <f t="shared" si="0"/>
        <v>#REF!</v>
      </c>
      <c r="AQ19" s="38" t="e">
        <f t="shared" si="0"/>
        <v>#REF!</v>
      </c>
      <c r="AR19" s="38" t="e">
        <f t="shared" si="0"/>
        <v>#REF!</v>
      </c>
      <c r="AY19" s="38">
        <f t="shared" si="26"/>
        <v>183</v>
      </c>
      <c r="AZ19" s="38">
        <f t="shared" si="25"/>
        <v>183</v>
      </c>
      <c r="BA19" s="21" t="str">
        <f>IF(BB19="","",ROWS($BB$12:BB19))</f>
        <v/>
      </c>
      <c r="BB19" s="149"/>
      <c r="BC19" s="150"/>
      <c r="BD19" s="150"/>
      <c r="BE19" s="151"/>
      <c r="BF19" s="30">
        <v>37312</v>
      </c>
      <c r="BG19" s="50">
        <f t="shared" si="27"/>
        <v>15.03</v>
      </c>
      <c r="BH19" s="22">
        <v>20</v>
      </c>
      <c r="BI19" s="22">
        <v>1.1100000000000001</v>
      </c>
      <c r="BJ19" s="22">
        <f t="shared" si="28"/>
        <v>1.23</v>
      </c>
      <c r="BK19" s="22">
        <f t="shared" si="29"/>
        <v>16.260000000000002</v>
      </c>
      <c r="BL19" s="22" t="e">
        <f t="shared" si="30"/>
        <v>#REF!</v>
      </c>
      <c r="BN19" s="14" t="str">
        <f t="shared" si="31"/>
        <v>15.03</v>
      </c>
      <c r="BO19" s="14">
        <f t="shared" si="32"/>
        <v>3</v>
      </c>
      <c r="BP19" s="14" t="str">
        <f t="shared" si="33"/>
        <v>F</v>
      </c>
      <c r="BQ19" s="14" t="str">
        <f t="shared" si="34"/>
        <v>0</v>
      </c>
      <c r="BT19" s="13">
        <v>6.02</v>
      </c>
      <c r="BU19" s="45">
        <v>2</v>
      </c>
      <c r="BV19" s="45">
        <v>74</v>
      </c>
      <c r="BW19" s="2"/>
      <c r="BX19" s="1">
        <v>1.0190000000000001</v>
      </c>
      <c r="BY19" s="1">
        <v>1.02</v>
      </c>
      <c r="BZ19" s="1">
        <v>1.069</v>
      </c>
      <c r="CA19" s="1">
        <v>1.07</v>
      </c>
      <c r="CB19" s="1">
        <v>1.2690000000000001</v>
      </c>
      <c r="CC19" s="1">
        <v>1.27</v>
      </c>
      <c r="CE19" s="64">
        <v>1.004</v>
      </c>
      <c r="CF19" s="64">
        <v>1.0049999999999999</v>
      </c>
      <c r="CG19" s="64">
        <v>1.056</v>
      </c>
      <c r="CH19" s="64">
        <v>1.0569999999999999</v>
      </c>
      <c r="CI19" s="64">
        <v>1.264</v>
      </c>
      <c r="CJ19" s="64">
        <v>1.2649999999999999</v>
      </c>
      <c r="CM19" s="14" t="e">
        <f>IF('Nutritional Status'!#REF!="","",IF('Nutritional Status'!#REF!&gt;CT19,$CU$3,IF('Nutritional Status'!#REF!&gt;CR19,$CS$3,IF('Nutritional Status'!#REF!&gt;CP19,$CQ$3,$CP$3))))</f>
        <v>#REF!</v>
      </c>
      <c r="CN19" s="38">
        <v>15</v>
      </c>
      <c r="CO19" s="14" t="e">
        <f t="shared" si="21"/>
        <v>#REF!</v>
      </c>
      <c r="CP19" s="14" t="e">
        <f t="shared" si="24"/>
        <v>#REF!</v>
      </c>
      <c r="CQ19" s="14" t="e">
        <f t="shared" si="1"/>
        <v>#REF!</v>
      </c>
      <c r="CR19" s="14" t="e">
        <f t="shared" si="1"/>
        <v>#REF!</v>
      </c>
      <c r="CS19" s="14" t="e">
        <f t="shared" si="1"/>
        <v>#REF!</v>
      </c>
      <c r="CT19" s="14" t="e">
        <f t="shared" si="1"/>
        <v>#REF!</v>
      </c>
      <c r="CU19" s="14" t="e">
        <f t="shared" si="1"/>
        <v>#REF!</v>
      </c>
      <c r="CW19" s="38">
        <v>15</v>
      </c>
      <c r="CX19" s="14" t="e">
        <f t="shared" si="22"/>
        <v>#REF!</v>
      </c>
      <c r="CY19" s="14" t="e">
        <f t="shared" si="23"/>
        <v>#REF!</v>
      </c>
      <c r="CZ19" s="14" t="e">
        <f t="shared" si="2"/>
        <v>#REF!</v>
      </c>
      <c r="DA19" s="14" t="e">
        <f t="shared" si="2"/>
        <v>#REF!</v>
      </c>
      <c r="DB19" s="14" t="e">
        <f t="shared" si="2"/>
        <v>#REF!</v>
      </c>
      <c r="DC19" s="14" t="e">
        <f t="shared" si="2"/>
        <v>#REF!</v>
      </c>
      <c r="DD19" s="14" t="e">
        <f t="shared" si="2"/>
        <v>#REF!</v>
      </c>
    </row>
    <row r="20" spans="1:108" ht="15" customHeight="1">
      <c r="A20" s="13">
        <v>6.03</v>
      </c>
      <c r="B20" s="31">
        <v>3</v>
      </c>
      <c r="C20" s="31">
        <v>75</v>
      </c>
      <c r="D20" s="2"/>
      <c r="E20" s="11">
        <v>12.1</v>
      </c>
      <c r="F20" s="11">
        <f t="shared" si="3"/>
        <v>12.2</v>
      </c>
      <c r="G20" s="11">
        <f t="shared" si="4"/>
        <v>13</v>
      </c>
      <c r="H20" s="11">
        <f t="shared" si="5"/>
        <v>13.1</v>
      </c>
      <c r="I20" s="11">
        <v>18.600000000000001</v>
      </c>
      <c r="J20" s="11">
        <f t="shared" si="6"/>
        <v>18.700000000000003</v>
      </c>
      <c r="K20" s="1">
        <v>20.9</v>
      </c>
      <c r="L20" s="1">
        <f t="shared" si="7"/>
        <v>21</v>
      </c>
      <c r="M20" s="3"/>
      <c r="N20" s="11">
        <v>11.6</v>
      </c>
      <c r="O20" s="11">
        <f t="shared" si="8"/>
        <v>11.7</v>
      </c>
      <c r="P20" s="1">
        <v>12.6</v>
      </c>
      <c r="Q20" s="1">
        <f t="shared" si="9"/>
        <v>12.7</v>
      </c>
      <c r="R20" s="1">
        <v>19.399999999999999</v>
      </c>
      <c r="S20" s="1">
        <f t="shared" si="10"/>
        <v>19.5</v>
      </c>
      <c r="T20" s="1">
        <v>22.4</v>
      </c>
      <c r="U20" s="1">
        <f t="shared" si="11"/>
        <v>22.5</v>
      </c>
      <c r="Y20" s="38">
        <v>16</v>
      </c>
      <c r="Z20" s="38" t="e">
        <f>IF('Nutritional Status'!#REF!="","",VLOOKUP('Nutritional Status'!#REF!,$A$5:$C$173,3,))</f>
        <v>#REF!</v>
      </c>
      <c r="AA20" s="38" t="e">
        <f t="shared" si="12"/>
        <v>#REF!</v>
      </c>
      <c r="AB20" s="38" t="e">
        <f t="shared" si="13"/>
        <v>#REF!</v>
      </c>
      <c r="AC20" s="38" t="e">
        <f t="shared" si="14"/>
        <v>#REF!</v>
      </c>
      <c r="AD20" s="38" t="e">
        <f t="shared" si="15"/>
        <v>#REF!</v>
      </c>
      <c r="AE20" s="38" t="e">
        <f t="shared" si="16"/>
        <v>#REF!</v>
      </c>
      <c r="AF20" s="38" t="e">
        <f t="shared" si="17"/>
        <v>#REF!</v>
      </c>
      <c r="AG20" s="38" t="e">
        <f t="shared" si="18"/>
        <v>#REF!</v>
      </c>
      <c r="AH20" s="38" t="e">
        <f t="shared" si="19"/>
        <v>#REF!</v>
      </c>
      <c r="AJ20" s="38" t="e">
        <f>IF(#REF!="","",VLOOKUP(#REF!,$A$5:$C$173,3,))</f>
        <v>#REF!</v>
      </c>
      <c r="AK20" s="38" t="e">
        <f t="shared" si="20"/>
        <v>#REF!</v>
      </c>
      <c r="AL20" s="38" t="e">
        <f t="shared" si="0"/>
        <v>#REF!</v>
      </c>
      <c r="AM20" s="38" t="e">
        <f t="shared" si="0"/>
        <v>#REF!</v>
      </c>
      <c r="AN20" s="38" t="e">
        <f t="shared" si="0"/>
        <v>#REF!</v>
      </c>
      <c r="AO20" s="38" t="e">
        <f t="shared" si="0"/>
        <v>#REF!</v>
      </c>
      <c r="AP20" s="38" t="e">
        <f t="shared" si="0"/>
        <v>#REF!</v>
      </c>
      <c r="AQ20" s="38" t="e">
        <f t="shared" si="0"/>
        <v>#REF!</v>
      </c>
      <c r="AR20" s="38" t="e">
        <f t="shared" si="0"/>
        <v>#REF!</v>
      </c>
      <c r="AY20" s="38">
        <f t="shared" si="26"/>
        <v>214</v>
      </c>
      <c r="AZ20" s="38">
        <f t="shared" si="25"/>
        <v>214</v>
      </c>
      <c r="BA20" s="21" t="str">
        <f>IF(BB20="","",ROWS($BB$12:BB20))</f>
        <v/>
      </c>
      <c r="BB20" s="149"/>
      <c r="BC20" s="150"/>
      <c r="BD20" s="150"/>
      <c r="BE20" s="151"/>
      <c r="BF20" s="30">
        <v>36386</v>
      </c>
      <c r="BG20" s="50">
        <f t="shared" si="27"/>
        <v>17.100000000000001</v>
      </c>
      <c r="BH20" s="22">
        <v>40</v>
      </c>
      <c r="BI20" s="22">
        <v>1.1399999999999999</v>
      </c>
      <c r="BJ20" s="22">
        <f t="shared" si="28"/>
        <v>1.3</v>
      </c>
      <c r="BK20" s="22">
        <f t="shared" si="29"/>
        <v>30.77</v>
      </c>
      <c r="BL20" s="22" t="e">
        <f t="shared" si="30"/>
        <v>#REF!</v>
      </c>
      <c r="BN20" s="14" t="str">
        <f t="shared" si="31"/>
        <v>17.10</v>
      </c>
      <c r="BO20" s="14">
        <f t="shared" si="32"/>
        <v>10</v>
      </c>
      <c r="BP20" s="14" t="str">
        <f t="shared" si="33"/>
        <v>F</v>
      </c>
      <c r="BQ20" s="14" t="str">
        <f t="shared" si="34"/>
        <v>0</v>
      </c>
      <c r="BT20" s="13">
        <v>6.03</v>
      </c>
      <c r="BU20" s="45">
        <v>3</v>
      </c>
      <c r="BV20" s="45">
        <v>75</v>
      </c>
      <c r="BW20" s="2"/>
      <c r="BX20" s="1">
        <v>1.0229999999999999</v>
      </c>
      <c r="BY20" s="1">
        <v>1.024</v>
      </c>
      <c r="BZ20" s="1">
        <v>1.0730000000000002</v>
      </c>
      <c r="CA20" s="1">
        <v>1.0740000000000001</v>
      </c>
      <c r="CB20" s="1">
        <v>1.2749999999999999</v>
      </c>
      <c r="CC20" s="1">
        <v>1.276</v>
      </c>
      <c r="CE20" s="64">
        <v>1.008</v>
      </c>
      <c r="CF20" s="64">
        <v>1.0090000000000001</v>
      </c>
      <c r="CG20" s="64">
        <v>1.06</v>
      </c>
      <c r="CH20" s="64">
        <v>1.0609999999999999</v>
      </c>
      <c r="CI20" s="64">
        <v>1.27</v>
      </c>
      <c r="CJ20" s="64">
        <v>1.2709999999999999</v>
      </c>
      <c r="CM20" s="14" t="e">
        <f>IF('Nutritional Status'!#REF!="","",IF('Nutritional Status'!#REF!&gt;CT20,$CU$3,IF('Nutritional Status'!#REF!&gt;CR20,$CS$3,IF('Nutritional Status'!#REF!&gt;CP20,$CQ$3,$CP$3))))</f>
        <v>#REF!</v>
      </c>
      <c r="CN20" s="38">
        <v>16</v>
      </c>
      <c r="CO20" s="14" t="e">
        <f t="shared" si="21"/>
        <v>#REF!</v>
      </c>
      <c r="CP20" s="14" t="e">
        <f t="shared" si="24"/>
        <v>#REF!</v>
      </c>
      <c r="CQ20" s="14" t="e">
        <f t="shared" si="1"/>
        <v>#REF!</v>
      </c>
      <c r="CR20" s="14" t="e">
        <f t="shared" si="1"/>
        <v>#REF!</v>
      </c>
      <c r="CS20" s="14" t="e">
        <f t="shared" si="1"/>
        <v>#REF!</v>
      </c>
      <c r="CT20" s="14" t="e">
        <f t="shared" si="1"/>
        <v>#REF!</v>
      </c>
      <c r="CU20" s="14" t="e">
        <f t="shared" si="1"/>
        <v>#REF!</v>
      </c>
      <c r="CW20" s="38">
        <v>16</v>
      </c>
      <c r="CX20" s="14" t="e">
        <f t="shared" si="22"/>
        <v>#REF!</v>
      </c>
      <c r="CY20" s="14" t="e">
        <f t="shared" si="23"/>
        <v>#REF!</v>
      </c>
      <c r="CZ20" s="14" t="e">
        <f t="shared" si="2"/>
        <v>#REF!</v>
      </c>
      <c r="DA20" s="14" t="e">
        <f t="shared" si="2"/>
        <v>#REF!</v>
      </c>
      <c r="DB20" s="14" t="e">
        <f t="shared" si="2"/>
        <v>#REF!</v>
      </c>
      <c r="DC20" s="14" t="e">
        <f t="shared" si="2"/>
        <v>#REF!</v>
      </c>
      <c r="DD20" s="14" t="e">
        <f t="shared" si="2"/>
        <v>#REF!</v>
      </c>
    </row>
    <row r="21" spans="1:108" ht="15" customHeight="1">
      <c r="A21" s="13">
        <v>6.04</v>
      </c>
      <c r="B21" s="31">
        <v>4</v>
      </c>
      <c r="C21" s="31">
        <v>76</v>
      </c>
      <c r="D21" s="2"/>
      <c r="E21" s="11">
        <v>12.1</v>
      </c>
      <c r="F21" s="11">
        <f t="shared" si="3"/>
        <v>12.2</v>
      </c>
      <c r="G21" s="11">
        <f t="shared" si="4"/>
        <v>13</v>
      </c>
      <c r="H21" s="11">
        <f t="shared" si="5"/>
        <v>13.1</v>
      </c>
      <c r="I21" s="11">
        <v>18.7</v>
      </c>
      <c r="J21" s="11">
        <f t="shared" si="6"/>
        <v>18.8</v>
      </c>
      <c r="K21" s="1">
        <v>21</v>
      </c>
      <c r="L21" s="1">
        <f t="shared" si="7"/>
        <v>21.1</v>
      </c>
      <c r="M21" s="3"/>
      <c r="N21" s="11">
        <v>11.6</v>
      </c>
      <c r="O21" s="11">
        <f t="shared" si="8"/>
        <v>11.7</v>
      </c>
      <c r="P21" s="1">
        <v>12.6</v>
      </c>
      <c r="Q21" s="1">
        <f t="shared" si="9"/>
        <v>12.7</v>
      </c>
      <c r="R21" s="1">
        <v>19.399999999999999</v>
      </c>
      <c r="S21" s="1">
        <f t="shared" si="10"/>
        <v>19.5</v>
      </c>
      <c r="T21" s="1">
        <v>22.5</v>
      </c>
      <c r="U21" s="1">
        <f t="shared" si="11"/>
        <v>22.6</v>
      </c>
      <c r="Y21" s="38">
        <v>17</v>
      </c>
      <c r="Z21" s="38" t="e">
        <f>IF('Nutritional Status'!#REF!="","",VLOOKUP('Nutritional Status'!#REF!,$A$5:$C$173,3,))</f>
        <v>#REF!</v>
      </c>
      <c r="AA21" s="38" t="e">
        <f t="shared" si="12"/>
        <v>#REF!</v>
      </c>
      <c r="AB21" s="38" t="e">
        <f t="shared" si="13"/>
        <v>#REF!</v>
      </c>
      <c r="AC21" s="38" t="e">
        <f t="shared" si="14"/>
        <v>#REF!</v>
      </c>
      <c r="AD21" s="38" t="e">
        <f t="shared" si="15"/>
        <v>#REF!</v>
      </c>
      <c r="AE21" s="38" t="e">
        <f t="shared" si="16"/>
        <v>#REF!</v>
      </c>
      <c r="AF21" s="38" t="e">
        <f t="shared" si="17"/>
        <v>#REF!</v>
      </c>
      <c r="AG21" s="38" t="e">
        <f t="shared" si="18"/>
        <v>#REF!</v>
      </c>
      <c r="AH21" s="38" t="e">
        <f t="shared" si="19"/>
        <v>#REF!</v>
      </c>
      <c r="AJ21" s="38" t="e">
        <f>IF(#REF!="","",VLOOKUP(#REF!,$A$5:$C$173,3,))</f>
        <v>#REF!</v>
      </c>
      <c r="AK21" s="38" t="e">
        <f t="shared" si="20"/>
        <v>#REF!</v>
      </c>
      <c r="AL21" s="38" t="e">
        <f t="shared" si="20"/>
        <v>#REF!</v>
      </c>
      <c r="AM21" s="38" t="e">
        <f t="shared" si="20"/>
        <v>#REF!</v>
      </c>
      <c r="AN21" s="38" t="e">
        <f t="shared" si="20"/>
        <v>#REF!</v>
      </c>
      <c r="AO21" s="38" t="e">
        <f t="shared" si="20"/>
        <v>#REF!</v>
      </c>
      <c r="AP21" s="38" t="e">
        <f t="shared" si="20"/>
        <v>#REF!</v>
      </c>
      <c r="AQ21" s="38" t="e">
        <f t="shared" si="20"/>
        <v>#REF!</v>
      </c>
      <c r="AR21" s="38" t="e">
        <f t="shared" si="20"/>
        <v>#REF!</v>
      </c>
      <c r="AY21" s="38">
        <f t="shared" si="26"/>
        <v>164</v>
      </c>
      <c r="AZ21" s="38">
        <f t="shared" si="25"/>
        <v>164</v>
      </c>
      <c r="BA21" s="21" t="str">
        <f>IF(BB21="","",ROWS($BB$12:BB21))</f>
        <v/>
      </c>
      <c r="BB21" s="149"/>
      <c r="BC21" s="150"/>
      <c r="BD21" s="150"/>
      <c r="BE21" s="151"/>
      <c r="BF21" s="30">
        <v>37900</v>
      </c>
      <c r="BG21" s="50">
        <f t="shared" si="27"/>
        <v>13.08</v>
      </c>
      <c r="BH21" s="22">
        <v>37</v>
      </c>
      <c r="BI21" s="22">
        <v>1.35</v>
      </c>
      <c r="BJ21" s="22">
        <f t="shared" si="28"/>
        <v>1.82</v>
      </c>
      <c r="BK21" s="22">
        <f t="shared" si="29"/>
        <v>20.329999999999998</v>
      </c>
      <c r="BL21" s="22" t="e">
        <f t="shared" si="30"/>
        <v>#REF!</v>
      </c>
      <c r="BN21" s="14" t="str">
        <f t="shared" si="31"/>
        <v>13.08</v>
      </c>
      <c r="BO21" s="14">
        <f t="shared" si="32"/>
        <v>8</v>
      </c>
      <c r="BP21" s="14" t="str">
        <f t="shared" si="33"/>
        <v>F</v>
      </c>
      <c r="BQ21" s="14" t="str">
        <f t="shared" si="34"/>
        <v>0</v>
      </c>
      <c r="BT21" s="13">
        <v>6.04</v>
      </c>
      <c r="BU21" s="45">
        <v>4</v>
      </c>
      <c r="BV21" s="45">
        <v>76</v>
      </c>
      <c r="BW21" s="2"/>
      <c r="BX21" s="1">
        <v>1.0270000000000001</v>
      </c>
      <c r="BY21" s="1">
        <v>1.028</v>
      </c>
      <c r="BZ21" s="1">
        <v>1.077</v>
      </c>
      <c r="CA21" s="1">
        <v>1.0780000000000001</v>
      </c>
      <c r="CB21" s="1">
        <v>1.28</v>
      </c>
      <c r="CC21" s="1">
        <v>1.2809999999999999</v>
      </c>
      <c r="CE21" s="64">
        <v>1.012</v>
      </c>
      <c r="CF21" s="64">
        <v>1.0129999999999999</v>
      </c>
      <c r="CG21" s="64">
        <v>1.0649999999999999</v>
      </c>
      <c r="CH21" s="64">
        <v>1.0659999999999998</v>
      </c>
      <c r="CI21" s="64">
        <v>1.2749999999999999</v>
      </c>
      <c r="CJ21" s="64">
        <v>1.276</v>
      </c>
      <c r="CM21" s="14" t="e">
        <f>IF('Nutritional Status'!#REF!="","",IF('Nutritional Status'!#REF!&gt;CT21,$CU$3,IF('Nutritional Status'!#REF!&gt;CR21,$CS$3,IF('Nutritional Status'!#REF!&gt;CP21,$CQ$3,$CP$3))))</f>
        <v>#REF!</v>
      </c>
      <c r="CN21" s="38">
        <v>17</v>
      </c>
      <c r="CO21" s="14" t="e">
        <f t="shared" si="21"/>
        <v>#REF!</v>
      </c>
      <c r="CP21" s="14" t="e">
        <f t="shared" si="24"/>
        <v>#REF!</v>
      </c>
      <c r="CQ21" s="14" t="e">
        <f t="shared" si="24"/>
        <v>#REF!</v>
      </c>
      <c r="CR21" s="14" t="e">
        <f t="shared" si="24"/>
        <v>#REF!</v>
      </c>
      <c r="CS21" s="14" t="e">
        <f t="shared" si="24"/>
        <v>#REF!</v>
      </c>
      <c r="CT21" s="14" t="e">
        <f t="shared" si="24"/>
        <v>#REF!</v>
      </c>
      <c r="CU21" s="14" t="e">
        <f t="shared" si="24"/>
        <v>#REF!</v>
      </c>
      <c r="CW21" s="38">
        <v>17</v>
      </c>
      <c r="CX21" s="14" t="e">
        <f t="shared" si="22"/>
        <v>#REF!</v>
      </c>
      <c r="CY21" s="14" t="e">
        <f t="shared" si="23"/>
        <v>#REF!</v>
      </c>
      <c r="CZ21" s="14" t="e">
        <f t="shared" si="23"/>
        <v>#REF!</v>
      </c>
      <c r="DA21" s="14" t="e">
        <f t="shared" si="23"/>
        <v>#REF!</v>
      </c>
      <c r="DB21" s="14" t="e">
        <f t="shared" si="23"/>
        <v>#REF!</v>
      </c>
      <c r="DC21" s="14" t="e">
        <f t="shared" si="23"/>
        <v>#REF!</v>
      </c>
      <c r="DD21" s="14" t="e">
        <f t="shared" si="23"/>
        <v>#REF!</v>
      </c>
    </row>
    <row r="22" spans="1:108" ht="15" customHeight="1">
      <c r="A22" s="13">
        <v>6.05</v>
      </c>
      <c r="B22" s="31">
        <v>5</v>
      </c>
      <c r="C22" s="31">
        <v>77</v>
      </c>
      <c r="D22" s="2"/>
      <c r="E22" s="11">
        <v>12.1</v>
      </c>
      <c r="F22" s="11">
        <f t="shared" si="3"/>
        <v>12.2</v>
      </c>
      <c r="G22" s="11">
        <f t="shared" si="4"/>
        <v>13</v>
      </c>
      <c r="H22" s="11">
        <f t="shared" si="5"/>
        <v>13.1</v>
      </c>
      <c r="I22" s="11">
        <v>18.7</v>
      </c>
      <c r="J22" s="11">
        <f t="shared" si="6"/>
        <v>18.8</v>
      </c>
      <c r="K22" s="1">
        <v>21</v>
      </c>
      <c r="L22" s="1">
        <f t="shared" si="7"/>
        <v>21.1</v>
      </c>
      <c r="M22" s="3"/>
      <c r="N22" s="11">
        <v>11.6</v>
      </c>
      <c r="O22" s="11">
        <f t="shared" si="8"/>
        <v>11.7</v>
      </c>
      <c r="P22" s="1">
        <v>12.6</v>
      </c>
      <c r="Q22" s="1">
        <f t="shared" si="9"/>
        <v>12.7</v>
      </c>
      <c r="R22" s="1">
        <v>19.5</v>
      </c>
      <c r="S22" s="1">
        <f t="shared" si="10"/>
        <v>19.600000000000001</v>
      </c>
      <c r="T22" s="1">
        <v>22.6</v>
      </c>
      <c r="U22" s="1">
        <f t="shared" si="11"/>
        <v>22.700000000000003</v>
      </c>
      <c r="Y22" s="38">
        <v>18</v>
      </c>
      <c r="Z22" s="38" t="e">
        <f>IF('Nutritional Status'!#REF!="","",VLOOKUP('Nutritional Status'!#REF!,$A$5:$C$173,3,))</f>
        <v>#REF!</v>
      </c>
      <c r="AA22" s="38" t="e">
        <f t="shared" si="12"/>
        <v>#REF!</v>
      </c>
      <c r="AB22" s="38" t="e">
        <f t="shared" si="13"/>
        <v>#REF!</v>
      </c>
      <c r="AC22" s="38" t="e">
        <f t="shared" si="14"/>
        <v>#REF!</v>
      </c>
      <c r="AD22" s="38" t="e">
        <f t="shared" si="15"/>
        <v>#REF!</v>
      </c>
      <c r="AE22" s="38" t="e">
        <f t="shared" si="16"/>
        <v>#REF!</v>
      </c>
      <c r="AF22" s="38" t="e">
        <f t="shared" si="17"/>
        <v>#REF!</v>
      </c>
      <c r="AG22" s="38" t="e">
        <f t="shared" si="18"/>
        <v>#REF!</v>
      </c>
      <c r="AH22" s="38" t="e">
        <f t="shared" si="19"/>
        <v>#REF!</v>
      </c>
      <c r="AJ22" s="38" t="e">
        <f>IF(#REF!="","",VLOOKUP(#REF!,$A$5:$C$173,3,))</f>
        <v>#REF!</v>
      </c>
      <c r="AK22" s="38" t="e">
        <f t="shared" si="20"/>
        <v>#REF!</v>
      </c>
      <c r="AL22" s="38" t="e">
        <f t="shared" si="20"/>
        <v>#REF!</v>
      </c>
      <c r="AM22" s="38" t="e">
        <f t="shared" si="20"/>
        <v>#REF!</v>
      </c>
      <c r="AN22" s="38" t="e">
        <f t="shared" si="20"/>
        <v>#REF!</v>
      </c>
      <c r="AO22" s="38" t="e">
        <f t="shared" si="20"/>
        <v>#REF!</v>
      </c>
      <c r="AP22" s="38" t="e">
        <f t="shared" si="20"/>
        <v>#REF!</v>
      </c>
      <c r="AQ22" s="38" t="e">
        <f t="shared" si="20"/>
        <v>#REF!</v>
      </c>
      <c r="AR22" s="38" t="e">
        <f t="shared" si="20"/>
        <v>#REF!</v>
      </c>
      <c r="AY22" s="38">
        <f t="shared" si="26"/>
        <v>183</v>
      </c>
      <c r="AZ22" s="38">
        <f t="shared" si="25"/>
        <v>183</v>
      </c>
      <c r="BA22" s="21" t="str">
        <f>IF(BB22="","",ROWS($BB$12:BB22))</f>
        <v/>
      </c>
      <c r="BB22" s="149"/>
      <c r="BC22" s="150"/>
      <c r="BD22" s="150"/>
      <c r="BE22" s="151"/>
      <c r="BF22" s="30">
        <v>37312</v>
      </c>
      <c r="BG22" s="50">
        <f t="shared" si="27"/>
        <v>15.03</v>
      </c>
      <c r="BH22" s="22">
        <v>20</v>
      </c>
      <c r="BI22" s="22">
        <v>1.1100000000000001</v>
      </c>
      <c r="BJ22" s="22">
        <f t="shared" si="28"/>
        <v>1.23</v>
      </c>
      <c r="BK22" s="22">
        <f t="shared" si="29"/>
        <v>16.260000000000002</v>
      </c>
      <c r="BL22" s="22" t="e">
        <f t="shared" si="30"/>
        <v>#REF!</v>
      </c>
      <c r="BN22" s="14" t="str">
        <f t="shared" si="31"/>
        <v>15.03</v>
      </c>
      <c r="BO22" s="14">
        <f t="shared" si="32"/>
        <v>3</v>
      </c>
      <c r="BP22" s="14" t="str">
        <f t="shared" si="33"/>
        <v>F</v>
      </c>
      <c r="BQ22" s="14" t="str">
        <f t="shared" si="34"/>
        <v>0</v>
      </c>
      <c r="BT22" s="13">
        <v>6.05</v>
      </c>
      <c r="BU22" s="45">
        <v>5</v>
      </c>
      <c r="BV22" s="45">
        <v>77</v>
      </c>
      <c r="BW22" s="2"/>
      <c r="BX22" s="1">
        <v>1.0309999999999999</v>
      </c>
      <c r="BY22" s="1">
        <v>1.0319999999999998</v>
      </c>
      <c r="BZ22" s="1">
        <v>1.0810000000000002</v>
      </c>
      <c r="CA22" s="1">
        <v>1.0820000000000001</v>
      </c>
      <c r="CB22" s="1">
        <v>1.2849999999999999</v>
      </c>
      <c r="CC22" s="1">
        <v>1.286</v>
      </c>
      <c r="CE22" s="64">
        <v>1.016</v>
      </c>
      <c r="CF22" s="64">
        <v>1.0170000000000001</v>
      </c>
      <c r="CG22" s="64">
        <v>1.069</v>
      </c>
      <c r="CH22" s="64">
        <v>1.07</v>
      </c>
      <c r="CI22" s="64">
        <v>1.28</v>
      </c>
      <c r="CJ22" s="64">
        <v>1.2809999999999999</v>
      </c>
      <c r="CM22" s="14" t="e">
        <f>IF('Nutritional Status'!#REF!="","",IF('Nutritional Status'!#REF!&gt;CT22,$CU$3,IF('Nutritional Status'!#REF!&gt;CR22,$CS$3,IF('Nutritional Status'!#REF!&gt;CP22,$CQ$3,$CP$3))))</f>
        <v>#REF!</v>
      </c>
      <c r="CN22" s="38">
        <v>18</v>
      </c>
      <c r="CO22" s="14" t="e">
        <f t="shared" si="21"/>
        <v>#REF!</v>
      </c>
      <c r="CP22" s="14" t="e">
        <f t="shared" si="24"/>
        <v>#REF!</v>
      </c>
      <c r="CQ22" s="14" t="e">
        <f t="shared" si="24"/>
        <v>#REF!</v>
      </c>
      <c r="CR22" s="14" t="e">
        <f t="shared" si="24"/>
        <v>#REF!</v>
      </c>
      <c r="CS22" s="14" t="e">
        <f t="shared" si="24"/>
        <v>#REF!</v>
      </c>
      <c r="CT22" s="14" t="e">
        <f t="shared" si="24"/>
        <v>#REF!</v>
      </c>
      <c r="CU22" s="14" t="e">
        <f t="shared" si="24"/>
        <v>#REF!</v>
      </c>
      <c r="CW22" s="38">
        <v>18</v>
      </c>
      <c r="CX22" s="14" t="e">
        <f t="shared" si="22"/>
        <v>#REF!</v>
      </c>
      <c r="CY22" s="14" t="e">
        <f t="shared" si="23"/>
        <v>#REF!</v>
      </c>
      <c r="CZ22" s="14" t="e">
        <f t="shared" si="23"/>
        <v>#REF!</v>
      </c>
      <c r="DA22" s="14" t="e">
        <f t="shared" si="23"/>
        <v>#REF!</v>
      </c>
      <c r="DB22" s="14" t="e">
        <f t="shared" si="23"/>
        <v>#REF!</v>
      </c>
      <c r="DC22" s="14" t="e">
        <f t="shared" si="23"/>
        <v>#REF!</v>
      </c>
      <c r="DD22" s="14" t="e">
        <f t="shared" si="23"/>
        <v>#REF!</v>
      </c>
    </row>
    <row r="23" spans="1:108" ht="15" customHeight="1">
      <c r="A23" s="13">
        <v>6.06</v>
      </c>
      <c r="B23" s="31">
        <v>6</v>
      </c>
      <c r="C23" s="31">
        <v>78</v>
      </c>
      <c r="D23" s="2"/>
      <c r="E23" s="11">
        <v>12.1</v>
      </c>
      <c r="F23" s="11">
        <f t="shared" si="3"/>
        <v>12.2</v>
      </c>
      <c r="G23" s="11">
        <f t="shared" si="4"/>
        <v>13</v>
      </c>
      <c r="H23" s="11">
        <f t="shared" si="5"/>
        <v>13.1</v>
      </c>
      <c r="I23" s="11">
        <v>18.7</v>
      </c>
      <c r="J23" s="11">
        <f t="shared" si="6"/>
        <v>18.8</v>
      </c>
      <c r="K23" s="1">
        <v>21.1</v>
      </c>
      <c r="L23" s="1">
        <f t="shared" si="7"/>
        <v>21.200000000000003</v>
      </c>
      <c r="M23" s="3"/>
      <c r="N23" s="11">
        <v>11.6</v>
      </c>
      <c r="O23" s="11">
        <f t="shared" si="8"/>
        <v>11.7</v>
      </c>
      <c r="P23" s="1">
        <v>12.6</v>
      </c>
      <c r="Q23" s="1">
        <f t="shared" si="9"/>
        <v>12.7</v>
      </c>
      <c r="R23" s="1">
        <v>19.5</v>
      </c>
      <c r="S23" s="1">
        <f t="shared" si="10"/>
        <v>19.600000000000001</v>
      </c>
      <c r="T23" s="1">
        <v>22.7</v>
      </c>
      <c r="U23" s="1">
        <f t="shared" si="11"/>
        <v>22.8</v>
      </c>
      <c r="Y23" s="38">
        <v>19</v>
      </c>
      <c r="Z23" s="38" t="e">
        <f>IF('Nutritional Status'!#REF!="","",VLOOKUP('Nutritional Status'!#REF!,$A$5:$C$173,3,))</f>
        <v>#REF!</v>
      </c>
      <c r="AA23" s="38" t="e">
        <f t="shared" si="12"/>
        <v>#REF!</v>
      </c>
      <c r="AB23" s="38" t="e">
        <f t="shared" si="13"/>
        <v>#REF!</v>
      </c>
      <c r="AC23" s="38" t="e">
        <f t="shared" si="14"/>
        <v>#REF!</v>
      </c>
      <c r="AD23" s="38" t="e">
        <f t="shared" si="15"/>
        <v>#REF!</v>
      </c>
      <c r="AE23" s="38" t="e">
        <f t="shared" si="16"/>
        <v>#REF!</v>
      </c>
      <c r="AF23" s="38" t="e">
        <f t="shared" si="17"/>
        <v>#REF!</v>
      </c>
      <c r="AG23" s="38" t="e">
        <f t="shared" si="18"/>
        <v>#REF!</v>
      </c>
      <c r="AH23" s="38" t="e">
        <f t="shared" si="19"/>
        <v>#REF!</v>
      </c>
      <c r="AJ23" s="38" t="e">
        <f>IF(#REF!="","",VLOOKUP(#REF!,$A$5:$C$173,3,))</f>
        <v>#REF!</v>
      </c>
      <c r="AK23" s="38" t="e">
        <f t="shared" si="20"/>
        <v>#REF!</v>
      </c>
      <c r="AL23" s="38" t="e">
        <f t="shared" si="20"/>
        <v>#REF!</v>
      </c>
      <c r="AM23" s="38" t="e">
        <f t="shared" si="20"/>
        <v>#REF!</v>
      </c>
      <c r="AN23" s="38" t="e">
        <f t="shared" si="20"/>
        <v>#REF!</v>
      </c>
      <c r="AO23" s="38" t="e">
        <f t="shared" si="20"/>
        <v>#REF!</v>
      </c>
      <c r="AP23" s="38" t="e">
        <f t="shared" si="20"/>
        <v>#REF!</v>
      </c>
      <c r="AQ23" s="38" t="e">
        <f t="shared" si="20"/>
        <v>#REF!</v>
      </c>
      <c r="AR23" s="38" t="e">
        <f t="shared" si="20"/>
        <v>#REF!</v>
      </c>
      <c r="AY23" s="38">
        <f t="shared" si="26"/>
        <v>214</v>
      </c>
      <c r="AZ23" s="38">
        <f t="shared" si="25"/>
        <v>214</v>
      </c>
      <c r="BA23" s="21" t="str">
        <f>IF(BB23="","",ROWS($BB$12:BB23))</f>
        <v/>
      </c>
      <c r="BB23" s="149"/>
      <c r="BC23" s="150"/>
      <c r="BD23" s="150"/>
      <c r="BE23" s="151"/>
      <c r="BF23" s="49">
        <v>36386</v>
      </c>
      <c r="BG23" s="50">
        <f t="shared" si="27"/>
        <v>17.100000000000001</v>
      </c>
      <c r="BH23" s="22">
        <v>40</v>
      </c>
      <c r="BI23" s="22">
        <v>1.1399999999999999</v>
      </c>
      <c r="BJ23" s="22">
        <f t="shared" si="28"/>
        <v>1.3</v>
      </c>
      <c r="BK23" s="22">
        <f t="shared" si="29"/>
        <v>30.77</v>
      </c>
      <c r="BL23" s="22" t="e">
        <f t="shared" si="30"/>
        <v>#REF!</v>
      </c>
      <c r="BN23" s="14" t="str">
        <f t="shared" si="31"/>
        <v>17.10</v>
      </c>
      <c r="BO23" s="14">
        <f t="shared" si="32"/>
        <v>10</v>
      </c>
      <c r="BP23" s="14" t="str">
        <f t="shared" si="33"/>
        <v>F</v>
      </c>
      <c r="BQ23" s="14" t="str">
        <f t="shared" si="34"/>
        <v>0</v>
      </c>
      <c r="BT23" s="13">
        <v>6.06</v>
      </c>
      <c r="BU23" s="45">
        <v>6</v>
      </c>
      <c r="BV23" s="45">
        <v>78</v>
      </c>
      <c r="BW23" s="2"/>
      <c r="BX23" s="1">
        <v>1.0349999999999999</v>
      </c>
      <c r="BY23" s="1">
        <v>1.036</v>
      </c>
      <c r="BZ23" s="1">
        <v>1.0860000000000001</v>
      </c>
      <c r="CA23" s="1">
        <v>1.087</v>
      </c>
      <c r="CB23" s="1">
        <v>1.2909999999999999</v>
      </c>
      <c r="CC23" s="1">
        <v>1.2919999999999998</v>
      </c>
      <c r="CE23" s="64">
        <v>1.02</v>
      </c>
      <c r="CF23" s="64">
        <v>1.0209999999999999</v>
      </c>
      <c r="CG23" s="64">
        <v>1.0730000000000002</v>
      </c>
      <c r="CH23" s="64">
        <v>1.0740000000000001</v>
      </c>
      <c r="CI23" s="64">
        <v>1.286</v>
      </c>
      <c r="CJ23" s="64">
        <v>1.2869999999999999</v>
      </c>
      <c r="CM23" s="14" t="e">
        <f>IF('Nutritional Status'!#REF!="","",IF('Nutritional Status'!#REF!&gt;CT23,$CU$3,IF('Nutritional Status'!#REF!&gt;CR23,$CS$3,IF('Nutritional Status'!#REF!&gt;CP23,$CQ$3,$CP$3))))</f>
        <v>#REF!</v>
      </c>
      <c r="CN23" s="38">
        <v>19</v>
      </c>
      <c r="CO23" s="14" t="e">
        <f t="shared" si="21"/>
        <v>#REF!</v>
      </c>
      <c r="CP23" s="14" t="e">
        <f t="shared" si="24"/>
        <v>#REF!</v>
      </c>
      <c r="CQ23" s="14" t="e">
        <f t="shared" si="24"/>
        <v>#REF!</v>
      </c>
      <c r="CR23" s="14" t="e">
        <f t="shared" si="24"/>
        <v>#REF!</v>
      </c>
      <c r="CS23" s="14" t="e">
        <f t="shared" si="24"/>
        <v>#REF!</v>
      </c>
      <c r="CT23" s="14" t="e">
        <f t="shared" si="24"/>
        <v>#REF!</v>
      </c>
      <c r="CU23" s="14" t="e">
        <f t="shared" si="24"/>
        <v>#REF!</v>
      </c>
      <c r="CW23" s="38">
        <v>19</v>
      </c>
      <c r="CX23" s="14" t="e">
        <f t="shared" si="22"/>
        <v>#REF!</v>
      </c>
      <c r="CY23" s="14" t="e">
        <f t="shared" si="23"/>
        <v>#REF!</v>
      </c>
      <c r="CZ23" s="14" t="e">
        <f t="shared" si="23"/>
        <v>#REF!</v>
      </c>
      <c r="DA23" s="14" t="e">
        <f t="shared" si="23"/>
        <v>#REF!</v>
      </c>
      <c r="DB23" s="14" t="e">
        <f t="shared" si="23"/>
        <v>#REF!</v>
      </c>
      <c r="DC23" s="14" t="e">
        <f t="shared" si="23"/>
        <v>#REF!</v>
      </c>
      <c r="DD23" s="14" t="e">
        <f t="shared" si="23"/>
        <v>#REF!</v>
      </c>
    </row>
    <row r="24" spans="1:108" ht="15" customHeight="1">
      <c r="A24" s="13">
        <v>6.07</v>
      </c>
      <c r="B24" s="31">
        <v>7</v>
      </c>
      <c r="C24" s="31">
        <v>79</v>
      </c>
      <c r="D24" s="2"/>
      <c r="E24" s="11">
        <v>12.1</v>
      </c>
      <c r="F24" s="11">
        <f t="shared" si="3"/>
        <v>12.2</v>
      </c>
      <c r="G24" s="11">
        <f t="shared" si="4"/>
        <v>13</v>
      </c>
      <c r="H24" s="11">
        <f t="shared" si="5"/>
        <v>13.1</v>
      </c>
      <c r="I24" s="11">
        <v>18.8</v>
      </c>
      <c r="J24" s="11">
        <f t="shared" si="6"/>
        <v>18.900000000000002</v>
      </c>
      <c r="K24" s="1">
        <v>21.2</v>
      </c>
      <c r="L24" s="1">
        <f t="shared" si="7"/>
        <v>21.3</v>
      </c>
      <c r="M24" s="3"/>
      <c r="N24" s="11">
        <v>11.6</v>
      </c>
      <c r="O24" s="11">
        <f t="shared" si="8"/>
        <v>11.7</v>
      </c>
      <c r="P24" s="1">
        <v>12.6</v>
      </c>
      <c r="Q24" s="1">
        <f t="shared" si="9"/>
        <v>12.7</v>
      </c>
      <c r="R24" s="1">
        <v>19.600000000000001</v>
      </c>
      <c r="S24" s="1">
        <f t="shared" si="10"/>
        <v>19.700000000000003</v>
      </c>
      <c r="T24" s="1">
        <v>22.8</v>
      </c>
      <c r="U24" s="1">
        <f t="shared" si="11"/>
        <v>22.900000000000002</v>
      </c>
      <c r="Y24" s="38">
        <v>20</v>
      </c>
      <c r="Z24" s="38" t="e">
        <f>IF('Nutritional Status'!#REF!="","",VLOOKUP('Nutritional Status'!#REF!,$A$5:$C$173,3,))</f>
        <v>#REF!</v>
      </c>
      <c r="AA24" s="38" t="e">
        <f t="shared" si="12"/>
        <v>#REF!</v>
      </c>
      <c r="AB24" s="38" t="e">
        <f t="shared" si="13"/>
        <v>#REF!</v>
      </c>
      <c r="AC24" s="38" t="e">
        <f t="shared" si="14"/>
        <v>#REF!</v>
      </c>
      <c r="AD24" s="38" t="e">
        <f t="shared" si="15"/>
        <v>#REF!</v>
      </c>
      <c r="AE24" s="38" t="e">
        <f t="shared" si="16"/>
        <v>#REF!</v>
      </c>
      <c r="AF24" s="38" t="e">
        <f t="shared" si="17"/>
        <v>#REF!</v>
      </c>
      <c r="AG24" s="38" t="e">
        <f t="shared" si="18"/>
        <v>#REF!</v>
      </c>
      <c r="AH24" s="38" t="e">
        <f t="shared" si="19"/>
        <v>#REF!</v>
      </c>
      <c r="AJ24" s="38" t="e">
        <f>IF(#REF!="","",VLOOKUP(#REF!,$A$5:$C$173,3,))</f>
        <v>#REF!</v>
      </c>
      <c r="AK24" s="38" t="e">
        <f t="shared" si="20"/>
        <v>#REF!</v>
      </c>
      <c r="AL24" s="38" t="e">
        <f t="shared" si="20"/>
        <v>#REF!</v>
      </c>
      <c r="AM24" s="38" t="e">
        <f t="shared" si="20"/>
        <v>#REF!</v>
      </c>
      <c r="AN24" s="38" t="e">
        <f t="shared" si="20"/>
        <v>#REF!</v>
      </c>
      <c r="AO24" s="38" t="e">
        <f t="shared" si="20"/>
        <v>#REF!</v>
      </c>
      <c r="AP24" s="38" t="e">
        <f t="shared" si="20"/>
        <v>#REF!</v>
      </c>
      <c r="AQ24" s="38" t="e">
        <f t="shared" si="20"/>
        <v>#REF!</v>
      </c>
      <c r="AR24" s="38" t="e">
        <f t="shared" si="20"/>
        <v>#REF!</v>
      </c>
      <c r="AY24" s="38">
        <f t="shared" si="26"/>
        <v>164</v>
      </c>
      <c r="AZ24" s="38">
        <f t="shared" si="25"/>
        <v>164</v>
      </c>
      <c r="BA24" s="21" t="str">
        <f>IF(BB24="","",ROWS($BB$12:BB24))</f>
        <v/>
      </c>
      <c r="BB24" s="149"/>
      <c r="BC24" s="150"/>
      <c r="BD24" s="150"/>
      <c r="BE24" s="151"/>
      <c r="BF24" s="49">
        <v>37900</v>
      </c>
      <c r="BG24" s="50">
        <f t="shared" si="27"/>
        <v>13.08</v>
      </c>
      <c r="BH24" s="22">
        <v>37</v>
      </c>
      <c r="BI24" s="22">
        <v>1.35</v>
      </c>
      <c r="BJ24" s="22">
        <f t="shared" si="28"/>
        <v>1.82</v>
      </c>
      <c r="BK24" s="22">
        <f t="shared" si="29"/>
        <v>20.329999999999998</v>
      </c>
      <c r="BL24" s="22" t="e">
        <f t="shared" si="30"/>
        <v>#REF!</v>
      </c>
      <c r="BN24" s="14" t="str">
        <f t="shared" si="31"/>
        <v>13.08</v>
      </c>
      <c r="BO24" s="14">
        <f t="shared" si="32"/>
        <v>8</v>
      </c>
      <c r="BP24" s="14" t="str">
        <f t="shared" si="33"/>
        <v>F</v>
      </c>
      <c r="BQ24" s="14" t="str">
        <f t="shared" si="34"/>
        <v>0</v>
      </c>
      <c r="BT24" s="13">
        <v>6.07</v>
      </c>
      <c r="BU24" s="45">
        <v>7</v>
      </c>
      <c r="BV24" s="45">
        <v>79</v>
      </c>
      <c r="BW24" s="2"/>
      <c r="BX24" s="1">
        <v>1.038</v>
      </c>
      <c r="BY24" s="1">
        <v>1.0389999999999999</v>
      </c>
      <c r="BZ24" s="1">
        <v>1.0900000000000001</v>
      </c>
      <c r="CA24" s="1">
        <v>1.091</v>
      </c>
      <c r="CB24" s="1">
        <v>1.296</v>
      </c>
      <c r="CC24" s="1">
        <v>1.2969999999999999</v>
      </c>
      <c r="CE24" s="64">
        <v>1.024</v>
      </c>
      <c r="CF24" s="64">
        <v>1.0249999999999999</v>
      </c>
      <c r="CG24" s="64">
        <v>1.077</v>
      </c>
      <c r="CH24" s="64">
        <v>1.0780000000000001</v>
      </c>
      <c r="CI24" s="64">
        <v>1.2909999999999999</v>
      </c>
      <c r="CJ24" s="64">
        <v>1.2919999999999998</v>
      </c>
      <c r="CM24" s="14" t="e">
        <f>IF('Nutritional Status'!#REF!="","",IF('Nutritional Status'!#REF!&gt;CT24,$CU$3,IF('Nutritional Status'!#REF!&gt;CR24,$CS$3,IF('Nutritional Status'!#REF!&gt;CP24,$CQ$3,$CP$3))))</f>
        <v>#REF!</v>
      </c>
      <c r="CN24" s="38">
        <v>20</v>
      </c>
      <c r="CO24" s="14" t="e">
        <f t="shared" si="21"/>
        <v>#REF!</v>
      </c>
      <c r="CP24" s="14" t="e">
        <f t="shared" si="24"/>
        <v>#REF!</v>
      </c>
      <c r="CQ24" s="14" t="e">
        <f t="shared" si="24"/>
        <v>#REF!</v>
      </c>
      <c r="CR24" s="14" t="e">
        <f t="shared" si="24"/>
        <v>#REF!</v>
      </c>
      <c r="CS24" s="14" t="e">
        <f t="shared" si="24"/>
        <v>#REF!</v>
      </c>
      <c r="CT24" s="14" t="e">
        <f t="shared" si="24"/>
        <v>#REF!</v>
      </c>
      <c r="CU24" s="14" t="e">
        <f t="shared" si="24"/>
        <v>#REF!</v>
      </c>
      <c r="CW24" s="38">
        <v>20</v>
      </c>
      <c r="CX24" s="14" t="e">
        <f t="shared" si="22"/>
        <v>#REF!</v>
      </c>
      <c r="CY24" s="14" t="e">
        <f t="shared" si="23"/>
        <v>#REF!</v>
      </c>
      <c r="CZ24" s="14" t="e">
        <f t="shared" si="23"/>
        <v>#REF!</v>
      </c>
      <c r="DA24" s="14" t="e">
        <f t="shared" si="23"/>
        <v>#REF!</v>
      </c>
      <c r="DB24" s="14" t="e">
        <f t="shared" si="23"/>
        <v>#REF!</v>
      </c>
      <c r="DC24" s="14" t="e">
        <f t="shared" si="23"/>
        <v>#REF!</v>
      </c>
      <c r="DD24" s="14" t="e">
        <f t="shared" si="23"/>
        <v>#REF!</v>
      </c>
    </row>
    <row r="25" spans="1:108" ht="15" customHeight="1">
      <c r="A25" s="13">
        <v>6.08</v>
      </c>
      <c r="B25" s="31">
        <v>8</v>
      </c>
      <c r="C25" s="31">
        <v>80</v>
      </c>
      <c r="D25" s="2"/>
      <c r="E25" s="11">
        <v>12.1</v>
      </c>
      <c r="F25" s="11">
        <f t="shared" si="3"/>
        <v>12.2</v>
      </c>
      <c r="G25" s="11">
        <f t="shared" si="4"/>
        <v>13</v>
      </c>
      <c r="H25" s="11">
        <f t="shared" si="5"/>
        <v>13.1</v>
      </c>
      <c r="I25" s="11">
        <v>18.8</v>
      </c>
      <c r="J25" s="11">
        <f t="shared" si="6"/>
        <v>18.900000000000002</v>
      </c>
      <c r="K25" s="1">
        <v>21.3</v>
      </c>
      <c r="L25" s="1">
        <f t="shared" si="7"/>
        <v>21.400000000000002</v>
      </c>
      <c r="M25" s="3"/>
      <c r="N25" s="11">
        <v>11.6</v>
      </c>
      <c r="O25" s="11">
        <f t="shared" si="8"/>
        <v>11.7</v>
      </c>
      <c r="P25" s="1">
        <v>12.6</v>
      </c>
      <c r="Q25" s="1">
        <f t="shared" si="9"/>
        <v>12.7</v>
      </c>
      <c r="R25" s="1">
        <v>19.600000000000001</v>
      </c>
      <c r="S25" s="1">
        <f t="shared" si="10"/>
        <v>19.700000000000003</v>
      </c>
      <c r="T25" s="1">
        <v>22.9</v>
      </c>
      <c r="U25" s="1">
        <f t="shared" si="11"/>
        <v>23</v>
      </c>
      <c r="Y25" s="38">
        <v>21</v>
      </c>
      <c r="Z25" s="38" t="e">
        <f>IF('Nutritional Status'!#REF!="","",VLOOKUP('Nutritional Status'!#REF!,$A$5:$C$173,3,))</f>
        <v>#REF!</v>
      </c>
      <c r="AA25" s="38" t="e">
        <f t="shared" si="12"/>
        <v>#REF!</v>
      </c>
      <c r="AB25" s="38" t="e">
        <f t="shared" si="13"/>
        <v>#REF!</v>
      </c>
      <c r="AC25" s="38" t="e">
        <f t="shared" si="14"/>
        <v>#REF!</v>
      </c>
      <c r="AD25" s="38" t="e">
        <f t="shared" si="15"/>
        <v>#REF!</v>
      </c>
      <c r="AE25" s="38" t="e">
        <f t="shared" si="16"/>
        <v>#REF!</v>
      </c>
      <c r="AF25" s="38" t="e">
        <f t="shared" si="17"/>
        <v>#REF!</v>
      </c>
      <c r="AG25" s="38" t="e">
        <f t="shared" si="18"/>
        <v>#REF!</v>
      </c>
      <c r="AH25" s="38" t="e">
        <f t="shared" si="19"/>
        <v>#REF!</v>
      </c>
      <c r="AJ25" s="38" t="e">
        <f>IF(#REF!="","",VLOOKUP(#REF!,$A$5:$C$173,3,))</f>
        <v>#REF!</v>
      </c>
      <c r="AK25" s="38" t="e">
        <f t="shared" si="20"/>
        <v>#REF!</v>
      </c>
      <c r="AL25" s="38" t="e">
        <f t="shared" si="20"/>
        <v>#REF!</v>
      </c>
      <c r="AM25" s="38" t="e">
        <f t="shared" si="20"/>
        <v>#REF!</v>
      </c>
      <c r="AN25" s="38" t="e">
        <f t="shared" si="20"/>
        <v>#REF!</v>
      </c>
      <c r="AO25" s="38" t="e">
        <f t="shared" si="20"/>
        <v>#REF!</v>
      </c>
      <c r="AP25" s="38" t="e">
        <f t="shared" si="20"/>
        <v>#REF!</v>
      </c>
      <c r="AQ25" s="38" t="e">
        <f t="shared" si="20"/>
        <v>#REF!</v>
      </c>
      <c r="AR25" s="38" t="e">
        <f t="shared" si="20"/>
        <v>#REF!</v>
      </c>
      <c r="AY25" s="38">
        <f t="shared" si="26"/>
        <v>183</v>
      </c>
      <c r="AZ25" s="38">
        <f t="shared" si="25"/>
        <v>183</v>
      </c>
      <c r="BA25" s="21" t="str">
        <f>IF(BB25="","",ROWS($BB$12:BB25))</f>
        <v/>
      </c>
      <c r="BB25" s="149"/>
      <c r="BC25" s="150"/>
      <c r="BD25" s="150"/>
      <c r="BE25" s="151"/>
      <c r="BF25" s="49">
        <v>37312</v>
      </c>
      <c r="BG25" s="50">
        <f t="shared" si="27"/>
        <v>15.03</v>
      </c>
      <c r="BH25" s="22">
        <v>20</v>
      </c>
      <c r="BI25" s="22">
        <v>1.1100000000000001</v>
      </c>
      <c r="BJ25" s="22">
        <f t="shared" si="28"/>
        <v>1.23</v>
      </c>
      <c r="BK25" s="22">
        <f t="shared" si="29"/>
        <v>16.260000000000002</v>
      </c>
      <c r="BL25" s="22" t="e">
        <f t="shared" si="30"/>
        <v>#REF!</v>
      </c>
      <c r="BN25" s="14" t="str">
        <f t="shared" si="31"/>
        <v>15.03</v>
      </c>
      <c r="BO25" s="14">
        <f t="shared" si="32"/>
        <v>3</v>
      </c>
      <c r="BP25" s="14" t="str">
        <f t="shared" si="33"/>
        <v>F</v>
      </c>
      <c r="BQ25" s="14" t="str">
        <f t="shared" si="34"/>
        <v>0</v>
      </c>
      <c r="BT25" s="13">
        <v>6.08</v>
      </c>
      <c r="BU25" s="45">
        <v>8</v>
      </c>
      <c r="BV25" s="45">
        <v>80</v>
      </c>
      <c r="BW25" s="2"/>
      <c r="BX25" s="1">
        <v>1.042</v>
      </c>
      <c r="BY25" s="1">
        <v>1.0429999999999999</v>
      </c>
      <c r="BZ25" s="1">
        <v>1.0940000000000001</v>
      </c>
      <c r="CA25" s="1">
        <v>1.095</v>
      </c>
      <c r="CB25" s="1">
        <v>1.3019999999999998</v>
      </c>
      <c r="CC25" s="1">
        <v>1.3029999999999999</v>
      </c>
      <c r="CE25" s="64">
        <v>1.028</v>
      </c>
      <c r="CF25" s="64">
        <v>1.0290000000000001</v>
      </c>
      <c r="CG25" s="64">
        <v>1.0810000000000002</v>
      </c>
      <c r="CH25" s="64">
        <v>1.0820000000000001</v>
      </c>
      <c r="CI25" s="64">
        <v>1.296</v>
      </c>
      <c r="CJ25" s="64">
        <v>1.2969999999999999</v>
      </c>
      <c r="CM25" s="14" t="e">
        <f>IF('Nutritional Status'!#REF!="","",IF('Nutritional Status'!#REF!&gt;CT25,$CU$3,IF('Nutritional Status'!#REF!&gt;CR25,$CS$3,IF('Nutritional Status'!#REF!&gt;CP25,$CQ$3,$CP$3))))</f>
        <v>#REF!</v>
      </c>
      <c r="CN25" s="38">
        <v>21</v>
      </c>
      <c r="CO25" s="14" t="e">
        <f t="shared" si="21"/>
        <v>#REF!</v>
      </c>
      <c r="CP25" s="14" t="e">
        <f t="shared" si="24"/>
        <v>#REF!</v>
      </c>
      <c r="CQ25" s="14" t="e">
        <f t="shared" si="24"/>
        <v>#REF!</v>
      </c>
      <c r="CR25" s="14" t="e">
        <f t="shared" si="24"/>
        <v>#REF!</v>
      </c>
      <c r="CS25" s="14" t="e">
        <f t="shared" si="24"/>
        <v>#REF!</v>
      </c>
      <c r="CT25" s="14" t="e">
        <f t="shared" si="24"/>
        <v>#REF!</v>
      </c>
      <c r="CU25" s="14" t="e">
        <f t="shared" si="24"/>
        <v>#REF!</v>
      </c>
      <c r="CW25" s="38">
        <v>21</v>
      </c>
      <c r="CX25" s="14" t="e">
        <f t="shared" si="22"/>
        <v>#REF!</v>
      </c>
      <c r="CY25" s="14" t="e">
        <f t="shared" si="23"/>
        <v>#REF!</v>
      </c>
      <c r="CZ25" s="14" t="e">
        <f t="shared" si="23"/>
        <v>#REF!</v>
      </c>
      <c r="DA25" s="14" t="e">
        <f t="shared" si="23"/>
        <v>#REF!</v>
      </c>
      <c r="DB25" s="14" t="e">
        <f t="shared" si="23"/>
        <v>#REF!</v>
      </c>
      <c r="DC25" s="14" t="e">
        <f t="shared" si="23"/>
        <v>#REF!</v>
      </c>
      <c r="DD25" s="14" t="e">
        <f t="shared" si="23"/>
        <v>#REF!</v>
      </c>
    </row>
    <row r="26" spans="1:108" ht="15" customHeight="1">
      <c r="A26" s="13">
        <v>6.09</v>
      </c>
      <c r="B26" s="31">
        <v>9</v>
      </c>
      <c r="C26" s="31">
        <v>81</v>
      </c>
      <c r="D26" s="2"/>
      <c r="E26" s="11">
        <v>12.1</v>
      </c>
      <c r="F26" s="11">
        <f t="shared" si="3"/>
        <v>12.2</v>
      </c>
      <c r="G26" s="11">
        <f t="shared" si="4"/>
        <v>13</v>
      </c>
      <c r="H26" s="11">
        <f t="shared" si="5"/>
        <v>13.1</v>
      </c>
      <c r="I26" s="11">
        <v>18.899999999999999</v>
      </c>
      <c r="J26" s="11">
        <f t="shared" si="6"/>
        <v>19</v>
      </c>
      <c r="K26" s="1">
        <v>21.3</v>
      </c>
      <c r="L26" s="1">
        <f t="shared" si="7"/>
        <v>21.400000000000002</v>
      </c>
      <c r="M26" s="3"/>
      <c r="N26" s="11">
        <v>11.6</v>
      </c>
      <c r="O26" s="11">
        <f t="shared" si="8"/>
        <v>11.7</v>
      </c>
      <c r="P26" s="1">
        <v>12.6</v>
      </c>
      <c r="Q26" s="1">
        <f t="shared" si="9"/>
        <v>12.7</v>
      </c>
      <c r="R26" s="1">
        <v>19.7</v>
      </c>
      <c r="S26" s="1">
        <f t="shared" si="10"/>
        <v>19.8</v>
      </c>
      <c r="T26" s="1">
        <v>23</v>
      </c>
      <c r="U26" s="1">
        <f t="shared" si="11"/>
        <v>23.1</v>
      </c>
      <c r="Y26" s="38">
        <v>22</v>
      </c>
      <c r="Z26" s="38" t="e">
        <f>IF('Nutritional Status'!#REF!="","",VLOOKUP('Nutritional Status'!#REF!,$A$5:$C$173,3,))</f>
        <v>#REF!</v>
      </c>
      <c r="AA26" s="38" t="e">
        <f t="shared" si="12"/>
        <v>#REF!</v>
      </c>
      <c r="AB26" s="38" t="e">
        <f t="shared" si="13"/>
        <v>#REF!</v>
      </c>
      <c r="AC26" s="38" t="e">
        <f t="shared" si="14"/>
        <v>#REF!</v>
      </c>
      <c r="AD26" s="38" t="e">
        <f t="shared" si="15"/>
        <v>#REF!</v>
      </c>
      <c r="AE26" s="38" t="e">
        <f t="shared" si="16"/>
        <v>#REF!</v>
      </c>
      <c r="AF26" s="38" t="e">
        <f t="shared" si="17"/>
        <v>#REF!</v>
      </c>
      <c r="AG26" s="38" t="e">
        <f t="shared" si="18"/>
        <v>#REF!</v>
      </c>
      <c r="AH26" s="38" t="e">
        <f t="shared" si="19"/>
        <v>#REF!</v>
      </c>
      <c r="AJ26" s="38" t="e">
        <f>IF(#REF!="","",VLOOKUP(#REF!,$A$5:$C$173,3,))</f>
        <v>#REF!</v>
      </c>
      <c r="AK26" s="38" t="e">
        <f t="shared" si="20"/>
        <v>#REF!</v>
      </c>
      <c r="AL26" s="38" t="e">
        <f t="shared" si="20"/>
        <v>#REF!</v>
      </c>
      <c r="AM26" s="38" t="e">
        <f t="shared" si="20"/>
        <v>#REF!</v>
      </c>
      <c r="AN26" s="38" t="e">
        <f t="shared" si="20"/>
        <v>#REF!</v>
      </c>
      <c r="AO26" s="38" t="e">
        <f t="shared" si="20"/>
        <v>#REF!</v>
      </c>
      <c r="AP26" s="38" t="e">
        <f t="shared" si="20"/>
        <v>#REF!</v>
      </c>
      <c r="AQ26" s="38" t="e">
        <f t="shared" si="20"/>
        <v>#REF!</v>
      </c>
      <c r="AR26" s="38" t="e">
        <f t="shared" si="20"/>
        <v>#REF!</v>
      </c>
      <c r="AY26" s="38">
        <f t="shared" si="26"/>
        <v>214</v>
      </c>
      <c r="AZ26" s="38">
        <f t="shared" si="25"/>
        <v>214</v>
      </c>
      <c r="BA26" s="21" t="str">
        <f>IF(BB26="","",ROWS($BB$12:BB26))</f>
        <v/>
      </c>
      <c r="BB26" s="149"/>
      <c r="BC26" s="150"/>
      <c r="BD26" s="150"/>
      <c r="BE26" s="151"/>
      <c r="BF26" s="49">
        <v>36386</v>
      </c>
      <c r="BG26" s="50">
        <f t="shared" si="27"/>
        <v>17.100000000000001</v>
      </c>
      <c r="BH26" s="22">
        <v>40</v>
      </c>
      <c r="BI26" s="22">
        <v>1.1399999999999999</v>
      </c>
      <c r="BJ26" s="22">
        <f t="shared" si="28"/>
        <v>1.3</v>
      </c>
      <c r="BK26" s="22">
        <f t="shared" si="29"/>
        <v>30.77</v>
      </c>
      <c r="BL26" s="22" t="e">
        <f t="shared" si="30"/>
        <v>#REF!</v>
      </c>
      <c r="BN26" s="14" t="str">
        <f t="shared" si="31"/>
        <v>17.10</v>
      </c>
      <c r="BO26" s="14">
        <f t="shared" si="32"/>
        <v>10</v>
      </c>
      <c r="BP26" s="14" t="str">
        <f t="shared" si="33"/>
        <v>F</v>
      </c>
      <c r="BQ26" s="14" t="str">
        <f t="shared" si="34"/>
        <v>0</v>
      </c>
      <c r="BT26" s="13">
        <v>6.09</v>
      </c>
      <c r="BU26" s="45">
        <v>9</v>
      </c>
      <c r="BV26" s="45">
        <v>81</v>
      </c>
      <c r="BW26" s="2"/>
      <c r="BX26" s="1">
        <v>1.046</v>
      </c>
      <c r="BY26" s="1">
        <v>1.0469999999999999</v>
      </c>
      <c r="BZ26" s="1">
        <v>1.0980000000000001</v>
      </c>
      <c r="CA26" s="1">
        <v>1.099</v>
      </c>
      <c r="CB26" s="1">
        <v>1.3069999999999999</v>
      </c>
      <c r="CC26" s="1">
        <v>1.3079999999999998</v>
      </c>
      <c r="CE26" s="64">
        <v>1.0310000000000001</v>
      </c>
      <c r="CF26" s="64">
        <v>1.032</v>
      </c>
      <c r="CG26" s="64">
        <v>1.085</v>
      </c>
      <c r="CH26" s="64">
        <v>1.0859999999999999</v>
      </c>
      <c r="CI26" s="64">
        <v>1.3019999999999998</v>
      </c>
      <c r="CJ26" s="64">
        <v>1.3029999999999999</v>
      </c>
      <c r="CM26" s="14" t="e">
        <f>IF('Nutritional Status'!#REF!="","",IF('Nutritional Status'!#REF!&gt;CT26,$CU$3,IF('Nutritional Status'!#REF!&gt;CR26,$CS$3,IF('Nutritional Status'!#REF!&gt;CP26,$CQ$3,$CP$3))))</f>
        <v>#REF!</v>
      </c>
      <c r="CN26" s="38">
        <v>22</v>
      </c>
      <c r="CO26" s="14" t="e">
        <f t="shared" si="21"/>
        <v>#REF!</v>
      </c>
      <c r="CP26" s="14" t="e">
        <f t="shared" si="24"/>
        <v>#REF!</v>
      </c>
      <c r="CQ26" s="14" t="e">
        <f t="shared" si="24"/>
        <v>#REF!</v>
      </c>
      <c r="CR26" s="14" t="e">
        <f t="shared" si="24"/>
        <v>#REF!</v>
      </c>
      <c r="CS26" s="14" t="e">
        <f t="shared" si="24"/>
        <v>#REF!</v>
      </c>
      <c r="CT26" s="14" t="e">
        <f t="shared" si="24"/>
        <v>#REF!</v>
      </c>
      <c r="CU26" s="14" t="e">
        <f t="shared" si="24"/>
        <v>#REF!</v>
      </c>
      <c r="CW26" s="38">
        <v>22</v>
      </c>
      <c r="CX26" s="14" t="e">
        <f t="shared" si="22"/>
        <v>#REF!</v>
      </c>
      <c r="CY26" s="14" t="e">
        <f t="shared" si="23"/>
        <v>#REF!</v>
      </c>
      <c r="CZ26" s="14" t="e">
        <f t="shared" si="23"/>
        <v>#REF!</v>
      </c>
      <c r="DA26" s="14" t="e">
        <f t="shared" si="23"/>
        <v>#REF!</v>
      </c>
      <c r="DB26" s="14" t="e">
        <f t="shared" si="23"/>
        <v>#REF!</v>
      </c>
      <c r="DC26" s="14" t="e">
        <f t="shared" si="23"/>
        <v>#REF!</v>
      </c>
      <c r="DD26" s="14" t="e">
        <f t="shared" si="23"/>
        <v>#REF!</v>
      </c>
    </row>
    <row r="27" spans="1:108" ht="15" customHeight="1">
      <c r="A27" s="13">
        <v>6.1</v>
      </c>
      <c r="B27" s="31">
        <v>10</v>
      </c>
      <c r="C27" s="31">
        <v>82</v>
      </c>
      <c r="D27" s="2"/>
      <c r="E27" s="11">
        <v>12.1</v>
      </c>
      <c r="F27" s="11">
        <f t="shared" si="3"/>
        <v>12.2</v>
      </c>
      <c r="G27" s="11">
        <f t="shared" si="4"/>
        <v>13</v>
      </c>
      <c r="H27" s="11">
        <f t="shared" si="5"/>
        <v>13.1</v>
      </c>
      <c r="I27" s="11">
        <v>18.899999999999999</v>
      </c>
      <c r="J27" s="11">
        <f t="shared" si="6"/>
        <v>19</v>
      </c>
      <c r="K27" s="1">
        <v>21.4</v>
      </c>
      <c r="L27" s="1">
        <f t="shared" si="7"/>
        <v>21.5</v>
      </c>
      <c r="M27" s="3"/>
      <c r="N27" s="11">
        <v>11.6</v>
      </c>
      <c r="O27" s="11">
        <f t="shared" si="8"/>
        <v>11.7</v>
      </c>
      <c r="P27" s="1">
        <v>12.6</v>
      </c>
      <c r="Q27" s="1">
        <f t="shared" si="9"/>
        <v>12.7</v>
      </c>
      <c r="R27" s="1">
        <v>19.7</v>
      </c>
      <c r="S27" s="1">
        <f t="shared" si="10"/>
        <v>19.8</v>
      </c>
      <c r="T27" s="1">
        <v>23.1</v>
      </c>
      <c r="U27" s="1">
        <f t="shared" si="11"/>
        <v>23.200000000000003</v>
      </c>
      <c r="Y27" s="38">
        <v>23</v>
      </c>
      <c r="Z27" s="38" t="e">
        <f>IF('Nutritional Status'!#REF!="","",VLOOKUP('Nutritional Status'!#REF!,$A$5:$C$173,3,))</f>
        <v>#REF!</v>
      </c>
      <c r="AA27" s="38" t="e">
        <f t="shared" si="12"/>
        <v>#REF!</v>
      </c>
      <c r="AB27" s="38" t="e">
        <f t="shared" si="13"/>
        <v>#REF!</v>
      </c>
      <c r="AC27" s="38" t="e">
        <f t="shared" si="14"/>
        <v>#REF!</v>
      </c>
      <c r="AD27" s="38" t="e">
        <f t="shared" si="15"/>
        <v>#REF!</v>
      </c>
      <c r="AE27" s="38" t="e">
        <f t="shared" si="16"/>
        <v>#REF!</v>
      </c>
      <c r="AF27" s="38" t="e">
        <f t="shared" si="17"/>
        <v>#REF!</v>
      </c>
      <c r="AG27" s="38" t="e">
        <f t="shared" si="18"/>
        <v>#REF!</v>
      </c>
      <c r="AH27" s="38" t="e">
        <f t="shared" si="19"/>
        <v>#REF!</v>
      </c>
      <c r="AJ27" s="38" t="e">
        <f>IF(#REF!="","",VLOOKUP(#REF!,$A$5:$C$173,3,))</f>
        <v>#REF!</v>
      </c>
      <c r="AK27" s="38" t="e">
        <f t="shared" si="20"/>
        <v>#REF!</v>
      </c>
      <c r="AL27" s="38" t="e">
        <f t="shared" si="20"/>
        <v>#REF!</v>
      </c>
      <c r="AM27" s="38" t="e">
        <f t="shared" si="20"/>
        <v>#REF!</v>
      </c>
      <c r="AN27" s="38" t="e">
        <f t="shared" si="20"/>
        <v>#REF!</v>
      </c>
      <c r="AO27" s="38" t="e">
        <f t="shared" si="20"/>
        <v>#REF!</v>
      </c>
      <c r="AP27" s="38" t="e">
        <f t="shared" si="20"/>
        <v>#REF!</v>
      </c>
      <c r="AQ27" s="38" t="e">
        <f t="shared" si="20"/>
        <v>#REF!</v>
      </c>
      <c r="AR27" s="38" t="e">
        <f t="shared" si="20"/>
        <v>#REF!</v>
      </c>
      <c r="AY27" s="38">
        <f t="shared" si="26"/>
        <v>164</v>
      </c>
      <c r="AZ27" s="38">
        <f t="shared" si="25"/>
        <v>164</v>
      </c>
      <c r="BA27" s="21" t="str">
        <f>IF(BB27="","",ROWS($BB$12:BB27))</f>
        <v/>
      </c>
      <c r="BB27" s="149"/>
      <c r="BC27" s="150"/>
      <c r="BD27" s="150"/>
      <c r="BE27" s="151"/>
      <c r="BF27" s="49">
        <v>37900</v>
      </c>
      <c r="BG27" s="50">
        <f t="shared" ref="BG27:BG30" si="35">IF(BF27="","",IF(ISERROR(((IF(MONTH(BF27)&lt;MONTH($BL$7),YEAR($BL$7)-YEAR(BF27),YEAR($BL$7)-YEAR(BF27)-1))*12+(DATEDIF(BF27,$BL$7,"ym")))/12),"",TRUNC(((IF(MONTH(BF27)&lt;MONTH($BL$7),YEAR($BL$7)-YEAR(BF27),YEAR($BL$7)-YEAR(BF27)-1))*12+(DATEDIF(BF27,$BL$7,"ym")))/12,0)&amp;"."&amp;IF(MOD(((IF(MONTH(BF27)&lt;MONTH($BL$7),YEAR($BL$7)-YEAR(BF27),YEAR($BL$7)-YEAR(BF27)-1))*12+(DATEDIF(BF27,$BL$7,"ym"))),12)&lt;10,"0","")&amp;MOD(((IF(MONTH(BF27)&lt;MONTH($BL$7),YEAR($BL$7)-YEAR(BF27),YEAR($BL$7)-YEAR(BF27)-1))*12+(DATEDIF(BF27,$BL$7,"ym"))),12))+IF(AND(DATEDIF(BF27,$BL$7,"YM")=0,IF(MONTH(BF27)=MONTH($BL$7),"T","F")="T"),"1","0"))</f>
        <v>13.08</v>
      </c>
      <c r="BH27" s="22">
        <v>37</v>
      </c>
      <c r="BI27" s="22">
        <v>1.35</v>
      </c>
      <c r="BJ27" s="22">
        <f t="shared" si="28"/>
        <v>1.82</v>
      </c>
      <c r="BK27" s="22">
        <f t="shared" si="29"/>
        <v>20.329999999999998</v>
      </c>
      <c r="BL27" s="22" t="e">
        <f t="shared" si="30"/>
        <v>#REF!</v>
      </c>
      <c r="BN27" s="14" t="str">
        <f t="shared" si="31"/>
        <v>13.08</v>
      </c>
      <c r="BO27" s="14">
        <f t="shared" si="32"/>
        <v>8</v>
      </c>
      <c r="BP27" s="14" t="str">
        <f t="shared" si="33"/>
        <v>F</v>
      </c>
      <c r="BQ27" s="14" t="str">
        <f t="shared" si="34"/>
        <v>0</v>
      </c>
      <c r="BT27" s="13">
        <v>6.1</v>
      </c>
      <c r="BU27" s="45">
        <v>10</v>
      </c>
      <c r="BV27" s="45">
        <v>82</v>
      </c>
      <c r="BW27" s="2"/>
      <c r="BX27" s="1">
        <v>1.05</v>
      </c>
      <c r="BY27" s="1">
        <v>1.0509999999999999</v>
      </c>
      <c r="BZ27" s="1">
        <v>1.1020000000000001</v>
      </c>
      <c r="CA27" s="1">
        <v>1.103</v>
      </c>
      <c r="CB27" s="1">
        <v>1.3119999999999998</v>
      </c>
      <c r="CC27" s="1">
        <v>1.3129999999999997</v>
      </c>
      <c r="CE27" s="64">
        <v>1.0349999999999999</v>
      </c>
      <c r="CF27" s="64">
        <v>1.036</v>
      </c>
      <c r="CG27" s="64">
        <v>1.089</v>
      </c>
      <c r="CH27" s="64">
        <v>1.0900000000000001</v>
      </c>
      <c r="CI27" s="64">
        <v>1.3069999999999999</v>
      </c>
      <c r="CJ27" s="64">
        <v>1.3079999999999998</v>
      </c>
      <c r="CM27" s="14" t="e">
        <f>IF('Nutritional Status'!#REF!="","",IF('Nutritional Status'!#REF!&gt;CT27,$CU$3,IF('Nutritional Status'!#REF!&gt;CR27,$CS$3,IF('Nutritional Status'!#REF!&gt;CP27,$CQ$3,$CP$3))))</f>
        <v>#REF!</v>
      </c>
      <c r="CN27" s="38">
        <v>23</v>
      </c>
      <c r="CO27" s="14" t="e">
        <f t="shared" si="21"/>
        <v>#REF!</v>
      </c>
      <c r="CP27" s="14" t="e">
        <f t="shared" si="24"/>
        <v>#REF!</v>
      </c>
      <c r="CQ27" s="14" t="e">
        <f t="shared" si="24"/>
        <v>#REF!</v>
      </c>
      <c r="CR27" s="14" t="e">
        <f t="shared" si="24"/>
        <v>#REF!</v>
      </c>
      <c r="CS27" s="14" t="e">
        <f t="shared" si="24"/>
        <v>#REF!</v>
      </c>
      <c r="CT27" s="14" t="e">
        <f t="shared" si="24"/>
        <v>#REF!</v>
      </c>
      <c r="CU27" s="14" t="e">
        <f t="shared" si="24"/>
        <v>#REF!</v>
      </c>
      <c r="CW27" s="38">
        <v>23</v>
      </c>
      <c r="CX27" s="14" t="e">
        <f t="shared" si="22"/>
        <v>#REF!</v>
      </c>
      <c r="CY27" s="14" t="e">
        <f t="shared" si="23"/>
        <v>#REF!</v>
      </c>
      <c r="CZ27" s="14" t="e">
        <f t="shared" si="23"/>
        <v>#REF!</v>
      </c>
      <c r="DA27" s="14" t="e">
        <f t="shared" si="23"/>
        <v>#REF!</v>
      </c>
      <c r="DB27" s="14" t="e">
        <f t="shared" si="23"/>
        <v>#REF!</v>
      </c>
      <c r="DC27" s="14" t="e">
        <f t="shared" si="23"/>
        <v>#REF!</v>
      </c>
      <c r="DD27" s="14" t="e">
        <f t="shared" si="23"/>
        <v>#REF!</v>
      </c>
    </row>
    <row r="28" spans="1:108" ht="15" customHeight="1">
      <c r="A28" s="13">
        <v>6.11</v>
      </c>
      <c r="B28" s="31">
        <v>11</v>
      </c>
      <c r="C28" s="31">
        <v>83</v>
      </c>
      <c r="D28" s="2"/>
      <c r="E28" s="11">
        <v>12.1</v>
      </c>
      <c r="F28" s="11">
        <f t="shared" si="3"/>
        <v>12.2</v>
      </c>
      <c r="G28" s="11">
        <f t="shared" si="4"/>
        <v>13</v>
      </c>
      <c r="H28" s="11">
        <f t="shared" si="5"/>
        <v>13.1</v>
      </c>
      <c r="I28" s="11">
        <v>19</v>
      </c>
      <c r="J28" s="11">
        <f t="shared" si="6"/>
        <v>19.100000000000001</v>
      </c>
      <c r="K28" s="1">
        <v>21.5</v>
      </c>
      <c r="L28" s="1">
        <f t="shared" si="7"/>
        <v>21.6</v>
      </c>
      <c r="M28" s="3"/>
      <c r="N28" s="11">
        <v>11.6</v>
      </c>
      <c r="O28" s="11">
        <f t="shared" si="8"/>
        <v>11.7</v>
      </c>
      <c r="P28" s="1">
        <v>12.6</v>
      </c>
      <c r="Q28" s="1">
        <f t="shared" si="9"/>
        <v>12.7</v>
      </c>
      <c r="R28" s="1">
        <v>19.8</v>
      </c>
      <c r="S28" s="1">
        <f t="shared" si="10"/>
        <v>19.900000000000002</v>
      </c>
      <c r="T28" s="1">
        <v>23.2</v>
      </c>
      <c r="U28" s="1">
        <f t="shared" si="11"/>
        <v>23.3</v>
      </c>
      <c r="Y28" s="38">
        <v>24</v>
      </c>
      <c r="Z28" s="38" t="str">
        <f>IF('Nutritional Status'!C12="","",VLOOKUP('Nutritional Status'!#REF!,$A$5:$C$173,3,))</f>
        <v/>
      </c>
      <c r="AA28" s="38" t="str">
        <f t="shared" si="12"/>
        <v/>
      </c>
      <c r="AB28" s="38" t="str">
        <f t="shared" si="13"/>
        <v/>
      </c>
      <c r="AC28" s="38" t="str">
        <f t="shared" si="14"/>
        <v/>
      </c>
      <c r="AD28" s="38" t="str">
        <f t="shared" si="15"/>
        <v/>
      </c>
      <c r="AE28" s="38" t="str">
        <f t="shared" si="16"/>
        <v/>
      </c>
      <c r="AF28" s="38" t="str">
        <f t="shared" si="17"/>
        <v/>
      </c>
      <c r="AG28" s="38" t="str">
        <f t="shared" si="18"/>
        <v/>
      </c>
      <c r="AH28" s="38" t="str">
        <f t="shared" si="19"/>
        <v/>
      </c>
      <c r="AJ28" s="38" t="e">
        <f>IF(#REF!="","",VLOOKUP(#REF!,$A$5:$C$173,3,))</f>
        <v>#REF!</v>
      </c>
      <c r="AK28" s="38" t="e">
        <f t="shared" si="20"/>
        <v>#REF!</v>
      </c>
      <c r="AL28" s="38" t="e">
        <f t="shared" si="20"/>
        <v>#REF!</v>
      </c>
      <c r="AM28" s="38" t="e">
        <f t="shared" si="20"/>
        <v>#REF!</v>
      </c>
      <c r="AN28" s="38" t="e">
        <f t="shared" si="20"/>
        <v>#REF!</v>
      </c>
      <c r="AO28" s="38" t="e">
        <f t="shared" si="20"/>
        <v>#REF!</v>
      </c>
      <c r="AP28" s="38" t="e">
        <f t="shared" si="20"/>
        <v>#REF!</v>
      </c>
      <c r="AQ28" s="38" t="e">
        <f t="shared" si="20"/>
        <v>#REF!</v>
      </c>
      <c r="AR28" s="38" t="e">
        <f t="shared" si="20"/>
        <v>#REF!</v>
      </c>
      <c r="AY28" s="38">
        <f t="shared" si="26"/>
        <v>183</v>
      </c>
      <c r="AZ28" s="38">
        <f t="shared" si="25"/>
        <v>183</v>
      </c>
      <c r="BA28" s="21" t="str">
        <f>IF(BB28="","",ROWS($BB$12:BB28))</f>
        <v/>
      </c>
      <c r="BB28" s="149"/>
      <c r="BC28" s="150"/>
      <c r="BD28" s="150"/>
      <c r="BE28" s="151"/>
      <c r="BF28" s="49">
        <v>37312</v>
      </c>
      <c r="BG28" s="50">
        <f t="shared" si="35"/>
        <v>15.03</v>
      </c>
      <c r="BH28" s="22">
        <v>20</v>
      </c>
      <c r="BI28" s="22">
        <v>1.1100000000000001</v>
      </c>
      <c r="BJ28" s="22">
        <f t="shared" si="28"/>
        <v>1.23</v>
      </c>
      <c r="BK28" s="22">
        <f t="shared" si="29"/>
        <v>16.260000000000002</v>
      </c>
      <c r="BL28" s="22" t="e">
        <f t="shared" si="30"/>
        <v>#REF!</v>
      </c>
      <c r="BN28" s="14" t="str">
        <f t="shared" si="31"/>
        <v>15.03</v>
      </c>
      <c r="BO28" s="14">
        <f t="shared" si="32"/>
        <v>3</v>
      </c>
      <c r="BP28" s="14" t="str">
        <f t="shared" si="33"/>
        <v>F</v>
      </c>
      <c r="BQ28" s="14" t="str">
        <f t="shared" si="34"/>
        <v>0</v>
      </c>
      <c r="BT28" s="13">
        <v>6.11</v>
      </c>
      <c r="BU28" s="45">
        <v>11</v>
      </c>
      <c r="BV28" s="45">
        <v>83</v>
      </c>
      <c r="BW28" s="2"/>
      <c r="BX28" s="1">
        <v>1.054</v>
      </c>
      <c r="BY28" s="1">
        <v>1.0549999999999999</v>
      </c>
      <c r="BZ28" s="1">
        <v>1.107</v>
      </c>
      <c r="CA28" s="1">
        <v>1.1079999999999999</v>
      </c>
      <c r="CB28" s="1">
        <v>1.3180000000000001</v>
      </c>
      <c r="CC28" s="1">
        <v>1.319</v>
      </c>
      <c r="CE28" s="64">
        <v>1.0390000000000001</v>
      </c>
      <c r="CF28" s="64">
        <v>1.04</v>
      </c>
      <c r="CG28" s="64">
        <v>1.0940000000000001</v>
      </c>
      <c r="CH28" s="64">
        <v>1.095</v>
      </c>
      <c r="CI28" s="64">
        <v>1.3119999999999998</v>
      </c>
      <c r="CJ28" s="64">
        <v>1.3129999999999997</v>
      </c>
      <c r="CM28" s="14" t="e">
        <f>IF('Nutritional Status'!#REF!="","",IF('Nutritional Status'!#REF!&gt;CT28,$CU$3,IF('Nutritional Status'!#REF!&gt;CR28,$CS$3,IF('Nutritional Status'!#REF!&gt;CP28,$CQ$3,$CP$3))))</f>
        <v>#REF!</v>
      </c>
      <c r="CN28" s="38">
        <v>24</v>
      </c>
      <c r="CO28" s="14" t="str">
        <f t="shared" si="21"/>
        <v/>
      </c>
      <c r="CP28" s="14" t="str">
        <f t="shared" si="24"/>
        <v/>
      </c>
      <c r="CQ28" s="14" t="str">
        <f t="shared" si="24"/>
        <v/>
      </c>
      <c r="CR28" s="14" t="str">
        <f t="shared" si="24"/>
        <v/>
      </c>
      <c r="CS28" s="14" t="str">
        <f t="shared" si="24"/>
        <v/>
      </c>
      <c r="CT28" s="14" t="str">
        <f t="shared" si="24"/>
        <v/>
      </c>
      <c r="CU28" s="14" t="str">
        <f t="shared" si="24"/>
        <v/>
      </c>
      <c r="CW28" s="38">
        <v>24</v>
      </c>
      <c r="CX28" s="14" t="e">
        <f t="shared" si="22"/>
        <v>#REF!</v>
      </c>
      <c r="CY28" s="14" t="e">
        <f t="shared" si="23"/>
        <v>#REF!</v>
      </c>
      <c r="CZ28" s="14" t="e">
        <f t="shared" si="23"/>
        <v>#REF!</v>
      </c>
      <c r="DA28" s="14" t="e">
        <f t="shared" si="23"/>
        <v>#REF!</v>
      </c>
      <c r="DB28" s="14" t="e">
        <f t="shared" si="23"/>
        <v>#REF!</v>
      </c>
      <c r="DC28" s="14" t="e">
        <f t="shared" si="23"/>
        <v>#REF!</v>
      </c>
      <c r="DD28" s="14" t="e">
        <f t="shared" si="23"/>
        <v>#REF!</v>
      </c>
    </row>
    <row r="29" spans="1:108" ht="15" customHeight="1">
      <c r="A29" s="13">
        <v>7</v>
      </c>
      <c r="B29" s="31">
        <v>0</v>
      </c>
      <c r="C29" s="31">
        <v>84</v>
      </c>
      <c r="D29" s="2"/>
      <c r="E29" s="11">
        <v>12.2</v>
      </c>
      <c r="F29" s="11">
        <f t="shared" si="3"/>
        <v>12.299999999999999</v>
      </c>
      <c r="G29" s="11">
        <f>F29+0.7</f>
        <v>12.999999999999998</v>
      </c>
      <c r="H29" s="11">
        <f t="shared" si="5"/>
        <v>13.099999999999998</v>
      </c>
      <c r="I29" s="11">
        <v>19</v>
      </c>
      <c r="J29" s="11">
        <f t="shared" si="6"/>
        <v>19.100000000000001</v>
      </c>
      <c r="K29" s="1">
        <v>21.6</v>
      </c>
      <c r="L29" s="1">
        <f t="shared" si="7"/>
        <v>21.700000000000003</v>
      </c>
      <c r="M29" s="3"/>
      <c r="N29" s="11">
        <v>11.7</v>
      </c>
      <c r="O29" s="11">
        <f t="shared" si="8"/>
        <v>11.799999999999999</v>
      </c>
      <c r="P29" s="1">
        <v>12.6</v>
      </c>
      <c r="Q29" s="1">
        <f t="shared" si="9"/>
        <v>12.7</v>
      </c>
      <c r="R29" s="1">
        <v>19.8</v>
      </c>
      <c r="S29" s="1">
        <f t="shared" si="10"/>
        <v>19.900000000000002</v>
      </c>
      <c r="T29" s="1">
        <v>23.3</v>
      </c>
      <c r="U29" s="1">
        <f t="shared" si="11"/>
        <v>23.400000000000002</v>
      </c>
      <c r="Y29" s="38">
        <v>25</v>
      </c>
      <c r="Z29" s="38" t="e">
        <f>IF('Nutritional Status'!#REF!="","",VLOOKUP('Nutritional Status'!#REF!,$A$5:$C$173,3,))</f>
        <v>#REF!</v>
      </c>
      <c r="AA29" s="38" t="e">
        <f t="shared" si="12"/>
        <v>#REF!</v>
      </c>
      <c r="AB29" s="38" t="e">
        <f t="shared" si="13"/>
        <v>#REF!</v>
      </c>
      <c r="AC29" s="38" t="e">
        <f t="shared" si="14"/>
        <v>#REF!</v>
      </c>
      <c r="AD29" s="38" t="e">
        <f t="shared" si="15"/>
        <v>#REF!</v>
      </c>
      <c r="AE29" s="38" t="e">
        <f t="shared" si="16"/>
        <v>#REF!</v>
      </c>
      <c r="AF29" s="38" t="e">
        <f t="shared" si="17"/>
        <v>#REF!</v>
      </c>
      <c r="AG29" s="38" t="e">
        <f t="shared" si="18"/>
        <v>#REF!</v>
      </c>
      <c r="AH29" s="38" t="e">
        <f t="shared" si="19"/>
        <v>#REF!</v>
      </c>
      <c r="AJ29" s="38" t="e">
        <f>IF(#REF!="","",VLOOKUP(#REF!,$A$5:$C$173,3,))</f>
        <v>#REF!</v>
      </c>
      <c r="AK29" s="38" t="e">
        <f t="shared" si="20"/>
        <v>#REF!</v>
      </c>
      <c r="AL29" s="38" t="e">
        <f t="shared" si="20"/>
        <v>#REF!</v>
      </c>
      <c r="AM29" s="38" t="e">
        <f t="shared" si="20"/>
        <v>#REF!</v>
      </c>
      <c r="AN29" s="38" t="e">
        <f t="shared" si="20"/>
        <v>#REF!</v>
      </c>
      <c r="AO29" s="38" t="e">
        <f t="shared" si="20"/>
        <v>#REF!</v>
      </c>
      <c r="AP29" s="38" t="e">
        <f t="shared" si="20"/>
        <v>#REF!</v>
      </c>
      <c r="AQ29" s="38" t="e">
        <f t="shared" si="20"/>
        <v>#REF!</v>
      </c>
      <c r="AR29" s="38" t="e">
        <f t="shared" si="20"/>
        <v>#REF!</v>
      </c>
      <c r="AY29" s="38">
        <f t="shared" si="26"/>
        <v>214</v>
      </c>
      <c r="AZ29" s="38">
        <f t="shared" si="25"/>
        <v>214</v>
      </c>
      <c r="BA29" s="21" t="str">
        <f>IF(BB29="","",ROWS($BB$12:BB29))</f>
        <v/>
      </c>
      <c r="BB29" s="149"/>
      <c r="BC29" s="150"/>
      <c r="BD29" s="150"/>
      <c r="BE29" s="151"/>
      <c r="BF29" s="49">
        <v>36386</v>
      </c>
      <c r="BG29" s="50">
        <f t="shared" si="35"/>
        <v>17.100000000000001</v>
      </c>
      <c r="BH29" s="22">
        <v>40</v>
      </c>
      <c r="BI29" s="22">
        <v>1.1399999999999999</v>
      </c>
      <c r="BJ29" s="22">
        <f t="shared" si="28"/>
        <v>1.3</v>
      </c>
      <c r="BK29" s="22">
        <f t="shared" si="29"/>
        <v>30.77</v>
      </c>
      <c r="BL29" s="22" t="e">
        <f t="shared" si="30"/>
        <v>#REF!</v>
      </c>
      <c r="BN29" s="14" t="str">
        <f t="shared" si="31"/>
        <v>17.10</v>
      </c>
      <c r="BO29" s="14">
        <f t="shared" si="32"/>
        <v>10</v>
      </c>
      <c r="BP29" s="14" t="str">
        <f t="shared" si="33"/>
        <v>F</v>
      </c>
      <c r="BQ29" s="14" t="str">
        <f t="shared" si="34"/>
        <v>0</v>
      </c>
      <c r="BT29" s="13">
        <v>7</v>
      </c>
      <c r="BU29" s="45">
        <v>0</v>
      </c>
      <c r="BV29" s="45">
        <v>84</v>
      </c>
      <c r="BW29" s="2"/>
      <c r="BX29" s="1">
        <v>1.0580000000000001</v>
      </c>
      <c r="BY29" s="1">
        <v>1.0589999999999999</v>
      </c>
      <c r="BZ29" s="1">
        <v>1.111</v>
      </c>
      <c r="CA29" s="1">
        <v>1.1120000000000001</v>
      </c>
      <c r="CB29" s="1">
        <v>1.3230000000000002</v>
      </c>
      <c r="CC29" s="1">
        <v>1.3240000000000001</v>
      </c>
      <c r="CE29" s="64">
        <v>1.0430000000000001</v>
      </c>
      <c r="CF29" s="64">
        <v>1.044</v>
      </c>
      <c r="CG29" s="64">
        <v>1.0980000000000001</v>
      </c>
      <c r="CH29" s="64">
        <v>1.099</v>
      </c>
      <c r="CI29" s="64">
        <v>1.3169999999999999</v>
      </c>
      <c r="CJ29" s="64">
        <v>1.3179999999999998</v>
      </c>
      <c r="CM29" s="14" t="e">
        <f>IF('Nutritional Status'!#REF!="","",IF('Nutritional Status'!#REF!&gt;CT29,$CU$3,IF('Nutritional Status'!#REF!&gt;CR29,$CS$3,IF('Nutritional Status'!#REF!&gt;CP29,$CQ$3,$CP$3))))</f>
        <v>#REF!</v>
      </c>
      <c r="CN29" s="38">
        <v>25</v>
      </c>
      <c r="CO29" s="14" t="e">
        <f t="shared" si="21"/>
        <v>#REF!</v>
      </c>
      <c r="CP29" s="14" t="e">
        <f t="shared" si="24"/>
        <v>#REF!</v>
      </c>
      <c r="CQ29" s="14" t="e">
        <f t="shared" si="24"/>
        <v>#REF!</v>
      </c>
      <c r="CR29" s="14" t="e">
        <f t="shared" si="24"/>
        <v>#REF!</v>
      </c>
      <c r="CS29" s="14" t="e">
        <f t="shared" si="24"/>
        <v>#REF!</v>
      </c>
      <c r="CT29" s="14" t="e">
        <f t="shared" si="24"/>
        <v>#REF!</v>
      </c>
      <c r="CU29" s="14" t="e">
        <f t="shared" si="24"/>
        <v>#REF!</v>
      </c>
      <c r="CW29" s="38">
        <v>25</v>
      </c>
      <c r="CX29" s="14" t="e">
        <f t="shared" si="22"/>
        <v>#REF!</v>
      </c>
      <c r="CY29" s="14" t="e">
        <f t="shared" si="23"/>
        <v>#REF!</v>
      </c>
      <c r="CZ29" s="14" t="e">
        <f t="shared" si="23"/>
        <v>#REF!</v>
      </c>
      <c r="DA29" s="14" t="e">
        <f t="shared" si="23"/>
        <v>#REF!</v>
      </c>
      <c r="DB29" s="14" t="e">
        <f t="shared" si="23"/>
        <v>#REF!</v>
      </c>
      <c r="DC29" s="14" t="e">
        <f t="shared" si="23"/>
        <v>#REF!</v>
      </c>
      <c r="DD29" s="14" t="e">
        <f t="shared" si="23"/>
        <v>#REF!</v>
      </c>
    </row>
    <row r="30" spans="1:108" ht="15" customHeight="1">
      <c r="A30" s="13">
        <v>7.01</v>
      </c>
      <c r="B30" s="31">
        <v>1</v>
      </c>
      <c r="C30" s="31">
        <v>85</v>
      </c>
      <c r="D30" s="2"/>
      <c r="E30" s="11">
        <v>12.2</v>
      </c>
      <c r="F30" s="11">
        <f t="shared" si="3"/>
        <v>12.299999999999999</v>
      </c>
      <c r="G30" s="11">
        <f t="shared" si="4"/>
        <v>13.1</v>
      </c>
      <c r="H30" s="11">
        <f t="shared" si="5"/>
        <v>13.2</v>
      </c>
      <c r="I30" s="11">
        <v>19.100000000000001</v>
      </c>
      <c r="J30" s="11">
        <f t="shared" si="6"/>
        <v>19.200000000000003</v>
      </c>
      <c r="K30" s="1">
        <v>21.7</v>
      </c>
      <c r="L30" s="1">
        <f t="shared" si="7"/>
        <v>21.8</v>
      </c>
      <c r="M30" s="3"/>
      <c r="N30" s="11">
        <v>11.7</v>
      </c>
      <c r="O30" s="11">
        <f t="shared" si="8"/>
        <v>11.799999999999999</v>
      </c>
      <c r="P30" s="1">
        <v>12.6</v>
      </c>
      <c r="Q30" s="1">
        <f t="shared" si="9"/>
        <v>12.7</v>
      </c>
      <c r="R30" s="1">
        <v>19.899999999999999</v>
      </c>
      <c r="S30" s="1">
        <f t="shared" si="10"/>
        <v>20</v>
      </c>
      <c r="T30" s="1">
        <v>23.4</v>
      </c>
      <c r="U30" s="1">
        <f t="shared" si="11"/>
        <v>23.5</v>
      </c>
      <c r="Y30" s="38">
        <v>26</v>
      </c>
      <c r="Z30" s="38" t="str">
        <f>IF('Nutritional Status'!C13="","",VLOOKUP('Nutritional Status'!#REF!,$A$5:$C$173,3,))</f>
        <v/>
      </c>
      <c r="AA30" s="38" t="str">
        <f t="shared" si="12"/>
        <v/>
      </c>
      <c r="AB30" s="38" t="str">
        <f t="shared" si="13"/>
        <v/>
      </c>
      <c r="AC30" s="38" t="str">
        <f t="shared" si="14"/>
        <v/>
      </c>
      <c r="AD30" s="38" t="str">
        <f t="shared" si="15"/>
        <v/>
      </c>
      <c r="AE30" s="38" t="str">
        <f t="shared" si="16"/>
        <v/>
      </c>
      <c r="AF30" s="38" t="str">
        <f t="shared" si="17"/>
        <v/>
      </c>
      <c r="AG30" s="38" t="str">
        <f t="shared" si="18"/>
        <v/>
      </c>
      <c r="AH30" s="38" t="str">
        <f t="shared" si="19"/>
        <v/>
      </c>
      <c r="AJ30" s="38" t="e">
        <f>IF(#REF!="","",VLOOKUP(#REF!,$A$5:$C$173,3,))</f>
        <v>#REF!</v>
      </c>
      <c r="AK30" s="38" t="e">
        <f t="shared" si="20"/>
        <v>#REF!</v>
      </c>
      <c r="AL30" s="38" t="e">
        <f t="shared" si="20"/>
        <v>#REF!</v>
      </c>
      <c r="AM30" s="38" t="e">
        <f t="shared" si="20"/>
        <v>#REF!</v>
      </c>
      <c r="AN30" s="38" t="e">
        <f t="shared" si="20"/>
        <v>#REF!</v>
      </c>
      <c r="AO30" s="38" t="e">
        <f t="shared" si="20"/>
        <v>#REF!</v>
      </c>
      <c r="AP30" s="38" t="e">
        <f t="shared" si="20"/>
        <v>#REF!</v>
      </c>
      <c r="AQ30" s="38" t="e">
        <f t="shared" si="20"/>
        <v>#REF!</v>
      </c>
      <c r="AR30" s="38" t="e">
        <f t="shared" si="20"/>
        <v>#REF!</v>
      </c>
      <c r="BA30" s="21" t="str">
        <f>IF(BB30="","",ROWS($BB$12:BB30))</f>
        <v/>
      </c>
      <c r="BB30" s="149"/>
      <c r="BC30" s="150"/>
      <c r="BD30" s="150"/>
      <c r="BE30" s="151"/>
      <c r="BF30" s="49"/>
      <c r="BG30" s="50" t="str">
        <f t="shared" si="35"/>
        <v/>
      </c>
      <c r="BH30" s="22"/>
      <c r="BI30" s="22"/>
      <c r="BJ30" s="22" t="str">
        <f t="shared" si="28"/>
        <v/>
      </c>
      <c r="BK30" s="22" t="str">
        <f t="shared" si="29"/>
        <v/>
      </c>
      <c r="BL30" s="22" t="str">
        <f t="shared" si="30"/>
        <v/>
      </c>
      <c r="BN30" s="14" t="str">
        <f t="shared" si="31"/>
        <v/>
      </c>
      <c r="BO30" s="14">
        <f t="shared" si="32"/>
        <v>5</v>
      </c>
      <c r="BP30" s="14" t="str">
        <f t="shared" si="33"/>
        <v>F</v>
      </c>
      <c r="BQ30" s="14" t="str">
        <f t="shared" si="34"/>
        <v>0</v>
      </c>
      <c r="BT30" s="13">
        <v>7.01</v>
      </c>
      <c r="BU30" s="45">
        <v>1</v>
      </c>
      <c r="BV30" s="45">
        <v>85</v>
      </c>
      <c r="BW30" s="2"/>
      <c r="BX30" s="1">
        <v>1.0620000000000001</v>
      </c>
      <c r="BY30" s="1">
        <v>1.0629999999999999</v>
      </c>
      <c r="BZ30" s="1">
        <v>1.115</v>
      </c>
      <c r="CA30" s="1">
        <v>1.1159999999999999</v>
      </c>
      <c r="CB30" s="1">
        <v>1.3280000000000001</v>
      </c>
      <c r="CC30" s="1">
        <v>1.329</v>
      </c>
      <c r="CE30" s="64">
        <v>1.0469999999999999</v>
      </c>
      <c r="CF30" s="64">
        <v>1.048</v>
      </c>
      <c r="CG30" s="64">
        <v>1.1020000000000001</v>
      </c>
      <c r="CH30" s="64">
        <v>1.103</v>
      </c>
      <c r="CI30" s="64">
        <v>1.3230000000000002</v>
      </c>
      <c r="CJ30" s="64">
        <v>1.3240000000000001</v>
      </c>
      <c r="CM30" s="14" t="e">
        <f>IF('Nutritional Status'!#REF!="","",IF('Nutritional Status'!#REF!&gt;CT30,$CU$3,IF('Nutritional Status'!#REF!&gt;CR30,$CS$3,IF('Nutritional Status'!#REF!&gt;CP30,$CQ$3,$CP$3))))</f>
        <v>#REF!</v>
      </c>
      <c r="CN30" s="38">
        <v>26</v>
      </c>
      <c r="CO30" s="14" t="str">
        <f t="shared" si="21"/>
        <v/>
      </c>
      <c r="CP30" s="14" t="str">
        <f t="shared" si="24"/>
        <v/>
      </c>
      <c r="CQ30" s="14" t="str">
        <f t="shared" si="24"/>
        <v/>
      </c>
      <c r="CR30" s="14" t="str">
        <f t="shared" si="24"/>
        <v/>
      </c>
      <c r="CS30" s="14" t="str">
        <f t="shared" si="24"/>
        <v/>
      </c>
      <c r="CT30" s="14" t="str">
        <f t="shared" si="24"/>
        <v/>
      </c>
      <c r="CU30" s="14" t="str">
        <f t="shared" si="24"/>
        <v/>
      </c>
      <c r="CW30" s="38">
        <v>26</v>
      </c>
      <c r="CX30" s="14" t="e">
        <f t="shared" si="22"/>
        <v>#REF!</v>
      </c>
      <c r="CY30" s="14" t="e">
        <f t="shared" si="23"/>
        <v>#REF!</v>
      </c>
      <c r="CZ30" s="14" t="e">
        <f t="shared" si="23"/>
        <v>#REF!</v>
      </c>
      <c r="DA30" s="14" t="e">
        <f t="shared" si="23"/>
        <v>#REF!</v>
      </c>
      <c r="DB30" s="14" t="e">
        <f t="shared" si="23"/>
        <v>#REF!</v>
      </c>
      <c r="DC30" s="14" t="e">
        <f t="shared" si="23"/>
        <v>#REF!</v>
      </c>
      <c r="DD30" s="14" t="e">
        <f t="shared" si="23"/>
        <v>#REF!</v>
      </c>
    </row>
    <row r="31" spans="1:108" ht="15" customHeight="1">
      <c r="A31" s="13">
        <v>7.02</v>
      </c>
      <c r="B31" s="31">
        <v>2</v>
      </c>
      <c r="C31" s="31">
        <v>86</v>
      </c>
      <c r="D31" s="2"/>
      <c r="E31" s="11">
        <v>12.2</v>
      </c>
      <c r="F31" s="11">
        <f t="shared" si="3"/>
        <v>12.299999999999999</v>
      </c>
      <c r="G31" s="11">
        <f t="shared" si="4"/>
        <v>13.1</v>
      </c>
      <c r="H31" s="11">
        <f t="shared" si="5"/>
        <v>13.2</v>
      </c>
      <c r="I31" s="11">
        <v>19.100000000000001</v>
      </c>
      <c r="J31" s="11">
        <f t="shared" si="6"/>
        <v>19.200000000000003</v>
      </c>
      <c r="K31" s="1">
        <v>21.8</v>
      </c>
      <c r="L31" s="1">
        <f t="shared" si="7"/>
        <v>21.900000000000002</v>
      </c>
      <c r="M31" s="3"/>
      <c r="N31" s="11">
        <v>11.7</v>
      </c>
      <c r="O31" s="11">
        <f t="shared" si="8"/>
        <v>11.799999999999999</v>
      </c>
      <c r="P31" s="1">
        <v>12.7</v>
      </c>
      <c r="Q31" s="1">
        <f t="shared" si="9"/>
        <v>12.799999999999999</v>
      </c>
      <c r="R31" s="1">
        <v>20</v>
      </c>
      <c r="S31" s="1">
        <f t="shared" si="10"/>
        <v>20.100000000000001</v>
      </c>
      <c r="T31" s="1">
        <v>23.5</v>
      </c>
      <c r="U31" s="1">
        <f t="shared" si="11"/>
        <v>23.6</v>
      </c>
      <c r="Y31" s="38">
        <v>27</v>
      </c>
      <c r="Z31" s="38" t="str">
        <f>IF('Nutritional Status'!C14="","",VLOOKUP('Nutritional Status'!#REF!,$A$5:$C$173,3,))</f>
        <v/>
      </c>
      <c r="AA31" s="38" t="str">
        <f t="shared" si="12"/>
        <v/>
      </c>
      <c r="AB31" s="38" t="str">
        <f t="shared" si="13"/>
        <v/>
      </c>
      <c r="AC31" s="38" t="str">
        <f t="shared" si="14"/>
        <v/>
      </c>
      <c r="AD31" s="38" t="str">
        <f t="shared" si="15"/>
        <v/>
      </c>
      <c r="AE31" s="38" t="str">
        <f t="shared" si="16"/>
        <v/>
      </c>
      <c r="AF31" s="38" t="str">
        <f t="shared" si="17"/>
        <v/>
      </c>
      <c r="AG31" s="38" t="str">
        <f t="shared" si="18"/>
        <v/>
      </c>
      <c r="AH31" s="38" t="str">
        <f t="shared" si="19"/>
        <v/>
      </c>
      <c r="AJ31" s="38" t="e">
        <f>IF(#REF!="","",VLOOKUP(#REF!,$A$5:$C$173,3,))</f>
        <v>#REF!</v>
      </c>
      <c r="AK31" s="38" t="e">
        <f t="shared" si="20"/>
        <v>#REF!</v>
      </c>
      <c r="AL31" s="38" t="e">
        <f t="shared" si="20"/>
        <v>#REF!</v>
      </c>
      <c r="AM31" s="38" t="e">
        <f t="shared" si="20"/>
        <v>#REF!</v>
      </c>
      <c r="AN31" s="38" t="e">
        <f t="shared" si="20"/>
        <v>#REF!</v>
      </c>
      <c r="AO31" s="38" t="e">
        <f t="shared" si="20"/>
        <v>#REF!</v>
      </c>
      <c r="AP31" s="38" t="e">
        <f t="shared" si="20"/>
        <v>#REF!</v>
      </c>
      <c r="AQ31" s="38" t="e">
        <f t="shared" si="20"/>
        <v>#REF!</v>
      </c>
      <c r="AR31" s="38" t="e">
        <f t="shared" si="20"/>
        <v>#REF!</v>
      </c>
      <c r="BA31" s="21" t="str">
        <f>IF(BB31="","",ROWS($BB$12:BB31))</f>
        <v/>
      </c>
      <c r="BB31" s="149"/>
      <c r="BC31" s="150"/>
      <c r="BD31" s="150"/>
      <c r="BE31" s="151"/>
      <c r="BF31" s="49"/>
      <c r="BG31" s="22" t="str">
        <f t="shared" ref="BG31:BG111" si="36">IF(BF31="","",IF(ISERROR(((IF(MONTH(BF31)&lt;MONTH($BL$7),YEAR($BL$7)-YEAR(BF31),YEAR($BL$7)-YEAR(BF31)-1))*12+(DATEDIF(BF31,$BL$7,"ym")))/12),"",TRUNC(((IF(MONTH(BF31)&lt;MONTH($BL$7),YEAR($BL$7)-YEAR(BF31),YEAR($BL$7)-YEAR(BF31)-1))*12+(DATEDIF(BF31,$BL$7,"ym")))/12,0)&amp;"."&amp;IF(MOD(((IF(MONTH(BF31)&lt;MONTH($BL$7),YEAR($BL$7)-YEAR(BF31),YEAR($BL$7)-YEAR(BF31)-1))*12+(DATEDIF(BF31,$BL$7,"ym"))),12)&lt;10,"0","")&amp;MOD(((IF(MONTH(BF31)&lt;MONTH($BL$7),YEAR($BL$7)-YEAR(BF31),YEAR($BL$7)-YEAR(BF31)-1))*12+(DATEDIF(BF31,$BL$7,"ym"))),12)))</f>
        <v/>
      </c>
      <c r="BH31" s="22"/>
      <c r="BI31" s="22"/>
      <c r="BJ31" s="22" t="str">
        <f t="shared" si="28"/>
        <v/>
      </c>
      <c r="BK31" s="22" t="str">
        <f t="shared" si="29"/>
        <v/>
      </c>
      <c r="BL31" s="22" t="str">
        <f t="shared" si="30"/>
        <v/>
      </c>
      <c r="BN31" s="14" t="str">
        <f t="shared" si="31"/>
        <v/>
      </c>
      <c r="BO31" s="14">
        <f t="shared" si="32"/>
        <v>5</v>
      </c>
      <c r="BP31" s="14" t="str">
        <f t="shared" si="33"/>
        <v>F</v>
      </c>
      <c r="BQ31" s="14" t="str">
        <f t="shared" si="34"/>
        <v>0</v>
      </c>
      <c r="BT31" s="13">
        <v>7.02</v>
      </c>
      <c r="BU31" s="45">
        <v>2</v>
      </c>
      <c r="BV31" s="45">
        <v>86</v>
      </c>
      <c r="BW31" s="2"/>
      <c r="BX31" s="1">
        <v>1.0649999999999999</v>
      </c>
      <c r="BY31" s="1">
        <v>1.0659999999999998</v>
      </c>
      <c r="BZ31" s="1">
        <v>1.119</v>
      </c>
      <c r="CA31" s="1">
        <v>1.1200000000000001</v>
      </c>
      <c r="CB31" s="1">
        <v>1.3340000000000001</v>
      </c>
      <c r="CC31" s="1">
        <v>1.335</v>
      </c>
      <c r="CE31" s="64">
        <v>1.0510000000000002</v>
      </c>
      <c r="CF31" s="64">
        <v>1.052</v>
      </c>
      <c r="CG31" s="64">
        <v>1.1060000000000001</v>
      </c>
      <c r="CH31" s="64">
        <v>1.107</v>
      </c>
      <c r="CI31" s="64">
        <v>1.3280000000000001</v>
      </c>
      <c r="CJ31" s="64">
        <v>1.329</v>
      </c>
      <c r="CM31" s="14" t="e">
        <f>IF('Nutritional Status'!#REF!="","",IF('Nutritional Status'!#REF!&gt;CT31,$CU$3,IF('Nutritional Status'!#REF!&gt;CR31,$CS$3,IF('Nutritional Status'!#REF!&gt;CP31,$CQ$3,$CP$3))))</f>
        <v>#REF!</v>
      </c>
      <c r="CN31" s="38">
        <v>27</v>
      </c>
      <c r="CO31" s="14" t="str">
        <f t="shared" si="21"/>
        <v/>
      </c>
      <c r="CP31" s="14" t="str">
        <f t="shared" si="24"/>
        <v/>
      </c>
      <c r="CQ31" s="14" t="str">
        <f t="shared" si="24"/>
        <v/>
      </c>
      <c r="CR31" s="14" t="str">
        <f t="shared" si="24"/>
        <v/>
      </c>
      <c r="CS31" s="14" t="str">
        <f t="shared" si="24"/>
        <v/>
      </c>
      <c r="CT31" s="14" t="str">
        <f t="shared" si="24"/>
        <v/>
      </c>
      <c r="CU31" s="14" t="str">
        <f t="shared" si="24"/>
        <v/>
      </c>
      <c r="CW31" s="38">
        <v>27</v>
      </c>
      <c r="CX31" s="14" t="e">
        <f t="shared" si="22"/>
        <v>#REF!</v>
      </c>
      <c r="CY31" s="14" t="e">
        <f t="shared" si="23"/>
        <v>#REF!</v>
      </c>
      <c r="CZ31" s="14" t="e">
        <f t="shared" si="23"/>
        <v>#REF!</v>
      </c>
      <c r="DA31" s="14" t="e">
        <f t="shared" si="23"/>
        <v>#REF!</v>
      </c>
      <c r="DB31" s="14" t="e">
        <f t="shared" si="23"/>
        <v>#REF!</v>
      </c>
      <c r="DC31" s="14" t="e">
        <f t="shared" si="23"/>
        <v>#REF!</v>
      </c>
      <c r="DD31" s="14" t="e">
        <f t="shared" si="23"/>
        <v>#REF!</v>
      </c>
    </row>
    <row r="32" spans="1:108" ht="15" customHeight="1">
      <c r="A32" s="13">
        <v>7.03</v>
      </c>
      <c r="B32" s="31">
        <v>3</v>
      </c>
      <c r="C32" s="31">
        <v>87</v>
      </c>
      <c r="D32" s="2"/>
      <c r="E32" s="11">
        <v>12.2</v>
      </c>
      <c r="F32" s="11">
        <f t="shared" si="3"/>
        <v>12.299999999999999</v>
      </c>
      <c r="G32" s="11">
        <f t="shared" si="4"/>
        <v>13.1</v>
      </c>
      <c r="H32" s="11">
        <f t="shared" si="5"/>
        <v>13.2</v>
      </c>
      <c r="I32" s="11">
        <v>19.2</v>
      </c>
      <c r="J32" s="11">
        <f t="shared" si="6"/>
        <v>19.3</v>
      </c>
      <c r="K32" s="1">
        <v>21.9</v>
      </c>
      <c r="L32" s="1">
        <f t="shared" si="7"/>
        <v>22</v>
      </c>
      <c r="M32" s="3"/>
      <c r="N32" s="11">
        <v>11.7</v>
      </c>
      <c r="O32" s="11">
        <f t="shared" si="8"/>
        <v>11.799999999999999</v>
      </c>
      <c r="P32" s="1">
        <v>12.7</v>
      </c>
      <c r="Q32" s="1">
        <f t="shared" si="9"/>
        <v>12.799999999999999</v>
      </c>
      <c r="R32" s="1">
        <v>20</v>
      </c>
      <c r="S32" s="1">
        <f t="shared" si="10"/>
        <v>20.100000000000001</v>
      </c>
      <c r="T32" s="1">
        <v>23.6</v>
      </c>
      <c r="U32" s="1">
        <f t="shared" si="11"/>
        <v>23.700000000000003</v>
      </c>
      <c r="Y32" s="38">
        <v>28</v>
      </c>
      <c r="Z32" s="38" t="str">
        <f>IF('Nutritional Status'!C15="","",VLOOKUP('Nutritional Status'!#REF!,$A$5:$C$173,3,))</f>
        <v/>
      </c>
      <c r="AA32" s="38" t="str">
        <f t="shared" si="12"/>
        <v/>
      </c>
      <c r="AB32" s="38" t="str">
        <f t="shared" si="13"/>
        <v/>
      </c>
      <c r="AC32" s="38" t="str">
        <f t="shared" si="14"/>
        <v/>
      </c>
      <c r="AD32" s="38" t="str">
        <f t="shared" si="15"/>
        <v/>
      </c>
      <c r="AE32" s="38" t="str">
        <f t="shared" si="16"/>
        <v/>
      </c>
      <c r="AF32" s="38" t="str">
        <f t="shared" si="17"/>
        <v/>
      </c>
      <c r="AG32" s="38" t="str">
        <f t="shared" si="18"/>
        <v/>
      </c>
      <c r="AH32" s="38" t="str">
        <f t="shared" si="19"/>
        <v/>
      </c>
      <c r="AJ32" s="38" t="e">
        <f>IF(#REF!="","",VLOOKUP(#REF!,$A$5:$C$173,3,))</f>
        <v>#REF!</v>
      </c>
      <c r="AK32" s="38" t="e">
        <f t="shared" si="20"/>
        <v>#REF!</v>
      </c>
      <c r="AL32" s="38" t="e">
        <f t="shared" si="20"/>
        <v>#REF!</v>
      </c>
      <c r="AM32" s="38" t="e">
        <f t="shared" si="20"/>
        <v>#REF!</v>
      </c>
      <c r="AN32" s="38" t="e">
        <f t="shared" si="20"/>
        <v>#REF!</v>
      </c>
      <c r="AO32" s="38" t="e">
        <f t="shared" si="20"/>
        <v>#REF!</v>
      </c>
      <c r="AP32" s="38" t="e">
        <f t="shared" si="20"/>
        <v>#REF!</v>
      </c>
      <c r="AQ32" s="38" t="e">
        <f t="shared" si="20"/>
        <v>#REF!</v>
      </c>
      <c r="AR32" s="38" t="e">
        <f t="shared" si="20"/>
        <v>#REF!</v>
      </c>
      <c r="BA32" s="21" t="str">
        <f>IF(BB32="","",ROWS($BB$12:BB32))</f>
        <v/>
      </c>
      <c r="BB32" s="149"/>
      <c r="BC32" s="150"/>
      <c r="BD32" s="150"/>
      <c r="BE32" s="151"/>
      <c r="BF32" s="49"/>
      <c r="BG32" s="22" t="str">
        <f t="shared" si="36"/>
        <v/>
      </c>
      <c r="BH32" s="22"/>
      <c r="BI32" s="22"/>
      <c r="BJ32" s="22" t="str">
        <f t="shared" si="28"/>
        <v/>
      </c>
      <c r="BK32" s="22" t="str">
        <f t="shared" si="29"/>
        <v/>
      </c>
      <c r="BL32" s="22" t="str">
        <f t="shared" si="30"/>
        <v/>
      </c>
      <c r="BN32" s="14" t="str">
        <f t="shared" si="31"/>
        <v/>
      </c>
      <c r="BO32" s="14">
        <f t="shared" si="32"/>
        <v>5</v>
      </c>
      <c r="BP32" s="14" t="str">
        <f t="shared" si="33"/>
        <v>F</v>
      </c>
      <c r="BQ32" s="14" t="str">
        <f t="shared" si="34"/>
        <v>0</v>
      </c>
      <c r="BT32" s="13">
        <v>7.03</v>
      </c>
      <c r="BU32" s="45">
        <v>3</v>
      </c>
      <c r="BV32" s="45">
        <v>87</v>
      </c>
      <c r="BW32" s="2"/>
      <c r="BX32" s="1">
        <v>1.069</v>
      </c>
      <c r="BY32" s="1">
        <v>1.07</v>
      </c>
      <c r="BZ32" s="1">
        <v>1.1230000000000002</v>
      </c>
      <c r="CA32" s="1">
        <v>1.1240000000000001</v>
      </c>
      <c r="CB32" s="1">
        <v>1.339</v>
      </c>
      <c r="CC32" s="1">
        <v>1.34</v>
      </c>
      <c r="CE32" s="64">
        <v>1.0549999999999999</v>
      </c>
      <c r="CF32" s="64">
        <v>1.056</v>
      </c>
      <c r="CG32" s="64">
        <v>1.1100000000000001</v>
      </c>
      <c r="CH32" s="64">
        <v>1.111</v>
      </c>
      <c r="CI32" s="64">
        <v>1.3330000000000002</v>
      </c>
      <c r="CJ32" s="64">
        <v>1.3340000000000001</v>
      </c>
      <c r="CM32" s="14" t="e">
        <f>IF('Nutritional Status'!#REF!="","",IF('Nutritional Status'!#REF!&gt;CT32,$CU$3,IF('Nutritional Status'!#REF!&gt;CR32,$CS$3,IF('Nutritional Status'!#REF!&gt;CP32,$CQ$3,$CP$3))))</f>
        <v>#REF!</v>
      </c>
      <c r="CN32" s="38">
        <v>28</v>
      </c>
      <c r="CO32" s="14" t="str">
        <f t="shared" si="21"/>
        <v/>
      </c>
      <c r="CP32" s="14" t="str">
        <f t="shared" si="24"/>
        <v/>
      </c>
      <c r="CQ32" s="14" t="str">
        <f t="shared" si="24"/>
        <v/>
      </c>
      <c r="CR32" s="14" t="str">
        <f t="shared" si="24"/>
        <v/>
      </c>
      <c r="CS32" s="14" t="str">
        <f t="shared" si="24"/>
        <v/>
      </c>
      <c r="CT32" s="14" t="str">
        <f t="shared" si="24"/>
        <v/>
      </c>
      <c r="CU32" s="14" t="str">
        <f t="shared" si="24"/>
        <v/>
      </c>
      <c r="CW32" s="38">
        <v>28</v>
      </c>
      <c r="CX32" s="14" t="e">
        <f t="shared" si="22"/>
        <v>#REF!</v>
      </c>
      <c r="CY32" s="14" t="e">
        <f t="shared" si="23"/>
        <v>#REF!</v>
      </c>
      <c r="CZ32" s="14" t="e">
        <f t="shared" si="23"/>
        <v>#REF!</v>
      </c>
      <c r="DA32" s="14" t="e">
        <f t="shared" si="23"/>
        <v>#REF!</v>
      </c>
      <c r="DB32" s="14" t="e">
        <f t="shared" si="23"/>
        <v>#REF!</v>
      </c>
      <c r="DC32" s="14" t="e">
        <f t="shared" si="23"/>
        <v>#REF!</v>
      </c>
      <c r="DD32" s="14" t="e">
        <f t="shared" si="23"/>
        <v>#REF!</v>
      </c>
    </row>
    <row r="33" spans="1:108" ht="15" customHeight="1">
      <c r="A33" s="13">
        <v>7.04</v>
      </c>
      <c r="B33" s="31">
        <v>4</v>
      </c>
      <c r="C33" s="31">
        <v>88</v>
      </c>
      <c r="D33" s="2"/>
      <c r="E33" s="11">
        <v>12.2</v>
      </c>
      <c r="F33" s="11">
        <f t="shared" si="3"/>
        <v>12.299999999999999</v>
      </c>
      <c r="G33" s="11">
        <f t="shared" si="4"/>
        <v>13.1</v>
      </c>
      <c r="H33" s="11">
        <f t="shared" si="5"/>
        <v>13.2</v>
      </c>
      <c r="I33" s="11">
        <v>19.2</v>
      </c>
      <c r="J33" s="11">
        <f t="shared" si="6"/>
        <v>19.3</v>
      </c>
      <c r="K33" s="1">
        <v>22</v>
      </c>
      <c r="L33" s="1">
        <f t="shared" si="7"/>
        <v>22.1</v>
      </c>
      <c r="M33" s="3"/>
      <c r="N33" s="11">
        <v>11.7</v>
      </c>
      <c r="O33" s="11">
        <f t="shared" si="8"/>
        <v>11.799999999999999</v>
      </c>
      <c r="P33" s="1">
        <v>12.7</v>
      </c>
      <c r="Q33" s="1">
        <f t="shared" si="9"/>
        <v>12.799999999999999</v>
      </c>
      <c r="R33" s="1">
        <v>20.100000000000001</v>
      </c>
      <c r="S33" s="1">
        <f t="shared" si="10"/>
        <v>20.200000000000003</v>
      </c>
      <c r="T33" s="1">
        <v>23.7</v>
      </c>
      <c r="U33" s="1">
        <f t="shared" si="11"/>
        <v>23.8</v>
      </c>
      <c r="Y33" s="38">
        <v>29</v>
      </c>
      <c r="Z33" s="38" t="str">
        <f>IF('Nutritional Status'!C16="","",VLOOKUP('Nutritional Status'!#REF!,$A$5:$C$173,3,))</f>
        <v/>
      </c>
      <c r="AA33" s="38" t="str">
        <f t="shared" si="12"/>
        <v/>
      </c>
      <c r="AB33" s="38" t="str">
        <f t="shared" si="13"/>
        <v/>
      </c>
      <c r="AC33" s="38" t="str">
        <f t="shared" si="14"/>
        <v/>
      </c>
      <c r="AD33" s="38" t="str">
        <f t="shared" si="15"/>
        <v/>
      </c>
      <c r="AE33" s="38" t="str">
        <f t="shared" si="16"/>
        <v/>
      </c>
      <c r="AF33" s="38" t="str">
        <f t="shared" si="17"/>
        <v/>
      </c>
      <c r="AG33" s="38" t="str">
        <f t="shared" si="18"/>
        <v/>
      </c>
      <c r="AH33" s="38" t="str">
        <f t="shared" si="19"/>
        <v/>
      </c>
      <c r="AJ33" s="38" t="e">
        <f>IF(#REF!="","",VLOOKUP(#REF!,$A$5:$C$173,3,))</f>
        <v>#REF!</v>
      </c>
      <c r="AK33" s="38" t="e">
        <f t="shared" si="20"/>
        <v>#REF!</v>
      </c>
      <c r="AL33" s="38" t="e">
        <f t="shared" si="20"/>
        <v>#REF!</v>
      </c>
      <c r="AM33" s="38" t="e">
        <f t="shared" si="20"/>
        <v>#REF!</v>
      </c>
      <c r="AN33" s="38" t="e">
        <f t="shared" si="20"/>
        <v>#REF!</v>
      </c>
      <c r="AO33" s="38" t="e">
        <f t="shared" si="20"/>
        <v>#REF!</v>
      </c>
      <c r="AP33" s="38" t="e">
        <f t="shared" si="20"/>
        <v>#REF!</v>
      </c>
      <c r="AQ33" s="38" t="e">
        <f t="shared" si="20"/>
        <v>#REF!</v>
      </c>
      <c r="AR33" s="38" t="e">
        <f t="shared" si="20"/>
        <v>#REF!</v>
      </c>
      <c r="BA33" s="21" t="str">
        <f>IF(BB33="","",ROWS($BB$12:BB33))</f>
        <v/>
      </c>
      <c r="BB33" s="149"/>
      <c r="BC33" s="150"/>
      <c r="BD33" s="150"/>
      <c r="BE33" s="151"/>
      <c r="BF33" s="49"/>
      <c r="BG33" s="22" t="str">
        <f t="shared" si="36"/>
        <v/>
      </c>
      <c r="BH33" s="22"/>
      <c r="BI33" s="22"/>
      <c r="BJ33" s="22" t="str">
        <f t="shared" si="28"/>
        <v/>
      </c>
      <c r="BK33" s="22" t="str">
        <f t="shared" si="29"/>
        <v/>
      </c>
      <c r="BL33" s="22" t="str">
        <f t="shared" si="30"/>
        <v/>
      </c>
      <c r="BN33" s="14" t="str">
        <f t="shared" si="31"/>
        <v/>
      </c>
      <c r="BO33" s="14">
        <f t="shared" si="32"/>
        <v>5</v>
      </c>
      <c r="BP33" s="14" t="str">
        <f t="shared" si="33"/>
        <v>F</v>
      </c>
      <c r="BQ33" s="14" t="str">
        <f t="shared" si="34"/>
        <v>0</v>
      </c>
      <c r="BT33" s="13">
        <v>7.04</v>
      </c>
      <c r="BU33" s="45">
        <v>4</v>
      </c>
      <c r="BV33" s="45">
        <v>88</v>
      </c>
      <c r="BW33" s="2"/>
      <c r="BX33" s="1">
        <v>1.073</v>
      </c>
      <c r="BY33" s="1">
        <v>1.0739999999999998</v>
      </c>
      <c r="BZ33" s="1">
        <v>1.127</v>
      </c>
      <c r="CA33" s="1">
        <v>1.1279999999999999</v>
      </c>
      <c r="CB33" s="1">
        <v>1.3440000000000001</v>
      </c>
      <c r="CC33" s="1">
        <v>1.345</v>
      </c>
      <c r="CE33" s="64">
        <v>1.0590000000000002</v>
      </c>
      <c r="CF33" s="64">
        <v>1.06</v>
      </c>
      <c r="CG33" s="64">
        <v>1.115</v>
      </c>
      <c r="CH33" s="64">
        <v>1.1159999999999999</v>
      </c>
      <c r="CI33" s="64">
        <v>1.339</v>
      </c>
      <c r="CJ33" s="64">
        <v>1.34</v>
      </c>
      <c r="CM33" s="14" t="e">
        <f>IF('Nutritional Status'!#REF!="","",IF('Nutritional Status'!#REF!&gt;CT33,$CU$3,IF('Nutritional Status'!#REF!&gt;CR33,$CS$3,IF('Nutritional Status'!#REF!&gt;CP33,$CQ$3,$CP$3))))</f>
        <v>#REF!</v>
      </c>
      <c r="CN33" s="38">
        <v>29</v>
      </c>
      <c r="CO33" s="14" t="str">
        <f t="shared" si="21"/>
        <v/>
      </c>
      <c r="CP33" s="14" t="str">
        <f t="shared" si="24"/>
        <v/>
      </c>
      <c r="CQ33" s="14" t="str">
        <f t="shared" si="24"/>
        <v/>
      </c>
      <c r="CR33" s="14" t="str">
        <f t="shared" si="24"/>
        <v/>
      </c>
      <c r="CS33" s="14" t="str">
        <f t="shared" si="24"/>
        <v/>
      </c>
      <c r="CT33" s="14" t="str">
        <f t="shared" si="24"/>
        <v/>
      </c>
      <c r="CU33" s="14" t="str">
        <f t="shared" si="24"/>
        <v/>
      </c>
      <c r="CW33" s="38">
        <v>29</v>
      </c>
      <c r="CX33" s="14" t="e">
        <f t="shared" si="22"/>
        <v>#REF!</v>
      </c>
      <c r="CY33" s="14" t="e">
        <f t="shared" si="23"/>
        <v>#REF!</v>
      </c>
      <c r="CZ33" s="14" t="e">
        <f t="shared" si="23"/>
        <v>#REF!</v>
      </c>
      <c r="DA33" s="14" t="e">
        <f t="shared" si="23"/>
        <v>#REF!</v>
      </c>
      <c r="DB33" s="14" t="e">
        <f t="shared" si="23"/>
        <v>#REF!</v>
      </c>
      <c r="DC33" s="14" t="e">
        <f t="shared" si="23"/>
        <v>#REF!</v>
      </c>
      <c r="DD33" s="14" t="e">
        <f t="shared" si="23"/>
        <v>#REF!</v>
      </c>
    </row>
    <row r="34" spans="1:108" ht="15" customHeight="1">
      <c r="A34" s="13">
        <v>7.05</v>
      </c>
      <c r="B34" s="31">
        <v>5</v>
      </c>
      <c r="C34" s="31">
        <v>89</v>
      </c>
      <c r="D34" s="2"/>
      <c r="E34" s="11">
        <v>12.2</v>
      </c>
      <c r="F34" s="11">
        <f t="shared" si="3"/>
        <v>12.299999999999999</v>
      </c>
      <c r="G34" s="11">
        <f t="shared" si="4"/>
        <v>13.1</v>
      </c>
      <c r="H34" s="11">
        <f t="shared" si="5"/>
        <v>13.2</v>
      </c>
      <c r="I34" s="11">
        <v>19.3</v>
      </c>
      <c r="J34" s="11">
        <f t="shared" si="6"/>
        <v>19.400000000000002</v>
      </c>
      <c r="K34" s="1">
        <v>22</v>
      </c>
      <c r="L34" s="1">
        <f t="shared" si="7"/>
        <v>22.1</v>
      </c>
      <c r="M34" s="3"/>
      <c r="N34" s="11">
        <v>11.7</v>
      </c>
      <c r="O34" s="11">
        <f t="shared" si="8"/>
        <v>11.799999999999999</v>
      </c>
      <c r="P34" s="1">
        <v>12.7</v>
      </c>
      <c r="Q34" s="1">
        <f t="shared" si="9"/>
        <v>12.799999999999999</v>
      </c>
      <c r="R34" s="1">
        <v>20.100000000000001</v>
      </c>
      <c r="S34" s="1">
        <f t="shared" si="10"/>
        <v>20.200000000000003</v>
      </c>
      <c r="T34" s="1">
        <v>23.9</v>
      </c>
      <c r="U34" s="1">
        <f t="shared" si="11"/>
        <v>24</v>
      </c>
      <c r="Y34" s="38">
        <v>30</v>
      </c>
      <c r="Z34" s="38" t="str">
        <f>IF('Nutritional Status'!C17="","",VLOOKUP('Nutritional Status'!#REF!,$A$5:$C$173,3,))</f>
        <v/>
      </c>
      <c r="AA34" s="38" t="str">
        <f t="shared" si="12"/>
        <v/>
      </c>
      <c r="AB34" s="38" t="str">
        <f t="shared" si="13"/>
        <v/>
      </c>
      <c r="AC34" s="38" t="str">
        <f t="shared" si="14"/>
        <v/>
      </c>
      <c r="AD34" s="38" t="str">
        <f t="shared" si="15"/>
        <v/>
      </c>
      <c r="AE34" s="38" t="str">
        <f t="shared" si="16"/>
        <v/>
      </c>
      <c r="AF34" s="38" t="str">
        <f t="shared" si="17"/>
        <v/>
      </c>
      <c r="AG34" s="38" t="str">
        <f t="shared" si="18"/>
        <v/>
      </c>
      <c r="AH34" s="38" t="str">
        <f t="shared" si="19"/>
        <v/>
      </c>
      <c r="AJ34" s="38" t="e">
        <f>IF(#REF!="","",VLOOKUP(#REF!,$A$5:$C$173,3,))</f>
        <v>#REF!</v>
      </c>
      <c r="AK34" s="38" t="e">
        <f t="shared" si="20"/>
        <v>#REF!</v>
      </c>
      <c r="AL34" s="38" t="e">
        <f t="shared" si="20"/>
        <v>#REF!</v>
      </c>
      <c r="AM34" s="38" t="e">
        <f t="shared" si="20"/>
        <v>#REF!</v>
      </c>
      <c r="AN34" s="38" t="e">
        <f t="shared" si="20"/>
        <v>#REF!</v>
      </c>
      <c r="AO34" s="38" t="e">
        <f t="shared" si="20"/>
        <v>#REF!</v>
      </c>
      <c r="AP34" s="38" t="e">
        <f t="shared" si="20"/>
        <v>#REF!</v>
      </c>
      <c r="AQ34" s="38" t="e">
        <f t="shared" si="20"/>
        <v>#REF!</v>
      </c>
      <c r="AR34" s="38" t="e">
        <f t="shared" si="20"/>
        <v>#REF!</v>
      </c>
      <c r="BA34" s="21" t="str">
        <f>IF(BB34="","",ROWS($BB$12:BB34))</f>
        <v/>
      </c>
      <c r="BB34" s="149"/>
      <c r="BC34" s="150"/>
      <c r="BD34" s="150"/>
      <c r="BE34" s="151"/>
      <c r="BF34" s="49"/>
      <c r="BG34" s="22" t="str">
        <f t="shared" si="36"/>
        <v/>
      </c>
      <c r="BH34" s="22"/>
      <c r="BI34" s="22"/>
      <c r="BJ34" s="22" t="str">
        <f t="shared" si="28"/>
        <v/>
      </c>
      <c r="BK34" s="22" t="str">
        <f t="shared" si="29"/>
        <v/>
      </c>
      <c r="BL34" s="22" t="str">
        <f t="shared" si="30"/>
        <v/>
      </c>
      <c r="BN34" s="14" t="str">
        <f t="shared" si="31"/>
        <v/>
      </c>
      <c r="BO34" s="14">
        <f t="shared" si="32"/>
        <v>5</v>
      </c>
      <c r="BP34" s="14" t="str">
        <f t="shared" si="33"/>
        <v>F</v>
      </c>
      <c r="BQ34" s="14" t="str">
        <f t="shared" si="34"/>
        <v>0</v>
      </c>
      <c r="BT34" s="13">
        <v>7.05</v>
      </c>
      <c r="BU34" s="45">
        <v>5</v>
      </c>
      <c r="BV34" s="45">
        <v>89</v>
      </c>
      <c r="BW34" s="2"/>
      <c r="BX34" s="1">
        <v>1.077</v>
      </c>
      <c r="BY34" s="1">
        <v>1.0780000000000001</v>
      </c>
      <c r="BZ34" s="1">
        <v>1.131</v>
      </c>
      <c r="CA34" s="1">
        <v>1.1320000000000001</v>
      </c>
      <c r="CB34" s="1">
        <v>1.349</v>
      </c>
      <c r="CC34" s="1">
        <v>1.35</v>
      </c>
      <c r="CE34" s="64">
        <v>1.0630000000000002</v>
      </c>
      <c r="CF34" s="64">
        <v>1.0640000000000001</v>
      </c>
      <c r="CG34" s="64">
        <v>1.119</v>
      </c>
      <c r="CH34" s="64">
        <v>1.1200000000000001</v>
      </c>
      <c r="CI34" s="64">
        <v>1.3440000000000001</v>
      </c>
      <c r="CJ34" s="64">
        <v>1.345</v>
      </c>
      <c r="CM34" s="14" t="e">
        <f>IF('Nutritional Status'!#REF!="","",IF('Nutritional Status'!#REF!&gt;CT34,$CU$3,IF('Nutritional Status'!#REF!&gt;CR34,$CS$3,IF('Nutritional Status'!#REF!&gt;CP34,$CQ$3,$CP$3))))</f>
        <v>#REF!</v>
      </c>
      <c r="CN34" s="38">
        <v>30</v>
      </c>
      <c r="CO34" s="14" t="str">
        <f t="shared" si="21"/>
        <v/>
      </c>
      <c r="CP34" s="14" t="str">
        <f t="shared" si="24"/>
        <v/>
      </c>
      <c r="CQ34" s="14" t="str">
        <f t="shared" si="24"/>
        <v/>
      </c>
      <c r="CR34" s="14" t="str">
        <f t="shared" si="24"/>
        <v/>
      </c>
      <c r="CS34" s="14" t="str">
        <f t="shared" si="24"/>
        <v/>
      </c>
      <c r="CT34" s="14" t="str">
        <f t="shared" si="24"/>
        <v/>
      </c>
      <c r="CU34" s="14" t="str">
        <f t="shared" si="24"/>
        <v/>
      </c>
      <c r="CW34" s="38">
        <v>30</v>
      </c>
      <c r="CX34" s="14" t="e">
        <f t="shared" si="22"/>
        <v>#REF!</v>
      </c>
      <c r="CY34" s="14" t="e">
        <f t="shared" si="23"/>
        <v>#REF!</v>
      </c>
      <c r="CZ34" s="14" t="e">
        <f t="shared" si="23"/>
        <v>#REF!</v>
      </c>
      <c r="DA34" s="14" t="e">
        <f t="shared" si="23"/>
        <v>#REF!</v>
      </c>
      <c r="DB34" s="14" t="e">
        <f t="shared" si="23"/>
        <v>#REF!</v>
      </c>
      <c r="DC34" s="14" t="e">
        <f t="shared" si="23"/>
        <v>#REF!</v>
      </c>
      <c r="DD34" s="14" t="e">
        <f t="shared" si="23"/>
        <v>#REF!</v>
      </c>
    </row>
    <row r="35" spans="1:108" ht="15" customHeight="1">
      <c r="A35" s="13">
        <v>7.06</v>
      </c>
      <c r="B35" s="31">
        <v>6</v>
      </c>
      <c r="C35" s="31">
        <v>90</v>
      </c>
      <c r="D35" s="2"/>
      <c r="E35" s="11">
        <v>12.2</v>
      </c>
      <c r="F35" s="11">
        <f t="shared" si="3"/>
        <v>12.299999999999999</v>
      </c>
      <c r="G35" s="11">
        <f t="shared" si="4"/>
        <v>13.1</v>
      </c>
      <c r="H35" s="11">
        <f t="shared" si="5"/>
        <v>13.2</v>
      </c>
      <c r="I35" s="11">
        <v>19.3</v>
      </c>
      <c r="J35" s="11">
        <f t="shared" si="6"/>
        <v>19.400000000000002</v>
      </c>
      <c r="K35" s="1">
        <v>22.1</v>
      </c>
      <c r="L35" s="1">
        <f t="shared" si="7"/>
        <v>22.200000000000003</v>
      </c>
      <c r="M35" s="3"/>
      <c r="N35" s="11">
        <v>11.7</v>
      </c>
      <c r="O35" s="11">
        <f t="shared" si="8"/>
        <v>11.799999999999999</v>
      </c>
      <c r="P35" s="1">
        <v>12.7</v>
      </c>
      <c r="Q35" s="1">
        <f t="shared" si="9"/>
        <v>12.799999999999999</v>
      </c>
      <c r="R35" s="1">
        <v>20.2</v>
      </c>
      <c r="S35" s="1">
        <f t="shared" si="10"/>
        <v>20.3</v>
      </c>
      <c r="T35" s="1">
        <v>24</v>
      </c>
      <c r="U35" s="1">
        <f t="shared" si="11"/>
        <v>24.1</v>
      </c>
      <c r="Y35" s="38">
        <v>31</v>
      </c>
      <c r="Z35" s="38" t="str">
        <f>IF('Nutritional Status'!C18="","",VLOOKUP('Nutritional Status'!#REF!,$A$5:$C$173,3,))</f>
        <v/>
      </c>
      <c r="AA35" s="38" t="str">
        <f t="shared" si="12"/>
        <v/>
      </c>
      <c r="AB35" s="38" t="str">
        <f t="shared" si="13"/>
        <v/>
      </c>
      <c r="AC35" s="38" t="str">
        <f t="shared" si="14"/>
        <v/>
      </c>
      <c r="AD35" s="38" t="str">
        <f t="shared" si="15"/>
        <v/>
      </c>
      <c r="AE35" s="38" t="str">
        <f t="shared" si="16"/>
        <v/>
      </c>
      <c r="AF35" s="38" t="str">
        <f t="shared" si="17"/>
        <v/>
      </c>
      <c r="AG35" s="38" t="str">
        <f t="shared" si="18"/>
        <v/>
      </c>
      <c r="AH35" s="38" t="str">
        <f t="shared" si="19"/>
        <v/>
      </c>
      <c r="AJ35" s="38" t="e">
        <f>IF(#REF!="","",VLOOKUP(#REF!,$A$5:$C$173,3,))</f>
        <v>#REF!</v>
      </c>
      <c r="AK35" s="38" t="e">
        <f t="shared" si="20"/>
        <v>#REF!</v>
      </c>
      <c r="AL35" s="38" t="e">
        <f t="shared" si="20"/>
        <v>#REF!</v>
      </c>
      <c r="AM35" s="38" t="e">
        <f t="shared" si="20"/>
        <v>#REF!</v>
      </c>
      <c r="AN35" s="38" t="e">
        <f t="shared" si="20"/>
        <v>#REF!</v>
      </c>
      <c r="AO35" s="38" t="e">
        <f t="shared" si="20"/>
        <v>#REF!</v>
      </c>
      <c r="AP35" s="38" t="e">
        <f t="shared" si="20"/>
        <v>#REF!</v>
      </c>
      <c r="AQ35" s="38" t="e">
        <f t="shared" si="20"/>
        <v>#REF!</v>
      </c>
      <c r="AR35" s="38" t="e">
        <f t="shared" si="20"/>
        <v>#REF!</v>
      </c>
      <c r="BA35" s="21" t="str">
        <f>IF(BB35="","",ROWS($BB$12:BB35))</f>
        <v/>
      </c>
      <c r="BB35" s="149"/>
      <c r="BC35" s="150"/>
      <c r="BD35" s="150"/>
      <c r="BE35" s="151"/>
      <c r="BF35" s="49"/>
      <c r="BG35" s="22" t="str">
        <f t="shared" si="36"/>
        <v/>
      </c>
      <c r="BH35" s="22"/>
      <c r="BI35" s="22"/>
      <c r="BJ35" s="22" t="str">
        <f t="shared" si="28"/>
        <v/>
      </c>
      <c r="BK35" s="22" t="str">
        <f t="shared" si="29"/>
        <v/>
      </c>
      <c r="BL35" s="22" t="str">
        <f t="shared" si="30"/>
        <v/>
      </c>
      <c r="BN35" s="14" t="str">
        <f t="shared" si="31"/>
        <v/>
      </c>
      <c r="BO35" s="14">
        <f t="shared" si="32"/>
        <v>5</v>
      </c>
      <c r="BP35" s="14" t="str">
        <f t="shared" si="33"/>
        <v>F</v>
      </c>
      <c r="BQ35" s="14" t="str">
        <f t="shared" si="34"/>
        <v>0</v>
      </c>
      <c r="BT35" s="13">
        <v>7.06</v>
      </c>
      <c r="BU35" s="45">
        <v>6</v>
      </c>
      <c r="BV35" s="45">
        <v>90</v>
      </c>
      <c r="BW35" s="2"/>
      <c r="BX35" s="1">
        <v>1.08</v>
      </c>
      <c r="BY35" s="1">
        <v>1.081</v>
      </c>
      <c r="BZ35" s="1">
        <v>1.135</v>
      </c>
      <c r="CA35" s="1">
        <v>1.1359999999999999</v>
      </c>
      <c r="CB35" s="1">
        <v>1.355</v>
      </c>
      <c r="CC35" s="1">
        <v>1.3559999999999999</v>
      </c>
      <c r="CE35" s="64">
        <v>1.0669999999999999</v>
      </c>
      <c r="CF35" s="64">
        <v>1.0680000000000001</v>
      </c>
      <c r="CG35" s="64">
        <v>1.1230000000000002</v>
      </c>
      <c r="CH35" s="64">
        <v>1.1240000000000001</v>
      </c>
      <c r="CI35" s="64">
        <v>1.349</v>
      </c>
      <c r="CJ35" s="64">
        <v>1.35</v>
      </c>
      <c r="CM35" s="14" t="e">
        <f>IF('Nutritional Status'!#REF!="","",IF('Nutritional Status'!#REF!&gt;CT35,$CU$3,IF('Nutritional Status'!#REF!&gt;CR35,$CS$3,IF('Nutritional Status'!#REF!&gt;CP35,$CQ$3,$CP$3))))</f>
        <v>#REF!</v>
      </c>
      <c r="CN35" s="38">
        <v>31</v>
      </c>
      <c r="CO35" s="14" t="str">
        <f t="shared" si="21"/>
        <v/>
      </c>
      <c r="CP35" s="14" t="str">
        <f t="shared" si="24"/>
        <v/>
      </c>
      <c r="CQ35" s="14" t="str">
        <f t="shared" si="24"/>
        <v/>
      </c>
      <c r="CR35" s="14" t="str">
        <f t="shared" si="24"/>
        <v/>
      </c>
      <c r="CS35" s="14" t="str">
        <f t="shared" si="24"/>
        <v/>
      </c>
      <c r="CT35" s="14" t="str">
        <f t="shared" si="24"/>
        <v/>
      </c>
      <c r="CU35" s="14" t="str">
        <f t="shared" si="24"/>
        <v/>
      </c>
      <c r="CW35" s="38">
        <v>31</v>
      </c>
      <c r="CX35" s="14" t="e">
        <f t="shared" si="22"/>
        <v>#REF!</v>
      </c>
      <c r="CY35" s="14" t="e">
        <f t="shared" si="23"/>
        <v>#REF!</v>
      </c>
      <c r="CZ35" s="14" t="e">
        <f t="shared" si="23"/>
        <v>#REF!</v>
      </c>
      <c r="DA35" s="14" t="e">
        <f t="shared" si="23"/>
        <v>#REF!</v>
      </c>
      <c r="DB35" s="14" t="e">
        <f t="shared" si="23"/>
        <v>#REF!</v>
      </c>
      <c r="DC35" s="14" t="e">
        <f t="shared" si="23"/>
        <v>#REF!</v>
      </c>
      <c r="DD35" s="14" t="e">
        <f t="shared" si="23"/>
        <v>#REF!</v>
      </c>
    </row>
    <row r="36" spans="1:108" ht="15" customHeight="1">
      <c r="A36" s="13">
        <v>7.07</v>
      </c>
      <c r="B36" s="31">
        <v>7</v>
      </c>
      <c r="C36" s="31">
        <v>91</v>
      </c>
      <c r="D36" s="2"/>
      <c r="E36" s="11">
        <v>12.2</v>
      </c>
      <c r="F36" s="11">
        <f t="shared" si="3"/>
        <v>12.299999999999999</v>
      </c>
      <c r="G36" s="11">
        <f t="shared" si="4"/>
        <v>13.1</v>
      </c>
      <c r="H36" s="11">
        <f t="shared" si="5"/>
        <v>13.2</v>
      </c>
      <c r="I36" s="11">
        <v>19.399999999999999</v>
      </c>
      <c r="J36" s="11">
        <f t="shared" si="6"/>
        <v>19.5</v>
      </c>
      <c r="K36" s="1">
        <v>22.2</v>
      </c>
      <c r="L36" s="1">
        <f t="shared" si="7"/>
        <v>22.3</v>
      </c>
      <c r="M36" s="3"/>
      <c r="N36" s="11">
        <v>11.7</v>
      </c>
      <c r="O36" s="11">
        <f t="shared" si="8"/>
        <v>11.799999999999999</v>
      </c>
      <c r="P36" s="1">
        <v>12.7</v>
      </c>
      <c r="Q36" s="1">
        <f t="shared" si="9"/>
        <v>12.799999999999999</v>
      </c>
      <c r="R36" s="1">
        <v>20.3</v>
      </c>
      <c r="S36" s="1">
        <f t="shared" si="10"/>
        <v>20.400000000000002</v>
      </c>
      <c r="T36" s="1">
        <v>24.1</v>
      </c>
      <c r="U36" s="1">
        <f t="shared" si="11"/>
        <v>24.200000000000003</v>
      </c>
      <c r="Y36" s="38">
        <v>32</v>
      </c>
      <c r="Z36" s="38" t="str">
        <f>IF('Nutritional Status'!C19="","",VLOOKUP('Nutritional Status'!#REF!,$A$5:$C$173,3,))</f>
        <v/>
      </c>
      <c r="AA36" s="38" t="str">
        <f t="shared" si="12"/>
        <v/>
      </c>
      <c r="AB36" s="38" t="str">
        <f t="shared" si="13"/>
        <v/>
      </c>
      <c r="AC36" s="38" t="str">
        <f t="shared" si="14"/>
        <v/>
      </c>
      <c r="AD36" s="38" t="str">
        <f t="shared" si="15"/>
        <v/>
      </c>
      <c r="AE36" s="38" t="str">
        <f t="shared" si="16"/>
        <v/>
      </c>
      <c r="AF36" s="38" t="str">
        <f t="shared" si="17"/>
        <v/>
      </c>
      <c r="AG36" s="38" t="str">
        <f t="shared" si="18"/>
        <v/>
      </c>
      <c r="AH36" s="38" t="str">
        <f t="shared" si="19"/>
        <v/>
      </c>
      <c r="AJ36" s="38" t="e">
        <f>IF(#REF!="","",VLOOKUP(#REF!,$A$5:$C$173,3,))</f>
        <v>#REF!</v>
      </c>
      <c r="AK36" s="38" t="e">
        <f t="shared" si="20"/>
        <v>#REF!</v>
      </c>
      <c r="AL36" s="38" t="e">
        <f t="shared" si="20"/>
        <v>#REF!</v>
      </c>
      <c r="AM36" s="38" t="e">
        <f t="shared" si="20"/>
        <v>#REF!</v>
      </c>
      <c r="AN36" s="38" t="e">
        <f t="shared" si="20"/>
        <v>#REF!</v>
      </c>
      <c r="AO36" s="38" t="e">
        <f t="shared" si="20"/>
        <v>#REF!</v>
      </c>
      <c r="AP36" s="38" t="e">
        <f t="shared" si="20"/>
        <v>#REF!</v>
      </c>
      <c r="AQ36" s="38" t="e">
        <f t="shared" si="20"/>
        <v>#REF!</v>
      </c>
      <c r="AR36" s="38" t="e">
        <f t="shared" si="20"/>
        <v>#REF!</v>
      </c>
      <c r="BA36" s="21" t="str">
        <f>IF(BB36="","",ROWS($BB$12:BB36))</f>
        <v/>
      </c>
      <c r="BB36" s="149"/>
      <c r="BC36" s="150"/>
      <c r="BD36" s="150"/>
      <c r="BE36" s="151"/>
      <c r="BF36" s="49"/>
      <c r="BG36" s="22" t="str">
        <f t="shared" si="36"/>
        <v/>
      </c>
      <c r="BH36" s="22"/>
      <c r="BI36" s="22"/>
      <c r="BJ36" s="22" t="str">
        <f t="shared" si="28"/>
        <v/>
      </c>
      <c r="BK36" s="22" t="str">
        <f t="shared" si="29"/>
        <v/>
      </c>
      <c r="BL36" s="22" t="str">
        <f t="shared" si="30"/>
        <v/>
      </c>
      <c r="BN36" s="14" t="str">
        <f t="shared" si="31"/>
        <v/>
      </c>
      <c r="BO36" s="14">
        <f t="shared" si="32"/>
        <v>5</v>
      </c>
      <c r="BP36" s="14" t="str">
        <f t="shared" si="33"/>
        <v>F</v>
      </c>
      <c r="BQ36" s="14" t="str">
        <f t="shared" si="34"/>
        <v>0</v>
      </c>
      <c r="BT36" s="13">
        <v>7.07</v>
      </c>
      <c r="BU36" s="45">
        <v>7</v>
      </c>
      <c r="BV36" s="45">
        <v>91</v>
      </c>
      <c r="BW36" s="2"/>
      <c r="BX36" s="1">
        <v>1.0840000000000001</v>
      </c>
      <c r="BY36" s="1">
        <v>1.085</v>
      </c>
      <c r="BZ36" s="1">
        <v>1.139</v>
      </c>
      <c r="CA36" s="1">
        <v>1.1399999999999999</v>
      </c>
      <c r="CB36" s="1">
        <v>1.36</v>
      </c>
      <c r="CC36" s="1">
        <v>1.361</v>
      </c>
      <c r="CE36" s="64">
        <v>1.0710000000000002</v>
      </c>
      <c r="CF36" s="64">
        <v>1.0720000000000001</v>
      </c>
      <c r="CG36" s="64">
        <v>1.127</v>
      </c>
      <c r="CH36" s="64">
        <v>1.1279999999999999</v>
      </c>
      <c r="CI36" s="64">
        <v>1.355</v>
      </c>
      <c r="CJ36" s="64">
        <v>1.3559999999999999</v>
      </c>
      <c r="CM36" s="14" t="e">
        <f>IF('Nutritional Status'!#REF!="","",IF('Nutritional Status'!#REF!&gt;CT36,$CU$3,IF('Nutritional Status'!#REF!&gt;CR36,$CS$3,IF('Nutritional Status'!#REF!&gt;CP36,$CQ$3,$CP$3))))</f>
        <v>#REF!</v>
      </c>
      <c r="CN36" s="38">
        <v>32</v>
      </c>
      <c r="CO36" s="14" t="str">
        <f t="shared" si="21"/>
        <v/>
      </c>
      <c r="CP36" s="14" t="str">
        <f t="shared" si="24"/>
        <v/>
      </c>
      <c r="CQ36" s="14" t="str">
        <f t="shared" si="24"/>
        <v/>
      </c>
      <c r="CR36" s="14" t="str">
        <f t="shared" si="24"/>
        <v/>
      </c>
      <c r="CS36" s="14" t="str">
        <f t="shared" si="24"/>
        <v/>
      </c>
      <c r="CT36" s="14" t="str">
        <f t="shared" si="24"/>
        <v/>
      </c>
      <c r="CU36" s="14" t="str">
        <f t="shared" si="24"/>
        <v/>
      </c>
      <c r="CW36" s="38">
        <v>32</v>
      </c>
      <c r="CX36" s="14" t="e">
        <f t="shared" si="22"/>
        <v>#REF!</v>
      </c>
      <c r="CY36" s="14" t="e">
        <f t="shared" si="23"/>
        <v>#REF!</v>
      </c>
      <c r="CZ36" s="14" t="e">
        <f t="shared" si="23"/>
        <v>#REF!</v>
      </c>
      <c r="DA36" s="14" t="e">
        <f t="shared" si="23"/>
        <v>#REF!</v>
      </c>
      <c r="DB36" s="14" t="e">
        <f t="shared" si="23"/>
        <v>#REF!</v>
      </c>
      <c r="DC36" s="14" t="e">
        <f t="shared" si="23"/>
        <v>#REF!</v>
      </c>
      <c r="DD36" s="14" t="e">
        <f t="shared" si="23"/>
        <v>#REF!</v>
      </c>
    </row>
    <row r="37" spans="1:108" ht="15" customHeight="1">
      <c r="A37" s="13">
        <v>7.08</v>
      </c>
      <c r="B37" s="31">
        <v>8</v>
      </c>
      <c r="C37" s="31">
        <v>92</v>
      </c>
      <c r="D37" s="2"/>
      <c r="E37" s="11">
        <v>12.2</v>
      </c>
      <c r="F37" s="11">
        <f t="shared" si="3"/>
        <v>12.299999999999999</v>
      </c>
      <c r="G37" s="11">
        <f t="shared" si="4"/>
        <v>13.1</v>
      </c>
      <c r="H37" s="11">
        <f t="shared" si="5"/>
        <v>13.2</v>
      </c>
      <c r="I37" s="11">
        <v>19.399999999999999</v>
      </c>
      <c r="J37" s="11">
        <f t="shared" si="6"/>
        <v>19.5</v>
      </c>
      <c r="K37" s="1">
        <v>22.4</v>
      </c>
      <c r="L37" s="1">
        <f t="shared" si="7"/>
        <v>22.5</v>
      </c>
      <c r="M37" s="3"/>
      <c r="N37" s="11">
        <v>11.7</v>
      </c>
      <c r="O37" s="11">
        <f t="shared" si="8"/>
        <v>11.799999999999999</v>
      </c>
      <c r="P37" s="1">
        <v>12.7</v>
      </c>
      <c r="Q37" s="1">
        <f t="shared" si="9"/>
        <v>12.799999999999999</v>
      </c>
      <c r="R37" s="1">
        <v>20.3</v>
      </c>
      <c r="S37" s="1">
        <f t="shared" si="10"/>
        <v>20.400000000000002</v>
      </c>
      <c r="T37" s="1">
        <v>24.2</v>
      </c>
      <c r="U37" s="1">
        <f t="shared" si="11"/>
        <v>24.3</v>
      </c>
      <c r="Y37" s="38">
        <v>33</v>
      </c>
      <c r="Z37" s="38" t="str">
        <f>IF('Nutritional Status'!C20="","",VLOOKUP('Nutritional Status'!#REF!,$A$5:$C$173,3,))</f>
        <v/>
      </c>
      <c r="AA37" s="38" t="str">
        <f t="shared" si="12"/>
        <v/>
      </c>
      <c r="AB37" s="38" t="str">
        <f t="shared" si="13"/>
        <v/>
      </c>
      <c r="AC37" s="38" t="str">
        <f t="shared" si="14"/>
        <v/>
      </c>
      <c r="AD37" s="38" t="str">
        <f t="shared" si="15"/>
        <v/>
      </c>
      <c r="AE37" s="38" t="str">
        <f t="shared" si="16"/>
        <v/>
      </c>
      <c r="AF37" s="38" t="str">
        <f t="shared" si="17"/>
        <v/>
      </c>
      <c r="AG37" s="38" t="str">
        <f t="shared" si="18"/>
        <v/>
      </c>
      <c r="AH37" s="38" t="str">
        <f t="shared" si="19"/>
        <v/>
      </c>
      <c r="AJ37" s="38" t="e">
        <f>IF(#REF!="","",VLOOKUP(#REF!,$A$5:$C$173,3,))</f>
        <v>#REF!</v>
      </c>
      <c r="AK37" s="38" t="e">
        <f t="shared" si="20"/>
        <v>#REF!</v>
      </c>
      <c r="AL37" s="38" t="e">
        <f t="shared" si="20"/>
        <v>#REF!</v>
      </c>
      <c r="AM37" s="38" t="e">
        <f t="shared" si="20"/>
        <v>#REF!</v>
      </c>
      <c r="AN37" s="38" t="e">
        <f t="shared" si="20"/>
        <v>#REF!</v>
      </c>
      <c r="AO37" s="38" t="e">
        <f t="shared" si="20"/>
        <v>#REF!</v>
      </c>
      <c r="AP37" s="38" t="e">
        <f t="shared" si="20"/>
        <v>#REF!</v>
      </c>
      <c r="AQ37" s="38" t="e">
        <f t="shared" si="20"/>
        <v>#REF!</v>
      </c>
      <c r="AR37" s="38" t="e">
        <f t="shared" si="20"/>
        <v>#REF!</v>
      </c>
      <c r="BA37" s="21" t="str">
        <f>IF(BB37="","",ROWS($BB$12:BB37))</f>
        <v/>
      </c>
      <c r="BB37" s="149"/>
      <c r="BC37" s="150"/>
      <c r="BD37" s="150"/>
      <c r="BE37" s="151"/>
      <c r="BF37" s="49"/>
      <c r="BG37" s="22" t="str">
        <f t="shared" si="36"/>
        <v/>
      </c>
      <c r="BH37" s="22"/>
      <c r="BI37" s="22"/>
      <c r="BJ37" s="22" t="str">
        <f t="shared" si="28"/>
        <v/>
      </c>
      <c r="BK37" s="22" t="str">
        <f t="shared" si="29"/>
        <v/>
      </c>
      <c r="BL37" s="22" t="str">
        <f t="shared" si="30"/>
        <v/>
      </c>
      <c r="BN37" s="14" t="str">
        <f t="shared" si="31"/>
        <v/>
      </c>
      <c r="BO37" s="14">
        <f t="shared" si="32"/>
        <v>5</v>
      </c>
      <c r="BP37" s="14" t="str">
        <f t="shared" si="33"/>
        <v>F</v>
      </c>
      <c r="BQ37" s="14" t="str">
        <f t="shared" si="34"/>
        <v>0</v>
      </c>
      <c r="BT37" s="13">
        <v>7.08</v>
      </c>
      <c r="BU37" s="45">
        <v>8</v>
      </c>
      <c r="BV37" s="45">
        <v>92</v>
      </c>
      <c r="BW37" s="2"/>
      <c r="BX37" s="1">
        <v>1.0880000000000001</v>
      </c>
      <c r="BY37" s="1">
        <v>1.089</v>
      </c>
      <c r="BZ37" s="1">
        <v>1.143</v>
      </c>
      <c r="CA37" s="1">
        <v>1.1440000000000001</v>
      </c>
      <c r="CB37" s="1">
        <v>1.365</v>
      </c>
      <c r="CC37" s="1">
        <v>1.3659999999999999</v>
      </c>
      <c r="CE37" s="64">
        <v>1.075</v>
      </c>
      <c r="CF37" s="64">
        <v>1.0759999999999998</v>
      </c>
      <c r="CG37" s="64">
        <v>1.131</v>
      </c>
      <c r="CH37" s="64">
        <v>1.1320000000000001</v>
      </c>
      <c r="CI37" s="64">
        <v>1.36</v>
      </c>
      <c r="CJ37" s="64">
        <v>1.361</v>
      </c>
      <c r="CM37" s="14" t="e">
        <f>IF('Nutritional Status'!#REF!="","",IF('Nutritional Status'!#REF!&gt;CT37,$CU$3,IF('Nutritional Status'!#REF!&gt;CR37,$CS$3,IF('Nutritional Status'!#REF!&gt;CP37,$CQ$3,$CP$3))))</f>
        <v>#REF!</v>
      </c>
      <c r="CN37" s="38">
        <v>33</v>
      </c>
      <c r="CO37" s="14" t="str">
        <f t="shared" si="21"/>
        <v/>
      </c>
      <c r="CP37" s="14" t="str">
        <f t="shared" si="24"/>
        <v/>
      </c>
      <c r="CQ37" s="14" t="str">
        <f t="shared" si="24"/>
        <v/>
      </c>
      <c r="CR37" s="14" t="str">
        <f t="shared" si="24"/>
        <v/>
      </c>
      <c r="CS37" s="14" t="str">
        <f t="shared" si="24"/>
        <v/>
      </c>
      <c r="CT37" s="14" t="str">
        <f t="shared" si="24"/>
        <v/>
      </c>
      <c r="CU37" s="14" t="str">
        <f t="shared" si="24"/>
        <v/>
      </c>
      <c r="CW37" s="38">
        <v>33</v>
      </c>
      <c r="CX37" s="14" t="e">
        <f t="shared" si="22"/>
        <v>#REF!</v>
      </c>
      <c r="CY37" s="14" t="e">
        <f t="shared" si="23"/>
        <v>#REF!</v>
      </c>
      <c r="CZ37" s="14" t="e">
        <f t="shared" si="23"/>
        <v>#REF!</v>
      </c>
      <c r="DA37" s="14" t="e">
        <f t="shared" si="23"/>
        <v>#REF!</v>
      </c>
      <c r="DB37" s="14" t="e">
        <f t="shared" si="23"/>
        <v>#REF!</v>
      </c>
      <c r="DC37" s="14" t="e">
        <f t="shared" si="23"/>
        <v>#REF!</v>
      </c>
      <c r="DD37" s="14" t="e">
        <f t="shared" si="23"/>
        <v>#REF!</v>
      </c>
    </row>
    <row r="38" spans="1:108" ht="15" customHeight="1">
      <c r="A38" s="13">
        <v>7.09</v>
      </c>
      <c r="B38" s="31">
        <v>9</v>
      </c>
      <c r="C38" s="31">
        <v>93</v>
      </c>
      <c r="D38" s="2"/>
      <c r="E38" s="11">
        <v>12.3</v>
      </c>
      <c r="F38" s="11">
        <f t="shared" si="3"/>
        <v>12.4</v>
      </c>
      <c r="G38" s="11">
        <f t="shared" si="4"/>
        <v>13.200000000000001</v>
      </c>
      <c r="H38" s="11">
        <f t="shared" si="5"/>
        <v>13.3</v>
      </c>
      <c r="I38" s="11">
        <v>19.5</v>
      </c>
      <c r="J38" s="11">
        <f t="shared" si="6"/>
        <v>19.600000000000001</v>
      </c>
      <c r="K38" s="1">
        <v>22.5</v>
      </c>
      <c r="L38" s="1">
        <f t="shared" si="7"/>
        <v>22.6</v>
      </c>
      <c r="M38" s="3"/>
      <c r="N38" s="11">
        <v>11.7</v>
      </c>
      <c r="O38" s="11">
        <f t="shared" si="8"/>
        <v>11.799999999999999</v>
      </c>
      <c r="P38" s="1">
        <v>12.7</v>
      </c>
      <c r="Q38" s="1">
        <f t="shared" si="9"/>
        <v>12.799999999999999</v>
      </c>
      <c r="R38" s="1">
        <v>20.399999999999999</v>
      </c>
      <c r="S38" s="1">
        <f t="shared" si="10"/>
        <v>20.5</v>
      </c>
      <c r="T38" s="1">
        <v>24.4</v>
      </c>
      <c r="U38" s="1">
        <f t="shared" si="11"/>
        <v>24.5</v>
      </c>
      <c r="Y38" s="38">
        <v>34</v>
      </c>
      <c r="Z38" s="38" t="str">
        <f>IF('Nutritional Status'!C21="","",VLOOKUP('Nutritional Status'!#REF!,$A$5:$C$173,3,))</f>
        <v/>
      </c>
      <c r="AA38" s="38" t="str">
        <f t="shared" si="12"/>
        <v/>
      </c>
      <c r="AB38" s="38" t="str">
        <f t="shared" si="13"/>
        <v/>
      </c>
      <c r="AC38" s="38" t="str">
        <f t="shared" si="14"/>
        <v/>
      </c>
      <c r="AD38" s="38" t="str">
        <f t="shared" si="15"/>
        <v/>
      </c>
      <c r="AE38" s="38" t="str">
        <f t="shared" si="16"/>
        <v/>
      </c>
      <c r="AF38" s="38" t="str">
        <f t="shared" si="17"/>
        <v/>
      </c>
      <c r="AG38" s="38" t="str">
        <f t="shared" si="18"/>
        <v/>
      </c>
      <c r="AH38" s="38" t="str">
        <f t="shared" si="19"/>
        <v/>
      </c>
      <c r="AJ38" s="38" t="e">
        <f>IF(#REF!="","",VLOOKUP(#REF!,$A$5:$C$173,3,))</f>
        <v>#REF!</v>
      </c>
      <c r="AK38" s="38" t="e">
        <f t="shared" ref="AK38:AR69" si="37">IF($AJ38="","",VLOOKUP($AJ38,$C$5:$L$273,AK$1))</f>
        <v>#REF!</v>
      </c>
      <c r="AL38" s="38" t="e">
        <f t="shared" si="37"/>
        <v>#REF!</v>
      </c>
      <c r="AM38" s="38" t="e">
        <f t="shared" si="37"/>
        <v>#REF!</v>
      </c>
      <c r="AN38" s="38" t="e">
        <f t="shared" si="37"/>
        <v>#REF!</v>
      </c>
      <c r="AO38" s="38" t="e">
        <f t="shared" si="37"/>
        <v>#REF!</v>
      </c>
      <c r="AP38" s="38" t="e">
        <f t="shared" si="37"/>
        <v>#REF!</v>
      </c>
      <c r="AQ38" s="38" t="e">
        <f t="shared" si="37"/>
        <v>#REF!</v>
      </c>
      <c r="AR38" s="38" t="e">
        <f t="shared" si="37"/>
        <v>#REF!</v>
      </c>
      <c r="BA38" s="21" t="str">
        <f>IF(BB38="","",ROWS($BB$12:BB38))</f>
        <v/>
      </c>
      <c r="BB38" s="149"/>
      <c r="BC38" s="150"/>
      <c r="BD38" s="150"/>
      <c r="BE38" s="151"/>
      <c r="BF38" s="49"/>
      <c r="BG38" s="22" t="str">
        <f t="shared" si="36"/>
        <v/>
      </c>
      <c r="BH38" s="22"/>
      <c r="BI38" s="22"/>
      <c r="BJ38" s="22" t="str">
        <f t="shared" si="28"/>
        <v/>
      </c>
      <c r="BK38" s="22" t="str">
        <f t="shared" si="29"/>
        <v/>
      </c>
      <c r="BL38" s="22" t="str">
        <f t="shared" si="30"/>
        <v/>
      </c>
      <c r="BN38" s="14" t="str">
        <f t="shared" si="31"/>
        <v/>
      </c>
      <c r="BO38" s="14">
        <f t="shared" si="32"/>
        <v>5</v>
      </c>
      <c r="BP38" s="14" t="str">
        <f t="shared" si="33"/>
        <v>F</v>
      </c>
      <c r="BQ38" s="14" t="str">
        <f t="shared" si="34"/>
        <v>0</v>
      </c>
      <c r="BT38" s="13">
        <v>7.09</v>
      </c>
      <c r="BU38" s="45">
        <v>9</v>
      </c>
      <c r="BV38" s="45">
        <v>93</v>
      </c>
      <c r="BW38" s="2"/>
      <c r="BX38" s="1">
        <v>1.091</v>
      </c>
      <c r="BY38" s="1">
        <v>1.0919999999999999</v>
      </c>
      <c r="BZ38" s="1">
        <v>1.147</v>
      </c>
      <c r="CA38" s="1">
        <v>1.1479999999999999</v>
      </c>
      <c r="CB38" s="1">
        <v>1.37</v>
      </c>
      <c r="CC38" s="1">
        <v>1.371</v>
      </c>
      <c r="CE38" s="64">
        <v>1.079</v>
      </c>
      <c r="CF38" s="64">
        <v>1.08</v>
      </c>
      <c r="CG38" s="64">
        <v>1.1360000000000001</v>
      </c>
      <c r="CH38" s="64">
        <v>1.137</v>
      </c>
      <c r="CI38" s="64">
        <v>1.365</v>
      </c>
      <c r="CJ38" s="64">
        <v>1.3659999999999999</v>
      </c>
      <c r="CM38" s="14" t="e">
        <f>IF('Nutritional Status'!#REF!="","",IF('Nutritional Status'!#REF!&gt;CT38,$CU$3,IF('Nutritional Status'!#REF!&gt;CR38,$CS$3,IF('Nutritional Status'!#REF!&gt;CP38,$CQ$3,$CP$3))))</f>
        <v>#REF!</v>
      </c>
      <c r="CN38" s="38">
        <v>34</v>
      </c>
      <c r="CO38" s="14" t="str">
        <f t="shared" si="21"/>
        <v/>
      </c>
      <c r="CP38" s="14" t="str">
        <f t="shared" si="24"/>
        <v/>
      </c>
      <c r="CQ38" s="14" t="str">
        <f t="shared" si="24"/>
        <v/>
      </c>
      <c r="CR38" s="14" t="str">
        <f t="shared" si="24"/>
        <v/>
      </c>
      <c r="CS38" s="14" t="str">
        <f t="shared" si="24"/>
        <v/>
      </c>
      <c r="CT38" s="14" t="str">
        <f t="shared" si="24"/>
        <v/>
      </c>
      <c r="CU38" s="14" t="str">
        <f t="shared" si="24"/>
        <v/>
      </c>
      <c r="CW38" s="38">
        <v>34</v>
      </c>
      <c r="CX38" s="14" t="e">
        <f t="shared" si="22"/>
        <v>#REF!</v>
      </c>
      <c r="CY38" s="14" t="e">
        <f t="shared" ref="CY38:DD69" si="38">IF($CX38="","",VLOOKUP($CX38,$BV$5:$CJ$173,CY$1))</f>
        <v>#REF!</v>
      </c>
      <c r="CZ38" s="14" t="e">
        <f t="shared" si="38"/>
        <v>#REF!</v>
      </c>
      <c r="DA38" s="14" t="e">
        <f t="shared" si="38"/>
        <v>#REF!</v>
      </c>
      <c r="DB38" s="14" t="e">
        <f t="shared" si="38"/>
        <v>#REF!</v>
      </c>
      <c r="DC38" s="14" t="e">
        <f t="shared" si="38"/>
        <v>#REF!</v>
      </c>
      <c r="DD38" s="14" t="e">
        <f t="shared" si="38"/>
        <v>#REF!</v>
      </c>
    </row>
    <row r="39" spans="1:108" ht="15" customHeight="1">
      <c r="A39" s="13">
        <v>7.1</v>
      </c>
      <c r="B39" s="31">
        <v>10</v>
      </c>
      <c r="C39" s="31">
        <v>94</v>
      </c>
      <c r="D39" s="2"/>
      <c r="E39" s="11">
        <v>12.3</v>
      </c>
      <c r="F39" s="11">
        <f t="shared" si="3"/>
        <v>12.4</v>
      </c>
      <c r="G39" s="11">
        <f t="shared" si="4"/>
        <v>13.200000000000001</v>
      </c>
      <c r="H39" s="11">
        <f t="shared" si="5"/>
        <v>13.3</v>
      </c>
      <c r="I39" s="11">
        <v>19.600000000000001</v>
      </c>
      <c r="J39" s="11">
        <f t="shared" si="6"/>
        <v>19.700000000000003</v>
      </c>
      <c r="K39" s="1">
        <v>22.6</v>
      </c>
      <c r="L39" s="1">
        <f t="shared" si="7"/>
        <v>22.700000000000003</v>
      </c>
      <c r="M39" s="3"/>
      <c r="N39" s="11">
        <v>11.8</v>
      </c>
      <c r="O39" s="11">
        <f t="shared" si="8"/>
        <v>11.9</v>
      </c>
      <c r="P39" s="1">
        <v>12.8</v>
      </c>
      <c r="Q39" s="1">
        <f t="shared" si="9"/>
        <v>12.9</v>
      </c>
      <c r="R39" s="1">
        <v>20.5</v>
      </c>
      <c r="S39" s="1">
        <f t="shared" si="10"/>
        <v>20.6</v>
      </c>
      <c r="T39" s="1">
        <v>24.5</v>
      </c>
      <c r="U39" s="1">
        <f t="shared" si="11"/>
        <v>24.6</v>
      </c>
      <c r="Y39" s="38">
        <v>35</v>
      </c>
      <c r="Z39" s="38" t="str">
        <f>IF('Nutritional Status'!C22="","",VLOOKUP('Nutritional Status'!#REF!,$A$5:$C$173,3,))</f>
        <v/>
      </c>
      <c r="AA39" s="38" t="str">
        <f t="shared" si="12"/>
        <v/>
      </c>
      <c r="AB39" s="38" t="str">
        <f t="shared" si="13"/>
        <v/>
      </c>
      <c r="AC39" s="38" t="str">
        <f t="shared" si="14"/>
        <v/>
      </c>
      <c r="AD39" s="38" t="str">
        <f t="shared" si="15"/>
        <v/>
      </c>
      <c r="AE39" s="38" t="str">
        <f t="shared" si="16"/>
        <v/>
      </c>
      <c r="AF39" s="38" t="str">
        <f t="shared" si="17"/>
        <v/>
      </c>
      <c r="AG39" s="38" t="str">
        <f t="shared" si="18"/>
        <v/>
      </c>
      <c r="AH39" s="38" t="str">
        <f t="shared" si="19"/>
        <v/>
      </c>
      <c r="AJ39" s="38" t="e">
        <f>IF(#REF!="","",VLOOKUP(#REF!,$A$5:$C$173,3,))</f>
        <v>#REF!</v>
      </c>
      <c r="AK39" s="38" t="e">
        <f t="shared" si="37"/>
        <v>#REF!</v>
      </c>
      <c r="AL39" s="38" t="e">
        <f t="shared" si="37"/>
        <v>#REF!</v>
      </c>
      <c r="AM39" s="38" t="e">
        <f t="shared" si="37"/>
        <v>#REF!</v>
      </c>
      <c r="AN39" s="38" t="e">
        <f t="shared" si="37"/>
        <v>#REF!</v>
      </c>
      <c r="AO39" s="38" t="e">
        <f t="shared" si="37"/>
        <v>#REF!</v>
      </c>
      <c r="AP39" s="38" t="e">
        <f t="shared" si="37"/>
        <v>#REF!</v>
      </c>
      <c r="AQ39" s="38" t="e">
        <f t="shared" si="37"/>
        <v>#REF!</v>
      </c>
      <c r="AR39" s="38" t="e">
        <f t="shared" si="37"/>
        <v>#REF!</v>
      </c>
      <c r="BA39" s="21" t="str">
        <f>IF(BB39="","",ROWS($BB$12:BB39))</f>
        <v/>
      </c>
      <c r="BB39" s="149"/>
      <c r="BC39" s="150"/>
      <c r="BD39" s="150"/>
      <c r="BE39" s="151"/>
      <c r="BF39" s="49"/>
      <c r="BG39" s="22" t="str">
        <f t="shared" si="36"/>
        <v/>
      </c>
      <c r="BH39" s="22"/>
      <c r="BI39" s="22"/>
      <c r="BJ39" s="22" t="str">
        <f t="shared" si="28"/>
        <v/>
      </c>
      <c r="BK39" s="22" t="str">
        <f t="shared" si="29"/>
        <v/>
      </c>
      <c r="BL39" s="22" t="str">
        <f t="shared" si="30"/>
        <v/>
      </c>
      <c r="BN39" s="14" t="str">
        <f t="shared" si="31"/>
        <v/>
      </c>
      <c r="BO39" s="14">
        <f t="shared" si="32"/>
        <v>5</v>
      </c>
      <c r="BP39" s="14" t="str">
        <f t="shared" si="33"/>
        <v>F</v>
      </c>
      <c r="BQ39" s="14" t="str">
        <f t="shared" si="34"/>
        <v>0</v>
      </c>
      <c r="BT39" s="13">
        <v>7.1</v>
      </c>
      <c r="BU39" s="45">
        <v>10</v>
      </c>
      <c r="BV39" s="45">
        <v>94</v>
      </c>
      <c r="BW39" s="2"/>
      <c r="BX39" s="1">
        <v>1.095</v>
      </c>
      <c r="BY39" s="1">
        <v>1.0959999999999999</v>
      </c>
      <c r="BZ39" s="1">
        <v>1.151</v>
      </c>
      <c r="CA39" s="1">
        <v>1.1520000000000001</v>
      </c>
      <c r="CB39" s="1">
        <v>1.375</v>
      </c>
      <c r="CC39" s="1">
        <v>1.3759999999999999</v>
      </c>
      <c r="CE39" s="64">
        <v>1.0830000000000002</v>
      </c>
      <c r="CF39" s="64">
        <v>1.0840000000000001</v>
      </c>
      <c r="CG39" s="64">
        <v>1.1399999999999999</v>
      </c>
      <c r="CH39" s="64">
        <v>1.141</v>
      </c>
      <c r="CI39" s="64">
        <v>1.371</v>
      </c>
      <c r="CJ39" s="64">
        <v>1.3719999999999999</v>
      </c>
      <c r="CM39" s="14" t="e">
        <f>IF('Nutritional Status'!#REF!="","",IF('Nutritional Status'!#REF!&gt;CT39,$CU$3,IF('Nutritional Status'!#REF!&gt;CR39,$CS$3,IF('Nutritional Status'!#REF!&gt;CP39,$CQ$3,$CP$3))))</f>
        <v>#REF!</v>
      </c>
      <c r="CN39" s="38">
        <v>35</v>
      </c>
      <c r="CO39" s="14" t="str">
        <f t="shared" si="21"/>
        <v/>
      </c>
      <c r="CP39" s="14" t="str">
        <f t="shared" ref="CP39:CU70" si="39">IF($CO39="","",VLOOKUP($CO39,$BV$5:$CJ$173,CP$1))</f>
        <v/>
      </c>
      <c r="CQ39" s="14" t="str">
        <f t="shared" si="39"/>
        <v/>
      </c>
      <c r="CR39" s="14" t="str">
        <f t="shared" si="39"/>
        <v/>
      </c>
      <c r="CS39" s="14" t="str">
        <f t="shared" si="39"/>
        <v/>
      </c>
      <c r="CT39" s="14" t="str">
        <f t="shared" si="39"/>
        <v/>
      </c>
      <c r="CU39" s="14" t="str">
        <f t="shared" si="39"/>
        <v/>
      </c>
      <c r="CW39" s="38">
        <v>35</v>
      </c>
      <c r="CX39" s="14" t="e">
        <f t="shared" si="22"/>
        <v>#REF!</v>
      </c>
      <c r="CY39" s="14" t="e">
        <f t="shared" si="38"/>
        <v>#REF!</v>
      </c>
      <c r="CZ39" s="14" t="e">
        <f t="shared" si="38"/>
        <v>#REF!</v>
      </c>
      <c r="DA39" s="14" t="e">
        <f t="shared" si="38"/>
        <v>#REF!</v>
      </c>
      <c r="DB39" s="14" t="e">
        <f t="shared" si="38"/>
        <v>#REF!</v>
      </c>
      <c r="DC39" s="14" t="e">
        <f t="shared" si="38"/>
        <v>#REF!</v>
      </c>
      <c r="DD39" s="14" t="e">
        <f t="shared" si="38"/>
        <v>#REF!</v>
      </c>
    </row>
    <row r="40" spans="1:108" ht="15" customHeight="1">
      <c r="A40" s="13">
        <v>7.11</v>
      </c>
      <c r="B40" s="31">
        <v>11</v>
      </c>
      <c r="C40" s="31">
        <v>95</v>
      </c>
      <c r="D40" s="2"/>
      <c r="E40" s="11">
        <v>12.3</v>
      </c>
      <c r="F40" s="11">
        <f t="shared" si="3"/>
        <v>12.4</v>
      </c>
      <c r="G40" s="11">
        <f t="shared" si="4"/>
        <v>13.200000000000001</v>
      </c>
      <c r="H40" s="11">
        <f t="shared" si="5"/>
        <v>13.3</v>
      </c>
      <c r="I40" s="11">
        <v>19.600000000000001</v>
      </c>
      <c r="J40" s="11">
        <f t="shared" si="6"/>
        <v>19.700000000000003</v>
      </c>
      <c r="K40" s="1">
        <v>22.7</v>
      </c>
      <c r="L40" s="1">
        <f t="shared" si="7"/>
        <v>22.8</v>
      </c>
      <c r="M40" s="3"/>
      <c r="N40" s="11">
        <v>11.8</v>
      </c>
      <c r="O40" s="11">
        <f t="shared" si="8"/>
        <v>11.9</v>
      </c>
      <c r="P40" s="1">
        <v>12.8</v>
      </c>
      <c r="Q40" s="1">
        <f t="shared" si="9"/>
        <v>12.9</v>
      </c>
      <c r="R40" s="1">
        <v>20.6</v>
      </c>
      <c r="S40" s="1">
        <f t="shared" si="10"/>
        <v>20.700000000000003</v>
      </c>
      <c r="T40" s="1">
        <v>24.6</v>
      </c>
      <c r="U40" s="1">
        <f t="shared" si="11"/>
        <v>24.700000000000003</v>
      </c>
      <c r="Y40" s="38">
        <v>36</v>
      </c>
      <c r="Z40" s="38" t="str">
        <f>IF('Nutritional Status'!C23="","",VLOOKUP('Nutritional Status'!#REF!,$A$5:$C$173,3,))</f>
        <v/>
      </c>
      <c r="AA40" s="38" t="str">
        <f t="shared" si="12"/>
        <v/>
      </c>
      <c r="AB40" s="38" t="str">
        <f t="shared" si="13"/>
        <v/>
      </c>
      <c r="AC40" s="38" t="str">
        <f t="shared" si="14"/>
        <v/>
      </c>
      <c r="AD40" s="38" t="str">
        <f t="shared" si="15"/>
        <v/>
      </c>
      <c r="AE40" s="38" t="str">
        <f t="shared" si="16"/>
        <v/>
      </c>
      <c r="AF40" s="38" t="str">
        <f t="shared" si="17"/>
        <v/>
      </c>
      <c r="AG40" s="38" t="str">
        <f t="shared" si="18"/>
        <v/>
      </c>
      <c r="AH40" s="38" t="str">
        <f t="shared" si="19"/>
        <v/>
      </c>
      <c r="AJ40" s="38" t="e">
        <f>IF(#REF!="","",VLOOKUP(#REF!,$A$5:$C$173,3,))</f>
        <v>#REF!</v>
      </c>
      <c r="AK40" s="38" t="e">
        <f t="shared" si="37"/>
        <v>#REF!</v>
      </c>
      <c r="AL40" s="38" t="e">
        <f t="shared" si="37"/>
        <v>#REF!</v>
      </c>
      <c r="AM40" s="38" t="e">
        <f t="shared" si="37"/>
        <v>#REF!</v>
      </c>
      <c r="AN40" s="38" t="e">
        <f t="shared" si="37"/>
        <v>#REF!</v>
      </c>
      <c r="AO40" s="38" t="e">
        <f t="shared" si="37"/>
        <v>#REF!</v>
      </c>
      <c r="AP40" s="38" t="e">
        <f t="shared" si="37"/>
        <v>#REF!</v>
      </c>
      <c r="AQ40" s="38" t="e">
        <f t="shared" si="37"/>
        <v>#REF!</v>
      </c>
      <c r="AR40" s="38" t="e">
        <f t="shared" si="37"/>
        <v>#REF!</v>
      </c>
      <c r="BA40" s="21" t="str">
        <f>IF(BB40="","",ROWS($BB$12:BB40))</f>
        <v/>
      </c>
      <c r="BB40" s="149"/>
      <c r="BC40" s="150"/>
      <c r="BD40" s="150"/>
      <c r="BE40" s="151"/>
      <c r="BF40" s="49"/>
      <c r="BG40" s="22" t="str">
        <f t="shared" si="36"/>
        <v/>
      </c>
      <c r="BH40" s="22"/>
      <c r="BI40" s="22"/>
      <c r="BJ40" s="22" t="str">
        <f t="shared" si="28"/>
        <v/>
      </c>
      <c r="BK40" s="22" t="str">
        <f t="shared" si="29"/>
        <v/>
      </c>
      <c r="BL40" s="22" t="str">
        <f t="shared" si="30"/>
        <v/>
      </c>
      <c r="BN40" s="14" t="str">
        <f t="shared" si="31"/>
        <v/>
      </c>
      <c r="BO40" s="14">
        <f t="shared" si="32"/>
        <v>5</v>
      </c>
      <c r="BP40" s="14" t="str">
        <f t="shared" si="33"/>
        <v>F</v>
      </c>
      <c r="BQ40" s="14" t="str">
        <f t="shared" si="34"/>
        <v>0</v>
      </c>
      <c r="BT40" s="13">
        <v>7.11</v>
      </c>
      <c r="BU40" s="45">
        <v>11</v>
      </c>
      <c r="BV40" s="45">
        <v>95</v>
      </c>
      <c r="BW40" s="2"/>
      <c r="BX40" s="1">
        <v>1.099</v>
      </c>
      <c r="BY40" s="1">
        <v>1.1000000000000001</v>
      </c>
      <c r="BZ40" s="1">
        <v>1.155</v>
      </c>
      <c r="CA40" s="1">
        <v>1.1559999999999999</v>
      </c>
      <c r="CB40" s="1">
        <v>1.381</v>
      </c>
      <c r="CC40" s="1">
        <v>1.3819999999999999</v>
      </c>
      <c r="CE40" s="64">
        <v>1.087</v>
      </c>
      <c r="CF40" s="64">
        <v>1.0880000000000001</v>
      </c>
      <c r="CG40" s="64">
        <v>1.1440000000000001</v>
      </c>
      <c r="CH40" s="64">
        <v>1.145</v>
      </c>
      <c r="CI40" s="64">
        <v>1.3759999999999999</v>
      </c>
      <c r="CJ40" s="64">
        <v>1.3769999999999998</v>
      </c>
      <c r="CM40" s="14" t="e">
        <f>IF('Nutritional Status'!#REF!="","",IF('Nutritional Status'!#REF!&gt;CT40,$CU$3,IF('Nutritional Status'!#REF!&gt;CR40,$CS$3,IF('Nutritional Status'!#REF!&gt;CP40,$CQ$3,$CP$3))))</f>
        <v>#REF!</v>
      </c>
      <c r="CN40" s="38">
        <v>36</v>
      </c>
      <c r="CO40" s="14" t="str">
        <f t="shared" si="21"/>
        <v/>
      </c>
      <c r="CP40" s="14" t="str">
        <f t="shared" si="39"/>
        <v/>
      </c>
      <c r="CQ40" s="14" t="str">
        <f t="shared" si="39"/>
        <v/>
      </c>
      <c r="CR40" s="14" t="str">
        <f t="shared" si="39"/>
        <v/>
      </c>
      <c r="CS40" s="14" t="str">
        <f t="shared" si="39"/>
        <v/>
      </c>
      <c r="CT40" s="14" t="str">
        <f t="shared" si="39"/>
        <v/>
      </c>
      <c r="CU40" s="14" t="str">
        <f t="shared" si="39"/>
        <v/>
      </c>
      <c r="CW40" s="38">
        <v>36</v>
      </c>
      <c r="CX40" s="14" t="e">
        <f t="shared" si="22"/>
        <v>#REF!</v>
      </c>
      <c r="CY40" s="14" t="e">
        <f t="shared" si="38"/>
        <v>#REF!</v>
      </c>
      <c r="CZ40" s="14" t="e">
        <f t="shared" si="38"/>
        <v>#REF!</v>
      </c>
      <c r="DA40" s="14" t="e">
        <f t="shared" si="38"/>
        <v>#REF!</v>
      </c>
      <c r="DB40" s="14" t="e">
        <f t="shared" si="38"/>
        <v>#REF!</v>
      </c>
      <c r="DC40" s="14" t="e">
        <f t="shared" si="38"/>
        <v>#REF!</v>
      </c>
      <c r="DD40" s="14" t="e">
        <f t="shared" si="38"/>
        <v>#REF!</v>
      </c>
    </row>
    <row r="41" spans="1:108" ht="15" customHeight="1">
      <c r="A41" s="13">
        <v>8</v>
      </c>
      <c r="B41" s="31">
        <v>0</v>
      </c>
      <c r="C41" s="31">
        <v>96</v>
      </c>
      <c r="D41" s="2"/>
      <c r="E41" s="11">
        <v>12.3</v>
      </c>
      <c r="F41" s="11">
        <f t="shared" si="3"/>
        <v>12.4</v>
      </c>
      <c r="G41" s="11">
        <f t="shared" si="4"/>
        <v>13.200000000000001</v>
      </c>
      <c r="H41" s="11">
        <f t="shared" si="5"/>
        <v>13.3</v>
      </c>
      <c r="I41" s="11">
        <v>19.7</v>
      </c>
      <c r="J41" s="11">
        <f t="shared" si="6"/>
        <v>19.8</v>
      </c>
      <c r="K41" s="1">
        <v>22.8</v>
      </c>
      <c r="L41" s="1">
        <f t="shared" si="7"/>
        <v>22.900000000000002</v>
      </c>
      <c r="M41" s="3"/>
      <c r="N41" s="11">
        <v>11.8</v>
      </c>
      <c r="O41" s="11">
        <f t="shared" si="8"/>
        <v>11.9</v>
      </c>
      <c r="P41" s="1">
        <v>12.8</v>
      </c>
      <c r="Q41" s="1">
        <f t="shared" si="9"/>
        <v>12.9</v>
      </c>
      <c r="R41" s="1">
        <v>20.6</v>
      </c>
      <c r="S41" s="1">
        <f t="shared" si="10"/>
        <v>20.700000000000003</v>
      </c>
      <c r="T41" s="1">
        <v>24.8</v>
      </c>
      <c r="U41" s="1">
        <f t="shared" si="11"/>
        <v>24.900000000000002</v>
      </c>
      <c r="Y41" s="38">
        <v>37</v>
      </c>
      <c r="Z41" s="38" t="str">
        <f>IF('Nutritional Status'!C24="","",VLOOKUP('Nutritional Status'!#REF!,$A$5:$C$173,3,))</f>
        <v/>
      </c>
      <c r="AA41" s="38" t="str">
        <f t="shared" si="12"/>
        <v/>
      </c>
      <c r="AB41" s="38" t="str">
        <f t="shared" si="13"/>
        <v/>
      </c>
      <c r="AC41" s="38" t="str">
        <f t="shared" si="14"/>
        <v/>
      </c>
      <c r="AD41" s="38" t="str">
        <f t="shared" si="15"/>
        <v/>
      </c>
      <c r="AE41" s="38" t="str">
        <f t="shared" si="16"/>
        <v/>
      </c>
      <c r="AF41" s="38" t="str">
        <f t="shared" si="17"/>
        <v/>
      </c>
      <c r="AG41" s="38" t="str">
        <f t="shared" si="18"/>
        <v/>
      </c>
      <c r="AH41" s="38" t="str">
        <f t="shared" si="19"/>
        <v/>
      </c>
      <c r="AJ41" s="38" t="e">
        <f>IF(#REF!="","",VLOOKUP(#REF!,$A$5:$C$173,3,))</f>
        <v>#REF!</v>
      </c>
      <c r="AK41" s="38" t="e">
        <f t="shared" si="37"/>
        <v>#REF!</v>
      </c>
      <c r="AL41" s="38" t="e">
        <f t="shared" si="37"/>
        <v>#REF!</v>
      </c>
      <c r="AM41" s="38" t="e">
        <f t="shared" si="37"/>
        <v>#REF!</v>
      </c>
      <c r="AN41" s="38" t="e">
        <f t="shared" si="37"/>
        <v>#REF!</v>
      </c>
      <c r="AO41" s="38" t="e">
        <f t="shared" si="37"/>
        <v>#REF!</v>
      </c>
      <c r="AP41" s="38" t="e">
        <f t="shared" si="37"/>
        <v>#REF!</v>
      </c>
      <c r="AQ41" s="38" t="e">
        <f t="shared" si="37"/>
        <v>#REF!</v>
      </c>
      <c r="AR41" s="38" t="e">
        <f t="shared" si="37"/>
        <v>#REF!</v>
      </c>
      <c r="BA41" s="21" t="str">
        <f>IF(BB41="","",ROWS($BB$12:BB41))</f>
        <v/>
      </c>
      <c r="BB41" s="149"/>
      <c r="BC41" s="150"/>
      <c r="BD41" s="150"/>
      <c r="BE41" s="151"/>
      <c r="BF41" s="49"/>
      <c r="BG41" s="22" t="str">
        <f t="shared" si="36"/>
        <v/>
      </c>
      <c r="BH41" s="22"/>
      <c r="BI41" s="22"/>
      <c r="BJ41" s="22" t="str">
        <f t="shared" si="28"/>
        <v/>
      </c>
      <c r="BK41" s="22" t="str">
        <f t="shared" si="29"/>
        <v/>
      </c>
      <c r="BL41" s="22" t="str">
        <f t="shared" si="30"/>
        <v/>
      </c>
      <c r="BN41" s="14" t="str">
        <f t="shared" si="31"/>
        <v/>
      </c>
      <c r="BO41" s="14">
        <f t="shared" si="32"/>
        <v>5</v>
      </c>
      <c r="BP41" s="14" t="str">
        <f t="shared" si="33"/>
        <v>F</v>
      </c>
      <c r="BQ41" s="14" t="str">
        <f t="shared" si="34"/>
        <v>0</v>
      </c>
      <c r="BT41" s="13">
        <v>8</v>
      </c>
      <c r="BU41" s="45">
        <v>0</v>
      </c>
      <c r="BV41" s="45">
        <v>96</v>
      </c>
      <c r="BW41" s="2"/>
      <c r="BX41" s="1">
        <v>1.1020000000000001</v>
      </c>
      <c r="BY41" s="1">
        <v>1.103</v>
      </c>
      <c r="BZ41" s="1">
        <v>1.159</v>
      </c>
      <c r="CA41" s="1">
        <v>1.1599999999999999</v>
      </c>
      <c r="CB41" s="1">
        <v>1.3859999999999999</v>
      </c>
      <c r="CC41" s="1">
        <v>1.3869999999999998</v>
      </c>
      <c r="CE41" s="64">
        <v>1.0910000000000002</v>
      </c>
      <c r="CF41" s="64">
        <v>1.0920000000000001</v>
      </c>
      <c r="CG41" s="64">
        <v>1.149</v>
      </c>
      <c r="CH41" s="64">
        <v>1.1499999999999999</v>
      </c>
      <c r="CI41" s="64">
        <v>1.3819999999999999</v>
      </c>
      <c r="CJ41" s="64">
        <v>1.3829999999999998</v>
      </c>
      <c r="CM41" s="14" t="e">
        <f>IF('Nutritional Status'!#REF!="","",IF('Nutritional Status'!#REF!&gt;CT41,$CU$3,IF('Nutritional Status'!#REF!&gt;CR41,$CS$3,IF('Nutritional Status'!#REF!&gt;CP41,$CQ$3,$CP$3))))</f>
        <v>#REF!</v>
      </c>
      <c r="CN41" s="38">
        <v>37</v>
      </c>
      <c r="CO41" s="14" t="str">
        <f t="shared" si="21"/>
        <v/>
      </c>
      <c r="CP41" s="14" t="str">
        <f t="shared" si="39"/>
        <v/>
      </c>
      <c r="CQ41" s="14" t="str">
        <f t="shared" si="39"/>
        <v/>
      </c>
      <c r="CR41" s="14" t="str">
        <f t="shared" si="39"/>
        <v/>
      </c>
      <c r="CS41" s="14" t="str">
        <f t="shared" si="39"/>
        <v/>
      </c>
      <c r="CT41" s="14" t="str">
        <f t="shared" si="39"/>
        <v/>
      </c>
      <c r="CU41" s="14" t="str">
        <f t="shared" si="39"/>
        <v/>
      </c>
      <c r="CW41" s="38">
        <v>37</v>
      </c>
      <c r="CX41" s="14" t="e">
        <f t="shared" si="22"/>
        <v>#REF!</v>
      </c>
      <c r="CY41" s="14" t="e">
        <f t="shared" si="38"/>
        <v>#REF!</v>
      </c>
      <c r="CZ41" s="14" t="e">
        <f t="shared" si="38"/>
        <v>#REF!</v>
      </c>
      <c r="DA41" s="14" t="e">
        <f t="shared" si="38"/>
        <v>#REF!</v>
      </c>
      <c r="DB41" s="14" t="e">
        <f t="shared" si="38"/>
        <v>#REF!</v>
      </c>
      <c r="DC41" s="14" t="e">
        <f t="shared" si="38"/>
        <v>#REF!</v>
      </c>
      <c r="DD41" s="14" t="e">
        <f t="shared" si="38"/>
        <v>#REF!</v>
      </c>
    </row>
    <row r="42" spans="1:108" ht="15" customHeight="1">
      <c r="A42" s="13">
        <v>8.01</v>
      </c>
      <c r="B42" s="31">
        <v>1</v>
      </c>
      <c r="C42" s="31">
        <v>97</v>
      </c>
      <c r="D42" s="2"/>
      <c r="E42" s="11">
        <v>12.3</v>
      </c>
      <c r="F42" s="11">
        <f t="shared" si="3"/>
        <v>12.4</v>
      </c>
      <c r="G42" s="11">
        <f t="shared" si="4"/>
        <v>13.200000000000001</v>
      </c>
      <c r="H42" s="11">
        <f t="shared" si="5"/>
        <v>13.3</v>
      </c>
      <c r="I42" s="11">
        <v>19.7</v>
      </c>
      <c r="J42" s="11">
        <f t="shared" si="6"/>
        <v>19.8</v>
      </c>
      <c r="K42" s="1">
        <v>22.9</v>
      </c>
      <c r="L42" s="1">
        <f t="shared" si="7"/>
        <v>23</v>
      </c>
      <c r="M42" s="3"/>
      <c r="N42" s="11">
        <v>11.8</v>
      </c>
      <c r="O42" s="11">
        <f t="shared" si="8"/>
        <v>11.9</v>
      </c>
      <c r="P42" s="1">
        <v>12.8</v>
      </c>
      <c r="Q42" s="1">
        <f t="shared" si="9"/>
        <v>12.9</v>
      </c>
      <c r="R42" s="1">
        <v>20.7</v>
      </c>
      <c r="S42" s="1">
        <f t="shared" si="10"/>
        <v>20.8</v>
      </c>
      <c r="T42" s="1">
        <v>24.9</v>
      </c>
      <c r="U42" s="1">
        <f t="shared" si="11"/>
        <v>25</v>
      </c>
      <c r="Y42" s="38">
        <v>38</v>
      </c>
      <c r="Z42" s="38" t="str">
        <f>IF('Nutritional Status'!C25="","",VLOOKUP('Nutritional Status'!#REF!,$A$5:$C$173,3,))</f>
        <v/>
      </c>
      <c r="AA42" s="38" t="str">
        <f t="shared" si="12"/>
        <v/>
      </c>
      <c r="AB42" s="38" t="str">
        <f t="shared" si="13"/>
        <v/>
      </c>
      <c r="AC42" s="38" t="str">
        <f t="shared" si="14"/>
        <v/>
      </c>
      <c r="AD42" s="38" t="str">
        <f t="shared" si="15"/>
        <v/>
      </c>
      <c r="AE42" s="38" t="str">
        <f t="shared" si="16"/>
        <v/>
      </c>
      <c r="AF42" s="38" t="str">
        <f t="shared" si="17"/>
        <v/>
      </c>
      <c r="AG42" s="38" t="str">
        <f t="shared" si="18"/>
        <v/>
      </c>
      <c r="AH42" s="38" t="str">
        <f t="shared" si="19"/>
        <v/>
      </c>
      <c r="AJ42" s="38" t="e">
        <f>IF(#REF!="","",VLOOKUP(#REF!,$A$5:$C$173,3,))</f>
        <v>#REF!</v>
      </c>
      <c r="AK42" s="38" t="e">
        <f t="shared" si="37"/>
        <v>#REF!</v>
      </c>
      <c r="AL42" s="38" t="e">
        <f t="shared" si="37"/>
        <v>#REF!</v>
      </c>
      <c r="AM42" s="38" t="e">
        <f t="shared" si="37"/>
        <v>#REF!</v>
      </c>
      <c r="AN42" s="38" t="e">
        <f t="shared" si="37"/>
        <v>#REF!</v>
      </c>
      <c r="AO42" s="38" t="e">
        <f t="shared" si="37"/>
        <v>#REF!</v>
      </c>
      <c r="AP42" s="38" t="e">
        <f t="shared" si="37"/>
        <v>#REF!</v>
      </c>
      <c r="AQ42" s="38" t="e">
        <f t="shared" si="37"/>
        <v>#REF!</v>
      </c>
      <c r="AR42" s="38" t="e">
        <f t="shared" si="37"/>
        <v>#REF!</v>
      </c>
      <c r="BA42" s="21" t="str">
        <f>IF(BB42="","",ROWS($BB$12:BB42))</f>
        <v/>
      </c>
      <c r="BB42" s="149"/>
      <c r="BC42" s="150"/>
      <c r="BD42" s="150"/>
      <c r="BE42" s="151"/>
      <c r="BF42" s="49"/>
      <c r="BG42" s="22" t="str">
        <f t="shared" si="36"/>
        <v/>
      </c>
      <c r="BH42" s="22"/>
      <c r="BI42" s="22"/>
      <c r="BJ42" s="22" t="str">
        <f t="shared" si="28"/>
        <v/>
      </c>
      <c r="BK42" s="22" t="str">
        <f t="shared" si="29"/>
        <v/>
      </c>
      <c r="BL42" s="22" t="str">
        <f t="shared" si="30"/>
        <v/>
      </c>
      <c r="BN42" s="14" t="str">
        <f t="shared" si="31"/>
        <v/>
      </c>
      <c r="BO42" s="14">
        <f t="shared" si="32"/>
        <v>5</v>
      </c>
      <c r="BP42" s="14" t="str">
        <f t="shared" si="33"/>
        <v>F</v>
      </c>
      <c r="BQ42" s="14" t="str">
        <f t="shared" si="34"/>
        <v>0</v>
      </c>
      <c r="BT42" s="13">
        <v>8.01</v>
      </c>
      <c r="BU42" s="45">
        <v>1</v>
      </c>
      <c r="BV42" s="45">
        <v>97</v>
      </c>
      <c r="BW42" s="2"/>
      <c r="BX42" s="1">
        <v>1.1059999999999999</v>
      </c>
      <c r="BY42" s="1">
        <v>1.107</v>
      </c>
      <c r="BZ42" s="1">
        <v>1.163</v>
      </c>
      <c r="CA42" s="1">
        <v>1.1640000000000001</v>
      </c>
      <c r="CB42" s="1">
        <v>1.391</v>
      </c>
      <c r="CC42" s="1">
        <v>1.3919999999999999</v>
      </c>
      <c r="CE42" s="64">
        <v>1.095</v>
      </c>
      <c r="CF42" s="64">
        <v>1.0959999999999999</v>
      </c>
      <c r="CG42" s="64">
        <v>1.153</v>
      </c>
      <c r="CH42" s="64">
        <v>1.1540000000000001</v>
      </c>
      <c r="CI42" s="64">
        <v>1.3869999999999998</v>
      </c>
      <c r="CJ42" s="64">
        <v>1.3879999999999999</v>
      </c>
      <c r="CM42" s="14" t="e">
        <f>IF('Nutritional Status'!#REF!="","",IF('Nutritional Status'!#REF!&gt;CT42,$CU$3,IF('Nutritional Status'!#REF!&gt;CR42,$CS$3,IF('Nutritional Status'!#REF!&gt;CP42,$CQ$3,$CP$3))))</f>
        <v>#REF!</v>
      </c>
      <c r="CN42" s="38">
        <v>38</v>
      </c>
      <c r="CO42" s="14" t="str">
        <f t="shared" si="21"/>
        <v/>
      </c>
      <c r="CP42" s="14" t="str">
        <f t="shared" si="39"/>
        <v/>
      </c>
      <c r="CQ42" s="14" t="str">
        <f t="shared" si="39"/>
        <v/>
      </c>
      <c r="CR42" s="14" t="str">
        <f t="shared" si="39"/>
        <v/>
      </c>
      <c r="CS42" s="14" t="str">
        <f t="shared" si="39"/>
        <v/>
      </c>
      <c r="CT42" s="14" t="str">
        <f t="shared" si="39"/>
        <v/>
      </c>
      <c r="CU42" s="14" t="str">
        <f t="shared" si="39"/>
        <v/>
      </c>
      <c r="CW42" s="38">
        <v>38</v>
      </c>
      <c r="CX42" s="14" t="e">
        <f t="shared" si="22"/>
        <v>#REF!</v>
      </c>
      <c r="CY42" s="14" t="e">
        <f t="shared" si="38"/>
        <v>#REF!</v>
      </c>
      <c r="CZ42" s="14" t="e">
        <f t="shared" si="38"/>
        <v>#REF!</v>
      </c>
      <c r="DA42" s="14" t="e">
        <f t="shared" si="38"/>
        <v>#REF!</v>
      </c>
      <c r="DB42" s="14" t="e">
        <f t="shared" si="38"/>
        <v>#REF!</v>
      </c>
      <c r="DC42" s="14" t="e">
        <f t="shared" si="38"/>
        <v>#REF!</v>
      </c>
      <c r="DD42" s="14" t="e">
        <f t="shared" si="38"/>
        <v>#REF!</v>
      </c>
    </row>
    <row r="43" spans="1:108" ht="15" customHeight="1">
      <c r="A43" s="13">
        <v>8.02</v>
      </c>
      <c r="B43" s="31">
        <v>2</v>
      </c>
      <c r="C43" s="31">
        <v>98</v>
      </c>
      <c r="D43" s="2"/>
      <c r="E43" s="11">
        <v>12.3</v>
      </c>
      <c r="F43" s="11">
        <f t="shared" si="3"/>
        <v>12.4</v>
      </c>
      <c r="G43" s="11">
        <f t="shared" si="4"/>
        <v>13.200000000000001</v>
      </c>
      <c r="H43" s="11">
        <f t="shared" si="5"/>
        <v>13.3</v>
      </c>
      <c r="I43" s="11">
        <v>19.8</v>
      </c>
      <c r="J43" s="11">
        <f t="shared" si="6"/>
        <v>19.900000000000002</v>
      </c>
      <c r="K43" s="1">
        <v>23</v>
      </c>
      <c r="L43" s="1">
        <f t="shared" si="7"/>
        <v>23.1</v>
      </c>
      <c r="M43" s="3"/>
      <c r="N43" s="11">
        <v>11.8</v>
      </c>
      <c r="O43" s="11">
        <f t="shared" si="8"/>
        <v>11.9</v>
      </c>
      <c r="P43" s="1">
        <v>12.8</v>
      </c>
      <c r="Q43" s="1">
        <f t="shared" si="9"/>
        <v>12.9</v>
      </c>
      <c r="R43" s="1">
        <v>20.8</v>
      </c>
      <c r="S43" s="1">
        <f t="shared" si="10"/>
        <v>20.900000000000002</v>
      </c>
      <c r="T43" s="1">
        <v>25.1</v>
      </c>
      <c r="U43" s="1">
        <f t="shared" si="11"/>
        <v>25.200000000000003</v>
      </c>
      <c r="Y43" s="38">
        <v>39</v>
      </c>
      <c r="Z43" s="38" t="str">
        <f>IF('Nutritional Status'!C26="","",VLOOKUP('Nutritional Status'!#REF!,$A$5:$C$173,3,))</f>
        <v/>
      </c>
      <c r="AA43" s="38" t="str">
        <f t="shared" si="12"/>
        <v/>
      </c>
      <c r="AB43" s="38" t="str">
        <f t="shared" si="13"/>
        <v/>
      </c>
      <c r="AC43" s="38" t="str">
        <f t="shared" si="14"/>
        <v/>
      </c>
      <c r="AD43" s="38" t="str">
        <f t="shared" si="15"/>
        <v/>
      </c>
      <c r="AE43" s="38" t="str">
        <f t="shared" si="16"/>
        <v/>
      </c>
      <c r="AF43" s="38" t="str">
        <f t="shared" si="17"/>
        <v/>
      </c>
      <c r="AG43" s="38" t="str">
        <f t="shared" si="18"/>
        <v/>
      </c>
      <c r="AH43" s="38" t="str">
        <f t="shared" si="19"/>
        <v/>
      </c>
      <c r="AJ43" s="38" t="e">
        <f>IF(#REF!="","",VLOOKUP(#REF!,$A$5:$C$173,3,))</f>
        <v>#REF!</v>
      </c>
      <c r="AK43" s="38" t="e">
        <f t="shared" si="37"/>
        <v>#REF!</v>
      </c>
      <c r="AL43" s="38" t="e">
        <f t="shared" si="37"/>
        <v>#REF!</v>
      </c>
      <c r="AM43" s="38" t="e">
        <f t="shared" si="37"/>
        <v>#REF!</v>
      </c>
      <c r="AN43" s="38" t="e">
        <f t="shared" si="37"/>
        <v>#REF!</v>
      </c>
      <c r="AO43" s="38" t="e">
        <f t="shared" si="37"/>
        <v>#REF!</v>
      </c>
      <c r="AP43" s="38" t="e">
        <f t="shared" si="37"/>
        <v>#REF!</v>
      </c>
      <c r="AQ43" s="38" t="e">
        <f t="shared" si="37"/>
        <v>#REF!</v>
      </c>
      <c r="AR43" s="38" t="e">
        <f t="shared" si="37"/>
        <v>#REF!</v>
      </c>
      <c r="BA43" s="21" t="str">
        <f>IF(BB43="","",ROWS($BB$12:BB43))</f>
        <v/>
      </c>
      <c r="BB43" s="149"/>
      <c r="BC43" s="150"/>
      <c r="BD43" s="150"/>
      <c r="BE43" s="151"/>
      <c r="BF43" s="49"/>
      <c r="BG43" s="22" t="str">
        <f t="shared" si="36"/>
        <v/>
      </c>
      <c r="BH43" s="22"/>
      <c r="BI43" s="22"/>
      <c r="BJ43" s="22" t="str">
        <f t="shared" si="28"/>
        <v/>
      </c>
      <c r="BK43" s="22" t="str">
        <f t="shared" si="29"/>
        <v/>
      </c>
      <c r="BL43" s="22" t="str">
        <f t="shared" si="30"/>
        <v/>
      </c>
      <c r="BN43" s="14" t="str">
        <f t="shared" si="31"/>
        <v/>
      </c>
      <c r="BO43" s="14">
        <f t="shared" si="32"/>
        <v>5</v>
      </c>
      <c r="BP43" s="14" t="str">
        <f t="shared" si="33"/>
        <v>F</v>
      </c>
      <c r="BQ43" s="14" t="str">
        <f t="shared" si="34"/>
        <v>0</v>
      </c>
      <c r="BT43" s="13">
        <v>8.02</v>
      </c>
      <c r="BU43" s="45">
        <v>2</v>
      </c>
      <c r="BV43" s="45">
        <v>98</v>
      </c>
      <c r="BW43" s="2"/>
      <c r="BX43" s="1">
        <v>1.109</v>
      </c>
      <c r="BY43" s="1">
        <v>1.1100000000000001</v>
      </c>
      <c r="BZ43" s="1">
        <v>1.1660000000000001</v>
      </c>
      <c r="CA43" s="1">
        <v>1.167</v>
      </c>
      <c r="CB43" s="1">
        <v>1.3959999999999999</v>
      </c>
      <c r="CC43" s="1">
        <v>1.3969999999999998</v>
      </c>
      <c r="CE43" s="64">
        <v>1.099</v>
      </c>
      <c r="CF43" s="64">
        <v>1.1000000000000001</v>
      </c>
      <c r="CG43" s="64">
        <v>1.157</v>
      </c>
      <c r="CH43" s="64">
        <v>1.1579999999999999</v>
      </c>
      <c r="CI43" s="64">
        <v>1.3919999999999999</v>
      </c>
      <c r="CJ43" s="64">
        <v>1.3929999999999998</v>
      </c>
      <c r="CM43" s="14" t="e">
        <f>IF('Nutritional Status'!#REF!="","",IF('Nutritional Status'!#REF!&gt;CT43,$CU$3,IF('Nutritional Status'!#REF!&gt;CR43,$CS$3,IF('Nutritional Status'!#REF!&gt;CP43,$CQ$3,$CP$3))))</f>
        <v>#REF!</v>
      </c>
      <c r="CN43" s="38">
        <v>39</v>
      </c>
      <c r="CO43" s="14" t="str">
        <f t="shared" si="21"/>
        <v/>
      </c>
      <c r="CP43" s="14" t="str">
        <f t="shared" si="39"/>
        <v/>
      </c>
      <c r="CQ43" s="14" t="str">
        <f t="shared" si="39"/>
        <v/>
      </c>
      <c r="CR43" s="14" t="str">
        <f t="shared" si="39"/>
        <v/>
      </c>
      <c r="CS43" s="14" t="str">
        <f t="shared" si="39"/>
        <v/>
      </c>
      <c r="CT43" s="14" t="str">
        <f t="shared" si="39"/>
        <v/>
      </c>
      <c r="CU43" s="14" t="str">
        <f t="shared" si="39"/>
        <v/>
      </c>
      <c r="CW43" s="38">
        <v>39</v>
      </c>
      <c r="CX43" s="14" t="e">
        <f t="shared" si="22"/>
        <v>#REF!</v>
      </c>
      <c r="CY43" s="14" t="e">
        <f t="shared" si="38"/>
        <v>#REF!</v>
      </c>
      <c r="CZ43" s="14" t="e">
        <f t="shared" si="38"/>
        <v>#REF!</v>
      </c>
      <c r="DA43" s="14" t="e">
        <f t="shared" si="38"/>
        <v>#REF!</v>
      </c>
      <c r="DB43" s="14" t="e">
        <f t="shared" si="38"/>
        <v>#REF!</v>
      </c>
      <c r="DC43" s="14" t="e">
        <f t="shared" si="38"/>
        <v>#REF!</v>
      </c>
      <c r="DD43" s="14" t="e">
        <f t="shared" si="38"/>
        <v>#REF!</v>
      </c>
    </row>
    <row r="44" spans="1:108" ht="15" customHeight="1">
      <c r="A44" s="13">
        <v>8.0299999999999994</v>
      </c>
      <c r="B44" s="31">
        <v>3</v>
      </c>
      <c r="C44" s="31">
        <v>99</v>
      </c>
      <c r="D44" s="2"/>
      <c r="E44" s="11">
        <v>12.3</v>
      </c>
      <c r="F44" s="11">
        <f t="shared" si="3"/>
        <v>12.4</v>
      </c>
      <c r="G44" s="11">
        <f t="shared" si="4"/>
        <v>13.200000000000001</v>
      </c>
      <c r="H44" s="11">
        <f t="shared" si="5"/>
        <v>13.3</v>
      </c>
      <c r="I44" s="11">
        <v>19.899999999999999</v>
      </c>
      <c r="J44" s="11">
        <f t="shared" si="6"/>
        <v>20</v>
      </c>
      <c r="K44" s="1">
        <v>23.1</v>
      </c>
      <c r="L44" s="1">
        <f t="shared" si="7"/>
        <v>23.200000000000003</v>
      </c>
      <c r="M44" s="3"/>
      <c r="N44" s="11">
        <v>11.8</v>
      </c>
      <c r="O44" s="11">
        <f t="shared" si="8"/>
        <v>11.9</v>
      </c>
      <c r="P44" s="1">
        <v>12.8</v>
      </c>
      <c r="Q44" s="1">
        <f t="shared" si="9"/>
        <v>12.9</v>
      </c>
      <c r="R44" s="1">
        <v>20.9</v>
      </c>
      <c r="S44" s="1">
        <f t="shared" si="10"/>
        <v>21</v>
      </c>
      <c r="T44" s="1">
        <v>25.2</v>
      </c>
      <c r="U44" s="1">
        <f t="shared" si="11"/>
        <v>25.3</v>
      </c>
      <c r="Y44" s="38">
        <v>40</v>
      </c>
      <c r="Z44" s="38" t="str">
        <f>IF('Nutritional Status'!C27="","",VLOOKUP('Nutritional Status'!#REF!,$A$5:$C$173,3,))</f>
        <v/>
      </c>
      <c r="AA44" s="38" t="str">
        <f t="shared" si="12"/>
        <v/>
      </c>
      <c r="AB44" s="38" t="str">
        <f t="shared" si="13"/>
        <v/>
      </c>
      <c r="AC44" s="38" t="str">
        <f t="shared" si="14"/>
        <v/>
      </c>
      <c r="AD44" s="38" t="str">
        <f t="shared" si="15"/>
        <v/>
      </c>
      <c r="AE44" s="38" t="str">
        <f t="shared" si="16"/>
        <v/>
      </c>
      <c r="AF44" s="38" t="str">
        <f t="shared" si="17"/>
        <v/>
      </c>
      <c r="AG44" s="38" t="str">
        <f t="shared" si="18"/>
        <v/>
      </c>
      <c r="AH44" s="38" t="str">
        <f t="shared" si="19"/>
        <v/>
      </c>
      <c r="AJ44" s="38" t="e">
        <f>IF(#REF!="","",VLOOKUP(#REF!,$A$5:$C$173,3,))</f>
        <v>#REF!</v>
      </c>
      <c r="AK44" s="38" t="e">
        <f t="shared" si="37"/>
        <v>#REF!</v>
      </c>
      <c r="AL44" s="38" t="e">
        <f t="shared" si="37"/>
        <v>#REF!</v>
      </c>
      <c r="AM44" s="38" t="e">
        <f t="shared" si="37"/>
        <v>#REF!</v>
      </c>
      <c r="AN44" s="38" t="e">
        <f t="shared" si="37"/>
        <v>#REF!</v>
      </c>
      <c r="AO44" s="38" t="e">
        <f t="shared" si="37"/>
        <v>#REF!</v>
      </c>
      <c r="AP44" s="38" t="e">
        <f t="shared" si="37"/>
        <v>#REF!</v>
      </c>
      <c r="AQ44" s="38" t="e">
        <f t="shared" si="37"/>
        <v>#REF!</v>
      </c>
      <c r="AR44" s="38" t="e">
        <f t="shared" si="37"/>
        <v>#REF!</v>
      </c>
      <c r="BA44" s="21" t="str">
        <f>IF(BB44="","",ROWS($BB$12:BB44))</f>
        <v/>
      </c>
      <c r="BB44" s="149"/>
      <c r="BC44" s="150"/>
      <c r="BD44" s="150"/>
      <c r="BE44" s="151"/>
      <c r="BF44" s="49"/>
      <c r="BG44" s="22" t="str">
        <f t="shared" si="36"/>
        <v/>
      </c>
      <c r="BH44" s="22"/>
      <c r="BI44" s="22"/>
      <c r="BJ44" s="22" t="str">
        <f t="shared" si="28"/>
        <v/>
      </c>
      <c r="BK44" s="22" t="str">
        <f t="shared" si="29"/>
        <v/>
      </c>
      <c r="BL44" s="22" t="str">
        <f t="shared" si="30"/>
        <v/>
      </c>
      <c r="BN44" s="14" t="str">
        <f t="shared" si="31"/>
        <v/>
      </c>
      <c r="BO44" s="14">
        <f t="shared" si="32"/>
        <v>5</v>
      </c>
      <c r="BP44" s="14" t="str">
        <f t="shared" si="33"/>
        <v>F</v>
      </c>
      <c r="BQ44" s="14" t="str">
        <f t="shared" si="34"/>
        <v>0</v>
      </c>
      <c r="BT44" s="13">
        <v>8.0299999999999994</v>
      </c>
      <c r="BU44" s="45">
        <v>3</v>
      </c>
      <c r="BV44" s="45">
        <v>99</v>
      </c>
      <c r="BW44" s="2"/>
      <c r="BX44" s="1">
        <v>1.113</v>
      </c>
      <c r="BY44" s="1">
        <v>1.1139999999999999</v>
      </c>
      <c r="BZ44" s="1">
        <v>1.17</v>
      </c>
      <c r="CA44" s="1">
        <v>1.171</v>
      </c>
      <c r="CB44" s="1">
        <v>1.401</v>
      </c>
      <c r="CC44" s="1">
        <v>1.4019999999999999</v>
      </c>
      <c r="CE44" s="64">
        <v>1.1030000000000002</v>
      </c>
      <c r="CF44" s="64">
        <v>1.1040000000000001</v>
      </c>
      <c r="CG44" s="64">
        <v>1.1619999999999999</v>
      </c>
      <c r="CH44" s="64">
        <v>1.163</v>
      </c>
      <c r="CI44" s="64">
        <v>1.3980000000000001</v>
      </c>
      <c r="CJ44" s="64">
        <v>1.399</v>
      </c>
      <c r="CM44" s="14" t="e">
        <f>IF('Nutritional Status'!#REF!="","",IF('Nutritional Status'!#REF!&gt;CT44,$CU$3,IF('Nutritional Status'!#REF!&gt;CR44,$CS$3,IF('Nutritional Status'!#REF!&gt;CP44,$CQ$3,$CP$3))))</f>
        <v>#REF!</v>
      </c>
      <c r="CN44" s="38">
        <v>40</v>
      </c>
      <c r="CO44" s="14" t="str">
        <f t="shared" si="21"/>
        <v/>
      </c>
      <c r="CP44" s="14" t="str">
        <f t="shared" si="39"/>
        <v/>
      </c>
      <c r="CQ44" s="14" t="str">
        <f t="shared" si="39"/>
        <v/>
      </c>
      <c r="CR44" s="14" t="str">
        <f t="shared" si="39"/>
        <v/>
      </c>
      <c r="CS44" s="14" t="str">
        <f t="shared" si="39"/>
        <v/>
      </c>
      <c r="CT44" s="14" t="str">
        <f t="shared" si="39"/>
        <v/>
      </c>
      <c r="CU44" s="14" t="str">
        <f t="shared" si="39"/>
        <v/>
      </c>
      <c r="CW44" s="38">
        <v>40</v>
      </c>
      <c r="CX44" s="14" t="e">
        <f t="shared" si="22"/>
        <v>#REF!</v>
      </c>
      <c r="CY44" s="14" t="e">
        <f t="shared" si="38"/>
        <v>#REF!</v>
      </c>
      <c r="CZ44" s="14" t="e">
        <f t="shared" si="38"/>
        <v>#REF!</v>
      </c>
      <c r="DA44" s="14" t="e">
        <f t="shared" si="38"/>
        <v>#REF!</v>
      </c>
      <c r="DB44" s="14" t="e">
        <f t="shared" si="38"/>
        <v>#REF!</v>
      </c>
      <c r="DC44" s="14" t="e">
        <f t="shared" si="38"/>
        <v>#REF!</v>
      </c>
      <c r="DD44" s="14" t="e">
        <f t="shared" si="38"/>
        <v>#REF!</v>
      </c>
    </row>
    <row r="45" spans="1:108" ht="15" customHeight="1">
      <c r="A45" s="13">
        <v>8.0399999999999991</v>
      </c>
      <c r="B45" s="31">
        <v>4</v>
      </c>
      <c r="C45" s="31">
        <v>100</v>
      </c>
      <c r="D45" s="2"/>
      <c r="E45" s="11">
        <v>12.3</v>
      </c>
      <c r="F45" s="11">
        <f t="shared" si="3"/>
        <v>12.4</v>
      </c>
      <c r="G45" s="11">
        <v>13.3</v>
      </c>
      <c r="H45" s="11">
        <f t="shared" si="5"/>
        <v>13.4</v>
      </c>
      <c r="I45" s="11">
        <v>19.899999999999999</v>
      </c>
      <c r="J45" s="11">
        <f t="shared" si="6"/>
        <v>20</v>
      </c>
      <c r="K45" s="1">
        <v>23.3</v>
      </c>
      <c r="L45" s="1">
        <f t="shared" si="7"/>
        <v>23.400000000000002</v>
      </c>
      <c r="M45" s="3"/>
      <c r="N45" s="11">
        <v>11.8</v>
      </c>
      <c r="O45" s="11">
        <f t="shared" si="8"/>
        <v>11.9</v>
      </c>
      <c r="P45" s="1">
        <v>12.9</v>
      </c>
      <c r="Q45" s="1">
        <f t="shared" si="9"/>
        <v>13</v>
      </c>
      <c r="R45" s="1">
        <v>20.9</v>
      </c>
      <c r="S45" s="1">
        <f t="shared" si="10"/>
        <v>21</v>
      </c>
      <c r="T45" s="1">
        <v>25.3</v>
      </c>
      <c r="U45" s="1">
        <f t="shared" si="11"/>
        <v>25.400000000000002</v>
      </c>
      <c r="Y45" s="38">
        <v>41</v>
      </c>
      <c r="Z45" s="38" t="str">
        <f>IF('Nutritional Status'!C28="","",VLOOKUP('Nutritional Status'!#REF!,$A$5:$C$173,3,))</f>
        <v/>
      </c>
      <c r="AA45" s="38" t="str">
        <f t="shared" si="12"/>
        <v/>
      </c>
      <c r="AB45" s="38" t="str">
        <f t="shared" si="13"/>
        <v/>
      </c>
      <c r="AC45" s="38" t="str">
        <f t="shared" si="14"/>
        <v/>
      </c>
      <c r="AD45" s="38" t="str">
        <f t="shared" si="15"/>
        <v/>
      </c>
      <c r="AE45" s="38" t="str">
        <f t="shared" si="16"/>
        <v/>
      </c>
      <c r="AF45" s="38" t="str">
        <f t="shared" si="17"/>
        <v/>
      </c>
      <c r="AG45" s="38" t="str">
        <f t="shared" si="18"/>
        <v/>
      </c>
      <c r="AH45" s="38" t="str">
        <f t="shared" si="19"/>
        <v/>
      </c>
      <c r="AJ45" s="38" t="e">
        <f>IF(#REF!="","",VLOOKUP(#REF!,$A$5:$C$173,3,))</f>
        <v>#REF!</v>
      </c>
      <c r="AK45" s="38" t="e">
        <f t="shared" si="37"/>
        <v>#REF!</v>
      </c>
      <c r="AL45" s="38" t="e">
        <f t="shared" si="37"/>
        <v>#REF!</v>
      </c>
      <c r="AM45" s="38" t="e">
        <f t="shared" si="37"/>
        <v>#REF!</v>
      </c>
      <c r="AN45" s="38" t="e">
        <f t="shared" si="37"/>
        <v>#REF!</v>
      </c>
      <c r="AO45" s="38" t="e">
        <f t="shared" si="37"/>
        <v>#REF!</v>
      </c>
      <c r="AP45" s="38" t="e">
        <f t="shared" si="37"/>
        <v>#REF!</v>
      </c>
      <c r="AQ45" s="38" t="e">
        <f t="shared" si="37"/>
        <v>#REF!</v>
      </c>
      <c r="AR45" s="38" t="e">
        <f t="shared" si="37"/>
        <v>#REF!</v>
      </c>
      <c r="BA45" s="21" t="str">
        <f>IF(BB45="","",ROWS($BB$12:BB45))</f>
        <v/>
      </c>
      <c r="BB45" s="149"/>
      <c r="BC45" s="150"/>
      <c r="BD45" s="150"/>
      <c r="BE45" s="151"/>
      <c r="BF45" s="49"/>
      <c r="BG45" s="22" t="str">
        <f t="shared" si="36"/>
        <v/>
      </c>
      <c r="BH45" s="22"/>
      <c r="BI45" s="22"/>
      <c r="BJ45" s="22" t="str">
        <f t="shared" si="28"/>
        <v/>
      </c>
      <c r="BK45" s="22" t="str">
        <f t="shared" si="29"/>
        <v/>
      </c>
      <c r="BL45" s="22" t="str">
        <f t="shared" si="30"/>
        <v/>
      </c>
      <c r="BN45" s="14" t="str">
        <f t="shared" si="31"/>
        <v/>
      </c>
      <c r="BO45" s="14">
        <f t="shared" si="32"/>
        <v>5</v>
      </c>
      <c r="BP45" s="14" t="str">
        <f t="shared" si="33"/>
        <v>F</v>
      </c>
      <c r="BQ45" s="14" t="str">
        <f t="shared" si="34"/>
        <v>0</v>
      </c>
      <c r="BT45" s="13">
        <v>8.0399999999999991</v>
      </c>
      <c r="BU45" s="45">
        <v>4</v>
      </c>
      <c r="BV45" s="45">
        <v>100</v>
      </c>
      <c r="BW45" s="2"/>
      <c r="BX45" s="1">
        <v>1.1159999999999999</v>
      </c>
      <c r="BY45" s="1">
        <v>1.117</v>
      </c>
      <c r="BZ45" s="1">
        <v>1.1740000000000002</v>
      </c>
      <c r="CA45" s="1">
        <v>1.175</v>
      </c>
      <c r="CB45" s="1">
        <v>1.4059999999999999</v>
      </c>
      <c r="CC45" s="1">
        <v>1.4069999999999998</v>
      </c>
      <c r="CE45" s="64">
        <v>1.107</v>
      </c>
      <c r="CF45" s="64">
        <v>1.1079999999999999</v>
      </c>
      <c r="CG45" s="64">
        <v>1.1660000000000001</v>
      </c>
      <c r="CH45" s="64">
        <v>1.167</v>
      </c>
      <c r="CI45" s="64">
        <v>1.403</v>
      </c>
      <c r="CJ45" s="64">
        <v>1.4040000000000001</v>
      </c>
      <c r="CM45" s="14" t="e">
        <f>IF('Nutritional Status'!#REF!="","",IF('Nutritional Status'!#REF!&gt;CT45,$CU$3,IF('Nutritional Status'!#REF!&gt;CR45,$CS$3,IF('Nutritional Status'!#REF!&gt;CP45,$CQ$3,$CP$3))))</f>
        <v>#REF!</v>
      </c>
      <c r="CN45" s="38">
        <v>41</v>
      </c>
      <c r="CO45" s="14" t="str">
        <f t="shared" si="21"/>
        <v/>
      </c>
      <c r="CP45" s="14" t="str">
        <f t="shared" si="39"/>
        <v/>
      </c>
      <c r="CQ45" s="14" t="str">
        <f t="shared" si="39"/>
        <v/>
      </c>
      <c r="CR45" s="14" t="str">
        <f t="shared" si="39"/>
        <v/>
      </c>
      <c r="CS45" s="14" t="str">
        <f t="shared" si="39"/>
        <v/>
      </c>
      <c r="CT45" s="14" t="str">
        <f t="shared" si="39"/>
        <v/>
      </c>
      <c r="CU45" s="14" t="str">
        <f t="shared" si="39"/>
        <v/>
      </c>
      <c r="CW45" s="38">
        <v>41</v>
      </c>
      <c r="CX45" s="14" t="e">
        <f t="shared" si="22"/>
        <v>#REF!</v>
      </c>
      <c r="CY45" s="14" t="e">
        <f t="shared" si="38"/>
        <v>#REF!</v>
      </c>
      <c r="CZ45" s="14" t="e">
        <f t="shared" si="38"/>
        <v>#REF!</v>
      </c>
      <c r="DA45" s="14" t="e">
        <f t="shared" si="38"/>
        <v>#REF!</v>
      </c>
      <c r="DB45" s="14" t="e">
        <f t="shared" si="38"/>
        <v>#REF!</v>
      </c>
      <c r="DC45" s="14" t="e">
        <f t="shared" si="38"/>
        <v>#REF!</v>
      </c>
      <c r="DD45" s="14" t="e">
        <f t="shared" si="38"/>
        <v>#REF!</v>
      </c>
    </row>
    <row r="46" spans="1:108" ht="15" customHeight="1">
      <c r="A46" s="13">
        <v>8.0500000000000007</v>
      </c>
      <c r="B46" s="31">
        <v>5</v>
      </c>
      <c r="C46" s="31">
        <v>101</v>
      </c>
      <c r="D46" s="2"/>
      <c r="E46" s="11">
        <v>12.4</v>
      </c>
      <c r="F46" s="11">
        <f t="shared" si="3"/>
        <v>12.5</v>
      </c>
      <c r="G46" s="11">
        <f t="shared" si="4"/>
        <v>13.3</v>
      </c>
      <c r="H46" s="11">
        <f t="shared" si="5"/>
        <v>13.4</v>
      </c>
      <c r="I46" s="11">
        <v>20</v>
      </c>
      <c r="J46" s="11">
        <f t="shared" si="6"/>
        <v>20.100000000000001</v>
      </c>
      <c r="K46" s="1">
        <v>23.4</v>
      </c>
      <c r="L46" s="1">
        <f t="shared" si="7"/>
        <v>23.5</v>
      </c>
      <c r="M46" s="3"/>
      <c r="N46" s="11">
        <v>11.8</v>
      </c>
      <c r="O46" s="11">
        <f t="shared" si="8"/>
        <v>11.9</v>
      </c>
      <c r="P46" s="1">
        <v>12.9</v>
      </c>
      <c r="Q46" s="1">
        <f t="shared" si="9"/>
        <v>13</v>
      </c>
      <c r="R46" s="1">
        <v>21</v>
      </c>
      <c r="S46" s="1">
        <f t="shared" si="10"/>
        <v>21.1</v>
      </c>
      <c r="T46" s="1">
        <v>25.5</v>
      </c>
      <c r="U46" s="1">
        <f t="shared" si="11"/>
        <v>25.6</v>
      </c>
      <c r="Y46" s="38">
        <v>42</v>
      </c>
      <c r="Z46" s="38" t="str">
        <f>IF('Nutritional Status'!C29="","",VLOOKUP('Nutritional Status'!#REF!,$A$5:$C$173,3,))</f>
        <v/>
      </c>
      <c r="AA46" s="38" t="str">
        <f t="shared" si="12"/>
        <v/>
      </c>
      <c r="AB46" s="38" t="str">
        <f t="shared" si="13"/>
        <v/>
      </c>
      <c r="AC46" s="38" t="str">
        <f t="shared" si="14"/>
        <v/>
      </c>
      <c r="AD46" s="38" t="str">
        <f t="shared" si="15"/>
        <v/>
      </c>
      <c r="AE46" s="38" t="str">
        <f t="shared" si="16"/>
        <v/>
      </c>
      <c r="AF46" s="38" t="str">
        <f t="shared" si="17"/>
        <v/>
      </c>
      <c r="AG46" s="38" t="str">
        <f t="shared" si="18"/>
        <v/>
      </c>
      <c r="AH46" s="38" t="str">
        <f t="shared" si="19"/>
        <v/>
      </c>
      <c r="AJ46" s="38" t="e">
        <f>IF(#REF!="","",VLOOKUP(#REF!,$A$5:$C$173,3,))</f>
        <v>#REF!</v>
      </c>
      <c r="AK46" s="38" t="e">
        <f t="shared" si="37"/>
        <v>#REF!</v>
      </c>
      <c r="AL46" s="38" t="e">
        <f t="shared" si="37"/>
        <v>#REF!</v>
      </c>
      <c r="AM46" s="38" t="e">
        <f t="shared" si="37"/>
        <v>#REF!</v>
      </c>
      <c r="AN46" s="38" t="e">
        <f t="shared" si="37"/>
        <v>#REF!</v>
      </c>
      <c r="AO46" s="38" t="e">
        <f t="shared" si="37"/>
        <v>#REF!</v>
      </c>
      <c r="AP46" s="38" t="e">
        <f t="shared" si="37"/>
        <v>#REF!</v>
      </c>
      <c r="AQ46" s="38" t="e">
        <f t="shared" si="37"/>
        <v>#REF!</v>
      </c>
      <c r="AR46" s="38" t="e">
        <f t="shared" si="37"/>
        <v>#REF!</v>
      </c>
      <c r="BA46" s="21" t="str">
        <f>IF(BB46="","",ROWS($BB$12:BB46))</f>
        <v/>
      </c>
      <c r="BB46" s="149"/>
      <c r="BC46" s="150"/>
      <c r="BD46" s="150"/>
      <c r="BE46" s="151"/>
      <c r="BF46" s="49"/>
      <c r="BG46" s="22" t="str">
        <f t="shared" si="36"/>
        <v/>
      </c>
      <c r="BH46" s="22"/>
      <c r="BI46" s="22"/>
      <c r="BJ46" s="22" t="str">
        <f t="shared" si="28"/>
        <v/>
      </c>
      <c r="BK46" s="22" t="str">
        <f t="shared" si="29"/>
        <v/>
      </c>
      <c r="BL46" s="22" t="str">
        <f t="shared" si="30"/>
        <v/>
      </c>
      <c r="BN46" s="14" t="str">
        <f t="shared" si="31"/>
        <v/>
      </c>
      <c r="BO46" s="14">
        <f t="shared" si="32"/>
        <v>5</v>
      </c>
      <c r="BP46" s="14" t="str">
        <f t="shared" si="33"/>
        <v>F</v>
      </c>
      <c r="BQ46" s="14" t="str">
        <f t="shared" si="34"/>
        <v>0</v>
      </c>
      <c r="BT46" s="13">
        <v>8.0500000000000007</v>
      </c>
      <c r="BU46" s="45">
        <v>5</v>
      </c>
      <c r="BV46" s="45">
        <v>101</v>
      </c>
      <c r="BW46" s="2"/>
      <c r="BX46" s="1">
        <v>1.1200000000000001</v>
      </c>
      <c r="BY46" s="1">
        <v>1.121</v>
      </c>
      <c r="BZ46" s="1">
        <v>1.1780000000000002</v>
      </c>
      <c r="CA46" s="1">
        <v>1.179</v>
      </c>
      <c r="CB46" s="1">
        <v>1.411</v>
      </c>
      <c r="CC46" s="1">
        <v>1.4119999999999999</v>
      </c>
      <c r="CE46" s="64">
        <v>1.111</v>
      </c>
      <c r="CF46" s="64">
        <v>1.1120000000000001</v>
      </c>
      <c r="CG46" s="64">
        <v>1.17</v>
      </c>
      <c r="CH46" s="64">
        <v>1.171</v>
      </c>
      <c r="CI46" s="64">
        <v>1.409</v>
      </c>
      <c r="CJ46" s="64">
        <v>1.41</v>
      </c>
      <c r="CM46" s="14" t="e">
        <f>IF('Nutritional Status'!#REF!="","",IF('Nutritional Status'!#REF!&gt;CT46,$CU$3,IF('Nutritional Status'!#REF!&gt;CR46,$CS$3,IF('Nutritional Status'!#REF!&gt;CP46,$CQ$3,$CP$3))))</f>
        <v>#REF!</v>
      </c>
      <c r="CN46" s="38">
        <v>42</v>
      </c>
      <c r="CO46" s="14" t="str">
        <f t="shared" si="21"/>
        <v/>
      </c>
      <c r="CP46" s="14" t="str">
        <f t="shared" si="39"/>
        <v/>
      </c>
      <c r="CQ46" s="14" t="str">
        <f t="shared" si="39"/>
        <v/>
      </c>
      <c r="CR46" s="14" t="str">
        <f t="shared" si="39"/>
        <v/>
      </c>
      <c r="CS46" s="14" t="str">
        <f t="shared" si="39"/>
        <v/>
      </c>
      <c r="CT46" s="14" t="str">
        <f t="shared" si="39"/>
        <v/>
      </c>
      <c r="CU46" s="14" t="str">
        <f t="shared" si="39"/>
        <v/>
      </c>
      <c r="CW46" s="38">
        <v>42</v>
      </c>
      <c r="CX46" s="14" t="e">
        <f t="shared" si="22"/>
        <v>#REF!</v>
      </c>
      <c r="CY46" s="14" t="e">
        <f t="shared" si="38"/>
        <v>#REF!</v>
      </c>
      <c r="CZ46" s="14" t="e">
        <f t="shared" si="38"/>
        <v>#REF!</v>
      </c>
      <c r="DA46" s="14" t="e">
        <f t="shared" si="38"/>
        <v>#REF!</v>
      </c>
      <c r="DB46" s="14" t="e">
        <f t="shared" si="38"/>
        <v>#REF!</v>
      </c>
      <c r="DC46" s="14" t="e">
        <f t="shared" si="38"/>
        <v>#REF!</v>
      </c>
      <c r="DD46" s="14" t="e">
        <f t="shared" si="38"/>
        <v>#REF!</v>
      </c>
    </row>
    <row r="47" spans="1:108" ht="15" customHeight="1">
      <c r="A47" s="13">
        <v>8.06</v>
      </c>
      <c r="B47" s="31">
        <v>6</v>
      </c>
      <c r="C47" s="31">
        <v>102</v>
      </c>
      <c r="D47" s="2"/>
      <c r="E47" s="11">
        <v>12.4</v>
      </c>
      <c r="F47" s="11">
        <f t="shared" si="3"/>
        <v>12.5</v>
      </c>
      <c r="G47" s="11">
        <f t="shared" si="4"/>
        <v>13.3</v>
      </c>
      <c r="H47" s="11">
        <f t="shared" si="5"/>
        <v>13.4</v>
      </c>
      <c r="I47" s="11">
        <v>20.100000000000001</v>
      </c>
      <c r="J47" s="11">
        <f t="shared" si="6"/>
        <v>20.200000000000003</v>
      </c>
      <c r="K47" s="1">
        <v>23.5</v>
      </c>
      <c r="L47" s="1">
        <f t="shared" si="7"/>
        <v>23.6</v>
      </c>
      <c r="M47" s="3"/>
      <c r="N47" s="11">
        <v>11.9</v>
      </c>
      <c r="O47" s="11">
        <f t="shared" si="8"/>
        <v>12</v>
      </c>
      <c r="P47" s="1">
        <v>12.9</v>
      </c>
      <c r="Q47" s="1">
        <f t="shared" si="9"/>
        <v>13</v>
      </c>
      <c r="R47" s="1">
        <v>21.1</v>
      </c>
      <c r="S47" s="1">
        <f t="shared" si="10"/>
        <v>21.200000000000003</v>
      </c>
      <c r="T47" s="1">
        <v>25.6</v>
      </c>
      <c r="U47" s="1">
        <f t="shared" si="11"/>
        <v>25.700000000000003</v>
      </c>
      <c r="Y47" s="38">
        <v>43</v>
      </c>
      <c r="Z47" s="38" t="str">
        <f>IF('Nutritional Status'!C30="","",VLOOKUP('Nutritional Status'!#REF!,$A$5:$C$173,3,))</f>
        <v/>
      </c>
      <c r="AA47" s="38" t="str">
        <f t="shared" si="12"/>
        <v/>
      </c>
      <c r="AB47" s="38" t="str">
        <f t="shared" si="13"/>
        <v/>
      </c>
      <c r="AC47" s="38" t="str">
        <f t="shared" si="14"/>
        <v/>
      </c>
      <c r="AD47" s="38" t="str">
        <f t="shared" si="15"/>
        <v/>
      </c>
      <c r="AE47" s="38" t="str">
        <f t="shared" si="16"/>
        <v/>
      </c>
      <c r="AF47" s="38" t="str">
        <f t="shared" si="17"/>
        <v/>
      </c>
      <c r="AG47" s="38" t="str">
        <f t="shared" si="18"/>
        <v/>
      </c>
      <c r="AH47" s="38" t="str">
        <f t="shared" si="19"/>
        <v/>
      </c>
      <c r="AJ47" s="38" t="e">
        <f>IF(#REF!="","",VLOOKUP(#REF!,$A$5:$C$173,3,))</f>
        <v>#REF!</v>
      </c>
      <c r="AK47" s="38" t="e">
        <f t="shared" si="37"/>
        <v>#REF!</v>
      </c>
      <c r="AL47" s="38" t="e">
        <f t="shared" si="37"/>
        <v>#REF!</v>
      </c>
      <c r="AM47" s="38" t="e">
        <f t="shared" si="37"/>
        <v>#REF!</v>
      </c>
      <c r="AN47" s="38" t="e">
        <f t="shared" si="37"/>
        <v>#REF!</v>
      </c>
      <c r="AO47" s="38" t="e">
        <f t="shared" si="37"/>
        <v>#REF!</v>
      </c>
      <c r="AP47" s="38" t="e">
        <f t="shared" si="37"/>
        <v>#REF!</v>
      </c>
      <c r="AQ47" s="38" t="e">
        <f t="shared" si="37"/>
        <v>#REF!</v>
      </c>
      <c r="AR47" s="38" t="e">
        <f t="shared" si="37"/>
        <v>#REF!</v>
      </c>
      <c r="BA47" s="21" t="str">
        <f>IF(BB47="","",ROWS($BB$12:BB47))</f>
        <v/>
      </c>
      <c r="BB47" s="149"/>
      <c r="BC47" s="150"/>
      <c r="BD47" s="150"/>
      <c r="BE47" s="151"/>
      <c r="BF47" s="49"/>
      <c r="BG47" s="22" t="str">
        <f t="shared" si="36"/>
        <v/>
      </c>
      <c r="BH47" s="22"/>
      <c r="BI47" s="22"/>
      <c r="BJ47" s="22" t="str">
        <f t="shared" si="28"/>
        <v/>
      </c>
      <c r="BK47" s="22" t="str">
        <f t="shared" si="29"/>
        <v/>
      </c>
      <c r="BL47" s="22" t="str">
        <f t="shared" si="30"/>
        <v/>
      </c>
      <c r="BN47" s="14" t="str">
        <f t="shared" si="31"/>
        <v/>
      </c>
      <c r="BO47" s="14">
        <f t="shared" si="32"/>
        <v>5</v>
      </c>
      <c r="BP47" s="14" t="str">
        <f t="shared" si="33"/>
        <v>F</v>
      </c>
      <c r="BQ47" s="14" t="str">
        <f t="shared" si="34"/>
        <v>0</v>
      </c>
      <c r="BT47" s="13">
        <v>8.06</v>
      </c>
      <c r="BU47" s="45">
        <v>6</v>
      </c>
      <c r="BV47" s="45">
        <v>102</v>
      </c>
      <c r="BW47" s="2"/>
      <c r="BX47" s="1">
        <v>1.123</v>
      </c>
      <c r="BY47" s="1">
        <v>1.1239999999999999</v>
      </c>
      <c r="BZ47" s="1">
        <v>1.1819999999999999</v>
      </c>
      <c r="CA47" s="1">
        <v>1.1830000000000001</v>
      </c>
      <c r="CB47" s="1">
        <v>1.4159999999999999</v>
      </c>
      <c r="CC47" s="1">
        <v>1.4169999999999998</v>
      </c>
      <c r="CE47" s="64">
        <v>1.115</v>
      </c>
      <c r="CF47" s="64">
        <v>1.1159999999999999</v>
      </c>
      <c r="CG47" s="64">
        <v>1.175</v>
      </c>
      <c r="CH47" s="64">
        <v>1.1759999999999999</v>
      </c>
      <c r="CI47" s="64">
        <v>1.4140000000000001</v>
      </c>
      <c r="CJ47" s="64">
        <v>1.415</v>
      </c>
      <c r="CM47" s="14" t="e">
        <f>IF('Nutritional Status'!#REF!="","",IF('Nutritional Status'!#REF!&gt;CT47,$CU$3,IF('Nutritional Status'!#REF!&gt;CR47,$CS$3,IF('Nutritional Status'!#REF!&gt;CP47,$CQ$3,$CP$3))))</f>
        <v>#REF!</v>
      </c>
      <c r="CN47" s="38">
        <v>43</v>
      </c>
      <c r="CO47" s="14" t="str">
        <f t="shared" si="21"/>
        <v/>
      </c>
      <c r="CP47" s="14" t="str">
        <f t="shared" si="39"/>
        <v/>
      </c>
      <c r="CQ47" s="14" t="str">
        <f t="shared" si="39"/>
        <v/>
      </c>
      <c r="CR47" s="14" t="str">
        <f t="shared" si="39"/>
        <v/>
      </c>
      <c r="CS47" s="14" t="str">
        <f t="shared" si="39"/>
        <v/>
      </c>
      <c r="CT47" s="14" t="str">
        <f t="shared" si="39"/>
        <v/>
      </c>
      <c r="CU47" s="14" t="str">
        <f t="shared" si="39"/>
        <v/>
      </c>
      <c r="CW47" s="38">
        <v>43</v>
      </c>
      <c r="CX47" s="14" t="e">
        <f t="shared" si="22"/>
        <v>#REF!</v>
      </c>
      <c r="CY47" s="14" t="e">
        <f t="shared" si="38"/>
        <v>#REF!</v>
      </c>
      <c r="CZ47" s="14" t="e">
        <f t="shared" si="38"/>
        <v>#REF!</v>
      </c>
      <c r="DA47" s="14" t="e">
        <f t="shared" si="38"/>
        <v>#REF!</v>
      </c>
      <c r="DB47" s="14" t="e">
        <f t="shared" si="38"/>
        <v>#REF!</v>
      </c>
      <c r="DC47" s="14" t="e">
        <f t="shared" si="38"/>
        <v>#REF!</v>
      </c>
      <c r="DD47" s="14" t="e">
        <f t="shared" si="38"/>
        <v>#REF!</v>
      </c>
    </row>
    <row r="48" spans="1:108" ht="15" customHeight="1">
      <c r="A48" s="13">
        <v>8.07</v>
      </c>
      <c r="B48" s="31">
        <v>7</v>
      </c>
      <c r="C48" s="31">
        <v>103</v>
      </c>
      <c r="D48" s="2"/>
      <c r="E48" s="11">
        <v>12.4</v>
      </c>
      <c r="F48" s="11">
        <f t="shared" si="3"/>
        <v>12.5</v>
      </c>
      <c r="G48" s="11">
        <f t="shared" si="4"/>
        <v>13.3</v>
      </c>
      <c r="H48" s="11">
        <f t="shared" si="5"/>
        <v>13.4</v>
      </c>
      <c r="I48" s="11">
        <v>20.100000000000001</v>
      </c>
      <c r="J48" s="11">
        <f t="shared" si="6"/>
        <v>20.200000000000003</v>
      </c>
      <c r="K48" s="1">
        <v>23.6</v>
      </c>
      <c r="L48" s="1">
        <f t="shared" si="7"/>
        <v>23.700000000000003</v>
      </c>
      <c r="M48" s="3"/>
      <c r="N48" s="11">
        <v>11.9</v>
      </c>
      <c r="O48" s="11">
        <f t="shared" si="8"/>
        <v>12</v>
      </c>
      <c r="P48" s="1">
        <v>12.9</v>
      </c>
      <c r="Q48" s="1">
        <f t="shared" si="9"/>
        <v>13</v>
      </c>
      <c r="R48" s="1">
        <v>21.2</v>
      </c>
      <c r="S48" s="1">
        <f t="shared" si="10"/>
        <v>21.3</v>
      </c>
      <c r="T48" s="1">
        <v>25.8</v>
      </c>
      <c r="U48" s="1">
        <f t="shared" si="11"/>
        <v>25.900000000000002</v>
      </c>
      <c r="Y48" s="38">
        <v>44</v>
      </c>
      <c r="Z48" s="38" t="str">
        <f>IF('Nutritional Status'!C31="","",VLOOKUP('Nutritional Status'!#REF!,$A$5:$C$173,3,))</f>
        <v/>
      </c>
      <c r="AA48" s="38" t="str">
        <f t="shared" si="12"/>
        <v/>
      </c>
      <c r="AB48" s="38" t="str">
        <f t="shared" si="13"/>
        <v/>
      </c>
      <c r="AC48" s="38" t="str">
        <f t="shared" si="14"/>
        <v/>
      </c>
      <c r="AD48" s="38" t="str">
        <f t="shared" si="15"/>
        <v/>
      </c>
      <c r="AE48" s="38" t="str">
        <f t="shared" si="16"/>
        <v/>
      </c>
      <c r="AF48" s="38" t="str">
        <f t="shared" si="17"/>
        <v/>
      </c>
      <c r="AG48" s="38" t="str">
        <f t="shared" si="18"/>
        <v/>
      </c>
      <c r="AH48" s="38" t="str">
        <f t="shared" si="19"/>
        <v/>
      </c>
      <c r="AJ48" s="38" t="e">
        <f>IF(#REF!="","",VLOOKUP(#REF!,$A$5:$C$173,3,))</f>
        <v>#REF!</v>
      </c>
      <c r="AK48" s="38" t="e">
        <f t="shared" si="37"/>
        <v>#REF!</v>
      </c>
      <c r="AL48" s="38" t="e">
        <f t="shared" si="37"/>
        <v>#REF!</v>
      </c>
      <c r="AM48" s="38" t="e">
        <f t="shared" si="37"/>
        <v>#REF!</v>
      </c>
      <c r="AN48" s="38" t="e">
        <f t="shared" si="37"/>
        <v>#REF!</v>
      </c>
      <c r="AO48" s="38" t="e">
        <f t="shared" si="37"/>
        <v>#REF!</v>
      </c>
      <c r="AP48" s="38" t="e">
        <f t="shared" si="37"/>
        <v>#REF!</v>
      </c>
      <c r="AQ48" s="38" t="e">
        <f t="shared" si="37"/>
        <v>#REF!</v>
      </c>
      <c r="AR48" s="38" t="e">
        <f t="shared" si="37"/>
        <v>#REF!</v>
      </c>
      <c r="BA48" s="21" t="str">
        <f>IF(BB48="","",ROWS($BB$12:BB48))</f>
        <v/>
      </c>
      <c r="BB48" s="149"/>
      <c r="BC48" s="150"/>
      <c r="BD48" s="150"/>
      <c r="BE48" s="151"/>
      <c r="BF48" s="49"/>
      <c r="BG48" s="22" t="str">
        <f t="shared" si="36"/>
        <v/>
      </c>
      <c r="BH48" s="22"/>
      <c r="BI48" s="22"/>
      <c r="BJ48" s="22" t="str">
        <f t="shared" si="28"/>
        <v/>
      </c>
      <c r="BK48" s="22" t="str">
        <f t="shared" si="29"/>
        <v/>
      </c>
      <c r="BL48" s="22" t="str">
        <f t="shared" si="30"/>
        <v/>
      </c>
      <c r="BN48" s="14" t="str">
        <f t="shared" si="31"/>
        <v/>
      </c>
      <c r="BO48" s="14">
        <f t="shared" si="32"/>
        <v>5</v>
      </c>
      <c r="BP48" s="14" t="str">
        <f t="shared" si="33"/>
        <v>F</v>
      </c>
      <c r="BQ48" s="14" t="str">
        <f t="shared" si="34"/>
        <v>0</v>
      </c>
      <c r="BT48" s="13">
        <v>8.07</v>
      </c>
      <c r="BU48" s="45">
        <v>7</v>
      </c>
      <c r="BV48" s="45">
        <v>103</v>
      </c>
      <c r="BW48" s="2"/>
      <c r="BX48" s="1">
        <v>1.127</v>
      </c>
      <c r="BY48" s="1">
        <v>1.1279999999999999</v>
      </c>
      <c r="BZ48" s="1">
        <v>1.1860000000000002</v>
      </c>
      <c r="CA48" s="1">
        <v>1.1870000000000001</v>
      </c>
      <c r="CB48" s="1">
        <v>1.421</v>
      </c>
      <c r="CC48" s="1">
        <v>1.4219999999999999</v>
      </c>
      <c r="CE48" s="64">
        <v>1.119</v>
      </c>
      <c r="CF48" s="64">
        <v>1.1200000000000001</v>
      </c>
      <c r="CG48" s="64">
        <v>1.179</v>
      </c>
      <c r="CH48" s="64">
        <v>1.18</v>
      </c>
      <c r="CI48" s="64">
        <v>1.42</v>
      </c>
      <c r="CJ48" s="64">
        <v>1.421</v>
      </c>
      <c r="CM48" s="14" t="e">
        <f>IF('Nutritional Status'!#REF!="","",IF('Nutritional Status'!#REF!&gt;CT48,$CU$3,IF('Nutritional Status'!#REF!&gt;CR48,$CS$3,IF('Nutritional Status'!#REF!&gt;CP48,$CQ$3,$CP$3))))</f>
        <v>#REF!</v>
      </c>
      <c r="CN48" s="38">
        <v>44</v>
      </c>
      <c r="CO48" s="14" t="str">
        <f t="shared" si="21"/>
        <v/>
      </c>
      <c r="CP48" s="14" t="str">
        <f t="shared" si="39"/>
        <v/>
      </c>
      <c r="CQ48" s="14" t="str">
        <f t="shared" si="39"/>
        <v/>
      </c>
      <c r="CR48" s="14" t="str">
        <f t="shared" si="39"/>
        <v/>
      </c>
      <c r="CS48" s="14" t="str">
        <f t="shared" si="39"/>
        <v/>
      </c>
      <c r="CT48" s="14" t="str">
        <f t="shared" si="39"/>
        <v/>
      </c>
      <c r="CU48" s="14" t="str">
        <f t="shared" si="39"/>
        <v/>
      </c>
      <c r="CW48" s="38">
        <v>44</v>
      </c>
      <c r="CX48" s="14" t="e">
        <f t="shared" si="22"/>
        <v>#REF!</v>
      </c>
      <c r="CY48" s="14" t="e">
        <f t="shared" si="38"/>
        <v>#REF!</v>
      </c>
      <c r="CZ48" s="14" t="e">
        <f t="shared" si="38"/>
        <v>#REF!</v>
      </c>
      <c r="DA48" s="14" t="e">
        <f t="shared" si="38"/>
        <v>#REF!</v>
      </c>
      <c r="DB48" s="14" t="e">
        <f t="shared" si="38"/>
        <v>#REF!</v>
      </c>
      <c r="DC48" s="14" t="e">
        <f t="shared" si="38"/>
        <v>#REF!</v>
      </c>
      <c r="DD48" s="14" t="e">
        <f t="shared" si="38"/>
        <v>#REF!</v>
      </c>
    </row>
    <row r="49" spans="1:108" ht="15" customHeight="1">
      <c r="A49" s="13">
        <v>8.08</v>
      </c>
      <c r="B49" s="31">
        <v>8</v>
      </c>
      <c r="C49" s="31">
        <v>104</v>
      </c>
      <c r="D49" s="2"/>
      <c r="E49" s="11">
        <v>12.4</v>
      </c>
      <c r="F49" s="11">
        <f t="shared" si="3"/>
        <v>12.5</v>
      </c>
      <c r="G49" s="11">
        <f t="shared" si="4"/>
        <v>13.3</v>
      </c>
      <c r="H49" s="11">
        <f t="shared" si="5"/>
        <v>13.4</v>
      </c>
      <c r="I49" s="11">
        <v>20.2</v>
      </c>
      <c r="J49" s="11">
        <f t="shared" si="6"/>
        <v>20.3</v>
      </c>
      <c r="K49" s="1">
        <v>23.8</v>
      </c>
      <c r="L49" s="1">
        <f t="shared" si="7"/>
        <v>23.900000000000002</v>
      </c>
      <c r="M49" s="3"/>
      <c r="N49" s="11">
        <v>11.9</v>
      </c>
      <c r="O49" s="11">
        <f t="shared" si="8"/>
        <v>12</v>
      </c>
      <c r="P49" s="1">
        <v>12.9</v>
      </c>
      <c r="Q49" s="1">
        <f t="shared" si="9"/>
        <v>13</v>
      </c>
      <c r="R49" s="1">
        <v>21.3</v>
      </c>
      <c r="S49" s="1">
        <f t="shared" si="10"/>
        <v>21.400000000000002</v>
      </c>
      <c r="T49" s="1">
        <v>25.9</v>
      </c>
      <c r="U49" s="1">
        <f t="shared" si="11"/>
        <v>26</v>
      </c>
      <c r="Y49" s="38">
        <v>45</v>
      </c>
      <c r="Z49" s="38" t="str">
        <f>IF('Nutritional Status'!C32="","",VLOOKUP('Nutritional Status'!#REF!,$A$5:$C$173,3,))</f>
        <v/>
      </c>
      <c r="AA49" s="38" t="str">
        <f t="shared" si="12"/>
        <v/>
      </c>
      <c r="AB49" s="38" t="str">
        <f t="shared" si="13"/>
        <v/>
      </c>
      <c r="AC49" s="38" t="str">
        <f t="shared" si="14"/>
        <v/>
      </c>
      <c r="AD49" s="38" t="str">
        <f t="shared" si="15"/>
        <v/>
      </c>
      <c r="AE49" s="38" t="str">
        <f t="shared" si="16"/>
        <v/>
      </c>
      <c r="AF49" s="38" t="str">
        <f t="shared" si="17"/>
        <v/>
      </c>
      <c r="AG49" s="38" t="str">
        <f t="shared" si="18"/>
        <v/>
      </c>
      <c r="AH49" s="38" t="str">
        <f t="shared" si="19"/>
        <v/>
      </c>
      <c r="AJ49" s="38" t="e">
        <f>IF(#REF!="","",VLOOKUP(#REF!,$A$5:$C$173,3,))</f>
        <v>#REF!</v>
      </c>
      <c r="AK49" s="38" t="e">
        <f t="shared" si="37"/>
        <v>#REF!</v>
      </c>
      <c r="AL49" s="38" t="e">
        <f t="shared" si="37"/>
        <v>#REF!</v>
      </c>
      <c r="AM49" s="38" t="e">
        <f t="shared" si="37"/>
        <v>#REF!</v>
      </c>
      <c r="AN49" s="38" t="e">
        <f t="shared" si="37"/>
        <v>#REF!</v>
      </c>
      <c r="AO49" s="38" t="e">
        <f t="shared" si="37"/>
        <v>#REF!</v>
      </c>
      <c r="AP49" s="38" t="e">
        <f t="shared" si="37"/>
        <v>#REF!</v>
      </c>
      <c r="AQ49" s="38" t="e">
        <f t="shared" si="37"/>
        <v>#REF!</v>
      </c>
      <c r="AR49" s="38" t="e">
        <f t="shared" si="37"/>
        <v>#REF!</v>
      </c>
      <c r="BA49" s="21" t="str">
        <f>IF(BB49="","",ROWS($BB$12:BB49))</f>
        <v/>
      </c>
      <c r="BB49" s="149"/>
      <c r="BC49" s="150"/>
      <c r="BD49" s="150"/>
      <c r="BE49" s="151"/>
      <c r="BF49" s="49"/>
      <c r="BG49" s="22" t="str">
        <f t="shared" si="36"/>
        <v/>
      </c>
      <c r="BH49" s="22"/>
      <c r="BI49" s="22"/>
      <c r="BJ49" s="22" t="str">
        <f t="shared" si="28"/>
        <v/>
      </c>
      <c r="BK49" s="22" t="str">
        <f t="shared" si="29"/>
        <v/>
      </c>
      <c r="BL49" s="22" t="str">
        <f t="shared" si="30"/>
        <v/>
      </c>
      <c r="BN49" s="14" t="str">
        <f t="shared" si="31"/>
        <v/>
      </c>
      <c r="BO49" s="14">
        <f t="shared" si="32"/>
        <v>5</v>
      </c>
      <c r="BP49" s="14" t="str">
        <f t="shared" si="33"/>
        <v>F</v>
      </c>
      <c r="BQ49" s="14" t="str">
        <f t="shared" si="34"/>
        <v>0</v>
      </c>
      <c r="BT49" s="13">
        <v>8.08</v>
      </c>
      <c r="BU49" s="45">
        <v>8</v>
      </c>
      <c r="BV49" s="45">
        <v>104</v>
      </c>
      <c r="BW49" s="2"/>
      <c r="BX49" s="1">
        <v>1.1299999999999999</v>
      </c>
      <c r="BY49" s="1">
        <v>1.131</v>
      </c>
      <c r="BZ49" s="1">
        <v>1.1890000000000001</v>
      </c>
      <c r="CA49" s="1">
        <v>1.19</v>
      </c>
      <c r="CB49" s="1">
        <v>1.4259999999999999</v>
      </c>
      <c r="CC49" s="1">
        <v>1.4269999999999998</v>
      </c>
      <c r="CE49" s="64">
        <v>1.1240000000000001</v>
      </c>
      <c r="CF49" s="64">
        <v>1.125</v>
      </c>
      <c r="CG49" s="64">
        <v>1.1840000000000002</v>
      </c>
      <c r="CH49" s="64">
        <v>1.1850000000000001</v>
      </c>
      <c r="CI49" s="64">
        <v>1.425</v>
      </c>
      <c r="CJ49" s="64">
        <v>1.4259999999999999</v>
      </c>
      <c r="CM49" s="14" t="e">
        <f>IF('Nutritional Status'!#REF!="","",IF('Nutritional Status'!#REF!&gt;CT49,$CU$3,IF('Nutritional Status'!#REF!&gt;CR49,$CS$3,IF('Nutritional Status'!#REF!&gt;CP49,$CQ$3,$CP$3))))</f>
        <v>#REF!</v>
      </c>
      <c r="CN49" s="38">
        <v>45</v>
      </c>
      <c r="CO49" s="14" t="str">
        <f t="shared" si="21"/>
        <v/>
      </c>
      <c r="CP49" s="14" t="str">
        <f t="shared" si="39"/>
        <v/>
      </c>
      <c r="CQ49" s="14" t="str">
        <f t="shared" si="39"/>
        <v/>
      </c>
      <c r="CR49" s="14" t="str">
        <f t="shared" si="39"/>
        <v/>
      </c>
      <c r="CS49" s="14" t="str">
        <f t="shared" si="39"/>
        <v/>
      </c>
      <c r="CT49" s="14" t="str">
        <f t="shared" si="39"/>
        <v/>
      </c>
      <c r="CU49" s="14" t="str">
        <f t="shared" si="39"/>
        <v/>
      </c>
      <c r="CW49" s="38">
        <v>45</v>
      </c>
      <c r="CX49" s="14" t="e">
        <f t="shared" si="22"/>
        <v>#REF!</v>
      </c>
      <c r="CY49" s="14" t="e">
        <f t="shared" si="38"/>
        <v>#REF!</v>
      </c>
      <c r="CZ49" s="14" t="e">
        <f t="shared" si="38"/>
        <v>#REF!</v>
      </c>
      <c r="DA49" s="14" t="e">
        <f t="shared" si="38"/>
        <v>#REF!</v>
      </c>
      <c r="DB49" s="14" t="e">
        <f t="shared" si="38"/>
        <v>#REF!</v>
      </c>
      <c r="DC49" s="14" t="e">
        <f t="shared" si="38"/>
        <v>#REF!</v>
      </c>
      <c r="DD49" s="14" t="e">
        <f t="shared" si="38"/>
        <v>#REF!</v>
      </c>
    </row>
    <row r="50" spans="1:108" ht="15" customHeight="1">
      <c r="A50" s="13">
        <v>8.09</v>
      </c>
      <c r="B50" s="31">
        <v>9</v>
      </c>
      <c r="C50" s="31">
        <v>105</v>
      </c>
      <c r="D50" s="2"/>
      <c r="E50" s="11">
        <v>12.4</v>
      </c>
      <c r="F50" s="11">
        <f t="shared" si="3"/>
        <v>12.5</v>
      </c>
      <c r="G50" s="11">
        <f t="shared" si="4"/>
        <v>13.3</v>
      </c>
      <c r="H50" s="11">
        <f t="shared" si="5"/>
        <v>13.4</v>
      </c>
      <c r="I50" s="11">
        <v>20.3</v>
      </c>
      <c r="J50" s="11">
        <f t="shared" si="6"/>
        <v>20.400000000000002</v>
      </c>
      <c r="K50" s="1">
        <v>23.9</v>
      </c>
      <c r="L50" s="1">
        <f t="shared" si="7"/>
        <v>24</v>
      </c>
      <c r="M50" s="3"/>
      <c r="N50" s="11">
        <v>11.9</v>
      </c>
      <c r="O50" s="11">
        <f t="shared" si="8"/>
        <v>12</v>
      </c>
      <c r="P50" s="1">
        <v>13</v>
      </c>
      <c r="Q50" s="1">
        <f t="shared" si="9"/>
        <v>13.1</v>
      </c>
      <c r="R50" s="1">
        <v>21.3</v>
      </c>
      <c r="S50" s="1">
        <f t="shared" si="10"/>
        <v>21.400000000000002</v>
      </c>
      <c r="T50" s="1">
        <v>26.1</v>
      </c>
      <c r="U50" s="1">
        <f t="shared" si="11"/>
        <v>26.200000000000003</v>
      </c>
      <c r="Y50" s="38">
        <v>46</v>
      </c>
      <c r="Z50" s="38" t="str">
        <f>IF('Nutritional Status'!C33="","",VLOOKUP('Nutritional Status'!#REF!,$A$5:$C$173,3,))</f>
        <v/>
      </c>
      <c r="AA50" s="38" t="str">
        <f t="shared" si="12"/>
        <v/>
      </c>
      <c r="AB50" s="38" t="str">
        <f t="shared" si="13"/>
        <v/>
      </c>
      <c r="AC50" s="38" t="str">
        <f t="shared" si="14"/>
        <v/>
      </c>
      <c r="AD50" s="38" t="str">
        <f t="shared" si="15"/>
        <v/>
      </c>
      <c r="AE50" s="38" t="str">
        <f t="shared" si="16"/>
        <v/>
      </c>
      <c r="AF50" s="38" t="str">
        <f t="shared" si="17"/>
        <v/>
      </c>
      <c r="AG50" s="38" t="str">
        <f t="shared" si="18"/>
        <v/>
      </c>
      <c r="AH50" s="38" t="str">
        <f t="shared" si="19"/>
        <v/>
      </c>
      <c r="AJ50" s="38" t="e">
        <f>IF(#REF!="","",VLOOKUP(#REF!,$A$5:$C$173,3,))</f>
        <v>#REF!</v>
      </c>
      <c r="AK50" s="38" t="e">
        <f t="shared" si="37"/>
        <v>#REF!</v>
      </c>
      <c r="AL50" s="38" t="e">
        <f t="shared" si="37"/>
        <v>#REF!</v>
      </c>
      <c r="AM50" s="38" t="e">
        <f t="shared" si="37"/>
        <v>#REF!</v>
      </c>
      <c r="AN50" s="38" t="e">
        <f t="shared" si="37"/>
        <v>#REF!</v>
      </c>
      <c r="AO50" s="38" t="e">
        <f t="shared" si="37"/>
        <v>#REF!</v>
      </c>
      <c r="AP50" s="38" t="e">
        <f t="shared" si="37"/>
        <v>#REF!</v>
      </c>
      <c r="AQ50" s="38" t="e">
        <f t="shared" si="37"/>
        <v>#REF!</v>
      </c>
      <c r="AR50" s="38" t="e">
        <f t="shared" si="37"/>
        <v>#REF!</v>
      </c>
      <c r="BA50" s="21" t="str">
        <f>IF(BB50="","",ROWS($BB$12:BB50))</f>
        <v/>
      </c>
      <c r="BB50" s="149"/>
      <c r="BC50" s="150"/>
      <c r="BD50" s="150"/>
      <c r="BE50" s="151"/>
      <c r="BF50" s="49"/>
      <c r="BG50" s="22" t="str">
        <f t="shared" si="36"/>
        <v/>
      </c>
      <c r="BH50" s="22"/>
      <c r="BI50" s="22"/>
      <c r="BJ50" s="22" t="str">
        <f t="shared" si="28"/>
        <v/>
      </c>
      <c r="BK50" s="22" t="str">
        <f t="shared" si="29"/>
        <v/>
      </c>
      <c r="BL50" s="22" t="str">
        <f t="shared" si="30"/>
        <v/>
      </c>
      <c r="BN50" s="14" t="str">
        <f t="shared" si="31"/>
        <v/>
      </c>
      <c r="BO50" s="14">
        <f t="shared" si="32"/>
        <v>5</v>
      </c>
      <c r="BP50" s="14" t="str">
        <f t="shared" si="33"/>
        <v>F</v>
      </c>
      <c r="BQ50" s="14" t="str">
        <f t="shared" si="34"/>
        <v>0</v>
      </c>
      <c r="BT50" s="13">
        <v>8.09</v>
      </c>
      <c r="BU50" s="45">
        <v>9</v>
      </c>
      <c r="BV50" s="45">
        <v>105</v>
      </c>
      <c r="BW50" s="2"/>
      <c r="BX50" s="1">
        <v>1.1340000000000001</v>
      </c>
      <c r="BY50" s="1">
        <v>1.135</v>
      </c>
      <c r="BZ50" s="1">
        <v>1.1930000000000001</v>
      </c>
      <c r="CA50" s="1">
        <v>1.194</v>
      </c>
      <c r="CB50" s="1">
        <v>1.431</v>
      </c>
      <c r="CC50" s="1">
        <v>1.4319999999999999</v>
      </c>
      <c r="CE50" s="64">
        <v>1.1280000000000001</v>
      </c>
      <c r="CF50" s="64">
        <v>1.129</v>
      </c>
      <c r="CG50" s="64">
        <v>1.1880000000000002</v>
      </c>
      <c r="CH50" s="64">
        <v>1.1890000000000001</v>
      </c>
      <c r="CI50" s="64">
        <v>1.431</v>
      </c>
      <c r="CJ50" s="64">
        <v>1.4319999999999999</v>
      </c>
      <c r="CM50" s="14" t="e">
        <f>IF('Nutritional Status'!#REF!="","",IF('Nutritional Status'!#REF!&gt;CT50,$CU$3,IF('Nutritional Status'!#REF!&gt;CR50,$CS$3,IF('Nutritional Status'!#REF!&gt;CP50,$CQ$3,$CP$3))))</f>
        <v>#REF!</v>
      </c>
      <c r="CN50" s="38">
        <v>46</v>
      </c>
      <c r="CO50" s="14" t="str">
        <f t="shared" si="21"/>
        <v/>
      </c>
      <c r="CP50" s="14" t="str">
        <f t="shared" si="39"/>
        <v/>
      </c>
      <c r="CQ50" s="14" t="str">
        <f t="shared" si="39"/>
        <v/>
      </c>
      <c r="CR50" s="14" t="str">
        <f t="shared" si="39"/>
        <v/>
      </c>
      <c r="CS50" s="14" t="str">
        <f t="shared" si="39"/>
        <v/>
      </c>
      <c r="CT50" s="14" t="str">
        <f t="shared" si="39"/>
        <v/>
      </c>
      <c r="CU50" s="14" t="str">
        <f t="shared" si="39"/>
        <v/>
      </c>
      <c r="CW50" s="38">
        <v>46</v>
      </c>
      <c r="CX50" s="14" t="e">
        <f t="shared" si="22"/>
        <v>#REF!</v>
      </c>
      <c r="CY50" s="14" t="e">
        <f t="shared" si="38"/>
        <v>#REF!</v>
      </c>
      <c r="CZ50" s="14" t="e">
        <f t="shared" si="38"/>
        <v>#REF!</v>
      </c>
      <c r="DA50" s="14" t="e">
        <f t="shared" si="38"/>
        <v>#REF!</v>
      </c>
      <c r="DB50" s="14" t="e">
        <f t="shared" si="38"/>
        <v>#REF!</v>
      </c>
      <c r="DC50" s="14" t="e">
        <f t="shared" si="38"/>
        <v>#REF!</v>
      </c>
      <c r="DD50" s="14" t="e">
        <f t="shared" si="38"/>
        <v>#REF!</v>
      </c>
    </row>
    <row r="51" spans="1:108" ht="15" customHeight="1">
      <c r="A51" s="13">
        <v>8.1</v>
      </c>
      <c r="B51" s="31">
        <v>10</v>
      </c>
      <c r="C51" s="31">
        <v>106</v>
      </c>
      <c r="D51" s="2"/>
      <c r="E51" s="11">
        <v>12.4</v>
      </c>
      <c r="F51" s="11">
        <f t="shared" si="3"/>
        <v>12.5</v>
      </c>
      <c r="G51" s="11">
        <v>13.4</v>
      </c>
      <c r="H51" s="11">
        <f t="shared" si="5"/>
        <v>13.5</v>
      </c>
      <c r="I51" s="11">
        <v>20.3</v>
      </c>
      <c r="J51" s="11">
        <f t="shared" si="6"/>
        <v>20.400000000000002</v>
      </c>
      <c r="K51" s="1">
        <v>24</v>
      </c>
      <c r="L51" s="1">
        <f t="shared" si="7"/>
        <v>24.1</v>
      </c>
      <c r="M51" s="3"/>
      <c r="N51" s="11">
        <v>12</v>
      </c>
      <c r="O51" s="11">
        <f t="shared" si="8"/>
        <v>12.1</v>
      </c>
      <c r="P51" s="1">
        <v>13</v>
      </c>
      <c r="Q51" s="1">
        <f t="shared" si="9"/>
        <v>13.1</v>
      </c>
      <c r="R51" s="1">
        <v>21.4</v>
      </c>
      <c r="S51" s="1">
        <f t="shared" si="10"/>
        <v>21.5</v>
      </c>
      <c r="T51" s="1">
        <v>26.2</v>
      </c>
      <c r="U51" s="1">
        <f t="shared" si="11"/>
        <v>26.3</v>
      </c>
      <c r="Y51" s="38">
        <v>47</v>
      </c>
      <c r="Z51" s="38" t="str">
        <f>IF('Nutritional Status'!C34="","",VLOOKUP('Nutritional Status'!#REF!,$A$5:$C$173,3,))</f>
        <v/>
      </c>
      <c r="AA51" s="38" t="str">
        <f t="shared" si="12"/>
        <v/>
      </c>
      <c r="AB51" s="38" t="str">
        <f t="shared" si="13"/>
        <v/>
      </c>
      <c r="AC51" s="38" t="str">
        <f t="shared" si="14"/>
        <v/>
      </c>
      <c r="AD51" s="38" t="str">
        <f t="shared" si="15"/>
        <v/>
      </c>
      <c r="AE51" s="38" t="str">
        <f t="shared" si="16"/>
        <v/>
      </c>
      <c r="AF51" s="38" t="str">
        <f t="shared" si="17"/>
        <v/>
      </c>
      <c r="AG51" s="38" t="str">
        <f t="shared" si="18"/>
        <v/>
      </c>
      <c r="AH51" s="38" t="str">
        <f t="shared" si="19"/>
        <v/>
      </c>
      <c r="AJ51" s="38" t="e">
        <f>IF(#REF!="","",VLOOKUP(#REF!,$A$5:$C$173,3,))</f>
        <v>#REF!</v>
      </c>
      <c r="AK51" s="38" t="e">
        <f t="shared" si="37"/>
        <v>#REF!</v>
      </c>
      <c r="AL51" s="38" t="e">
        <f t="shared" si="37"/>
        <v>#REF!</v>
      </c>
      <c r="AM51" s="38" t="e">
        <f t="shared" si="37"/>
        <v>#REF!</v>
      </c>
      <c r="AN51" s="38" t="e">
        <f t="shared" si="37"/>
        <v>#REF!</v>
      </c>
      <c r="AO51" s="38" t="e">
        <f t="shared" si="37"/>
        <v>#REF!</v>
      </c>
      <c r="AP51" s="38" t="e">
        <f t="shared" si="37"/>
        <v>#REF!</v>
      </c>
      <c r="AQ51" s="38" t="e">
        <f t="shared" si="37"/>
        <v>#REF!</v>
      </c>
      <c r="AR51" s="38" t="e">
        <f t="shared" si="37"/>
        <v>#REF!</v>
      </c>
      <c r="BA51" s="21" t="str">
        <f>IF(BB51="","",ROWS($BB$12:BB51))</f>
        <v/>
      </c>
      <c r="BB51" s="149"/>
      <c r="BC51" s="150"/>
      <c r="BD51" s="150"/>
      <c r="BE51" s="151"/>
      <c r="BF51" s="49"/>
      <c r="BG51" s="22" t="str">
        <f t="shared" si="36"/>
        <v/>
      </c>
      <c r="BH51" s="22"/>
      <c r="BI51" s="22"/>
      <c r="BJ51" s="22" t="str">
        <f t="shared" si="28"/>
        <v/>
      </c>
      <c r="BK51" s="22" t="str">
        <f t="shared" si="29"/>
        <v/>
      </c>
      <c r="BL51" s="22" t="str">
        <f t="shared" si="30"/>
        <v/>
      </c>
      <c r="BN51" s="14" t="str">
        <f t="shared" si="31"/>
        <v/>
      </c>
      <c r="BO51" s="14">
        <f t="shared" si="32"/>
        <v>5</v>
      </c>
      <c r="BP51" s="14" t="str">
        <f t="shared" si="33"/>
        <v>F</v>
      </c>
      <c r="BQ51" s="14" t="str">
        <f t="shared" si="34"/>
        <v>0</v>
      </c>
      <c r="BT51" s="13">
        <v>8.1</v>
      </c>
      <c r="BU51" s="45">
        <v>10</v>
      </c>
      <c r="BV51" s="45">
        <v>106</v>
      </c>
      <c r="BW51" s="2"/>
      <c r="BX51" s="1">
        <v>1.137</v>
      </c>
      <c r="BY51" s="1">
        <v>1.1379999999999999</v>
      </c>
      <c r="BZ51" s="1">
        <v>1.1970000000000001</v>
      </c>
      <c r="CA51" s="1">
        <v>1.198</v>
      </c>
      <c r="CB51" s="1">
        <v>1.4359999999999999</v>
      </c>
      <c r="CC51" s="1">
        <v>1.4369999999999998</v>
      </c>
      <c r="CE51" s="64">
        <v>1.1320000000000001</v>
      </c>
      <c r="CF51" s="64">
        <v>1.133</v>
      </c>
      <c r="CG51" s="64">
        <v>1.1930000000000001</v>
      </c>
      <c r="CH51" s="64">
        <v>1.194</v>
      </c>
      <c r="CI51" s="64">
        <v>1.4359999999999999</v>
      </c>
      <c r="CJ51" s="64">
        <v>1.4369999999999998</v>
      </c>
      <c r="CM51" s="14" t="e">
        <f>IF('Nutritional Status'!#REF!="","",IF('Nutritional Status'!#REF!&gt;CT51,$CU$3,IF('Nutritional Status'!#REF!&gt;CR51,$CS$3,IF('Nutritional Status'!#REF!&gt;CP51,$CQ$3,$CP$3))))</f>
        <v>#REF!</v>
      </c>
      <c r="CN51" s="38">
        <v>47</v>
      </c>
      <c r="CO51" s="14" t="str">
        <f t="shared" si="21"/>
        <v/>
      </c>
      <c r="CP51" s="14" t="str">
        <f t="shared" si="39"/>
        <v/>
      </c>
      <c r="CQ51" s="14" t="str">
        <f t="shared" si="39"/>
        <v/>
      </c>
      <c r="CR51" s="14" t="str">
        <f t="shared" si="39"/>
        <v/>
      </c>
      <c r="CS51" s="14" t="str">
        <f t="shared" si="39"/>
        <v/>
      </c>
      <c r="CT51" s="14" t="str">
        <f t="shared" si="39"/>
        <v/>
      </c>
      <c r="CU51" s="14" t="str">
        <f t="shared" si="39"/>
        <v/>
      </c>
      <c r="CW51" s="38">
        <v>47</v>
      </c>
      <c r="CX51" s="14" t="e">
        <f t="shared" si="22"/>
        <v>#REF!</v>
      </c>
      <c r="CY51" s="14" t="e">
        <f t="shared" si="38"/>
        <v>#REF!</v>
      </c>
      <c r="CZ51" s="14" t="e">
        <f t="shared" si="38"/>
        <v>#REF!</v>
      </c>
      <c r="DA51" s="14" t="e">
        <f t="shared" si="38"/>
        <v>#REF!</v>
      </c>
      <c r="DB51" s="14" t="e">
        <f t="shared" si="38"/>
        <v>#REF!</v>
      </c>
      <c r="DC51" s="14" t="e">
        <f t="shared" si="38"/>
        <v>#REF!</v>
      </c>
      <c r="DD51" s="14" t="e">
        <f t="shared" si="38"/>
        <v>#REF!</v>
      </c>
    </row>
    <row r="52" spans="1:108" ht="15" customHeight="1">
      <c r="A52" s="13">
        <v>8.11</v>
      </c>
      <c r="B52" s="31">
        <v>11</v>
      </c>
      <c r="C52" s="31">
        <v>107</v>
      </c>
      <c r="D52" s="2"/>
      <c r="E52" s="11">
        <v>12.4</v>
      </c>
      <c r="F52" s="11">
        <f t="shared" si="3"/>
        <v>12.5</v>
      </c>
      <c r="G52" s="11">
        <v>13.4</v>
      </c>
      <c r="H52" s="11">
        <f t="shared" si="5"/>
        <v>13.5</v>
      </c>
      <c r="I52" s="11">
        <v>20.399999999999999</v>
      </c>
      <c r="J52" s="11">
        <f t="shared" si="6"/>
        <v>20.5</v>
      </c>
      <c r="K52" s="1">
        <v>24.2</v>
      </c>
      <c r="L52" s="1">
        <f t="shared" si="7"/>
        <v>24.3</v>
      </c>
      <c r="M52" s="3"/>
      <c r="N52" s="11">
        <v>12</v>
      </c>
      <c r="O52" s="11">
        <f t="shared" si="8"/>
        <v>12.1</v>
      </c>
      <c r="P52" s="1">
        <v>13</v>
      </c>
      <c r="Q52" s="1">
        <f t="shared" si="9"/>
        <v>13.1</v>
      </c>
      <c r="R52" s="1">
        <v>21.5</v>
      </c>
      <c r="S52" s="1">
        <f t="shared" si="10"/>
        <v>21.6</v>
      </c>
      <c r="T52" s="1">
        <v>26.4</v>
      </c>
      <c r="U52" s="1">
        <f t="shared" si="11"/>
        <v>26.5</v>
      </c>
      <c r="Y52" s="38">
        <v>48</v>
      </c>
      <c r="Z52" s="38" t="str">
        <f>IF('Nutritional Status'!C35="","",VLOOKUP('Nutritional Status'!#REF!,$A$5:$C$173,3,))</f>
        <v/>
      </c>
      <c r="AA52" s="38" t="str">
        <f t="shared" si="12"/>
        <v/>
      </c>
      <c r="AB52" s="38" t="str">
        <f t="shared" si="13"/>
        <v/>
      </c>
      <c r="AC52" s="38" t="str">
        <f t="shared" si="14"/>
        <v/>
      </c>
      <c r="AD52" s="38" t="str">
        <f t="shared" si="15"/>
        <v/>
      </c>
      <c r="AE52" s="38" t="str">
        <f t="shared" si="16"/>
        <v/>
      </c>
      <c r="AF52" s="38" t="str">
        <f t="shared" si="17"/>
        <v/>
      </c>
      <c r="AG52" s="38" t="str">
        <f t="shared" si="18"/>
        <v/>
      </c>
      <c r="AH52" s="38" t="str">
        <f t="shared" si="19"/>
        <v/>
      </c>
      <c r="AJ52" s="38" t="e">
        <f>IF(#REF!="","",VLOOKUP(#REF!,$A$5:$C$173,3,))</f>
        <v>#REF!</v>
      </c>
      <c r="AK52" s="38" t="e">
        <f t="shared" si="37"/>
        <v>#REF!</v>
      </c>
      <c r="AL52" s="38" t="e">
        <f t="shared" si="37"/>
        <v>#REF!</v>
      </c>
      <c r="AM52" s="38" t="e">
        <f t="shared" si="37"/>
        <v>#REF!</v>
      </c>
      <c r="AN52" s="38" t="e">
        <f t="shared" si="37"/>
        <v>#REF!</v>
      </c>
      <c r="AO52" s="38" t="e">
        <f t="shared" si="37"/>
        <v>#REF!</v>
      </c>
      <c r="AP52" s="38" t="e">
        <f t="shared" si="37"/>
        <v>#REF!</v>
      </c>
      <c r="AQ52" s="38" t="e">
        <f t="shared" si="37"/>
        <v>#REF!</v>
      </c>
      <c r="AR52" s="38" t="e">
        <f t="shared" si="37"/>
        <v>#REF!</v>
      </c>
      <c r="BA52" s="21" t="str">
        <f>IF(BB52="","",ROWS($BB$12:BB52))</f>
        <v/>
      </c>
      <c r="BB52" s="149"/>
      <c r="BC52" s="150"/>
      <c r="BD52" s="150"/>
      <c r="BE52" s="151"/>
      <c r="BF52" s="49"/>
      <c r="BG52" s="22" t="str">
        <f t="shared" si="36"/>
        <v/>
      </c>
      <c r="BH52" s="22"/>
      <c r="BI52" s="22"/>
      <c r="BJ52" s="22" t="str">
        <f t="shared" si="28"/>
        <v/>
      </c>
      <c r="BK52" s="22" t="str">
        <f t="shared" si="29"/>
        <v/>
      </c>
      <c r="BL52" s="22" t="str">
        <f t="shared" si="30"/>
        <v/>
      </c>
      <c r="BN52" s="14" t="str">
        <f t="shared" si="31"/>
        <v/>
      </c>
      <c r="BO52" s="14">
        <f t="shared" si="32"/>
        <v>5</v>
      </c>
      <c r="BP52" s="14" t="str">
        <f t="shared" si="33"/>
        <v>F</v>
      </c>
      <c r="BQ52" s="14" t="str">
        <f t="shared" si="34"/>
        <v>0</v>
      </c>
      <c r="BT52" s="13">
        <v>8.11</v>
      </c>
      <c r="BU52" s="45">
        <v>11</v>
      </c>
      <c r="BV52" s="45">
        <v>107</v>
      </c>
      <c r="BW52" s="2"/>
      <c r="BX52" s="1">
        <v>1.141</v>
      </c>
      <c r="BY52" s="1">
        <v>1.1419999999999999</v>
      </c>
      <c r="BZ52" s="1">
        <v>1.2010000000000001</v>
      </c>
      <c r="CA52" s="1">
        <v>1.202</v>
      </c>
      <c r="CB52" s="1">
        <v>1.4409999999999998</v>
      </c>
      <c r="CC52" s="1">
        <v>1.4419999999999999</v>
      </c>
      <c r="CE52" s="64">
        <v>1.1360000000000001</v>
      </c>
      <c r="CF52" s="64">
        <v>1.137</v>
      </c>
      <c r="CG52" s="64">
        <v>1.1970000000000001</v>
      </c>
      <c r="CH52" s="64">
        <v>1.198</v>
      </c>
      <c r="CI52" s="64">
        <v>1.4419999999999999</v>
      </c>
      <c r="CJ52" s="64">
        <v>1.4429999999999998</v>
      </c>
      <c r="CM52" s="14" t="e">
        <f>IF('Nutritional Status'!#REF!="","",IF('Nutritional Status'!#REF!&gt;CT52,$CU$3,IF('Nutritional Status'!#REF!&gt;CR52,$CS$3,IF('Nutritional Status'!#REF!&gt;CP52,$CQ$3,$CP$3))))</f>
        <v>#REF!</v>
      </c>
      <c r="CN52" s="38">
        <v>48</v>
      </c>
      <c r="CO52" s="14" t="str">
        <f t="shared" si="21"/>
        <v/>
      </c>
      <c r="CP52" s="14" t="str">
        <f t="shared" si="39"/>
        <v/>
      </c>
      <c r="CQ52" s="14" t="str">
        <f t="shared" si="39"/>
        <v/>
      </c>
      <c r="CR52" s="14" t="str">
        <f t="shared" si="39"/>
        <v/>
      </c>
      <c r="CS52" s="14" t="str">
        <f t="shared" si="39"/>
        <v/>
      </c>
      <c r="CT52" s="14" t="str">
        <f t="shared" si="39"/>
        <v/>
      </c>
      <c r="CU52" s="14" t="str">
        <f t="shared" si="39"/>
        <v/>
      </c>
      <c r="CW52" s="38">
        <v>48</v>
      </c>
      <c r="CX52" s="14" t="e">
        <f t="shared" si="22"/>
        <v>#REF!</v>
      </c>
      <c r="CY52" s="14" t="e">
        <f t="shared" si="38"/>
        <v>#REF!</v>
      </c>
      <c r="CZ52" s="14" t="e">
        <f t="shared" si="38"/>
        <v>#REF!</v>
      </c>
      <c r="DA52" s="14" t="e">
        <f t="shared" si="38"/>
        <v>#REF!</v>
      </c>
      <c r="DB52" s="14" t="e">
        <f t="shared" si="38"/>
        <v>#REF!</v>
      </c>
      <c r="DC52" s="14" t="e">
        <f t="shared" si="38"/>
        <v>#REF!</v>
      </c>
      <c r="DD52" s="14" t="e">
        <f t="shared" si="38"/>
        <v>#REF!</v>
      </c>
    </row>
    <row r="53" spans="1:108" ht="15" customHeight="1">
      <c r="A53" s="13">
        <v>9</v>
      </c>
      <c r="B53" s="31">
        <v>0</v>
      </c>
      <c r="C53" s="31">
        <v>108</v>
      </c>
      <c r="D53" s="2"/>
      <c r="E53" s="11">
        <v>12.5</v>
      </c>
      <c r="F53" s="11">
        <f t="shared" si="3"/>
        <v>12.6</v>
      </c>
      <c r="G53" s="11">
        <v>13.4</v>
      </c>
      <c r="H53" s="11">
        <f t="shared" si="5"/>
        <v>13.5</v>
      </c>
      <c r="I53" s="11">
        <v>20.5</v>
      </c>
      <c r="J53" s="11">
        <f t="shared" si="6"/>
        <v>20.6</v>
      </c>
      <c r="K53" s="1">
        <v>24.3</v>
      </c>
      <c r="L53" s="1">
        <f t="shared" si="7"/>
        <v>24.400000000000002</v>
      </c>
      <c r="M53" s="3"/>
      <c r="N53" s="11">
        <v>12</v>
      </c>
      <c r="O53" s="11">
        <f t="shared" si="8"/>
        <v>12.1</v>
      </c>
      <c r="P53" s="1">
        <v>13</v>
      </c>
      <c r="Q53" s="1">
        <f t="shared" si="9"/>
        <v>13.1</v>
      </c>
      <c r="R53" s="1">
        <v>21.6</v>
      </c>
      <c r="S53" s="1">
        <f t="shared" si="10"/>
        <v>21.700000000000003</v>
      </c>
      <c r="T53" s="1">
        <v>26.5</v>
      </c>
      <c r="U53" s="1">
        <f t="shared" si="11"/>
        <v>26.6</v>
      </c>
      <c r="Y53" s="38">
        <v>49</v>
      </c>
      <c r="Z53" s="38" t="str">
        <f>IF('Nutritional Status'!C36="","",VLOOKUP('Nutritional Status'!#REF!,$A$5:$C$173,3,))</f>
        <v/>
      </c>
      <c r="AA53" s="38" t="str">
        <f t="shared" si="12"/>
        <v/>
      </c>
      <c r="AB53" s="38" t="str">
        <f t="shared" si="13"/>
        <v/>
      </c>
      <c r="AC53" s="38" t="str">
        <f t="shared" si="14"/>
        <v/>
      </c>
      <c r="AD53" s="38" t="str">
        <f t="shared" si="15"/>
        <v/>
      </c>
      <c r="AE53" s="38" t="str">
        <f t="shared" si="16"/>
        <v/>
      </c>
      <c r="AF53" s="38" t="str">
        <f t="shared" si="17"/>
        <v/>
      </c>
      <c r="AG53" s="38" t="str">
        <f t="shared" si="18"/>
        <v/>
      </c>
      <c r="AH53" s="38" t="str">
        <f t="shared" si="19"/>
        <v/>
      </c>
      <c r="AJ53" s="38" t="e">
        <f>IF(#REF!="","",VLOOKUP(#REF!,$A$5:$C$173,3,))</f>
        <v>#REF!</v>
      </c>
      <c r="AK53" s="38" t="e">
        <f t="shared" si="37"/>
        <v>#REF!</v>
      </c>
      <c r="AL53" s="38" t="e">
        <f t="shared" si="37"/>
        <v>#REF!</v>
      </c>
      <c r="AM53" s="38" t="e">
        <f t="shared" si="37"/>
        <v>#REF!</v>
      </c>
      <c r="AN53" s="38" t="e">
        <f t="shared" si="37"/>
        <v>#REF!</v>
      </c>
      <c r="AO53" s="38" t="e">
        <f t="shared" si="37"/>
        <v>#REF!</v>
      </c>
      <c r="AP53" s="38" t="e">
        <f t="shared" si="37"/>
        <v>#REF!</v>
      </c>
      <c r="AQ53" s="38" t="e">
        <f t="shared" si="37"/>
        <v>#REF!</v>
      </c>
      <c r="AR53" s="38" t="e">
        <f t="shared" si="37"/>
        <v>#REF!</v>
      </c>
      <c r="BA53" s="21" t="str">
        <f>IF(BB53="","",ROWS($BB$12:BB53))</f>
        <v/>
      </c>
      <c r="BB53" s="149"/>
      <c r="BC53" s="150"/>
      <c r="BD53" s="150"/>
      <c r="BE53" s="151"/>
      <c r="BF53" s="49"/>
      <c r="BG53" s="22" t="str">
        <f t="shared" si="36"/>
        <v/>
      </c>
      <c r="BH53" s="22"/>
      <c r="BI53" s="22"/>
      <c r="BJ53" s="22" t="str">
        <f t="shared" si="28"/>
        <v/>
      </c>
      <c r="BK53" s="22" t="str">
        <f t="shared" si="29"/>
        <v/>
      </c>
      <c r="BL53" s="22" t="str">
        <f t="shared" si="30"/>
        <v/>
      </c>
      <c r="BN53" s="14" t="str">
        <f t="shared" si="31"/>
        <v/>
      </c>
      <c r="BO53" s="14">
        <f t="shared" si="32"/>
        <v>5</v>
      </c>
      <c r="BP53" s="14" t="str">
        <f t="shared" si="33"/>
        <v>F</v>
      </c>
      <c r="BQ53" s="14" t="str">
        <f t="shared" si="34"/>
        <v>0</v>
      </c>
      <c r="BT53" s="13">
        <v>9</v>
      </c>
      <c r="BU53" s="45">
        <v>0</v>
      </c>
      <c r="BV53" s="45">
        <v>108</v>
      </c>
      <c r="BW53" s="2"/>
      <c r="BX53" s="1">
        <v>1.1440000000000001</v>
      </c>
      <c r="BY53" s="1">
        <v>1.145</v>
      </c>
      <c r="BZ53" s="1">
        <v>1.204</v>
      </c>
      <c r="CA53" s="1">
        <v>1.2050000000000001</v>
      </c>
      <c r="CB53" s="1">
        <v>1.446</v>
      </c>
      <c r="CC53" s="1">
        <v>1.4469999999999998</v>
      </c>
      <c r="CE53" s="64">
        <v>1.141</v>
      </c>
      <c r="CF53" s="64">
        <v>1.1420000000000001</v>
      </c>
      <c r="CG53" s="64">
        <v>1.202</v>
      </c>
      <c r="CH53" s="64">
        <v>1.2030000000000001</v>
      </c>
      <c r="CI53" s="64">
        <v>1.4469999999999998</v>
      </c>
      <c r="CJ53" s="64">
        <v>1.4479999999999997</v>
      </c>
      <c r="CM53" s="14" t="e">
        <f>IF('Nutritional Status'!#REF!="","",IF('Nutritional Status'!#REF!&gt;CT53,$CU$3,IF('Nutritional Status'!#REF!&gt;CR53,$CS$3,IF('Nutritional Status'!#REF!&gt;CP53,$CQ$3,$CP$3))))</f>
        <v>#REF!</v>
      </c>
      <c r="CN53" s="38">
        <v>49</v>
      </c>
      <c r="CO53" s="14" t="str">
        <f t="shared" si="21"/>
        <v/>
      </c>
      <c r="CP53" s="14" t="str">
        <f t="shared" si="39"/>
        <v/>
      </c>
      <c r="CQ53" s="14" t="str">
        <f t="shared" si="39"/>
        <v/>
      </c>
      <c r="CR53" s="14" t="str">
        <f t="shared" si="39"/>
        <v/>
      </c>
      <c r="CS53" s="14" t="str">
        <f t="shared" si="39"/>
        <v/>
      </c>
      <c r="CT53" s="14" t="str">
        <f t="shared" si="39"/>
        <v/>
      </c>
      <c r="CU53" s="14" t="str">
        <f t="shared" si="39"/>
        <v/>
      </c>
      <c r="CW53" s="38">
        <v>49</v>
      </c>
      <c r="CX53" s="14" t="e">
        <f t="shared" si="22"/>
        <v>#REF!</v>
      </c>
      <c r="CY53" s="14" t="e">
        <f t="shared" si="38"/>
        <v>#REF!</v>
      </c>
      <c r="CZ53" s="14" t="e">
        <f t="shared" si="38"/>
        <v>#REF!</v>
      </c>
      <c r="DA53" s="14" t="e">
        <f t="shared" si="38"/>
        <v>#REF!</v>
      </c>
      <c r="DB53" s="14" t="e">
        <f t="shared" si="38"/>
        <v>#REF!</v>
      </c>
      <c r="DC53" s="14" t="e">
        <f t="shared" si="38"/>
        <v>#REF!</v>
      </c>
      <c r="DD53" s="14" t="e">
        <f t="shared" si="38"/>
        <v>#REF!</v>
      </c>
    </row>
    <row r="54" spans="1:108" ht="15" customHeight="1">
      <c r="A54" s="13">
        <v>9.01</v>
      </c>
      <c r="B54" s="31">
        <v>1</v>
      </c>
      <c r="C54" s="31">
        <v>109</v>
      </c>
      <c r="D54" s="2"/>
      <c r="E54" s="11">
        <v>12.5</v>
      </c>
      <c r="F54" s="11">
        <f t="shared" si="3"/>
        <v>12.6</v>
      </c>
      <c r="G54" s="11">
        <v>13.4</v>
      </c>
      <c r="H54" s="11">
        <f t="shared" si="5"/>
        <v>13.5</v>
      </c>
      <c r="I54" s="11">
        <v>20.5</v>
      </c>
      <c r="J54" s="11">
        <f t="shared" si="6"/>
        <v>20.6</v>
      </c>
      <c r="K54" s="1">
        <v>24.4</v>
      </c>
      <c r="L54" s="1">
        <f t="shared" si="7"/>
        <v>24.5</v>
      </c>
      <c r="M54" s="3"/>
      <c r="N54" s="11">
        <v>12</v>
      </c>
      <c r="O54" s="11">
        <f t="shared" si="8"/>
        <v>12.1</v>
      </c>
      <c r="P54" s="1">
        <v>13.1</v>
      </c>
      <c r="Q54" s="1">
        <f t="shared" si="9"/>
        <v>13.2</v>
      </c>
      <c r="R54" s="1">
        <v>21.7</v>
      </c>
      <c r="S54" s="1">
        <f t="shared" si="10"/>
        <v>21.8</v>
      </c>
      <c r="T54" s="1">
        <v>26.7</v>
      </c>
      <c r="U54" s="1">
        <f t="shared" si="11"/>
        <v>26.8</v>
      </c>
      <c r="Y54" s="38">
        <v>50</v>
      </c>
      <c r="Z54" s="38" t="str">
        <f>IF('Nutritional Status'!C37="","",VLOOKUP('Nutritional Status'!#REF!,$A$5:$C$173,3,))</f>
        <v/>
      </c>
      <c r="AA54" s="38" t="str">
        <f t="shared" si="12"/>
        <v/>
      </c>
      <c r="AB54" s="38" t="str">
        <f t="shared" si="13"/>
        <v/>
      </c>
      <c r="AC54" s="38" t="str">
        <f t="shared" si="14"/>
        <v/>
      </c>
      <c r="AD54" s="38" t="str">
        <f t="shared" si="15"/>
        <v/>
      </c>
      <c r="AE54" s="38" t="str">
        <f t="shared" si="16"/>
        <v/>
      </c>
      <c r="AF54" s="38" t="str">
        <f t="shared" si="17"/>
        <v/>
      </c>
      <c r="AG54" s="38" t="str">
        <f t="shared" si="18"/>
        <v/>
      </c>
      <c r="AH54" s="38" t="str">
        <f t="shared" si="19"/>
        <v/>
      </c>
      <c r="AJ54" s="38" t="e">
        <f>IF(#REF!="","",VLOOKUP(#REF!,$A$5:$C$173,3,))</f>
        <v>#REF!</v>
      </c>
      <c r="AK54" s="38" t="e">
        <f t="shared" si="37"/>
        <v>#REF!</v>
      </c>
      <c r="AL54" s="38" t="e">
        <f t="shared" si="37"/>
        <v>#REF!</v>
      </c>
      <c r="AM54" s="38" t="e">
        <f t="shared" si="37"/>
        <v>#REF!</v>
      </c>
      <c r="AN54" s="38" t="e">
        <f t="shared" si="37"/>
        <v>#REF!</v>
      </c>
      <c r="AO54" s="38" t="e">
        <f t="shared" si="37"/>
        <v>#REF!</v>
      </c>
      <c r="AP54" s="38" t="e">
        <f t="shared" si="37"/>
        <v>#REF!</v>
      </c>
      <c r="AQ54" s="38" t="e">
        <f t="shared" si="37"/>
        <v>#REF!</v>
      </c>
      <c r="AR54" s="38" t="e">
        <f t="shared" si="37"/>
        <v>#REF!</v>
      </c>
      <c r="BA54" s="21" t="str">
        <f>IF(BB54="","",ROWS($BB$12:BB54))</f>
        <v/>
      </c>
      <c r="BB54" s="149"/>
      <c r="BC54" s="150"/>
      <c r="BD54" s="150"/>
      <c r="BE54" s="151"/>
      <c r="BF54" s="49"/>
      <c r="BG54" s="22" t="str">
        <f t="shared" si="36"/>
        <v/>
      </c>
      <c r="BH54" s="22"/>
      <c r="BI54" s="22"/>
      <c r="BJ54" s="22" t="str">
        <f t="shared" si="28"/>
        <v/>
      </c>
      <c r="BK54" s="22" t="str">
        <f t="shared" si="29"/>
        <v/>
      </c>
      <c r="BL54" s="22" t="str">
        <f t="shared" si="30"/>
        <v/>
      </c>
      <c r="BN54" s="14" t="str">
        <f t="shared" si="31"/>
        <v/>
      </c>
      <c r="BO54" s="14">
        <f t="shared" si="32"/>
        <v>5</v>
      </c>
      <c r="BP54" s="14" t="str">
        <f t="shared" si="33"/>
        <v>F</v>
      </c>
      <c r="BQ54" s="14" t="str">
        <f t="shared" si="34"/>
        <v>0</v>
      </c>
      <c r="BT54" s="13">
        <v>9.01</v>
      </c>
      <c r="BU54" s="45">
        <v>1</v>
      </c>
      <c r="BV54" s="45">
        <v>109</v>
      </c>
      <c r="BW54" s="2"/>
      <c r="BX54" s="1">
        <v>1.1479999999999999</v>
      </c>
      <c r="BY54" s="1">
        <v>1.149</v>
      </c>
      <c r="BZ54" s="1">
        <v>1.2080000000000002</v>
      </c>
      <c r="CA54" s="1">
        <v>1.2090000000000001</v>
      </c>
      <c r="CB54" s="1">
        <v>1.4509999999999998</v>
      </c>
      <c r="CC54" s="1">
        <v>1.452</v>
      </c>
      <c r="CE54" s="64">
        <v>1.145</v>
      </c>
      <c r="CF54" s="64">
        <v>1.1459999999999999</v>
      </c>
      <c r="CG54" s="64">
        <v>1.2060000000000002</v>
      </c>
      <c r="CH54" s="64">
        <v>1.2070000000000001</v>
      </c>
      <c r="CI54" s="64">
        <v>1.4530000000000001</v>
      </c>
      <c r="CJ54" s="64">
        <v>1.454</v>
      </c>
      <c r="CM54" s="14" t="e">
        <f>IF('Nutritional Status'!#REF!="","",IF('Nutritional Status'!#REF!&gt;CT54,$CU$3,IF('Nutritional Status'!#REF!&gt;CR54,$CS$3,IF('Nutritional Status'!#REF!&gt;CP54,$CQ$3,$CP$3))))</f>
        <v>#REF!</v>
      </c>
      <c r="CN54" s="38">
        <v>50</v>
      </c>
      <c r="CO54" s="14" t="str">
        <f t="shared" si="21"/>
        <v/>
      </c>
      <c r="CP54" s="14" t="str">
        <f t="shared" si="39"/>
        <v/>
      </c>
      <c r="CQ54" s="14" t="str">
        <f t="shared" si="39"/>
        <v/>
      </c>
      <c r="CR54" s="14" t="str">
        <f t="shared" si="39"/>
        <v/>
      </c>
      <c r="CS54" s="14" t="str">
        <f t="shared" si="39"/>
        <v/>
      </c>
      <c r="CT54" s="14" t="str">
        <f t="shared" si="39"/>
        <v/>
      </c>
      <c r="CU54" s="14" t="str">
        <f t="shared" si="39"/>
        <v/>
      </c>
      <c r="CW54" s="38">
        <v>50</v>
      </c>
      <c r="CX54" s="14" t="e">
        <f t="shared" si="22"/>
        <v>#REF!</v>
      </c>
      <c r="CY54" s="14" t="e">
        <f t="shared" si="38"/>
        <v>#REF!</v>
      </c>
      <c r="CZ54" s="14" t="e">
        <f t="shared" si="38"/>
        <v>#REF!</v>
      </c>
      <c r="DA54" s="14" t="e">
        <f t="shared" si="38"/>
        <v>#REF!</v>
      </c>
      <c r="DB54" s="14" t="e">
        <f t="shared" si="38"/>
        <v>#REF!</v>
      </c>
      <c r="DC54" s="14" t="e">
        <f t="shared" si="38"/>
        <v>#REF!</v>
      </c>
      <c r="DD54" s="14" t="e">
        <f t="shared" si="38"/>
        <v>#REF!</v>
      </c>
    </row>
    <row r="55" spans="1:108" ht="15" customHeight="1">
      <c r="A55" s="13">
        <v>9.02</v>
      </c>
      <c r="B55" s="31">
        <v>2</v>
      </c>
      <c r="C55" s="31">
        <v>110</v>
      </c>
      <c r="D55" s="2"/>
      <c r="E55" s="11">
        <v>12.5</v>
      </c>
      <c r="F55" s="11">
        <f t="shared" si="3"/>
        <v>12.6</v>
      </c>
      <c r="G55" s="11">
        <v>13.4</v>
      </c>
      <c r="H55" s="11">
        <f t="shared" si="5"/>
        <v>13.5</v>
      </c>
      <c r="I55" s="11">
        <v>20.6</v>
      </c>
      <c r="J55" s="11">
        <f t="shared" si="6"/>
        <v>20.700000000000003</v>
      </c>
      <c r="K55" s="1">
        <v>24.6</v>
      </c>
      <c r="L55" s="1">
        <f t="shared" si="7"/>
        <v>24.700000000000003</v>
      </c>
      <c r="M55" s="3"/>
      <c r="N55" s="11">
        <v>12</v>
      </c>
      <c r="O55" s="11">
        <f t="shared" si="8"/>
        <v>12.1</v>
      </c>
      <c r="P55" s="1">
        <v>13.1</v>
      </c>
      <c r="Q55" s="1">
        <f t="shared" si="9"/>
        <v>13.2</v>
      </c>
      <c r="R55" s="1">
        <v>21.8</v>
      </c>
      <c r="S55" s="1">
        <f t="shared" si="10"/>
        <v>21.900000000000002</v>
      </c>
      <c r="T55" s="1">
        <v>26.8</v>
      </c>
      <c r="U55" s="1">
        <f t="shared" si="11"/>
        <v>26.900000000000002</v>
      </c>
      <c r="Y55" s="38">
        <v>51</v>
      </c>
      <c r="Z55" s="38" t="str">
        <f>IF('Nutritional Status'!C38="","",VLOOKUP('Nutritional Status'!#REF!,$A$5:$C$173,3,))</f>
        <v/>
      </c>
      <c r="AA55" s="38" t="str">
        <f t="shared" si="12"/>
        <v/>
      </c>
      <c r="AB55" s="38" t="str">
        <f t="shared" si="13"/>
        <v/>
      </c>
      <c r="AC55" s="38" t="str">
        <f t="shared" si="14"/>
        <v/>
      </c>
      <c r="AD55" s="38" t="str">
        <f t="shared" si="15"/>
        <v/>
      </c>
      <c r="AE55" s="38" t="str">
        <f t="shared" si="16"/>
        <v/>
      </c>
      <c r="AF55" s="38" t="str">
        <f t="shared" si="17"/>
        <v/>
      </c>
      <c r="AG55" s="38" t="str">
        <f t="shared" si="18"/>
        <v/>
      </c>
      <c r="AH55" s="38" t="str">
        <f t="shared" si="19"/>
        <v/>
      </c>
      <c r="AJ55" s="38" t="e">
        <f>IF(#REF!="","",VLOOKUP(#REF!,$A$5:$C$173,3,))</f>
        <v>#REF!</v>
      </c>
      <c r="AK55" s="38" t="e">
        <f t="shared" si="37"/>
        <v>#REF!</v>
      </c>
      <c r="AL55" s="38" t="e">
        <f t="shared" si="37"/>
        <v>#REF!</v>
      </c>
      <c r="AM55" s="38" t="e">
        <f t="shared" si="37"/>
        <v>#REF!</v>
      </c>
      <c r="AN55" s="38" t="e">
        <f t="shared" si="37"/>
        <v>#REF!</v>
      </c>
      <c r="AO55" s="38" t="e">
        <f t="shared" si="37"/>
        <v>#REF!</v>
      </c>
      <c r="AP55" s="38" t="e">
        <f t="shared" si="37"/>
        <v>#REF!</v>
      </c>
      <c r="AQ55" s="38" t="e">
        <f t="shared" si="37"/>
        <v>#REF!</v>
      </c>
      <c r="AR55" s="38" t="e">
        <f t="shared" si="37"/>
        <v>#REF!</v>
      </c>
      <c r="BA55" s="21" t="str">
        <f>IF(BB55="","",ROWS($BB$12:BB55))</f>
        <v/>
      </c>
      <c r="BB55" s="149"/>
      <c r="BC55" s="150"/>
      <c r="BD55" s="150"/>
      <c r="BE55" s="151"/>
      <c r="BF55" s="49"/>
      <c r="BG55" s="22" t="str">
        <f t="shared" si="36"/>
        <v/>
      </c>
      <c r="BH55" s="22"/>
      <c r="BI55" s="22"/>
      <c r="BJ55" s="22" t="str">
        <f t="shared" si="28"/>
        <v/>
      </c>
      <c r="BK55" s="22" t="str">
        <f t="shared" si="29"/>
        <v/>
      </c>
      <c r="BL55" s="22" t="str">
        <f t="shared" si="30"/>
        <v/>
      </c>
      <c r="BN55" s="14" t="str">
        <f t="shared" si="31"/>
        <v/>
      </c>
      <c r="BO55" s="14">
        <f t="shared" si="32"/>
        <v>5</v>
      </c>
      <c r="BP55" s="14" t="str">
        <f t="shared" si="33"/>
        <v>F</v>
      </c>
      <c r="BQ55" s="14" t="str">
        <f t="shared" si="34"/>
        <v>0</v>
      </c>
      <c r="BT55" s="13">
        <v>9.02</v>
      </c>
      <c r="BU55" s="45">
        <v>2</v>
      </c>
      <c r="BV55" s="45">
        <v>110</v>
      </c>
      <c r="BW55" s="2"/>
      <c r="BX55" s="1">
        <v>1.151</v>
      </c>
      <c r="BY55" s="1">
        <v>1.1519999999999999</v>
      </c>
      <c r="BZ55" s="1">
        <v>1.212</v>
      </c>
      <c r="CA55" s="1">
        <v>1.2130000000000001</v>
      </c>
      <c r="CB55" s="1">
        <v>1.456</v>
      </c>
      <c r="CC55" s="1">
        <v>1.4569999999999999</v>
      </c>
      <c r="CE55" s="64">
        <v>1.149</v>
      </c>
      <c r="CF55" s="64">
        <v>1.1499999999999999</v>
      </c>
      <c r="CG55" s="64">
        <v>1.2110000000000001</v>
      </c>
      <c r="CH55" s="64">
        <v>1.212</v>
      </c>
      <c r="CI55" s="64">
        <v>1.4580000000000002</v>
      </c>
      <c r="CJ55" s="64">
        <v>1.4590000000000001</v>
      </c>
      <c r="CM55" s="14" t="e">
        <f>IF('Nutritional Status'!#REF!="","",IF('Nutritional Status'!#REF!&gt;CT55,$CU$3,IF('Nutritional Status'!#REF!&gt;CR55,$CS$3,IF('Nutritional Status'!#REF!&gt;CP55,$CQ$3,$CP$3))))</f>
        <v>#REF!</v>
      </c>
      <c r="CN55" s="38">
        <v>51</v>
      </c>
      <c r="CO55" s="14" t="str">
        <f t="shared" si="21"/>
        <v/>
      </c>
      <c r="CP55" s="14" t="str">
        <f t="shared" si="39"/>
        <v/>
      </c>
      <c r="CQ55" s="14" t="str">
        <f t="shared" si="39"/>
        <v/>
      </c>
      <c r="CR55" s="14" t="str">
        <f t="shared" si="39"/>
        <v/>
      </c>
      <c r="CS55" s="14" t="str">
        <f t="shared" si="39"/>
        <v/>
      </c>
      <c r="CT55" s="14" t="str">
        <f t="shared" si="39"/>
        <v/>
      </c>
      <c r="CU55" s="14" t="str">
        <f t="shared" si="39"/>
        <v/>
      </c>
      <c r="CW55" s="38">
        <v>51</v>
      </c>
      <c r="CX55" s="14" t="e">
        <f t="shared" si="22"/>
        <v>#REF!</v>
      </c>
      <c r="CY55" s="14" t="e">
        <f t="shared" si="38"/>
        <v>#REF!</v>
      </c>
      <c r="CZ55" s="14" t="e">
        <f t="shared" si="38"/>
        <v>#REF!</v>
      </c>
      <c r="DA55" s="14" t="e">
        <f t="shared" si="38"/>
        <v>#REF!</v>
      </c>
      <c r="DB55" s="14" t="e">
        <f t="shared" si="38"/>
        <v>#REF!</v>
      </c>
      <c r="DC55" s="14" t="e">
        <f t="shared" si="38"/>
        <v>#REF!</v>
      </c>
      <c r="DD55" s="14" t="e">
        <f t="shared" si="38"/>
        <v>#REF!</v>
      </c>
    </row>
    <row r="56" spans="1:108" ht="15" customHeight="1">
      <c r="A56" s="13">
        <v>9.0299999999999994</v>
      </c>
      <c r="B56" s="31">
        <v>3</v>
      </c>
      <c r="C56" s="31">
        <v>111</v>
      </c>
      <c r="D56" s="2"/>
      <c r="E56" s="11">
        <v>12.5</v>
      </c>
      <c r="F56" s="11">
        <f t="shared" si="3"/>
        <v>12.6</v>
      </c>
      <c r="G56" s="11">
        <v>13.4</v>
      </c>
      <c r="H56" s="11">
        <f t="shared" si="5"/>
        <v>13.5</v>
      </c>
      <c r="I56" s="11">
        <v>20.7</v>
      </c>
      <c r="J56" s="11">
        <f t="shared" si="6"/>
        <v>20.8</v>
      </c>
      <c r="K56" s="1">
        <v>24.7</v>
      </c>
      <c r="L56" s="1">
        <f t="shared" si="7"/>
        <v>24.8</v>
      </c>
      <c r="M56" s="3"/>
      <c r="N56" s="11">
        <v>12.1</v>
      </c>
      <c r="O56" s="11">
        <f t="shared" si="8"/>
        <v>12.2</v>
      </c>
      <c r="P56" s="1">
        <v>13.1</v>
      </c>
      <c r="Q56" s="1">
        <f t="shared" si="9"/>
        <v>13.2</v>
      </c>
      <c r="R56" s="1">
        <v>21.9</v>
      </c>
      <c r="S56" s="1">
        <f t="shared" si="10"/>
        <v>22</v>
      </c>
      <c r="T56" s="1">
        <v>27</v>
      </c>
      <c r="U56" s="1">
        <f t="shared" si="11"/>
        <v>27.1</v>
      </c>
      <c r="Y56" s="38">
        <v>52</v>
      </c>
      <c r="Z56" s="38" t="str">
        <f>IF('Nutritional Status'!C39="","",VLOOKUP('Nutritional Status'!#REF!,$A$5:$C$173,3,))</f>
        <v/>
      </c>
      <c r="AA56" s="38" t="str">
        <f t="shared" si="12"/>
        <v/>
      </c>
      <c r="AB56" s="38" t="str">
        <f t="shared" si="13"/>
        <v/>
      </c>
      <c r="AC56" s="38" t="str">
        <f t="shared" si="14"/>
        <v/>
      </c>
      <c r="AD56" s="38" t="str">
        <f t="shared" si="15"/>
        <v/>
      </c>
      <c r="AE56" s="38" t="str">
        <f t="shared" si="16"/>
        <v/>
      </c>
      <c r="AF56" s="38" t="str">
        <f t="shared" si="17"/>
        <v/>
      </c>
      <c r="AG56" s="38" t="str">
        <f t="shared" si="18"/>
        <v/>
      </c>
      <c r="AH56" s="38" t="str">
        <f t="shared" si="19"/>
        <v/>
      </c>
      <c r="AJ56" s="38" t="e">
        <f>IF(#REF!="","",VLOOKUP(#REF!,$A$5:$C$173,3,))</f>
        <v>#REF!</v>
      </c>
      <c r="AK56" s="38" t="e">
        <f t="shared" si="37"/>
        <v>#REF!</v>
      </c>
      <c r="AL56" s="38" t="e">
        <f t="shared" si="37"/>
        <v>#REF!</v>
      </c>
      <c r="AM56" s="38" t="e">
        <f t="shared" si="37"/>
        <v>#REF!</v>
      </c>
      <c r="AN56" s="38" t="e">
        <f t="shared" si="37"/>
        <v>#REF!</v>
      </c>
      <c r="AO56" s="38" t="e">
        <f t="shared" si="37"/>
        <v>#REF!</v>
      </c>
      <c r="AP56" s="38" t="e">
        <f t="shared" si="37"/>
        <v>#REF!</v>
      </c>
      <c r="AQ56" s="38" t="e">
        <f t="shared" si="37"/>
        <v>#REF!</v>
      </c>
      <c r="AR56" s="38" t="e">
        <f t="shared" si="37"/>
        <v>#REF!</v>
      </c>
      <c r="BA56" s="21" t="str">
        <f>IF(BB56="","",ROWS($BB$12:BB56))</f>
        <v/>
      </c>
      <c r="BB56" s="149"/>
      <c r="BC56" s="150"/>
      <c r="BD56" s="150"/>
      <c r="BE56" s="151"/>
      <c r="BF56" s="49"/>
      <c r="BG56" s="22" t="str">
        <f t="shared" si="36"/>
        <v/>
      </c>
      <c r="BH56" s="22"/>
      <c r="BI56" s="22"/>
      <c r="BJ56" s="22" t="str">
        <f t="shared" si="28"/>
        <v/>
      </c>
      <c r="BK56" s="22" t="str">
        <f t="shared" si="29"/>
        <v/>
      </c>
      <c r="BL56" s="22" t="str">
        <f t="shared" si="30"/>
        <v/>
      </c>
      <c r="BN56" s="14" t="str">
        <f t="shared" si="31"/>
        <v/>
      </c>
      <c r="BO56" s="14">
        <f t="shared" si="32"/>
        <v>5</v>
      </c>
      <c r="BP56" s="14" t="str">
        <f t="shared" si="33"/>
        <v>F</v>
      </c>
      <c r="BQ56" s="14" t="str">
        <f t="shared" si="34"/>
        <v>0</v>
      </c>
      <c r="BT56" s="13">
        <v>9.0299999999999994</v>
      </c>
      <c r="BU56" s="45">
        <v>3</v>
      </c>
      <c r="BV56" s="45">
        <v>111</v>
      </c>
      <c r="BW56" s="2"/>
      <c r="BX56" s="1">
        <v>1.155</v>
      </c>
      <c r="BY56" s="1">
        <v>1.1559999999999999</v>
      </c>
      <c r="BZ56" s="1">
        <v>1.2160000000000002</v>
      </c>
      <c r="CA56" s="1">
        <v>1.2170000000000001</v>
      </c>
      <c r="CB56" s="1">
        <v>1.4609999999999999</v>
      </c>
      <c r="CC56" s="1">
        <v>1.462</v>
      </c>
      <c r="CE56" s="64">
        <v>1.1540000000000001</v>
      </c>
      <c r="CF56" s="64">
        <v>1.155</v>
      </c>
      <c r="CG56" s="64">
        <v>1.2150000000000001</v>
      </c>
      <c r="CH56" s="64">
        <v>1.216</v>
      </c>
      <c r="CI56" s="64">
        <v>1.464</v>
      </c>
      <c r="CJ56" s="64">
        <v>1.4650000000000001</v>
      </c>
      <c r="CM56" s="14" t="e">
        <f>IF('Nutritional Status'!#REF!="","",IF('Nutritional Status'!#REF!&gt;CT56,$CU$3,IF('Nutritional Status'!#REF!&gt;CR56,$CS$3,IF('Nutritional Status'!#REF!&gt;CP56,$CQ$3,$CP$3))))</f>
        <v>#REF!</v>
      </c>
      <c r="CN56" s="38">
        <v>52</v>
      </c>
      <c r="CO56" s="14" t="str">
        <f t="shared" si="21"/>
        <v/>
      </c>
      <c r="CP56" s="14" t="str">
        <f t="shared" si="39"/>
        <v/>
      </c>
      <c r="CQ56" s="14" t="str">
        <f t="shared" si="39"/>
        <v/>
      </c>
      <c r="CR56" s="14" t="str">
        <f t="shared" si="39"/>
        <v/>
      </c>
      <c r="CS56" s="14" t="str">
        <f t="shared" si="39"/>
        <v/>
      </c>
      <c r="CT56" s="14" t="str">
        <f t="shared" si="39"/>
        <v/>
      </c>
      <c r="CU56" s="14" t="str">
        <f t="shared" si="39"/>
        <v/>
      </c>
      <c r="CW56" s="38">
        <v>52</v>
      </c>
      <c r="CX56" s="14" t="e">
        <f t="shared" si="22"/>
        <v>#REF!</v>
      </c>
      <c r="CY56" s="14" t="e">
        <f t="shared" si="38"/>
        <v>#REF!</v>
      </c>
      <c r="CZ56" s="14" t="e">
        <f t="shared" si="38"/>
        <v>#REF!</v>
      </c>
      <c r="DA56" s="14" t="e">
        <f t="shared" si="38"/>
        <v>#REF!</v>
      </c>
      <c r="DB56" s="14" t="e">
        <f t="shared" si="38"/>
        <v>#REF!</v>
      </c>
      <c r="DC56" s="14" t="e">
        <f t="shared" si="38"/>
        <v>#REF!</v>
      </c>
      <c r="DD56" s="14" t="e">
        <f t="shared" si="38"/>
        <v>#REF!</v>
      </c>
    </row>
    <row r="57" spans="1:108" ht="15" customHeight="1">
      <c r="A57" s="13">
        <v>9.0399999999999991</v>
      </c>
      <c r="B57" s="31">
        <v>4</v>
      </c>
      <c r="C57" s="31">
        <v>112</v>
      </c>
      <c r="D57" s="2"/>
      <c r="E57" s="11">
        <v>12.5</v>
      </c>
      <c r="F57" s="11">
        <f t="shared" si="3"/>
        <v>12.6</v>
      </c>
      <c r="G57" s="11">
        <v>13.5</v>
      </c>
      <c r="H57" s="11">
        <f t="shared" si="5"/>
        <v>13.6</v>
      </c>
      <c r="I57" s="11">
        <v>20.8</v>
      </c>
      <c r="J57" s="11">
        <f t="shared" si="6"/>
        <v>20.900000000000002</v>
      </c>
      <c r="K57" s="1">
        <v>24.9</v>
      </c>
      <c r="L57" s="1">
        <f t="shared" si="7"/>
        <v>25</v>
      </c>
      <c r="M57" s="3"/>
      <c r="N57" s="11">
        <v>12.1</v>
      </c>
      <c r="O57" s="11">
        <f t="shared" si="8"/>
        <v>12.2</v>
      </c>
      <c r="P57" s="1">
        <v>13.1</v>
      </c>
      <c r="Q57" s="1">
        <f t="shared" si="9"/>
        <v>13.2</v>
      </c>
      <c r="R57" s="1">
        <v>21.9</v>
      </c>
      <c r="S57" s="1">
        <f t="shared" si="10"/>
        <v>22</v>
      </c>
      <c r="T57" s="1">
        <v>27.2</v>
      </c>
      <c r="U57" s="1">
        <f t="shared" si="11"/>
        <v>27.3</v>
      </c>
      <c r="Y57" s="38">
        <v>53</v>
      </c>
      <c r="Z57" s="38" t="str">
        <f>IF('Nutritional Status'!C40="","",VLOOKUP('Nutritional Status'!#REF!,$A$5:$C$173,3,))</f>
        <v/>
      </c>
      <c r="AA57" s="38" t="str">
        <f t="shared" si="12"/>
        <v/>
      </c>
      <c r="AB57" s="38" t="str">
        <f t="shared" si="13"/>
        <v/>
      </c>
      <c r="AC57" s="38" t="str">
        <f t="shared" si="14"/>
        <v/>
      </c>
      <c r="AD57" s="38" t="str">
        <f t="shared" si="15"/>
        <v/>
      </c>
      <c r="AE57" s="38" t="str">
        <f t="shared" si="16"/>
        <v/>
      </c>
      <c r="AF57" s="38" t="str">
        <f t="shared" si="17"/>
        <v/>
      </c>
      <c r="AG57" s="38" t="str">
        <f t="shared" si="18"/>
        <v/>
      </c>
      <c r="AH57" s="38" t="str">
        <f t="shared" si="19"/>
        <v/>
      </c>
      <c r="AJ57" s="38" t="e">
        <f>IF(#REF!="","",VLOOKUP(#REF!,$A$5:$C$173,3,))</f>
        <v>#REF!</v>
      </c>
      <c r="AK57" s="38" t="e">
        <f t="shared" si="37"/>
        <v>#REF!</v>
      </c>
      <c r="AL57" s="38" t="e">
        <f t="shared" si="37"/>
        <v>#REF!</v>
      </c>
      <c r="AM57" s="38" t="e">
        <f t="shared" si="37"/>
        <v>#REF!</v>
      </c>
      <c r="AN57" s="38" t="e">
        <f t="shared" si="37"/>
        <v>#REF!</v>
      </c>
      <c r="AO57" s="38" t="e">
        <f t="shared" si="37"/>
        <v>#REF!</v>
      </c>
      <c r="AP57" s="38" t="e">
        <f t="shared" si="37"/>
        <v>#REF!</v>
      </c>
      <c r="AQ57" s="38" t="e">
        <f t="shared" si="37"/>
        <v>#REF!</v>
      </c>
      <c r="AR57" s="38" t="e">
        <f t="shared" si="37"/>
        <v>#REF!</v>
      </c>
      <c r="BA57" s="21" t="str">
        <f>IF(BB57="","",ROWS($BB$12:BB57))</f>
        <v/>
      </c>
      <c r="BB57" s="149"/>
      <c r="BC57" s="150"/>
      <c r="BD57" s="150"/>
      <c r="BE57" s="151"/>
      <c r="BF57" s="49"/>
      <c r="BG57" s="22" t="str">
        <f t="shared" si="36"/>
        <v/>
      </c>
      <c r="BH57" s="22"/>
      <c r="BI57" s="22"/>
      <c r="BJ57" s="22" t="str">
        <f t="shared" si="28"/>
        <v/>
      </c>
      <c r="BK57" s="22" t="str">
        <f t="shared" si="29"/>
        <v/>
      </c>
      <c r="BL57" s="22" t="str">
        <f t="shared" si="30"/>
        <v/>
      </c>
      <c r="BN57" s="14" t="str">
        <f t="shared" si="31"/>
        <v/>
      </c>
      <c r="BO57" s="14">
        <f t="shared" si="32"/>
        <v>5</v>
      </c>
      <c r="BP57" s="14" t="str">
        <f t="shared" si="33"/>
        <v>F</v>
      </c>
      <c r="BQ57" s="14" t="str">
        <f t="shared" si="34"/>
        <v>0</v>
      </c>
      <c r="BT57" s="13">
        <v>9.0399999999999991</v>
      </c>
      <c r="BU57" s="45">
        <v>4</v>
      </c>
      <c r="BV57" s="45">
        <v>112</v>
      </c>
      <c r="BW57" s="2"/>
      <c r="BX57" s="1">
        <v>1.1579999999999999</v>
      </c>
      <c r="BY57" s="1">
        <v>1.1589999999999998</v>
      </c>
      <c r="BZ57" s="1">
        <v>1.2190000000000001</v>
      </c>
      <c r="CA57" s="1">
        <v>1.22</v>
      </c>
      <c r="CB57" s="1">
        <v>1.466</v>
      </c>
      <c r="CC57" s="1">
        <v>1.4669999999999999</v>
      </c>
      <c r="CE57" s="64">
        <v>1.1580000000000001</v>
      </c>
      <c r="CF57" s="64">
        <v>1.159</v>
      </c>
      <c r="CG57" s="64">
        <v>1.22</v>
      </c>
      <c r="CH57" s="64">
        <v>1.2209999999999999</v>
      </c>
      <c r="CI57" s="64">
        <v>1.4690000000000001</v>
      </c>
      <c r="CJ57" s="64">
        <v>1.47</v>
      </c>
      <c r="CM57" s="14" t="e">
        <f>IF('Nutritional Status'!#REF!="","",IF('Nutritional Status'!#REF!&gt;CT57,$CU$3,IF('Nutritional Status'!#REF!&gt;CR57,$CS$3,IF('Nutritional Status'!#REF!&gt;CP57,$CQ$3,$CP$3))))</f>
        <v>#REF!</v>
      </c>
      <c r="CN57" s="38">
        <v>53</v>
      </c>
      <c r="CO57" s="14" t="str">
        <f t="shared" si="21"/>
        <v/>
      </c>
      <c r="CP57" s="14" t="str">
        <f t="shared" si="39"/>
        <v/>
      </c>
      <c r="CQ57" s="14" t="str">
        <f t="shared" si="39"/>
        <v/>
      </c>
      <c r="CR57" s="14" t="str">
        <f t="shared" si="39"/>
        <v/>
      </c>
      <c r="CS57" s="14" t="str">
        <f t="shared" si="39"/>
        <v/>
      </c>
      <c r="CT57" s="14" t="str">
        <f t="shared" si="39"/>
        <v/>
      </c>
      <c r="CU57" s="14" t="str">
        <f t="shared" si="39"/>
        <v/>
      </c>
      <c r="CW57" s="38">
        <v>53</v>
      </c>
      <c r="CX57" s="14" t="e">
        <f t="shared" si="22"/>
        <v>#REF!</v>
      </c>
      <c r="CY57" s="14" t="e">
        <f t="shared" si="38"/>
        <v>#REF!</v>
      </c>
      <c r="CZ57" s="14" t="e">
        <f t="shared" si="38"/>
        <v>#REF!</v>
      </c>
      <c r="DA57" s="14" t="e">
        <f t="shared" si="38"/>
        <v>#REF!</v>
      </c>
      <c r="DB57" s="14" t="e">
        <f t="shared" si="38"/>
        <v>#REF!</v>
      </c>
      <c r="DC57" s="14" t="e">
        <f t="shared" si="38"/>
        <v>#REF!</v>
      </c>
      <c r="DD57" s="14" t="e">
        <f t="shared" si="38"/>
        <v>#REF!</v>
      </c>
    </row>
    <row r="58" spans="1:108" ht="15" customHeight="1">
      <c r="A58" s="13">
        <v>9.0500000000000007</v>
      </c>
      <c r="B58" s="31">
        <v>5</v>
      </c>
      <c r="C58" s="31">
        <v>113</v>
      </c>
      <c r="D58" s="2"/>
      <c r="E58" s="11">
        <v>12.5</v>
      </c>
      <c r="F58" s="11">
        <f t="shared" si="3"/>
        <v>12.6</v>
      </c>
      <c r="G58" s="11">
        <v>13.5</v>
      </c>
      <c r="H58" s="11">
        <f t="shared" si="5"/>
        <v>13.6</v>
      </c>
      <c r="I58" s="11">
        <v>20.8</v>
      </c>
      <c r="J58" s="11">
        <f t="shared" si="6"/>
        <v>20.900000000000002</v>
      </c>
      <c r="K58" s="1">
        <v>25</v>
      </c>
      <c r="L58" s="1">
        <f t="shared" si="7"/>
        <v>25.1</v>
      </c>
      <c r="M58" s="3"/>
      <c r="N58" s="11">
        <v>12.1</v>
      </c>
      <c r="O58" s="11">
        <f t="shared" si="8"/>
        <v>12.2</v>
      </c>
      <c r="P58" s="1">
        <v>13.2</v>
      </c>
      <c r="Q58" s="1">
        <f t="shared" si="9"/>
        <v>13.299999999999999</v>
      </c>
      <c r="R58" s="1">
        <v>22</v>
      </c>
      <c r="S58" s="1">
        <f t="shared" si="10"/>
        <v>22.1</v>
      </c>
      <c r="T58" s="1">
        <v>27.3</v>
      </c>
      <c r="U58" s="1">
        <f t="shared" si="11"/>
        <v>27.400000000000002</v>
      </c>
      <c r="Y58" s="38">
        <v>54</v>
      </c>
      <c r="Z58" s="38" t="str">
        <f>IF('Nutritional Status'!C41="","",VLOOKUP('Nutritional Status'!#REF!,$A$5:$C$173,3,))</f>
        <v/>
      </c>
      <c r="AA58" s="38" t="str">
        <f t="shared" si="12"/>
        <v/>
      </c>
      <c r="AB58" s="38" t="str">
        <f t="shared" si="13"/>
        <v/>
      </c>
      <c r="AC58" s="38" t="str">
        <f t="shared" si="14"/>
        <v/>
      </c>
      <c r="AD58" s="38" t="str">
        <f t="shared" si="15"/>
        <v/>
      </c>
      <c r="AE58" s="38" t="str">
        <f t="shared" si="16"/>
        <v/>
      </c>
      <c r="AF58" s="38" t="str">
        <f t="shared" si="17"/>
        <v/>
      </c>
      <c r="AG58" s="38" t="str">
        <f t="shared" si="18"/>
        <v/>
      </c>
      <c r="AH58" s="38" t="str">
        <f t="shared" si="19"/>
        <v/>
      </c>
      <c r="AJ58" s="38" t="e">
        <f>IF(#REF!="","",VLOOKUP(#REF!,$A$5:$C$173,3,))</f>
        <v>#REF!</v>
      </c>
      <c r="AK58" s="38" t="e">
        <f t="shared" si="37"/>
        <v>#REF!</v>
      </c>
      <c r="AL58" s="38" t="e">
        <f t="shared" si="37"/>
        <v>#REF!</v>
      </c>
      <c r="AM58" s="38" t="e">
        <f t="shared" si="37"/>
        <v>#REF!</v>
      </c>
      <c r="AN58" s="38" t="e">
        <f t="shared" si="37"/>
        <v>#REF!</v>
      </c>
      <c r="AO58" s="38" t="e">
        <f t="shared" si="37"/>
        <v>#REF!</v>
      </c>
      <c r="AP58" s="38" t="e">
        <f t="shared" si="37"/>
        <v>#REF!</v>
      </c>
      <c r="AQ58" s="38" t="e">
        <f t="shared" si="37"/>
        <v>#REF!</v>
      </c>
      <c r="AR58" s="38" t="e">
        <f t="shared" si="37"/>
        <v>#REF!</v>
      </c>
      <c r="BA58" s="21" t="str">
        <f>IF(BB58="","",ROWS($BB$12:BB58))</f>
        <v/>
      </c>
      <c r="BB58" s="149"/>
      <c r="BC58" s="150"/>
      <c r="BD58" s="150"/>
      <c r="BE58" s="151"/>
      <c r="BF58" s="49"/>
      <c r="BG58" s="22" t="str">
        <f t="shared" si="36"/>
        <v/>
      </c>
      <c r="BH58" s="22"/>
      <c r="BI58" s="22"/>
      <c r="BJ58" s="22" t="str">
        <f t="shared" si="28"/>
        <v/>
      </c>
      <c r="BK58" s="22" t="str">
        <f t="shared" si="29"/>
        <v/>
      </c>
      <c r="BL58" s="22" t="str">
        <f t="shared" si="30"/>
        <v/>
      </c>
      <c r="BN58" s="14" t="str">
        <f t="shared" si="31"/>
        <v/>
      </c>
      <c r="BO58" s="14">
        <f t="shared" si="32"/>
        <v>5</v>
      </c>
      <c r="BP58" s="14" t="str">
        <f t="shared" si="33"/>
        <v>F</v>
      </c>
      <c r="BQ58" s="14" t="str">
        <f t="shared" si="34"/>
        <v>0</v>
      </c>
      <c r="BT58" s="13">
        <v>9.0500000000000007</v>
      </c>
      <c r="BU58" s="45">
        <v>5</v>
      </c>
      <c r="BV58" s="45">
        <v>113</v>
      </c>
      <c r="BW58" s="2"/>
      <c r="BX58" s="1">
        <v>1.1619999999999999</v>
      </c>
      <c r="BY58" s="1">
        <v>1.163</v>
      </c>
      <c r="BZ58" s="1">
        <v>1.2230000000000001</v>
      </c>
      <c r="CA58" s="1">
        <v>1.224</v>
      </c>
      <c r="CB58" s="1">
        <v>1.4709999999999999</v>
      </c>
      <c r="CC58" s="1">
        <v>1.472</v>
      </c>
      <c r="CE58" s="64">
        <v>1.1619999999999999</v>
      </c>
      <c r="CF58" s="64">
        <v>1.163</v>
      </c>
      <c r="CG58" s="64">
        <v>1.2250000000000001</v>
      </c>
      <c r="CH58" s="64">
        <v>1.226</v>
      </c>
      <c r="CI58" s="64">
        <v>1.4750000000000001</v>
      </c>
      <c r="CJ58" s="64">
        <v>1.476</v>
      </c>
      <c r="CM58" s="14" t="e">
        <f>IF('Nutritional Status'!#REF!="","",IF('Nutritional Status'!#REF!&gt;CT58,$CU$3,IF('Nutritional Status'!#REF!&gt;CR58,$CS$3,IF('Nutritional Status'!#REF!&gt;CP58,$CQ$3,$CP$3))))</f>
        <v>#REF!</v>
      </c>
      <c r="CN58" s="38">
        <v>54</v>
      </c>
      <c r="CO58" s="14" t="str">
        <f t="shared" si="21"/>
        <v/>
      </c>
      <c r="CP58" s="14" t="str">
        <f t="shared" si="39"/>
        <v/>
      </c>
      <c r="CQ58" s="14" t="str">
        <f t="shared" si="39"/>
        <v/>
      </c>
      <c r="CR58" s="14" t="str">
        <f t="shared" si="39"/>
        <v/>
      </c>
      <c r="CS58" s="14" t="str">
        <f t="shared" si="39"/>
        <v/>
      </c>
      <c r="CT58" s="14" t="str">
        <f t="shared" si="39"/>
        <v/>
      </c>
      <c r="CU58" s="14" t="str">
        <f t="shared" si="39"/>
        <v/>
      </c>
      <c r="CW58" s="38">
        <v>54</v>
      </c>
      <c r="CX58" s="14" t="e">
        <f t="shared" si="22"/>
        <v>#REF!</v>
      </c>
      <c r="CY58" s="14" t="e">
        <f t="shared" si="38"/>
        <v>#REF!</v>
      </c>
      <c r="CZ58" s="14" t="e">
        <f t="shared" si="38"/>
        <v>#REF!</v>
      </c>
      <c r="DA58" s="14" t="e">
        <f t="shared" si="38"/>
        <v>#REF!</v>
      </c>
      <c r="DB58" s="14" t="e">
        <f t="shared" si="38"/>
        <v>#REF!</v>
      </c>
      <c r="DC58" s="14" t="e">
        <f t="shared" si="38"/>
        <v>#REF!</v>
      </c>
      <c r="DD58" s="14" t="e">
        <f t="shared" si="38"/>
        <v>#REF!</v>
      </c>
    </row>
    <row r="59" spans="1:108" ht="15" customHeight="1">
      <c r="A59" s="13">
        <v>9.06</v>
      </c>
      <c r="B59" s="31">
        <v>6</v>
      </c>
      <c r="C59" s="31">
        <v>114</v>
      </c>
      <c r="D59" s="2"/>
      <c r="E59" s="11">
        <v>12.6</v>
      </c>
      <c r="F59" s="11">
        <f t="shared" si="3"/>
        <v>12.7</v>
      </c>
      <c r="G59" s="11">
        <f t="shared" si="4"/>
        <v>13.5</v>
      </c>
      <c r="H59" s="11">
        <f t="shared" si="5"/>
        <v>13.6</v>
      </c>
      <c r="I59" s="11">
        <v>20.9</v>
      </c>
      <c r="J59" s="11">
        <f t="shared" si="6"/>
        <v>21</v>
      </c>
      <c r="K59" s="1">
        <v>25.1</v>
      </c>
      <c r="L59" s="1">
        <f t="shared" si="7"/>
        <v>25.200000000000003</v>
      </c>
      <c r="M59" s="3"/>
      <c r="N59" s="11">
        <v>12.1</v>
      </c>
      <c r="O59" s="11">
        <f t="shared" si="8"/>
        <v>12.2</v>
      </c>
      <c r="P59" s="1">
        <v>13.2</v>
      </c>
      <c r="Q59" s="1">
        <f t="shared" si="9"/>
        <v>13.299999999999999</v>
      </c>
      <c r="R59" s="1">
        <v>22.1</v>
      </c>
      <c r="S59" s="1">
        <f t="shared" si="10"/>
        <v>22.200000000000003</v>
      </c>
      <c r="T59" s="1">
        <v>27.5</v>
      </c>
      <c r="U59" s="1">
        <f t="shared" si="11"/>
        <v>27.6</v>
      </c>
      <c r="Y59" s="38">
        <v>55</v>
      </c>
      <c r="Z59" s="38" t="str">
        <f>IF('Nutritional Status'!C42="","",VLOOKUP('Nutritional Status'!#REF!,$A$5:$C$173,3,))</f>
        <v/>
      </c>
      <c r="AA59" s="38" t="str">
        <f t="shared" si="12"/>
        <v/>
      </c>
      <c r="AB59" s="38" t="str">
        <f t="shared" si="13"/>
        <v/>
      </c>
      <c r="AC59" s="38" t="str">
        <f t="shared" si="14"/>
        <v/>
      </c>
      <c r="AD59" s="38" t="str">
        <f t="shared" si="15"/>
        <v/>
      </c>
      <c r="AE59" s="38" t="str">
        <f t="shared" si="16"/>
        <v/>
      </c>
      <c r="AF59" s="38" t="str">
        <f t="shared" si="17"/>
        <v/>
      </c>
      <c r="AG59" s="38" t="str">
        <f t="shared" si="18"/>
        <v/>
      </c>
      <c r="AH59" s="38" t="str">
        <f t="shared" si="19"/>
        <v/>
      </c>
      <c r="AJ59" s="38" t="e">
        <f>IF(#REF!="","",VLOOKUP(#REF!,$A$5:$C$173,3,))</f>
        <v>#REF!</v>
      </c>
      <c r="AK59" s="38" t="e">
        <f t="shared" si="37"/>
        <v>#REF!</v>
      </c>
      <c r="AL59" s="38" t="e">
        <f t="shared" si="37"/>
        <v>#REF!</v>
      </c>
      <c r="AM59" s="38" t="e">
        <f t="shared" si="37"/>
        <v>#REF!</v>
      </c>
      <c r="AN59" s="38" t="e">
        <f t="shared" si="37"/>
        <v>#REF!</v>
      </c>
      <c r="AO59" s="38" t="e">
        <f t="shared" si="37"/>
        <v>#REF!</v>
      </c>
      <c r="AP59" s="38" t="e">
        <f t="shared" si="37"/>
        <v>#REF!</v>
      </c>
      <c r="AQ59" s="38" t="e">
        <f t="shared" si="37"/>
        <v>#REF!</v>
      </c>
      <c r="AR59" s="38" t="e">
        <f t="shared" si="37"/>
        <v>#REF!</v>
      </c>
      <c r="BA59" s="21" t="str">
        <f>IF(BB59="","",ROWS($BB$12:BB59))</f>
        <v/>
      </c>
      <c r="BB59" s="149"/>
      <c r="BC59" s="150"/>
      <c r="BD59" s="150"/>
      <c r="BE59" s="151"/>
      <c r="BF59" s="49"/>
      <c r="BG59" s="22" t="str">
        <f t="shared" si="36"/>
        <v/>
      </c>
      <c r="BH59" s="22"/>
      <c r="BI59" s="22"/>
      <c r="BJ59" s="22" t="str">
        <f t="shared" si="28"/>
        <v/>
      </c>
      <c r="BK59" s="22" t="str">
        <f t="shared" si="29"/>
        <v/>
      </c>
      <c r="BL59" s="22" t="str">
        <f t="shared" si="30"/>
        <v/>
      </c>
      <c r="BN59" s="14" t="str">
        <f t="shared" si="31"/>
        <v/>
      </c>
      <c r="BO59" s="14">
        <f t="shared" si="32"/>
        <v>5</v>
      </c>
      <c r="BP59" s="14" t="str">
        <f t="shared" si="33"/>
        <v>F</v>
      </c>
      <c r="BQ59" s="14" t="str">
        <f t="shared" si="34"/>
        <v>0</v>
      </c>
      <c r="BT59" s="13">
        <v>9.06</v>
      </c>
      <c r="BU59" s="45">
        <v>6</v>
      </c>
      <c r="BV59" s="45">
        <v>114</v>
      </c>
      <c r="BW59" s="2"/>
      <c r="BX59" s="1">
        <v>1.165</v>
      </c>
      <c r="BY59" s="1">
        <v>1.1659999999999999</v>
      </c>
      <c r="BZ59" s="1">
        <v>1.2270000000000001</v>
      </c>
      <c r="CA59" s="1">
        <v>1.228</v>
      </c>
      <c r="CB59" s="1">
        <v>1.476</v>
      </c>
      <c r="CC59" s="1">
        <v>1.4769999999999999</v>
      </c>
      <c r="CE59" s="64">
        <v>1.167</v>
      </c>
      <c r="CF59" s="64">
        <v>1.1679999999999999</v>
      </c>
      <c r="CG59" s="64">
        <v>1.2290000000000001</v>
      </c>
      <c r="CH59" s="64">
        <v>1.23</v>
      </c>
      <c r="CI59" s="64">
        <v>1.4809999999999999</v>
      </c>
      <c r="CJ59" s="64">
        <v>1.482</v>
      </c>
      <c r="CM59" s="14" t="e">
        <f>IF('Nutritional Status'!#REF!="","",IF('Nutritional Status'!#REF!&gt;CT59,$CU$3,IF('Nutritional Status'!#REF!&gt;CR59,$CS$3,IF('Nutritional Status'!#REF!&gt;CP59,$CQ$3,$CP$3))))</f>
        <v>#REF!</v>
      </c>
      <c r="CN59" s="38">
        <v>55</v>
      </c>
      <c r="CO59" s="14" t="str">
        <f t="shared" si="21"/>
        <v/>
      </c>
      <c r="CP59" s="14" t="str">
        <f t="shared" si="39"/>
        <v/>
      </c>
      <c r="CQ59" s="14" t="str">
        <f t="shared" si="39"/>
        <v/>
      </c>
      <c r="CR59" s="14" t="str">
        <f t="shared" si="39"/>
        <v/>
      </c>
      <c r="CS59" s="14" t="str">
        <f t="shared" si="39"/>
        <v/>
      </c>
      <c r="CT59" s="14" t="str">
        <f t="shared" si="39"/>
        <v/>
      </c>
      <c r="CU59" s="14" t="str">
        <f t="shared" si="39"/>
        <v/>
      </c>
      <c r="CW59" s="38">
        <v>55</v>
      </c>
      <c r="CX59" s="14" t="e">
        <f t="shared" si="22"/>
        <v>#REF!</v>
      </c>
      <c r="CY59" s="14" t="e">
        <f t="shared" si="38"/>
        <v>#REF!</v>
      </c>
      <c r="CZ59" s="14" t="e">
        <f t="shared" si="38"/>
        <v>#REF!</v>
      </c>
      <c r="DA59" s="14" t="e">
        <f t="shared" si="38"/>
        <v>#REF!</v>
      </c>
      <c r="DB59" s="14" t="e">
        <f t="shared" si="38"/>
        <v>#REF!</v>
      </c>
      <c r="DC59" s="14" t="e">
        <f t="shared" si="38"/>
        <v>#REF!</v>
      </c>
      <c r="DD59" s="14" t="e">
        <f t="shared" si="38"/>
        <v>#REF!</v>
      </c>
    </row>
    <row r="60" spans="1:108" ht="15" customHeight="1">
      <c r="A60" s="13">
        <v>9.07</v>
      </c>
      <c r="B60" s="31">
        <v>7</v>
      </c>
      <c r="C60" s="31">
        <v>115</v>
      </c>
      <c r="D60" s="2"/>
      <c r="E60" s="11">
        <v>12.6</v>
      </c>
      <c r="F60" s="11">
        <f t="shared" si="3"/>
        <v>12.7</v>
      </c>
      <c r="G60" s="11">
        <f t="shared" si="4"/>
        <v>13.5</v>
      </c>
      <c r="H60" s="11">
        <f t="shared" si="5"/>
        <v>13.6</v>
      </c>
      <c r="I60" s="11">
        <v>21</v>
      </c>
      <c r="J60" s="11">
        <f t="shared" si="6"/>
        <v>21.1</v>
      </c>
      <c r="K60" s="1">
        <v>25.3</v>
      </c>
      <c r="L60" s="1">
        <f t="shared" si="7"/>
        <v>25.400000000000002</v>
      </c>
      <c r="M60" s="3"/>
      <c r="N60" s="11">
        <v>12.2</v>
      </c>
      <c r="O60" s="11">
        <f t="shared" si="8"/>
        <v>12.299999999999999</v>
      </c>
      <c r="P60" s="1">
        <v>13.2</v>
      </c>
      <c r="Q60" s="1">
        <f t="shared" si="9"/>
        <v>13.299999999999999</v>
      </c>
      <c r="R60" s="1">
        <v>22.2</v>
      </c>
      <c r="S60" s="1">
        <f t="shared" si="10"/>
        <v>22.3</v>
      </c>
      <c r="T60" s="1">
        <v>27.6</v>
      </c>
      <c r="U60" s="1">
        <f t="shared" si="11"/>
        <v>27.700000000000003</v>
      </c>
      <c r="Y60" s="38">
        <v>56</v>
      </c>
      <c r="Z60" s="38" t="str">
        <f>IF('Nutritional Status'!C43="","",VLOOKUP('Nutritional Status'!#REF!,$A$5:$C$173,3,))</f>
        <v/>
      </c>
      <c r="AA60" s="38" t="str">
        <f t="shared" si="12"/>
        <v/>
      </c>
      <c r="AB60" s="38" t="str">
        <f t="shared" si="13"/>
        <v/>
      </c>
      <c r="AC60" s="38" t="str">
        <f t="shared" si="14"/>
        <v/>
      </c>
      <c r="AD60" s="38" t="str">
        <f t="shared" si="15"/>
        <v/>
      </c>
      <c r="AE60" s="38" t="str">
        <f t="shared" si="16"/>
        <v/>
      </c>
      <c r="AF60" s="38" t="str">
        <f t="shared" si="17"/>
        <v/>
      </c>
      <c r="AG60" s="38" t="str">
        <f t="shared" si="18"/>
        <v/>
      </c>
      <c r="AH60" s="38" t="str">
        <f t="shared" si="19"/>
        <v/>
      </c>
      <c r="AJ60" s="38" t="e">
        <f>IF(#REF!="","",VLOOKUP(#REF!,$A$5:$C$173,3,))</f>
        <v>#REF!</v>
      </c>
      <c r="AK60" s="38" t="e">
        <f t="shared" si="37"/>
        <v>#REF!</v>
      </c>
      <c r="AL60" s="38" t="e">
        <f t="shared" si="37"/>
        <v>#REF!</v>
      </c>
      <c r="AM60" s="38" t="e">
        <f t="shared" si="37"/>
        <v>#REF!</v>
      </c>
      <c r="AN60" s="38" t="e">
        <f t="shared" si="37"/>
        <v>#REF!</v>
      </c>
      <c r="AO60" s="38" t="e">
        <f t="shared" si="37"/>
        <v>#REF!</v>
      </c>
      <c r="AP60" s="38" t="e">
        <f t="shared" si="37"/>
        <v>#REF!</v>
      </c>
      <c r="AQ60" s="38" t="e">
        <f t="shared" si="37"/>
        <v>#REF!</v>
      </c>
      <c r="AR60" s="38" t="e">
        <f t="shared" si="37"/>
        <v>#REF!</v>
      </c>
      <c r="BA60" s="21" t="str">
        <f>IF(BB60="","",ROWS($BB$12:BB60))</f>
        <v/>
      </c>
      <c r="BB60" s="149"/>
      <c r="BC60" s="150"/>
      <c r="BD60" s="150"/>
      <c r="BE60" s="151"/>
      <c r="BF60" s="49"/>
      <c r="BG60" s="22" t="str">
        <f t="shared" si="36"/>
        <v/>
      </c>
      <c r="BH60" s="22"/>
      <c r="BI60" s="22"/>
      <c r="BJ60" s="22" t="str">
        <f t="shared" si="28"/>
        <v/>
      </c>
      <c r="BK60" s="22" t="str">
        <f t="shared" si="29"/>
        <v/>
      </c>
      <c r="BL60" s="22" t="str">
        <f t="shared" si="30"/>
        <v/>
      </c>
      <c r="BN60" s="14" t="str">
        <f t="shared" si="31"/>
        <v/>
      </c>
      <c r="BO60" s="14">
        <f t="shared" si="32"/>
        <v>5</v>
      </c>
      <c r="BP60" s="14" t="str">
        <f t="shared" si="33"/>
        <v>F</v>
      </c>
      <c r="BQ60" s="14" t="str">
        <f t="shared" si="34"/>
        <v>0</v>
      </c>
      <c r="BT60" s="13">
        <v>9.07</v>
      </c>
      <c r="BU60" s="45">
        <v>7</v>
      </c>
      <c r="BV60" s="45">
        <v>115</v>
      </c>
      <c r="BW60" s="2"/>
      <c r="BX60" s="1">
        <v>1.1679999999999999</v>
      </c>
      <c r="BY60" s="1">
        <v>1.1689999999999998</v>
      </c>
      <c r="BZ60" s="1">
        <v>1.2310000000000001</v>
      </c>
      <c r="CA60" s="1">
        <v>1.232</v>
      </c>
      <c r="CB60" s="1">
        <v>1.4809999999999999</v>
      </c>
      <c r="CC60" s="1">
        <v>1.482</v>
      </c>
      <c r="CE60" s="64">
        <v>1.171</v>
      </c>
      <c r="CF60" s="64">
        <v>1.1719999999999999</v>
      </c>
      <c r="CG60" s="64">
        <v>1.234</v>
      </c>
      <c r="CH60" s="64">
        <v>1.2350000000000001</v>
      </c>
      <c r="CI60" s="64">
        <v>1.486</v>
      </c>
      <c r="CJ60" s="64">
        <v>1.4869999999999999</v>
      </c>
      <c r="CM60" s="14" t="e">
        <f>IF('Nutritional Status'!#REF!="","",IF('Nutritional Status'!#REF!&gt;CT60,$CU$3,IF('Nutritional Status'!#REF!&gt;CR60,$CS$3,IF('Nutritional Status'!#REF!&gt;CP60,$CQ$3,$CP$3))))</f>
        <v>#REF!</v>
      </c>
      <c r="CN60" s="38">
        <v>56</v>
      </c>
      <c r="CO60" s="14" t="str">
        <f t="shared" si="21"/>
        <v/>
      </c>
      <c r="CP60" s="14" t="str">
        <f t="shared" si="39"/>
        <v/>
      </c>
      <c r="CQ60" s="14" t="str">
        <f t="shared" si="39"/>
        <v/>
      </c>
      <c r="CR60" s="14" t="str">
        <f t="shared" si="39"/>
        <v/>
      </c>
      <c r="CS60" s="14" t="str">
        <f t="shared" si="39"/>
        <v/>
      </c>
      <c r="CT60" s="14" t="str">
        <f t="shared" si="39"/>
        <v/>
      </c>
      <c r="CU60" s="14" t="str">
        <f t="shared" si="39"/>
        <v/>
      </c>
      <c r="CW60" s="38">
        <v>56</v>
      </c>
      <c r="CX60" s="14" t="e">
        <f t="shared" si="22"/>
        <v>#REF!</v>
      </c>
      <c r="CY60" s="14" t="e">
        <f t="shared" si="38"/>
        <v>#REF!</v>
      </c>
      <c r="CZ60" s="14" t="e">
        <f t="shared" si="38"/>
        <v>#REF!</v>
      </c>
      <c r="DA60" s="14" t="e">
        <f t="shared" si="38"/>
        <v>#REF!</v>
      </c>
      <c r="DB60" s="14" t="e">
        <f t="shared" si="38"/>
        <v>#REF!</v>
      </c>
      <c r="DC60" s="14" t="e">
        <f t="shared" si="38"/>
        <v>#REF!</v>
      </c>
      <c r="DD60" s="14" t="e">
        <f t="shared" si="38"/>
        <v>#REF!</v>
      </c>
    </row>
    <row r="61" spans="1:108" ht="15" customHeight="1">
      <c r="A61" s="13">
        <v>9.08</v>
      </c>
      <c r="B61" s="31">
        <v>8</v>
      </c>
      <c r="C61" s="31">
        <v>116</v>
      </c>
      <c r="D61" s="2"/>
      <c r="E61" s="11">
        <v>12.6</v>
      </c>
      <c r="F61" s="11">
        <f t="shared" si="3"/>
        <v>12.7</v>
      </c>
      <c r="G61" s="11">
        <f>F61+0.8</f>
        <v>13.5</v>
      </c>
      <c r="H61" s="11">
        <f t="shared" si="5"/>
        <v>13.6</v>
      </c>
      <c r="I61" s="11">
        <v>21.1</v>
      </c>
      <c r="J61" s="11">
        <f t="shared" si="6"/>
        <v>21.200000000000003</v>
      </c>
      <c r="K61" s="1">
        <v>25.5</v>
      </c>
      <c r="L61" s="1">
        <f t="shared" si="7"/>
        <v>25.6</v>
      </c>
      <c r="M61" s="3"/>
      <c r="N61" s="11">
        <v>12.2</v>
      </c>
      <c r="O61" s="11">
        <f t="shared" si="8"/>
        <v>12.299999999999999</v>
      </c>
      <c r="P61" s="1">
        <v>13.3</v>
      </c>
      <c r="Q61" s="1">
        <f t="shared" si="9"/>
        <v>13.4</v>
      </c>
      <c r="R61" s="1">
        <v>22.3</v>
      </c>
      <c r="S61" s="1">
        <f t="shared" si="10"/>
        <v>22.400000000000002</v>
      </c>
      <c r="T61" s="1">
        <v>27.8</v>
      </c>
      <c r="U61" s="1">
        <f t="shared" si="11"/>
        <v>27.900000000000002</v>
      </c>
      <c r="Y61" s="38">
        <v>57</v>
      </c>
      <c r="Z61" s="38" t="str">
        <f>IF('Nutritional Status'!C44="","",VLOOKUP('Nutritional Status'!#REF!,$A$5:$C$173,3,))</f>
        <v/>
      </c>
      <c r="AA61" s="38" t="str">
        <f t="shared" si="12"/>
        <v/>
      </c>
      <c r="AB61" s="38" t="str">
        <f t="shared" si="13"/>
        <v/>
      </c>
      <c r="AC61" s="38" t="str">
        <f t="shared" si="14"/>
        <v/>
      </c>
      <c r="AD61" s="38" t="str">
        <f t="shared" si="15"/>
        <v/>
      </c>
      <c r="AE61" s="38" t="str">
        <f t="shared" si="16"/>
        <v/>
      </c>
      <c r="AF61" s="38" t="str">
        <f t="shared" si="17"/>
        <v/>
      </c>
      <c r="AG61" s="38" t="str">
        <f t="shared" si="18"/>
        <v/>
      </c>
      <c r="AH61" s="38" t="str">
        <f t="shared" si="19"/>
        <v/>
      </c>
      <c r="AJ61" s="38" t="e">
        <f>IF(#REF!="","",VLOOKUP(#REF!,$A$5:$C$173,3,))</f>
        <v>#REF!</v>
      </c>
      <c r="AK61" s="38" t="e">
        <f t="shared" si="37"/>
        <v>#REF!</v>
      </c>
      <c r="AL61" s="38" t="e">
        <f t="shared" si="37"/>
        <v>#REF!</v>
      </c>
      <c r="AM61" s="38" t="e">
        <f t="shared" si="37"/>
        <v>#REF!</v>
      </c>
      <c r="AN61" s="38" t="e">
        <f t="shared" si="37"/>
        <v>#REF!</v>
      </c>
      <c r="AO61" s="38" t="e">
        <f t="shared" si="37"/>
        <v>#REF!</v>
      </c>
      <c r="AP61" s="38" t="e">
        <f t="shared" si="37"/>
        <v>#REF!</v>
      </c>
      <c r="AQ61" s="38" t="e">
        <f t="shared" si="37"/>
        <v>#REF!</v>
      </c>
      <c r="AR61" s="38" t="e">
        <f t="shared" si="37"/>
        <v>#REF!</v>
      </c>
      <c r="BA61" s="21" t="str">
        <f>IF(BB61="","",ROWS($BB$12:BB61))</f>
        <v/>
      </c>
      <c r="BB61" s="149"/>
      <c r="BC61" s="150"/>
      <c r="BD61" s="150"/>
      <c r="BE61" s="151"/>
      <c r="BF61" s="49"/>
      <c r="BG61" s="22" t="str">
        <f t="shared" si="36"/>
        <v/>
      </c>
      <c r="BH61" s="22"/>
      <c r="BI61" s="22"/>
      <c r="BJ61" s="22" t="str">
        <f t="shared" si="28"/>
        <v/>
      </c>
      <c r="BK61" s="22" t="str">
        <f t="shared" si="29"/>
        <v/>
      </c>
      <c r="BL61" s="22" t="str">
        <f t="shared" si="30"/>
        <v/>
      </c>
      <c r="BN61" s="14" t="str">
        <f t="shared" si="31"/>
        <v/>
      </c>
      <c r="BO61" s="14">
        <f t="shared" si="32"/>
        <v>5</v>
      </c>
      <c r="BP61" s="14" t="str">
        <f t="shared" si="33"/>
        <v>F</v>
      </c>
      <c r="BQ61" s="14" t="str">
        <f t="shared" si="34"/>
        <v>0</v>
      </c>
      <c r="BT61" s="13">
        <v>9.08</v>
      </c>
      <c r="BU61" s="45">
        <v>8</v>
      </c>
      <c r="BV61" s="45">
        <v>116</v>
      </c>
      <c r="BW61" s="2"/>
      <c r="BX61" s="1">
        <v>1.1719999999999999</v>
      </c>
      <c r="BY61" s="1">
        <v>1.173</v>
      </c>
      <c r="BZ61" s="1">
        <v>1.234</v>
      </c>
      <c r="CA61" s="1">
        <v>1.2350000000000001</v>
      </c>
      <c r="CB61" s="1">
        <v>1.486</v>
      </c>
      <c r="CC61" s="1">
        <v>1.4869999999999999</v>
      </c>
      <c r="CE61" s="64">
        <v>1.1760000000000002</v>
      </c>
      <c r="CF61" s="64">
        <v>1.177</v>
      </c>
      <c r="CG61" s="64">
        <v>1.2390000000000001</v>
      </c>
      <c r="CH61" s="64">
        <v>1.24</v>
      </c>
      <c r="CI61" s="64">
        <v>1.492</v>
      </c>
      <c r="CJ61" s="64">
        <v>1.4929999999999999</v>
      </c>
      <c r="CM61" s="14" t="e">
        <f>IF('Nutritional Status'!#REF!="","",IF('Nutritional Status'!#REF!&gt;CT61,$CU$3,IF('Nutritional Status'!#REF!&gt;CR61,$CS$3,IF('Nutritional Status'!#REF!&gt;CP61,$CQ$3,$CP$3))))</f>
        <v>#REF!</v>
      </c>
      <c r="CN61" s="38">
        <v>57</v>
      </c>
      <c r="CO61" s="14" t="str">
        <f t="shared" si="21"/>
        <v/>
      </c>
      <c r="CP61" s="14" t="str">
        <f t="shared" si="39"/>
        <v/>
      </c>
      <c r="CQ61" s="14" t="str">
        <f t="shared" si="39"/>
        <v/>
      </c>
      <c r="CR61" s="14" t="str">
        <f t="shared" si="39"/>
        <v/>
      </c>
      <c r="CS61" s="14" t="str">
        <f t="shared" si="39"/>
        <v/>
      </c>
      <c r="CT61" s="14" t="str">
        <f t="shared" si="39"/>
        <v/>
      </c>
      <c r="CU61" s="14" t="str">
        <f t="shared" si="39"/>
        <v/>
      </c>
      <c r="CW61" s="38">
        <v>57</v>
      </c>
      <c r="CX61" s="14" t="e">
        <f t="shared" si="22"/>
        <v>#REF!</v>
      </c>
      <c r="CY61" s="14" t="e">
        <f t="shared" si="38"/>
        <v>#REF!</v>
      </c>
      <c r="CZ61" s="14" t="e">
        <f t="shared" si="38"/>
        <v>#REF!</v>
      </c>
      <c r="DA61" s="14" t="e">
        <f t="shared" si="38"/>
        <v>#REF!</v>
      </c>
      <c r="DB61" s="14" t="e">
        <f t="shared" si="38"/>
        <v>#REF!</v>
      </c>
      <c r="DC61" s="14" t="e">
        <f t="shared" si="38"/>
        <v>#REF!</v>
      </c>
      <c r="DD61" s="14" t="e">
        <f t="shared" si="38"/>
        <v>#REF!</v>
      </c>
    </row>
    <row r="62" spans="1:108" ht="15" customHeight="1">
      <c r="A62" s="13">
        <v>9.09</v>
      </c>
      <c r="B62" s="31">
        <v>9</v>
      </c>
      <c r="C62" s="31">
        <v>117</v>
      </c>
      <c r="D62" s="2"/>
      <c r="E62" s="11">
        <v>12.6</v>
      </c>
      <c r="F62" s="11">
        <f t="shared" si="3"/>
        <v>12.7</v>
      </c>
      <c r="G62" s="11">
        <v>13.6</v>
      </c>
      <c r="H62" s="11">
        <f t="shared" si="5"/>
        <v>13.7</v>
      </c>
      <c r="I62" s="11">
        <v>21.2</v>
      </c>
      <c r="J62" s="11">
        <f t="shared" si="6"/>
        <v>21.3</v>
      </c>
      <c r="K62" s="1">
        <v>25.6</v>
      </c>
      <c r="L62" s="1">
        <f t="shared" si="7"/>
        <v>25.700000000000003</v>
      </c>
      <c r="M62" s="3"/>
      <c r="N62" s="11">
        <v>12.2</v>
      </c>
      <c r="O62" s="11">
        <f t="shared" si="8"/>
        <v>12.299999999999999</v>
      </c>
      <c r="P62" s="1">
        <v>13.3</v>
      </c>
      <c r="Q62" s="1">
        <f t="shared" si="9"/>
        <v>13.4</v>
      </c>
      <c r="R62" s="1">
        <v>22.4</v>
      </c>
      <c r="S62" s="1">
        <f t="shared" si="10"/>
        <v>22.5</v>
      </c>
      <c r="T62" s="1">
        <v>27.9</v>
      </c>
      <c r="U62" s="1">
        <f t="shared" si="11"/>
        <v>28</v>
      </c>
      <c r="Y62" s="38">
        <v>58</v>
      </c>
      <c r="Z62" s="38" t="str">
        <f>IF('Nutritional Status'!C45="","",VLOOKUP('Nutritional Status'!#REF!,$A$5:$C$173,3,))</f>
        <v/>
      </c>
      <c r="AA62" s="38" t="str">
        <f t="shared" si="12"/>
        <v/>
      </c>
      <c r="AB62" s="38" t="str">
        <f t="shared" si="13"/>
        <v/>
      </c>
      <c r="AC62" s="38" t="str">
        <f t="shared" si="14"/>
        <v/>
      </c>
      <c r="AD62" s="38" t="str">
        <f t="shared" si="15"/>
        <v/>
      </c>
      <c r="AE62" s="38" t="str">
        <f t="shared" si="16"/>
        <v/>
      </c>
      <c r="AF62" s="38" t="str">
        <f t="shared" si="17"/>
        <v/>
      </c>
      <c r="AG62" s="38" t="str">
        <f t="shared" si="18"/>
        <v/>
      </c>
      <c r="AH62" s="38" t="str">
        <f t="shared" si="19"/>
        <v/>
      </c>
      <c r="AJ62" s="38" t="e">
        <f>IF(#REF!="","",VLOOKUP(#REF!,$A$5:$C$173,3,))</f>
        <v>#REF!</v>
      </c>
      <c r="AK62" s="38" t="e">
        <f t="shared" si="37"/>
        <v>#REF!</v>
      </c>
      <c r="AL62" s="38" t="e">
        <f t="shared" si="37"/>
        <v>#REF!</v>
      </c>
      <c r="AM62" s="38" t="e">
        <f t="shared" si="37"/>
        <v>#REF!</v>
      </c>
      <c r="AN62" s="38" t="e">
        <f t="shared" si="37"/>
        <v>#REF!</v>
      </c>
      <c r="AO62" s="38" t="e">
        <f t="shared" si="37"/>
        <v>#REF!</v>
      </c>
      <c r="AP62" s="38" t="e">
        <f t="shared" si="37"/>
        <v>#REF!</v>
      </c>
      <c r="AQ62" s="38" t="e">
        <f t="shared" si="37"/>
        <v>#REF!</v>
      </c>
      <c r="AR62" s="38" t="e">
        <f t="shared" si="37"/>
        <v>#REF!</v>
      </c>
      <c r="BA62" s="21" t="str">
        <f>IF(BB62="","",ROWS($BB$12:BB62))</f>
        <v/>
      </c>
      <c r="BB62" s="149"/>
      <c r="BC62" s="150"/>
      <c r="BD62" s="150"/>
      <c r="BE62" s="151"/>
      <c r="BF62" s="49"/>
      <c r="BG62" s="22" t="str">
        <f t="shared" si="36"/>
        <v/>
      </c>
      <c r="BH62" s="22"/>
      <c r="BI62" s="22"/>
      <c r="BJ62" s="22" t="str">
        <f t="shared" si="28"/>
        <v/>
      </c>
      <c r="BK62" s="22" t="str">
        <f t="shared" si="29"/>
        <v/>
      </c>
      <c r="BL62" s="22" t="str">
        <f t="shared" si="30"/>
        <v/>
      </c>
      <c r="BN62" s="14" t="str">
        <f t="shared" si="31"/>
        <v/>
      </c>
      <c r="BO62" s="14">
        <f t="shared" si="32"/>
        <v>5</v>
      </c>
      <c r="BP62" s="14" t="str">
        <f t="shared" si="33"/>
        <v>F</v>
      </c>
      <c r="BQ62" s="14" t="str">
        <f t="shared" si="34"/>
        <v>0</v>
      </c>
      <c r="BT62" s="13">
        <v>9.09</v>
      </c>
      <c r="BU62" s="45">
        <v>9</v>
      </c>
      <c r="BV62" s="45">
        <v>117</v>
      </c>
      <c r="BW62" s="2"/>
      <c r="BX62" s="1">
        <v>1.175</v>
      </c>
      <c r="BY62" s="1">
        <v>1.1759999999999999</v>
      </c>
      <c r="BZ62" s="1">
        <v>1.2380000000000002</v>
      </c>
      <c r="CA62" s="1">
        <v>1.2390000000000001</v>
      </c>
      <c r="CB62" s="1">
        <v>1.4909999999999999</v>
      </c>
      <c r="CC62" s="1">
        <v>1.492</v>
      </c>
      <c r="CE62" s="64">
        <v>1.18</v>
      </c>
      <c r="CF62" s="64">
        <v>1.181</v>
      </c>
      <c r="CG62" s="64">
        <v>1.2430000000000001</v>
      </c>
      <c r="CH62" s="64">
        <v>1.244</v>
      </c>
      <c r="CI62" s="64">
        <v>1.4969999999999999</v>
      </c>
      <c r="CJ62" s="64">
        <v>1.4979999999999998</v>
      </c>
      <c r="CM62" s="14" t="e">
        <f>IF('Nutritional Status'!#REF!="","",IF('Nutritional Status'!#REF!&gt;CT62,$CU$3,IF('Nutritional Status'!#REF!&gt;CR62,$CS$3,IF('Nutritional Status'!#REF!&gt;CP62,$CQ$3,$CP$3))))</f>
        <v>#REF!</v>
      </c>
      <c r="CN62" s="38">
        <v>58</v>
      </c>
      <c r="CO62" s="14" t="str">
        <f t="shared" si="21"/>
        <v/>
      </c>
      <c r="CP62" s="14" t="str">
        <f t="shared" si="39"/>
        <v/>
      </c>
      <c r="CQ62" s="14" t="str">
        <f t="shared" si="39"/>
        <v/>
      </c>
      <c r="CR62" s="14" t="str">
        <f t="shared" si="39"/>
        <v/>
      </c>
      <c r="CS62" s="14" t="str">
        <f t="shared" si="39"/>
        <v/>
      </c>
      <c r="CT62" s="14" t="str">
        <f t="shared" si="39"/>
        <v/>
      </c>
      <c r="CU62" s="14" t="str">
        <f t="shared" si="39"/>
        <v/>
      </c>
      <c r="CW62" s="38">
        <v>58</v>
      </c>
      <c r="CX62" s="14" t="e">
        <f t="shared" si="22"/>
        <v>#REF!</v>
      </c>
      <c r="CY62" s="14" t="e">
        <f t="shared" si="38"/>
        <v>#REF!</v>
      </c>
      <c r="CZ62" s="14" t="e">
        <f t="shared" si="38"/>
        <v>#REF!</v>
      </c>
      <c r="DA62" s="14" t="e">
        <f t="shared" si="38"/>
        <v>#REF!</v>
      </c>
      <c r="DB62" s="14" t="e">
        <f t="shared" si="38"/>
        <v>#REF!</v>
      </c>
      <c r="DC62" s="14" t="e">
        <f t="shared" si="38"/>
        <v>#REF!</v>
      </c>
      <c r="DD62" s="14" t="e">
        <f t="shared" si="38"/>
        <v>#REF!</v>
      </c>
    </row>
    <row r="63" spans="1:108" ht="15" customHeight="1">
      <c r="A63" s="13">
        <v>9.1</v>
      </c>
      <c r="B63" s="31">
        <v>10</v>
      </c>
      <c r="C63" s="31">
        <v>118</v>
      </c>
      <c r="D63" s="2"/>
      <c r="E63" s="11">
        <v>12.6</v>
      </c>
      <c r="F63" s="11">
        <f t="shared" si="3"/>
        <v>12.7</v>
      </c>
      <c r="G63" s="11">
        <v>13.6</v>
      </c>
      <c r="H63" s="11">
        <f t="shared" si="5"/>
        <v>13.7</v>
      </c>
      <c r="I63" s="11">
        <v>21.2</v>
      </c>
      <c r="J63" s="11">
        <f t="shared" si="6"/>
        <v>21.3</v>
      </c>
      <c r="K63" s="1">
        <v>25.8</v>
      </c>
      <c r="L63" s="1">
        <f t="shared" si="7"/>
        <v>25.900000000000002</v>
      </c>
      <c r="M63" s="3"/>
      <c r="N63" s="11">
        <v>12.2</v>
      </c>
      <c r="O63" s="11">
        <f t="shared" si="8"/>
        <v>12.299999999999999</v>
      </c>
      <c r="P63" s="1">
        <v>13.3</v>
      </c>
      <c r="Q63" s="1">
        <f t="shared" si="9"/>
        <v>13.4</v>
      </c>
      <c r="R63" s="1">
        <v>22.5</v>
      </c>
      <c r="S63" s="1">
        <f t="shared" si="10"/>
        <v>22.6</v>
      </c>
      <c r="T63" s="1">
        <v>28.1</v>
      </c>
      <c r="U63" s="1">
        <f t="shared" si="11"/>
        <v>28.200000000000003</v>
      </c>
      <c r="Y63" s="38">
        <v>59</v>
      </c>
      <c r="Z63" s="38" t="str">
        <f>IF('Nutritional Status'!C46="","",VLOOKUP('Nutritional Status'!#REF!,$A$5:$C$173,3,))</f>
        <v/>
      </c>
      <c r="AA63" s="38" t="str">
        <f t="shared" si="12"/>
        <v/>
      </c>
      <c r="AB63" s="38" t="str">
        <f t="shared" si="13"/>
        <v/>
      </c>
      <c r="AC63" s="38" t="str">
        <f t="shared" si="14"/>
        <v/>
      </c>
      <c r="AD63" s="38" t="str">
        <f t="shared" si="15"/>
        <v/>
      </c>
      <c r="AE63" s="38" t="str">
        <f t="shared" si="16"/>
        <v/>
      </c>
      <c r="AF63" s="38" t="str">
        <f t="shared" si="17"/>
        <v/>
      </c>
      <c r="AG63" s="38" t="str">
        <f t="shared" si="18"/>
        <v/>
      </c>
      <c r="AH63" s="38" t="str">
        <f t="shared" si="19"/>
        <v/>
      </c>
      <c r="AJ63" s="38" t="e">
        <f>IF(#REF!="","",VLOOKUP(#REF!,$A$5:$C$173,3,))</f>
        <v>#REF!</v>
      </c>
      <c r="AK63" s="38" t="e">
        <f t="shared" si="37"/>
        <v>#REF!</v>
      </c>
      <c r="AL63" s="38" t="e">
        <f t="shared" si="37"/>
        <v>#REF!</v>
      </c>
      <c r="AM63" s="38" t="e">
        <f t="shared" si="37"/>
        <v>#REF!</v>
      </c>
      <c r="AN63" s="38" t="e">
        <f t="shared" si="37"/>
        <v>#REF!</v>
      </c>
      <c r="AO63" s="38" t="e">
        <f t="shared" si="37"/>
        <v>#REF!</v>
      </c>
      <c r="AP63" s="38" t="e">
        <f t="shared" si="37"/>
        <v>#REF!</v>
      </c>
      <c r="AQ63" s="38" t="e">
        <f t="shared" si="37"/>
        <v>#REF!</v>
      </c>
      <c r="AR63" s="38" t="e">
        <f t="shared" si="37"/>
        <v>#REF!</v>
      </c>
      <c r="BA63" s="21" t="str">
        <f>IF(BB63="","",ROWS($BB$12:BB63))</f>
        <v/>
      </c>
      <c r="BB63" s="149"/>
      <c r="BC63" s="150"/>
      <c r="BD63" s="150"/>
      <c r="BE63" s="151"/>
      <c r="BF63" s="49"/>
      <c r="BG63" s="22" t="str">
        <f t="shared" si="36"/>
        <v/>
      </c>
      <c r="BH63" s="22"/>
      <c r="BI63" s="22"/>
      <c r="BJ63" s="22" t="str">
        <f t="shared" si="28"/>
        <v/>
      </c>
      <c r="BK63" s="22" t="str">
        <f t="shared" si="29"/>
        <v/>
      </c>
      <c r="BL63" s="22" t="str">
        <f t="shared" si="30"/>
        <v/>
      </c>
      <c r="BN63" s="14" t="str">
        <f t="shared" si="31"/>
        <v/>
      </c>
      <c r="BO63" s="14">
        <f t="shared" si="32"/>
        <v>5</v>
      </c>
      <c r="BP63" s="14" t="str">
        <f t="shared" si="33"/>
        <v>F</v>
      </c>
      <c r="BQ63" s="14" t="str">
        <f t="shared" si="34"/>
        <v>0</v>
      </c>
      <c r="BT63" s="13">
        <v>9.1</v>
      </c>
      <c r="BU63" s="45">
        <v>10</v>
      </c>
      <c r="BV63" s="45">
        <v>118</v>
      </c>
      <c r="BW63" s="2"/>
      <c r="BX63" s="1">
        <v>1.179</v>
      </c>
      <c r="BY63" s="1">
        <v>1.18</v>
      </c>
      <c r="BZ63" s="1">
        <v>1.242</v>
      </c>
      <c r="CA63" s="1">
        <v>1.2429999999999999</v>
      </c>
      <c r="CB63" s="1">
        <v>1.4950000000000001</v>
      </c>
      <c r="CC63" s="1">
        <v>1.496</v>
      </c>
      <c r="CE63" s="64">
        <v>1.1840000000000002</v>
      </c>
      <c r="CF63" s="64">
        <v>1.1850000000000001</v>
      </c>
      <c r="CG63" s="64">
        <v>1.2480000000000002</v>
      </c>
      <c r="CH63" s="64">
        <v>1.2490000000000001</v>
      </c>
      <c r="CI63" s="64">
        <v>1.5030000000000001</v>
      </c>
      <c r="CJ63" s="64">
        <v>1.504</v>
      </c>
      <c r="CM63" s="14" t="e">
        <f>IF('Nutritional Status'!#REF!="","",IF('Nutritional Status'!#REF!&gt;CT63,$CU$3,IF('Nutritional Status'!#REF!&gt;CR63,$CS$3,IF('Nutritional Status'!#REF!&gt;CP63,$CQ$3,$CP$3))))</f>
        <v>#REF!</v>
      </c>
      <c r="CN63" s="38">
        <v>59</v>
      </c>
      <c r="CO63" s="14" t="str">
        <f t="shared" si="21"/>
        <v/>
      </c>
      <c r="CP63" s="14" t="str">
        <f t="shared" si="39"/>
        <v/>
      </c>
      <c r="CQ63" s="14" t="str">
        <f t="shared" si="39"/>
        <v/>
      </c>
      <c r="CR63" s="14" t="str">
        <f t="shared" si="39"/>
        <v/>
      </c>
      <c r="CS63" s="14" t="str">
        <f t="shared" si="39"/>
        <v/>
      </c>
      <c r="CT63" s="14" t="str">
        <f t="shared" si="39"/>
        <v/>
      </c>
      <c r="CU63" s="14" t="str">
        <f t="shared" si="39"/>
        <v/>
      </c>
      <c r="CW63" s="38">
        <v>59</v>
      </c>
      <c r="CX63" s="14" t="e">
        <f t="shared" si="22"/>
        <v>#REF!</v>
      </c>
      <c r="CY63" s="14" t="e">
        <f t="shared" si="38"/>
        <v>#REF!</v>
      </c>
      <c r="CZ63" s="14" t="e">
        <f t="shared" si="38"/>
        <v>#REF!</v>
      </c>
      <c r="DA63" s="14" t="e">
        <f t="shared" si="38"/>
        <v>#REF!</v>
      </c>
      <c r="DB63" s="14" t="e">
        <f t="shared" si="38"/>
        <v>#REF!</v>
      </c>
      <c r="DC63" s="14" t="e">
        <f t="shared" si="38"/>
        <v>#REF!</v>
      </c>
      <c r="DD63" s="14" t="e">
        <f t="shared" si="38"/>
        <v>#REF!</v>
      </c>
    </row>
    <row r="64" spans="1:108" ht="15" customHeight="1">
      <c r="A64" s="13">
        <v>9.11</v>
      </c>
      <c r="B64" s="31">
        <v>11</v>
      </c>
      <c r="C64" s="31">
        <v>119</v>
      </c>
      <c r="D64" s="2"/>
      <c r="E64" s="11">
        <v>12.7</v>
      </c>
      <c r="F64" s="11">
        <f t="shared" si="3"/>
        <v>12.799999999999999</v>
      </c>
      <c r="G64" s="11">
        <f>F64+0.8</f>
        <v>13.6</v>
      </c>
      <c r="H64" s="11">
        <f t="shared" si="5"/>
        <v>13.7</v>
      </c>
      <c r="I64" s="11">
        <v>21.3</v>
      </c>
      <c r="J64" s="11">
        <f t="shared" si="6"/>
        <v>21.400000000000002</v>
      </c>
      <c r="K64" s="1">
        <v>25.9</v>
      </c>
      <c r="L64" s="1">
        <f t="shared" si="7"/>
        <v>26</v>
      </c>
      <c r="M64" s="3"/>
      <c r="N64" s="11">
        <v>12.3</v>
      </c>
      <c r="O64" s="11">
        <f t="shared" si="8"/>
        <v>12.4</v>
      </c>
      <c r="P64" s="1">
        <v>13.3</v>
      </c>
      <c r="Q64" s="1">
        <f t="shared" si="9"/>
        <v>13.4</v>
      </c>
      <c r="R64" s="1">
        <v>22.6</v>
      </c>
      <c r="S64" s="1">
        <f t="shared" si="10"/>
        <v>22.700000000000003</v>
      </c>
      <c r="T64" s="1">
        <v>28.2</v>
      </c>
      <c r="U64" s="1">
        <f t="shared" si="11"/>
        <v>28.3</v>
      </c>
      <c r="Y64" s="38">
        <v>60</v>
      </c>
      <c r="Z64" s="38" t="e">
        <f>IF('Nutritional Status'!#REF!="","",VLOOKUP('Nutritional Status'!#REF!,$A$5:$C$173,3,))</f>
        <v>#REF!</v>
      </c>
      <c r="AA64" s="38" t="e">
        <f t="shared" si="12"/>
        <v>#REF!</v>
      </c>
      <c r="AB64" s="38" t="e">
        <f t="shared" si="13"/>
        <v>#REF!</v>
      </c>
      <c r="AC64" s="38" t="e">
        <f t="shared" si="14"/>
        <v>#REF!</v>
      </c>
      <c r="AD64" s="38" t="e">
        <f t="shared" si="15"/>
        <v>#REF!</v>
      </c>
      <c r="AE64" s="38" t="e">
        <f t="shared" si="16"/>
        <v>#REF!</v>
      </c>
      <c r="AF64" s="38" t="e">
        <f t="shared" si="17"/>
        <v>#REF!</v>
      </c>
      <c r="AG64" s="38" t="e">
        <f t="shared" si="18"/>
        <v>#REF!</v>
      </c>
      <c r="AH64" s="38" t="e">
        <f t="shared" si="19"/>
        <v>#REF!</v>
      </c>
      <c r="AJ64" s="38" t="e">
        <f>IF(#REF!="","",VLOOKUP(#REF!,$A$5:$C$173,3,))</f>
        <v>#REF!</v>
      </c>
      <c r="AK64" s="38" t="e">
        <f t="shared" si="37"/>
        <v>#REF!</v>
      </c>
      <c r="AL64" s="38" t="e">
        <f t="shared" si="37"/>
        <v>#REF!</v>
      </c>
      <c r="AM64" s="38" t="e">
        <f t="shared" si="37"/>
        <v>#REF!</v>
      </c>
      <c r="AN64" s="38" t="e">
        <f t="shared" si="37"/>
        <v>#REF!</v>
      </c>
      <c r="AO64" s="38" t="e">
        <f t="shared" si="37"/>
        <v>#REF!</v>
      </c>
      <c r="AP64" s="38" t="e">
        <f t="shared" si="37"/>
        <v>#REF!</v>
      </c>
      <c r="AQ64" s="38" t="e">
        <f t="shared" si="37"/>
        <v>#REF!</v>
      </c>
      <c r="AR64" s="38" t="e">
        <f t="shared" si="37"/>
        <v>#REF!</v>
      </c>
      <c r="BA64" s="21" t="str">
        <f>IF(BB64="","",ROWS($BB$12:BB64))</f>
        <v/>
      </c>
      <c r="BB64" s="149"/>
      <c r="BC64" s="150"/>
      <c r="BD64" s="150"/>
      <c r="BE64" s="151"/>
      <c r="BF64" s="49"/>
      <c r="BG64" s="22" t="str">
        <f t="shared" si="36"/>
        <v/>
      </c>
      <c r="BH64" s="22"/>
      <c r="BI64" s="22"/>
      <c r="BJ64" s="22" t="str">
        <f t="shared" si="28"/>
        <v/>
      </c>
      <c r="BK64" s="22" t="str">
        <f t="shared" si="29"/>
        <v/>
      </c>
      <c r="BL64" s="22" t="str">
        <f t="shared" si="30"/>
        <v/>
      </c>
      <c r="BN64" s="14" t="str">
        <f t="shared" si="31"/>
        <v/>
      </c>
      <c r="BO64" s="14">
        <f t="shared" si="32"/>
        <v>5</v>
      </c>
      <c r="BP64" s="14" t="str">
        <f t="shared" si="33"/>
        <v>F</v>
      </c>
      <c r="BQ64" s="14" t="str">
        <f t="shared" si="34"/>
        <v>0</v>
      </c>
      <c r="BT64" s="13">
        <v>9.11</v>
      </c>
      <c r="BU64" s="45">
        <v>11</v>
      </c>
      <c r="BV64" s="45">
        <v>119</v>
      </c>
      <c r="BW64" s="2"/>
      <c r="BX64" s="1">
        <v>1.1819999999999999</v>
      </c>
      <c r="BY64" s="1">
        <v>1.1830000000000001</v>
      </c>
      <c r="BZ64" s="1">
        <v>1.246</v>
      </c>
      <c r="CA64" s="1">
        <v>1.2470000000000001</v>
      </c>
      <c r="CB64" s="1">
        <v>1.5</v>
      </c>
      <c r="CC64" s="1">
        <v>1.5009999999999999</v>
      </c>
      <c r="CE64" s="64">
        <v>1.1890000000000001</v>
      </c>
      <c r="CF64" s="64">
        <v>1.19</v>
      </c>
      <c r="CG64" s="64">
        <v>1.2530000000000001</v>
      </c>
      <c r="CH64" s="64">
        <v>1.254</v>
      </c>
      <c r="CI64" s="64">
        <v>1.5090000000000001</v>
      </c>
      <c r="CJ64" s="64">
        <v>1.51</v>
      </c>
      <c r="CM64" s="14" t="e">
        <f>IF('Nutritional Status'!#REF!="","",IF('Nutritional Status'!#REF!&gt;CT64,$CU$3,IF('Nutritional Status'!#REF!&gt;CR64,$CS$3,IF('Nutritional Status'!#REF!&gt;CP64,$CQ$3,$CP$3))))</f>
        <v>#REF!</v>
      </c>
      <c r="CN64" s="38">
        <v>60</v>
      </c>
      <c r="CO64" s="14" t="e">
        <f t="shared" si="21"/>
        <v>#REF!</v>
      </c>
      <c r="CP64" s="14" t="e">
        <f t="shared" si="39"/>
        <v>#REF!</v>
      </c>
      <c r="CQ64" s="14" t="e">
        <f t="shared" si="39"/>
        <v>#REF!</v>
      </c>
      <c r="CR64" s="14" t="e">
        <f t="shared" si="39"/>
        <v>#REF!</v>
      </c>
      <c r="CS64" s="14" t="e">
        <f t="shared" si="39"/>
        <v>#REF!</v>
      </c>
      <c r="CT64" s="14" t="e">
        <f t="shared" si="39"/>
        <v>#REF!</v>
      </c>
      <c r="CU64" s="14" t="e">
        <f t="shared" si="39"/>
        <v>#REF!</v>
      </c>
      <c r="CW64" s="38">
        <v>60</v>
      </c>
      <c r="CX64" s="14" t="e">
        <f t="shared" si="22"/>
        <v>#REF!</v>
      </c>
      <c r="CY64" s="14" t="e">
        <f t="shared" si="38"/>
        <v>#REF!</v>
      </c>
      <c r="CZ64" s="14" t="e">
        <f t="shared" si="38"/>
        <v>#REF!</v>
      </c>
      <c r="DA64" s="14" t="e">
        <f t="shared" si="38"/>
        <v>#REF!</v>
      </c>
      <c r="DB64" s="14" t="e">
        <f t="shared" si="38"/>
        <v>#REF!</v>
      </c>
      <c r="DC64" s="14" t="e">
        <f t="shared" si="38"/>
        <v>#REF!</v>
      </c>
      <c r="DD64" s="14" t="e">
        <f t="shared" si="38"/>
        <v>#REF!</v>
      </c>
    </row>
    <row r="65" spans="1:108" ht="15" customHeight="1">
      <c r="A65" s="13">
        <v>10</v>
      </c>
      <c r="B65" s="31">
        <v>0</v>
      </c>
      <c r="C65" s="31">
        <v>120</v>
      </c>
      <c r="D65" s="2"/>
      <c r="E65" s="11">
        <v>12.7</v>
      </c>
      <c r="F65" s="11">
        <f t="shared" si="3"/>
        <v>12.799999999999999</v>
      </c>
      <c r="G65" s="11">
        <f>F65+0.8</f>
        <v>13.6</v>
      </c>
      <c r="H65" s="11">
        <f t="shared" si="5"/>
        <v>13.7</v>
      </c>
      <c r="I65" s="11">
        <v>21.4</v>
      </c>
      <c r="J65" s="11">
        <f t="shared" si="6"/>
        <v>21.5</v>
      </c>
      <c r="K65" s="1">
        <v>26.1</v>
      </c>
      <c r="L65" s="1">
        <f t="shared" si="7"/>
        <v>26.200000000000003</v>
      </c>
      <c r="M65" s="3"/>
      <c r="N65" s="11">
        <v>12.3</v>
      </c>
      <c r="O65" s="11">
        <f t="shared" si="8"/>
        <v>12.4</v>
      </c>
      <c r="P65" s="1">
        <v>13.4</v>
      </c>
      <c r="Q65" s="1">
        <f t="shared" si="9"/>
        <v>13.5</v>
      </c>
      <c r="R65" s="1">
        <v>22.7</v>
      </c>
      <c r="S65" s="1">
        <f t="shared" si="10"/>
        <v>22.8</v>
      </c>
      <c r="T65" s="1">
        <v>28.4</v>
      </c>
      <c r="U65" s="1">
        <f t="shared" si="11"/>
        <v>28.5</v>
      </c>
      <c r="Y65" s="38">
        <v>61</v>
      </c>
      <c r="Z65" s="38" t="str">
        <f>IF('Nutritional Status'!C47="","",VLOOKUP('Nutritional Status'!#REF!,$A$5:$C$173,3,))</f>
        <v/>
      </c>
      <c r="AA65" s="38" t="str">
        <f t="shared" si="12"/>
        <v/>
      </c>
      <c r="AB65" s="38" t="str">
        <f t="shared" si="13"/>
        <v/>
      </c>
      <c r="AC65" s="38" t="str">
        <f t="shared" si="14"/>
        <v/>
      </c>
      <c r="AD65" s="38" t="str">
        <f t="shared" si="15"/>
        <v/>
      </c>
      <c r="AE65" s="38" t="str">
        <f t="shared" si="16"/>
        <v/>
      </c>
      <c r="AF65" s="38" t="str">
        <f t="shared" si="17"/>
        <v/>
      </c>
      <c r="AG65" s="38" t="str">
        <f t="shared" si="18"/>
        <v/>
      </c>
      <c r="AH65" s="38" t="str">
        <f t="shared" si="19"/>
        <v/>
      </c>
      <c r="AJ65" s="38" t="e">
        <f>IF(#REF!="","",VLOOKUP(#REF!,$A$5:$C$173,3,))</f>
        <v>#REF!</v>
      </c>
      <c r="AK65" s="38" t="e">
        <f t="shared" si="37"/>
        <v>#REF!</v>
      </c>
      <c r="AL65" s="38" t="e">
        <f t="shared" si="37"/>
        <v>#REF!</v>
      </c>
      <c r="AM65" s="38" t="e">
        <f t="shared" si="37"/>
        <v>#REF!</v>
      </c>
      <c r="AN65" s="38" t="e">
        <f t="shared" si="37"/>
        <v>#REF!</v>
      </c>
      <c r="AO65" s="38" t="e">
        <f t="shared" si="37"/>
        <v>#REF!</v>
      </c>
      <c r="AP65" s="38" t="e">
        <f t="shared" si="37"/>
        <v>#REF!</v>
      </c>
      <c r="AQ65" s="38" t="e">
        <f t="shared" si="37"/>
        <v>#REF!</v>
      </c>
      <c r="AR65" s="38" t="e">
        <f t="shared" si="37"/>
        <v>#REF!</v>
      </c>
      <c r="BA65" s="21" t="str">
        <f>IF(BB65="","",ROWS($BB$12:BB65))</f>
        <v/>
      </c>
      <c r="BB65" s="149"/>
      <c r="BC65" s="150"/>
      <c r="BD65" s="150"/>
      <c r="BE65" s="151"/>
      <c r="BF65" s="49"/>
      <c r="BG65" s="22" t="str">
        <f t="shared" si="36"/>
        <v/>
      </c>
      <c r="BH65" s="22"/>
      <c r="BI65" s="22"/>
      <c r="BJ65" s="22" t="str">
        <f t="shared" si="28"/>
        <v/>
      </c>
      <c r="BK65" s="22" t="str">
        <f t="shared" si="29"/>
        <v/>
      </c>
      <c r="BL65" s="22" t="str">
        <f t="shared" si="30"/>
        <v/>
      </c>
      <c r="BN65" s="14" t="str">
        <f t="shared" si="31"/>
        <v/>
      </c>
      <c r="BO65" s="14">
        <f t="shared" si="32"/>
        <v>5</v>
      </c>
      <c r="BP65" s="14" t="str">
        <f t="shared" si="33"/>
        <v>F</v>
      </c>
      <c r="BQ65" s="14" t="str">
        <f t="shared" si="34"/>
        <v>0</v>
      </c>
      <c r="BT65" s="13">
        <v>10</v>
      </c>
      <c r="BU65" s="45">
        <v>0</v>
      </c>
      <c r="BV65" s="45">
        <v>120</v>
      </c>
      <c r="BW65" s="2"/>
      <c r="BX65" s="1">
        <v>1.1859999999999999</v>
      </c>
      <c r="BY65" s="1">
        <v>1.1869999999999998</v>
      </c>
      <c r="BZ65" s="1">
        <v>1.2490000000000001</v>
      </c>
      <c r="CA65" s="1">
        <v>1.25</v>
      </c>
      <c r="CB65" s="1">
        <v>1.5049999999999999</v>
      </c>
      <c r="CC65" s="1">
        <v>1.506</v>
      </c>
      <c r="CE65" s="64">
        <v>1.1930000000000001</v>
      </c>
      <c r="CF65" s="64">
        <v>1.194</v>
      </c>
      <c r="CG65" s="64">
        <v>1.2570000000000001</v>
      </c>
      <c r="CH65" s="64">
        <v>1.258</v>
      </c>
      <c r="CI65" s="64">
        <v>1.514</v>
      </c>
      <c r="CJ65" s="64">
        <v>1.5149999999999999</v>
      </c>
      <c r="CM65" s="14" t="e">
        <f>IF('Nutritional Status'!#REF!="","",IF('Nutritional Status'!#REF!&gt;CT65,$CU$3,IF('Nutritional Status'!#REF!&gt;CR65,$CS$3,IF('Nutritional Status'!#REF!&gt;CP65,$CQ$3,$CP$3))))</f>
        <v>#REF!</v>
      </c>
      <c r="CN65" s="38">
        <v>61</v>
      </c>
      <c r="CO65" s="14" t="str">
        <f t="shared" si="21"/>
        <v/>
      </c>
      <c r="CP65" s="14" t="str">
        <f t="shared" si="39"/>
        <v/>
      </c>
      <c r="CQ65" s="14" t="str">
        <f t="shared" si="39"/>
        <v/>
      </c>
      <c r="CR65" s="14" t="str">
        <f t="shared" si="39"/>
        <v/>
      </c>
      <c r="CS65" s="14" t="str">
        <f t="shared" si="39"/>
        <v/>
      </c>
      <c r="CT65" s="14" t="str">
        <f t="shared" si="39"/>
        <v/>
      </c>
      <c r="CU65" s="14" t="str">
        <f t="shared" si="39"/>
        <v/>
      </c>
      <c r="CW65" s="38">
        <v>61</v>
      </c>
      <c r="CX65" s="14" t="e">
        <f t="shared" si="22"/>
        <v>#REF!</v>
      </c>
      <c r="CY65" s="14" t="e">
        <f t="shared" si="38"/>
        <v>#REF!</v>
      </c>
      <c r="CZ65" s="14" t="e">
        <f t="shared" si="38"/>
        <v>#REF!</v>
      </c>
      <c r="DA65" s="14" t="e">
        <f t="shared" si="38"/>
        <v>#REF!</v>
      </c>
      <c r="DB65" s="14" t="e">
        <f t="shared" si="38"/>
        <v>#REF!</v>
      </c>
      <c r="DC65" s="14" t="e">
        <f t="shared" si="38"/>
        <v>#REF!</v>
      </c>
      <c r="DD65" s="14" t="e">
        <f t="shared" si="38"/>
        <v>#REF!</v>
      </c>
    </row>
    <row r="66" spans="1:108" ht="15" customHeight="1">
      <c r="A66" s="13">
        <v>10.01</v>
      </c>
      <c r="B66" s="31">
        <v>1</v>
      </c>
      <c r="C66" s="31">
        <v>121</v>
      </c>
      <c r="D66" s="2"/>
      <c r="E66" s="11">
        <v>12.7</v>
      </c>
      <c r="F66" s="11">
        <f t="shared" si="3"/>
        <v>12.799999999999999</v>
      </c>
      <c r="G66" s="11">
        <v>13.7</v>
      </c>
      <c r="H66" s="11">
        <f t="shared" si="5"/>
        <v>13.799999999999999</v>
      </c>
      <c r="I66" s="11">
        <v>21.5</v>
      </c>
      <c r="J66" s="11">
        <f t="shared" si="6"/>
        <v>21.6</v>
      </c>
      <c r="K66" s="1">
        <v>26.2</v>
      </c>
      <c r="L66" s="1">
        <f t="shared" si="7"/>
        <v>26.3</v>
      </c>
      <c r="M66" s="3"/>
      <c r="N66" s="11">
        <v>12.3</v>
      </c>
      <c r="O66" s="11">
        <f t="shared" si="8"/>
        <v>12.4</v>
      </c>
      <c r="P66" s="1">
        <v>13.4</v>
      </c>
      <c r="Q66" s="1">
        <f t="shared" si="9"/>
        <v>13.5</v>
      </c>
      <c r="R66" s="1">
        <v>22.8</v>
      </c>
      <c r="S66" s="1">
        <f t="shared" si="10"/>
        <v>22.900000000000002</v>
      </c>
      <c r="T66" s="1">
        <v>28.5</v>
      </c>
      <c r="U66" s="1">
        <f t="shared" si="11"/>
        <v>28.6</v>
      </c>
      <c r="Y66" s="38">
        <v>62</v>
      </c>
      <c r="Z66" s="38" t="str">
        <f>IF('Nutritional Status'!C48="","",VLOOKUP('Nutritional Status'!#REF!,$A$5:$C$173,3,))</f>
        <v/>
      </c>
      <c r="AA66" s="38" t="str">
        <f t="shared" si="12"/>
        <v/>
      </c>
      <c r="AB66" s="38" t="str">
        <f t="shared" si="13"/>
        <v/>
      </c>
      <c r="AC66" s="38" t="str">
        <f t="shared" si="14"/>
        <v/>
      </c>
      <c r="AD66" s="38" t="str">
        <f t="shared" si="15"/>
        <v/>
      </c>
      <c r="AE66" s="38" t="str">
        <f t="shared" si="16"/>
        <v/>
      </c>
      <c r="AF66" s="38" t="str">
        <f t="shared" si="17"/>
        <v/>
      </c>
      <c r="AG66" s="38" t="str">
        <f t="shared" si="18"/>
        <v/>
      </c>
      <c r="AH66" s="38" t="str">
        <f t="shared" si="19"/>
        <v/>
      </c>
      <c r="AJ66" s="38" t="e">
        <f>IF(#REF!="","",VLOOKUP(#REF!,$A$5:$C$173,3,))</f>
        <v>#REF!</v>
      </c>
      <c r="AK66" s="38" t="e">
        <f t="shared" si="37"/>
        <v>#REF!</v>
      </c>
      <c r="AL66" s="38" t="e">
        <f t="shared" si="37"/>
        <v>#REF!</v>
      </c>
      <c r="AM66" s="38" t="e">
        <f t="shared" si="37"/>
        <v>#REF!</v>
      </c>
      <c r="AN66" s="38" t="e">
        <f t="shared" si="37"/>
        <v>#REF!</v>
      </c>
      <c r="AO66" s="38" t="e">
        <f t="shared" si="37"/>
        <v>#REF!</v>
      </c>
      <c r="AP66" s="38" t="e">
        <f t="shared" si="37"/>
        <v>#REF!</v>
      </c>
      <c r="AQ66" s="38" t="e">
        <f t="shared" si="37"/>
        <v>#REF!</v>
      </c>
      <c r="AR66" s="38" t="e">
        <f t="shared" si="37"/>
        <v>#REF!</v>
      </c>
      <c r="BA66" s="21" t="str">
        <f>IF(BB66="","",ROWS($BB$12:BB66))</f>
        <v/>
      </c>
      <c r="BB66" s="149"/>
      <c r="BC66" s="150"/>
      <c r="BD66" s="150"/>
      <c r="BE66" s="151"/>
      <c r="BF66" s="49"/>
      <c r="BG66" s="22" t="str">
        <f t="shared" si="36"/>
        <v/>
      </c>
      <c r="BH66" s="22"/>
      <c r="BI66" s="22"/>
      <c r="BJ66" s="22" t="str">
        <f t="shared" si="28"/>
        <v/>
      </c>
      <c r="BK66" s="22" t="str">
        <f t="shared" si="29"/>
        <v/>
      </c>
      <c r="BL66" s="22" t="str">
        <f t="shared" si="30"/>
        <v/>
      </c>
      <c r="BN66" s="14" t="str">
        <f t="shared" si="31"/>
        <v/>
      </c>
      <c r="BO66" s="14">
        <f t="shared" si="32"/>
        <v>5</v>
      </c>
      <c r="BP66" s="14" t="str">
        <f t="shared" si="33"/>
        <v>F</v>
      </c>
      <c r="BQ66" s="14" t="str">
        <f t="shared" si="34"/>
        <v>0</v>
      </c>
      <c r="BT66" s="13">
        <v>10.01</v>
      </c>
      <c r="BU66" s="45">
        <v>1</v>
      </c>
      <c r="BV66" s="45">
        <v>121</v>
      </c>
      <c r="BW66" s="2"/>
      <c r="BX66" s="1">
        <v>1.1890000000000001</v>
      </c>
      <c r="BY66" s="1">
        <v>1.19</v>
      </c>
      <c r="BZ66" s="1">
        <v>1.2530000000000001</v>
      </c>
      <c r="CA66" s="1">
        <v>1.254</v>
      </c>
      <c r="CB66" s="1">
        <v>1.51</v>
      </c>
      <c r="CC66" s="1">
        <v>1.5109999999999999</v>
      </c>
      <c r="CE66" s="64">
        <v>1.1980000000000002</v>
      </c>
      <c r="CF66" s="64">
        <v>1.1990000000000001</v>
      </c>
      <c r="CG66" s="64">
        <v>1.262</v>
      </c>
      <c r="CH66" s="64">
        <v>1.2629999999999999</v>
      </c>
      <c r="CI66" s="64">
        <v>1.52</v>
      </c>
      <c r="CJ66" s="64">
        <v>1.5209999999999999</v>
      </c>
      <c r="CM66" s="14" t="e">
        <f>IF('Nutritional Status'!#REF!="","",IF('Nutritional Status'!#REF!&gt;CT66,$CU$3,IF('Nutritional Status'!#REF!&gt;CR66,$CS$3,IF('Nutritional Status'!#REF!&gt;CP66,$CQ$3,$CP$3))))</f>
        <v>#REF!</v>
      </c>
      <c r="CN66" s="38">
        <v>62</v>
      </c>
      <c r="CO66" s="14" t="str">
        <f t="shared" si="21"/>
        <v/>
      </c>
      <c r="CP66" s="14" t="str">
        <f t="shared" si="39"/>
        <v/>
      </c>
      <c r="CQ66" s="14" t="str">
        <f t="shared" si="39"/>
        <v/>
      </c>
      <c r="CR66" s="14" t="str">
        <f t="shared" si="39"/>
        <v/>
      </c>
      <c r="CS66" s="14" t="str">
        <f t="shared" si="39"/>
        <v/>
      </c>
      <c r="CT66" s="14" t="str">
        <f t="shared" si="39"/>
        <v/>
      </c>
      <c r="CU66" s="14" t="str">
        <f t="shared" si="39"/>
        <v/>
      </c>
      <c r="CW66" s="38">
        <v>62</v>
      </c>
      <c r="CX66" s="14" t="e">
        <f t="shared" si="22"/>
        <v>#REF!</v>
      </c>
      <c r="CY66" s="14" t="e">
        <f t="shared" si="38"/>
        <v>#REF!</v>
      </c>
      <c r="CZ66" s="14" t="e">
        <f t="shared" si="38"/>
        <v>#REF!</v>
      </c>
      <c r="DA66" s="14" t="e">
        <f t="shared" si="38"/>
        <v>#REF!</v>
      </c>
      <c r="DB66" s="14" t="e">
        <f t="shared" si="38"/>
        <v>#REF!</v>
      </c>
      <c r="DC66" s="14" t="e">
        <f t="shared" si="38"/>
        <v>#REF!</v>
      </c>
      <c r="DD66" s="14" t="e">
        <f t="shared" si="38"/>
        <v>#REF!</v>
      </c>
    </row>
    <row r="67" spans="1:108" ht="15" customHeight="1">
      <c r="A67" s="13">
        <v>10.02</v>
      </c>
      <c r="B67" s="31">
        <v>2</v>
      </c>
      <c r="C67" s="31">
        <v>122</v>
      </c>
      <c r="D67" s="2"/>
      <c r="E67" s="11">
        <v>12.7</v>
      </c>
      <c r="F67" s="11">
        <f t="shared" si="3"/>
        <v>12.799999999999999</v>
      </c>
      <c r="G67" s="11">
        <v>13.7</v>
      </c>
      <c r="H67" s="11">
        <f t="shared" si="5"/>
        <v>13.799999999999999</v>
      </c>
      <c r="I67" s="11">
        <v>21.6</v>
      </c>
      <c r="J67" s="11">
        <f t="shared" si="6"/>
        <v>21.700000000000003</v>
      </c>
      <c r="K67" s="1">
        <v>26.4</v>
      </c>
      <c r="L67" s="1">
        <f t="shared" si="7"/>
        <v>26.5</v>
      </c>
      <c r="M67" s="3"/>
      <c r="N67" s="11">
        <v>12.3</v>
      </c>
      <c r="O67" s="11">
        <f t="shared" si="8"/>
        <v>12.4</v>
      </c>
      <c r="P67" s="1">
        <v>13.4</v>
      </c>
      <c r="Q67" s="1">
        <f t="shared" si="9"/>
        <v>13.5</v>
      </c>
      <c r="R67" s="1">
        <v>22.9</v>
      </c>
      <c r="S67" s="1">
        <f t="shared" si="10"/>
        <v>23</v>
      </c>
      <c r="T67" s="1">
        <v>28.7</v>
      </c>
      <c r="U67" s="1">
        <f t="shared" si="11"/>
        <v>28.8</v>
      </c>
      <c r="Y67" s="38">
        <v>63</v>
      </c>
      <c r="Z67" s="38" t="str">
        <f>IF('Nutritional Status'!C49="","",VLOOKUP('Nutritional Status'!#REF!,$A$5:$C$173,3,))</f>
        <v/>
      </c>
      <c r="AA67" s="38" t="str">
        <f t="shared" si="12"/>
        <v/>
      </c>
      <c r="AB67" s="38" t="str">
        <f t="shared" si="13"/>
        <v/>
      </c>
      <c r="AC67" s="38" t="str">
        <f t="shared" si="14"/>
        <v/>
      </c>
      <c r="AD67" s="38" t="str">
        <f t="shared" si="15"/>
        <v/>
      </c>
      <c r="AE67" s="38" t="str">
        <f t="shared" si="16"/>
        <v/>
      </c>
      <c r="AF67" s="38" t="str">
        <f t="shared" si="17"/>
        <v/>
      </c>
      <c r="AG67" s="38" t="str">
        <f t="shared" si="18"/>
        <v/>
      </c>
      <c r="AH67" s="38" t="str">
        <f t="shared" si="19"/>
        <v/>
      </c>
      <c r="AJ67" s="38" t="e">
        <f>IF(#REF!="","",VLOOKUP(#REF!,$A$5:$C$173,3,))</f>
        <v>#REF!</v>
      </c>
      <c r="AK67" s="38" t="e">
        <f t="shared" si="37"/>
        <v>#REF!</v>
      </c>
      <c r="AL67" s="38" t="e">
        <f t="shared" si="37"/>
        <v>#REF!</v>
      </c>
      <c r="AM67" s="38" t="e">
        <f t="shared" si="37"/>
        <v>#REF!</v>
      </c>
      <c r="AN67" s="38" t="e">
        <f t="shared" si="37"/>
        <v>#REF!</v>
      </c>
      <c r="AO67" s="38" t="e">
        <f t="shared" si="37"/>
        <v>#REF!</v>
      </c>
      <c r="AP67" s="38" t="e">
        <f t="shared" si="37"/>
        <v>#REF!</v>
      </c>
      <c r="AQ67" s="38" t="e">
        <f t="shared" si="37"/>
        <v>#REF!</v>
      </c>
      <c r="AR67" s="38" t="e">
        <f t="shared" si="37"/>
        <v>#REF!</v>
      </c>
      <c r="BA67" s="21" t="str">
        <f>IF(BB67="","",ROWS($BB$12:BB67))</f>
        <v/>
      </c>
      <c r="BB67" s="149"/>
      <c r="BC67" s="150"/>
      <c r="BD67" s="150"/>
      <c r="BE67" s="151"/>
      <c r="BF67" s="49"/>
      <c r="BG67" s="22" t="str">
        <f t="shared" si="36"/>
        <v/>
      </c>
      <c r="BH67" s="22"/>
      <c r="BI67" s="22"/>
      <c r="BJ67" s="22" t="str">
        <f t="shared" si="28"/>
        <v/>
      </c>
      <c r="BK67" s="22" t="str">
        <f t="shared" si="29"/>
        <v/>
      </c>
      <c r="BL67" s="22" t="str">
        <f t="shared" si="30"/>
        <v/>
      </c>
      <c r="BN67" s="14" t="str">
        <f t="shared" si="31"/>
        <v/>
      </c>
      <c r="BO67" s="14">
        <f t="shared" si="32"/>
        <v>5</v>
      </c>
      <c r="BP67" s="14" t="str">
        <f t="shared" si="33"/>
        <v>F</v>
      </c>
      <c r="BQ67" s="14" t="str">
        <f t="shared" si="34"/>
        <v>0</v>
      </c>
      <c r="BT67" s="13">
        <v>10.02</v>
      </c>
      <c r="BU67" s="45">
        <v>2</v>
      </c>
      <c r="BV67" s="45">
        <v>122</v>
      </c>
      <c r="BW67" s="2"/>
      <c r="BX67" s="1">
        <v>1.1919999999999999</v>
      </c>
      <c r="BY67" s="1">
        <v>1.1930000000000001</v>
      </c>
      <c r="BZ67" s="1">
        <v>1.2570000000000001</v>
      </c>
      <c r="CA67" s="1">
        <v>1.258</v>
      </c>
      <c r="CB67" s="1">
        <v>1.5149999999999999</v>
      </c>
      <c r="CC67" s="1">
        <v>1.516</v>
      </c>
      <c r="CE67" s="64">
        <v>1.2030000000000001</v>
      </c>
      <c r="CF67" s="64">
        <v>1.204</v>
      </c>
      <c r="CG67" s="64">
        <v>1.2670000000000001</v>
      </c>
      <c r="CH67" s="64">
        <v>1.268</v>
      </c>
      <c r="CI67" s="64">
        <v>1.526</v>
      </c>
      <c r="CJ67" s="64">
        <v>1.5269999999999999</v>
      </c>
      <c r="CM67" s="14" t="e">
        <f>IF('Nutritional Status'!#REF!="","",IF('Nutritional Status'!#REF!&gt;CT67,$CU$3,IF('Nutritional Status'!#REF!&gt;CR67,$CS$3,IF('Nutritional Status'!#REF!&gt;CP67,$CQ$3,$CP$3))))</f>
        <v>#REF!</v>
      </c>
      <c r="CN67" s="38">
        <v>63</v>
      </c>
      <c r="CO67" s="14" t="str">
        <f t="shared" si="21"/>
        <v/>
      </c>
      <c r="CP67" s="14" t="str">
        <f t="shared" si="39"/>
        <v/>
      </c>
      <c r="CQ67" s="14" t="str">
        <f t="shared" si="39"/>
        <v/>
      </c>
      <c r="CR67" s="14" t="str">
        <f t="shared" si="39"/>
        <v/>
      </c>
      <c r="CS67" s="14" t="str">
        <f t="shared" si="39"/>
        <v/>
      </c>
      <c r="CT67" s="14" t="str">
        <f t="shared" si="39"/>
        <v/>
      </c>
      <c r="CU67" s="14" t="str">
        <f t="shared" si="39"/>
        <v/>
      </c>
      <c r="CW67" s="38">
        <v>63</v>
      </c>
      <c r="CX67" s="14" t="e">
        <f t="shared" si="22"/>
        <v>#REF!</v>
      </c>
      <c r="CY67" s="14" t="e">
        <f t="shared" si="38"/>
        <v>#REF!</v>
      </c>
      <c r="CZ67" s="14" t="e">
        <f t="shared" si="38"/>
        <v>#REF!</v>
      </c>
      <c r="DA67" s="14" t="e">
        <f t="shared" si="38"/>
        <v>#REF!</v>
      </c>
      <c r="DB67" s="14" t="e">
        <f t="shared" si="38"/>
        <v>#REF!</v>
      </c>
      <c r="DC67" s="14" t="e">
        <f t="shared" si="38"/>
        <v>#REF!</v>
      </c>
      <c r="DD67" s="14" t="e">
        <f t="shared" si="38"/>
        <v>#REF!</v>
      </c>
    </row>
    <row r="68" spans="1:108" ht="15" customHeight="1">
      <c r="A68" s="13">
        <v>10.029999999999999</v>
      </c>
      <c r="B68" s="31">
        <v>3</v>
      </c>
      <c r="C68" s="31">
        <v>123</v>
      </c>
      <c r="D68" s="2"/>
      <c r="E68" s="11">
        <v>12.7</v>
      </c>
      <c r="F68" s="11">
        <f t="shared" si="3"/>
        <v>12.799999999999999</v>
      </c>
      <c r="G68" s="11">
        <v>13.7</v>
      </c>
      <c r="H68" s="11">
        <f t="shared" si="5"/>
        <v>13.799999999999999</v>
      </c>
      <c r="I68" s="11">
        <v>21.7</v>
      </c>
      <c r="J68" s="11">
        <f t="shared" si="6"/>
        <v>21.8</v>
      </c>
      <c r="K68" s="1">
        <v>26.6</v>
      </c>
      <c r="L68" s="1">
        <f t="shared" si="7"/>
        <v>26.700000000000003</v>
      </c>
      <c r="M68" s="3"/>
      <c r="N68" s="11">
        <v>12.4</v>
      </c>
      <c r="O68" s="11">
        <f t="shared" si="8"/>
        <v>12.5</v>
      </c>
      <c r="P68" s="1">
        <v>13.5</v>
      </c>
      <c r="Q68" s="1">
        <f t="shared" si="9"/>
        <v>13.6</v>
      </c>
      <c r="R68" s="1">
        <v>22.9</v>
      </c>
      <c r="S68" s="1">
        <f t="shared" si="10"/>
        <v>23</v>
      </c>
      <c r="T68" s="1">
        <v>28.8</v>
      </c>
      <c r="U68" s="1">
        <f t="shared" si="11"/>
        <v>28.900000000000002</v>
      </c>
      <c r="Y68" s="38">
        <v>64</v>
      </c>
      <c r="Z68" s="38" t="str">
        <f>IF('Nutritional Status'!C50="","",VLOOKUP('Nutritional Status'!#REF!,$A$5:$C$173,3,))</f>
        <v/>
      </c>
      <c r="AA68" s="38" t="str">
        <f t="shared" si="12"/>
        <v/>
      </c>
      <c r="AB68" s="38" t="str">
        <f t="shared" si="13"/>
        <v/>
      </c>
      <c r="AC68" s="38" t="str">
        <f t="shared" si="14"/>
        <v/>
      </c>
      <c r="AD68" s="38" t="str">
        <f t="shared" si="15"/>
        <v/>
      </c>
      <c r="AE68" s="38" t="str">
        <f t="shared" si="16"/>
        <v/>
      </c>
      <c r="AF68" s="38" t="str">
        <f t="shared" si="17"/>
        <v/>
      </c>
      <c r="AG68" s="38" t="str">
        <f t="shared" si="18"/>
        <v/>
      </c>
      <c r="AH68" s="38" t="str">
        <f t="shared" si="19"/>
        <v/>
      </c>
      <c r="AJ68" s="38" t="e">
        <f>IF(#REF!="","",VLOOKUP(#REF!,$A$5:$C$173,3,))</f>
        <v>#REF!</v>
      </c>
      <c r="AK68" s="38" t="e">
        <f t="shared" si="37"/>
        <v>#REF!</v>
      </c>
      <c r="AL68" s="38" t="e">
        <f t="shared" si="37"/>
        <v>#REF!</v>
      </c>
      <c r="AM68" s="38" t="e">
        <f t="shared" si="37"/>
        <v>#REF!</v>
      </c>
      <c r="AN68" s="38" t="e">
        <f t="shared" si="37"/>
        <v>#REF!</v>
      </c>
      <c r="AO68" s="38" t="e">
        <f t="shared" si="37"/>
        <v>#REF!</v>
      </c>
      <c r="AP68" s="38" t="e">
        <f t="shared" si="37"/>
        <v>#REF!</v>
      </c>
      <c r="AQ68" s="38" t="e">
        <f t="shared" si="37"/>
        <v>#REF!</v>
      </c>
      <c r="AR68" s="38" t="e">
        <f t="shared" si="37"/>
        <v>#REF!</v>
      </c>
      <c r="BA68" s="21" t="str">
        <f>IF(BB68="","",ROWS($BB$12:BB68))</f>
        <v/>
      </c>
      <c r="BB68" s="149"/>
      <c r="BC68" s="150"/>
      <c r="BD68" s="150"/>
      <c r="BE68" s="151"/>
      <c r="BF68" s="49"/>
      <c r="BG68" s="22" t="str">
        <f t="shared" si="36"/>
        <v/>
      </c>
      <c r="BH68" s="22"/>
      <c r="BI68" s="22"/>
      <c r="BJ68" s="22" t="str">
        <f t="shared" si="28"/>
        <v/>
      </c>
      <c r="BK68" s="22" t="str">
        <f t="shared" si="29"/>
        <v/>
      </c>
      <c r="BL68" s="22" t="str">
        <f t="shared" si="30"/>
        <v/>
      </c>
      <c r="BN68" s="14" t="str">
        <f t="shared" si="31"/>
        <v/>
      </c>
      <c r="BO68" s="14">
        <f t="shared" si="32"/>
        <v>5</v>
      </c>
      <c r="BP68" s="14" t="str">
        <f t="shared" si="33"/>
        <v>F</v>
      </c>
      <c r="BQ68" s="14" t="str">
        <f t="shared" si="34"/>
        <v>0</v>
      </c>
      <c r="BT68" s="13">
        <v>10.029999999999999</v>
      </c>
      <c r="BU68" s="45">
        <v>3</v>
      </c>
      <c r="BV68" s="45">
        <v>123</v>
      </c>
      <c r="BW68" s="2"/>
      <c r="BX68" s="1">
        <v>1.196</v>
      </c>
      <c r="BY68" s="1">
        <v>1.1969999999999998</v>
      </c>
      <c r="BZ68" s="1">
        <v>1.2610000000000001</v>
      </c>
      <c r="CA68" s="1">
        <v>1.262</v>
      </c>
      <c r="CB68" s="1">
        <v>1.52</v>
      </c>
      <c r="CC68" s="1">
        <v>1.5209999999999999</v>
      </c>
      <c r="CE68" s="64">
        <v>1.2070000000000001</v>
      </c>
      <c r="CF68" s="64">
        <v>1.208</v>
      </c>
      <c r="CG68" s="64">
        <v>1.272</v>
      </c>
      <c r="CH68" s="64">
        <v>1.2729999999999999</v>
      </c>
      <c r="CI68" s="64">
        <v>1.5309999999999999</v>
      </c>
      <c r="CJ68" s="64">
        <v>1.5319999999999998</v>
      </c>
      <c r="CM68" s="14" t="e">
        <f>IF('Nutritional Status'!#REF!="","",IF('Nutritional Status'!#REF!&gt;CT68,$CU$3,IF('Nutritional Status'!#REF!&gt;CR68,$CS$3,IF('Nutritional Status'!#REF!&gt;CP68,$CQ$3,$CP$3))))</f>
        <v>#REF!</v>
      </c>
      <c r="CN68" s="38">
        <v>64</v>
      </c>
      <c r="CO68" s="14" t="str">
        <f t="shared" si="21"/>
        <v/>
      </c>
      <c r="CP68" s="14" t="str">
        <f t="shared" si="39"/>
        <v/>
      </c>
      <c r="CQ68" s="14" t="str">
        <f t="shared" si="39"/>
        <v/>
      </c>
      <c r="CR68" s="14" t="str">
        <f t="shared" si="39"/>
        <v/>
      </c>
      <c r="CS68" s="14" t="str">
        <f t="shared" si="39"/>
        <v/>
      </c>
      <c r="CT68" s="14" t="str">
        <f t="shared" si="39"/>
        <v/>
      </c>
      <c r="CU68" s="14" t="str">
        <f t="shared" si="39"/>
        <v/>
      </c>
      <c r="CW68" s="38">
        <v>64</v>
      </c>
      <c r="CX68" s="14" t="e">
        <f t="shared" si="22"/>
        <v>#REF!</v>
      </c>
      <c r="CY68" s="14" t="e">
        <f t="shared" si="38"/>
        <v>#REF!</v>
      </c>
      <c r="CZ68" s="14" t="e">
        <f t="shared" si="38"/>
        <v>#REF!</v>
      </c>
      <c r="DA68" s="14" t="e">
        <f t="shared" si="38"/>
        <v>#REF!</v>
      </c>
      <c r="DB68" s="14" t="e">
        <f t="shared" si="38"/>
        <v>#REF!</v>
      </c>
      <c r="DC68" s="14" t="e">
        <f t="shared" si="38"/>
        <v>#REF!</v>
      </c>
      <c r="DD68" s="14" t="e">
        <f t="shared" si="38"/>
        <v>#REF!</v>
      </c>
    </row>
    <row r="69" spans="1:108" ht="15" customHeight="1">
      <c r="A69" s="13">
        <v>10.039999999999999</v>
      </c>
      <c r="B69" s="31">
        <v>4</v>
      </c>
      <c r="C69" s="31">
        <v>124</v>
      </c>
      <c r="D69" s="2"/>
      <c r="E69" s="11">
        <v>12.8</v>
      </c>
      <c r="F69" s="11">
        <f t="shared" si="3"/>
        <v>12.9</v>
      </c>
      <c r="G69" s="11">
        <f>F69+0.8</f>
        <v>13.700000000000001</v>
      </c>
      <c r="H69" s="11">
        <f t="shared" si="5"/>
        <v>13.8</v>
      </c>
      <c r="I69" s="11">
        <v>21.7</v>
      </c>
      <c r="J69" s="11">
        <f t="shared" si="6"/>
        <v>21.8</v>
      </c>
      <c r="K69" s="1">
        <v>26.7</v>
      </c>
      <c r="L69" s="1">
        <f t="shared" si="7"/>
        <v>26.8</v>
      </c>
      <c r="M69" s="3"/>
      <c r="N69" s="11">
        <v>12.4</v>
      </c>
      <c r="O69" s="11">
        <f t="shared" si="8"/>
        <v>12.5</v>
      </c>
      <c r="P69" s="1">
        <v>13.5</v>
      </c>
      <c r="Q69" s="1">
        <f t="shared" si="9"/>
        <v>13.6</v>
      </c>
      <c r="R69" s="1">
        <v>23</v>
      </c>
      <c r="S69" s="1">
        <f t="shared" si="10"/>
        <v>23.1</v>
      </c>
      <c r="T69" s="1">
        <v>29</v>
      </c>
      <c r="U69" s="1">
        <f t="shared" si="11"/>
        <v>29.1</v>
      </c>
      <c r="Y69" s="38">
        <v>65</v>
      </c>
      <c r="Z69" s="38" t="str">
        <f>IF('Nutritional Status'!C51="","",VLOOKUP('Nutritional Status'!#REF!,$A$5:$C$173,3,))</f>
        <v/>
      </c>
      <c r="AA69" s="38" t="str">
        <f t="shared" si="12"/>
        <v/>
      </c>
      <c r="AB69" s="38" t="str">
        <f t="shared" si="13"/>
        <v/>
      </c>
      <c r="AC69" s="38" t="str">
        <f t="shared" si="14"/>
        <v/>
      </c>
      <c r="AD69" s="38" t="str">
        <f t="shared" si="15"/>
        <v/>
      </c>
      <c r="AE69" s="38" t="str">
        <f t="shared" si="16"/>
        <v/>
      </c>
      <c r="AF69" s="38" t="str">
        <f t="shared" si="17"/>
        <v/>
      </c>
      <c r="AG69" s="38" t="str">
        <f t="shared" si="18"/>
        <v/>
      </c>
      <c r="AH69" s="38" t="str">
        <f t="shared" si="19"/>
        <v/>
      </c>
      <c r="AJ69" s="38" t="e">
        <f>IF(#REF!="","",VLOOKUP(#REF!,$A$5:$C$173,3,))</f>
        <v>#REF!</v>
      </c>
      <c r="AK69" s="38" t="e">
        <f t="shared" si="37"/>
        <v>#REF!</v>
      </c>
      <c r="AL69" s="38" t="e">
        <f t="shared" si="37"/>
        <v>#REF!</v>
      </c>
      <c r="AM69" s="38" t="e">
        <f t="shared" si="37"/>
        <v>#REF!</v>
      </c>
      <c r="AN69" s="38" t="e">
        <f t="shared" si="37"/>
        <v>#REF!</v>
      </c>
      <c r="AO69" s="38" t="e">
        <f t="shared" si="37"/>
        <v>#REF!</v>
      </c>
      <c r="AP69" s="38" t="e">
        <f t="shared" si="37"/>
        <v>#REF!</v>
      </c>
      <c r="AQ69" s="38" t="e">
        <f t="shared" si="37"/>
        <v>#REF!</v>
      </c>
      <c r="AR69" s="38" t="e">
        <f t="shared" ref="AL69:AR104" si="40">IF($AJ69="","",VLOOKUP($AJ69,$C$5:$L$273,AR$1))</f>
        <v>#REF!</v>
      </c>
      <c r="BA69" s="21" t="str">
        <f>IF(BB69="","",ROWS($BB$12:BB69))</f>
        <v/>
      </c>
      <c r="BB69" s="149"/>
      <c r="BC69" s="150"/>
      <c r="BD69" s="150"/>
      <c r="BE69" s="151"/>
      <c r="BF69" s="49"/>
      <c r="BG69" s="22" t="str">
        <f t="shared" si="36"/>
        <v/>
      </c>
      <c r="BH69" s="22"/>
      <c r="BI69" s="22"/>
      <c r="BJ69" s="22" t="str">
        <f t="shared" si="28"/>
        <v/>
      </c>
      <c r="BK69" s="22" t="str">
        <f t="shared" si="29"/>
        <v/>
      </c>
      <c r="BL69" s="22" t="str">
        <f t="shared" si="30"/>
        <v/>
      </c>
      <c r="BN69" s="14" t="str">
        <f t="shared" si="31"/>
        <v/>
      </c>
      <c r="BO69" s="14">
        <f t="shared" si="32"/>
        <v>5</v>
      </c>
      <c r="BP69" s="14" t="str">
        <f t="shared" si="33"/>
        <v>F</v>
      </c>
      <c r="BQ69" s="14" t="str">
        <f t="shared" si="34"/>
        <v>0</v>
      </c>
      <c r="BT69" s="13">
        <v>10.039999999999999</v>
      </c>
      <c r="BU69" s="45">
        <v>4</v>
      </c>
      <c r="BV69" s="45">
        <v>124</v>
      </c>
      <c r="BW69" s="2"/>
      <c r="BX69" s="1">
        <v>1.1990000000000001</v>
      </c>
      <c r="BY69" s="1">
        <v>1.2</v>
      </c>
      <c r="BZ69" s="1">
        <v>1.264</v>
      </c>
      <c r="CA69" s="1">
        <v>1.2649999999999999</v>
      </c>
      <c r="CB69" s="1">
        <v>1.5249999999999999</v>
      </c>
      <c r="CC69" s="1">
        <v>1.526</v>
      </c>
      <c r="CE69" s="64">
        <v>1.212</v>
      </c>
      <c r="CF69" s="64">
        <v>1.2130000000000001</v>
      </c>
      <c r="CG69" s="64">
        <v>1.2770000000000001</v>
      </c>
      <c r="CH69" s="64">
        <v>1.278</v>
      </c>
      <c r="CI69" s="64">
        <v>1.5369999999999999</v>
      </c>
      <c r="CJ69" s="64">
        <v>1.5379999999999998</v>
      </c>
      <c r="CM69" s="14" t="e">
        <f>IF('Nutritional Status'!#REF!="","",IF('Nutritional Status'!#REF!&gt;CT69,$CU$3,IF('Nutritional Status'!#REF!&gt;CR69,$CS$3,IF('Nutritional Status'!#REF!&gt;CP69,$CQ$3,$CP$3))))</f>
        <v>#REF!</v>
      </c>
      <c r="CN69" s="38">
        <v>65</v>
      </c>
      <c r="CO69" s="14" t="str">
        <f t="shared" si="21"/>
        <v/>
      </c>
      <c r="CP69" s="14" t="str">
        <f t="shared" si="39"/>
        <v/>
      </c>
      <c r="CQ69" s="14" t="str">
        <f t="shared" si="39"/>
        <v/>
      </c>
      <c r="CR69" s="14" t="str">
        <f t="shared" si="39"/>
        <v/>
      </c>
      <c r="CS69" s="14" t="str">
        <f t="shared" si="39"/>
        <v/>
      </c>
      <c r="CT69" s="14" t="str">
        <f t="shared" si="39"/>
        <v/>
      </c>
      <c r="CU69" s="14" t="str">
        <f t="shared" si="39"/>
        <v/>
      </c>
      <c r="CW69" s="38">
        <v>65</v>
      </c>
      <c r="CX69" s="14" t="e">
        <f t="shared" si="22"/>
        <v>#REF!</v>
      </c>
      <c r="CY69" s="14" t="e">
        <f t="shared" si="38"/>
        <v>#REF!</v>
      </c>
      <c r="CZ69" s="14" t="e">
        <f t="shared" si="38"/>
        <v>#REF!</v>
      </c>
      <c r="DA69" s="14" t="e">
        <f t="shared" si="38"/>
        <v>#REF!</v>
      </c>
      <c r="DB69" s="14" t="e">
        <f t="shared" si="38"/>
        <v>#REF!</v>
      </c>
      <c r="DC69" s="14" t="e">
        <f t="shared" si="38"/>
        <v>#REF!</v>
      </c>
      <c r="DD69" s="14" t="e">
        <f t="shared" si="38"/>
        <v>#REF!</v>
      </c>
    </row>
    <row r="70" spans="1:108" ht="15" customHeight="1">
      <c r="A70" s="13">
        <v>10.050000000000001</v>
      </c>
      <c r="B70" s="31">
        <v>5</v>
      </c>
      <c r="C70" s="31">
        <v>125</v>
      </c>
      <c r="D70" s="2"/>
      <c r="E70" s="11">
        <v>12.8</v>
      </c>
      <c r="F70" s="11">
        <f t="shared" ref="F70:F133" si="41">E70+0.1</f>
        <v>12.9</v>
      </c>
      <c r="G70" s="11">
        <v>13.8</v>
      </c>
      <c r="H70" s="11">
        <f t="shared" ref="H70:H133" si="42">G70+0.1</f>
        <v>13.9</v>
      </c>
      <c r="I70" s="11">
        <v>21.8</v>
      </c>
      <c r="J70" s="11">
        <f t="shared" ref="J70:J133" si="43">I70+0.1</f>
        <v>21.900000000000002</v>
      </c>
      <c r="K70" s="1">
        <v>26.9</v>
      </c>
      <c r="L70" s="1">
        <f t="shared" ref="L70:L133" si="44">K70+0.1</f>
        <v>27</v>
      </c>
      <c r="M70" s="3"/>
      <c r="N70" s="11">
        <v>12.4</v>
      </c>
      <c r="O70" s="11">
        <f t="shared" ref="O70:O133" si="45">N70+0.1</f>
        <v>12.5</v>
      </c>
      <c r="P70" s="1">
        <v>13.5</v>
      </c>
      <c r="Q70" s="1">
        <f t="shared" ref="Q70:Q133" si="46">P70+0.1</f>
        <v>13.6</v>
      </c>
      <c r="R70" s="1">
        <v>23.1</v>
      </c>
      <c r="S70" s="1">
        <f t="shared" ref="S70:S109" si="47">R70+0.1</f>
        <v>23.200000000000003</v>
      </c>
      <c r="T70" s="1">
        <v>29.1</v>
      </c>
      <c r="U70" s="1">
        <f t="shared" ref="U70:U133" si="48">T70+0.1</f>
        <v>29.200000000000003</v>
      </c>
      <c r="Y70" s="38">
        <v>66</v>
      </c>
      <c r="Z70" s="38" t="str">
        <f>IF('Nutritional Status'!C52="","",VLOOKUP('Nutritional Status'!#REF!,$A$5:$C$173,3,))</f>
        <v/>
      </c>
      <c r="AA70" s="38" t="str">
        <f t="shared" ref="AA70:AA104" si="49">IF(Z70="","",VLOOKUP($Z70,$C$5:$L$273,AA$1))</f>
        <v/>
      </c>
      <c r="AB70" s="38" t="str">
        <f t="shared" ref="AB70:AB104" si="50">IF(Z70="","",VLOOKUP($Z70,$C$5:$L$273,AB$1))</f>
        <v/>
      </c>
      <c r="AC70" s="38" t="str">
        <f t="shared" ref="AC70:AC104" si="51">IF(Z70="","",VLOOKUP($Z70,$C$5:$L$273,AC$1))</f>
        <v/>
      </c>
      <c r="AD70" s="38" t="str">
        <f t="shared" ref="AD70:AD104" si="52">IF(Z70="","",VLOOKUP($Z70,$C$5:$L$273,AD$1))</f>
        <v/>
      </c>
      <c r="AE70" s="38" t="str">
        <f t="shared" ref="AE70:AE104" si="53">IF(Z70="","",VLOOKUP($Z70,$C$5:$L$273,AE$1))</f>
        <v/>
      </c>
      <c r="AF70" s="38" t="str">
        <f t="shared" ref="AF70:AF104" si="54">IF(Z70="","",VLOOKUP($Z70,$C$5:$L$273,AF$1))</f>
        <v/>
      </c>
      <c r="AG70" s="38" t="str">
        <f t="shared" ref="AG70:AG104" si="55">IF(Z70="","",VLOOKUP($Z70,$C$5:$L$273,AG$1))</f>
        <v/>
      </c>
      <c r="AH70" s="38" t="str">
        <f t="shared" ref="AH70:AH104" si="56">IF(Z70="","",VLOOKUP($Z70,$C$5:$L$273,AH$1))</f>
        <v/>
      </c>
      <c r="AJ70" s="38" t="e">
        <f>IF(#REF!="","",VLOOKUP(#REF!,$A$5:$C$173,3,))</f>
        <v>#REF!</v>
      </c>
      <c r="AK70" s="38" t="e">
        <f t="shared" ref="AK70:AK104" si="57">IF($AJ70="","",VLOOKUP($AJ70,$C$5:$L$273,AK$1))</f>
        <v>#REF!</v>
      </c>
      <c r="AL70" s="38" t="e">
        <f t="shared" si="40"/>
        <v>#REF!</v>
      </c>
      <c r="AM70" s="38" t="e">
        <f t="shared" si="40"/>
        <v>#REF!</v>
      </c>
      <c r="AN70" s="38" t="e">
        <f t="shared" si="40"/>
        <v>#REF!</v>
      </c>
      <c r="AO70" s="38" t="e">
        <f t="shared" si="40"/>
        <v>#REF!</v>
      </c>
      <c r="AP70" s="38" t="e">
        <f t="shared" si="40"/>
        <v>#REF!</v>
      </c>
      <c r="AQ70" s="38" t="e">
        <f t="shared" si="40"/>
        <v>#REF!</v>
      </c>
      <c r="AR70" s="38" t="e">
        <f t="shared" si="40"/>
        <v>#REF!</v>
      </c>
      <c r="BA70" s="21" t="str">
        <f>IF(BB70="","",ROWS($BB$12:BB70))</f>
        <v/>
      </c>
      <c r="BB70" s="149"/>
      <c r="BC70" s="150"/>
      <c r="BD70" s="150"/>
      <c r="BE70" s="151"/>
      <c r="BF70" s="49"/>
      <c r="BG70" s="22" t="str">
        <f t="shared" si="36"/>
        <v/>
      </c>
      <c r="BH70" s="22"/>
      <c r="BI70" s="22"/>
      <c r="BJ70" s="22" t="str">
        <f t="shared" si="28"/>
        <v/>
      </c>
      <c r="BK70" s="22" t="str">
        <f t="shared" si="29"/>
        <v/>
      </c>
      <c r="BL70" s="22" t="str">
        <f t="shared" si="30"/>
        <v/>
      </c>
      <c r="BN70" s="14" t="str">
        <f t="shared" si="31"/>
        <v/>
      </c>
      <c r="BO70" s="14">
        <f t="shared" si="32"/>
        <v>5</v>
      </c>
      <c r="BP70" s="14" t="str">
        <f t="shared" si="33"/>
        <v>F</v>
      </c>
      <c r="BQ70" s="14" t="str">
        <f t="shared" si="34"/>
        <v>0</v>
      </c>
      <c r="BT70" s="13">
        <v>10.050000000000001</v>
      </c>
      <c r="BU70" s="45">
        <v>5</v>
      </c>
      <c r="BV70" s="45">
        <v>125</v>
      </c>
      <c r="BW70" s="2"/>
      <c r="BX70" s="1">
        <v>1.2030000000000001</v>
      </c>
      <c r="BY70" s="1">
        <v>1.204</v>
      </c>
      <c r="BZ70" s="1">
        <v>1.268</v>
      </c>
      <c r="CA70" s="1">
        <v>1.2690000000000001</v>
      </c>
      <c r="CB70" s="1">
        <v>1.53</v>
      </c>
      <c r="CC70" s="1">
        <v>1.5309999999999999</v>
      </c>
      <c r="CE70" s="64">
        <v>1.2160000000000002</v>
      </c>
      <c r="CF70" s="64">
        <v>1.2170000000000001</v>
      </c>
      <c r="CG70" s="64">
        <v>1.2809999999999999</v>
      </c>
      <c r="CH70" s="64">
        <v>1.2819999999999998</v>
      </c>
      <c r="CI70" s="64">
        <v>1.5430000000000001</v>
      </c>
      <c r="CJ70" s="64">
        <v>1.544</v>
      </c>
      <c r="CM70" s="14" t="e">
        <f>IF('Nutritional Status'!#REF!="","",IF('Nutritional Status'!#REF!&gt;CT70,$CU$3,IF('Nutritional Status'!#REF!&gt;CR70,$CS$3,IF('Nutritional Status'!#REF!&gt;CP70,$CQ$3,$CP$3))))</f>
        <v>#REF!</v>
      </c>
      <c r="CN70" s="38">
        <v>66</v>
      </c>
      <c r="CO70" s="14" t="str">
        <f t="shared" ref="CO70:CO133" si="58">Z70</f>
        <v/>
      </c>
      <c r="CP70" s="14" t="str">
        <f t="shared" si="39"/>
        <v/>
      </c>
      <c r="CQ70" s="14" t="str">
        <f t="shared" si="39"/>
        <v/>
      </c>
      <c r="CR70" s="14" t="str">
        <f t="shared" si="39"/>
        <v/>
      </c>
      <c r="CS70" s="14" t="str">
        <f t="shared" si="39"/>
        <v/>
      </c>
      <c r="CT70" s="14" t="str">
        <f t="shared" si="39"/>
        <v/>
      </c>
      <c r="CU70" s="14" t="str">
        <f t="shared" si="39"/>
        <v/>
      </c>
      <c r="CW70" s="38">
        <v>66</v>
      </c>
      <c r="CX70" s="14" t="e">
        <f t="shared" ref="CX70:CX133" si="59">AJ70</f>
        <v>#REF!</v>
      </c>
      <c r="CY70" s="14" t="e">
        <f t="shared" ref="CY70:DD101" si="60">IF($CX70="","",VLOOKUP($CX70,$BV$5:$CJ$173,CY$1))</f>
        <v>#REF!</v>
      </c>
      <c r="CZ70" s="14" t="e">
        <f t="shared" si="60"/>
        <v>#REF!</v>
      </c>
      <c r="DA70" s="14" t="e">
        <f t="shared" si="60"/>
        <v>#REF!</v>
      </c>
      <c r="DB70" s="14" t="e">
        <f t="shared" si="60"/>
        <v>#REF!</v>
      </c>
      <c r="DC70" s="14" t="e">
        <f t="shared" si="60"/>
        <v>#REF!</v>
      </c>
      <c r="DD70" s="14" t="e">
        <f t="shared" si="60"/>
        <v>#REF!</v>
      </c>
    </row>
    <row r="71" spans="1:108" ht="15" customHeight="1">
      <c r="A71" s="13">
        <v>10.06</v>
      </c>
      <c r="B71" s="31">
        <v>6</v>
      </c>
      <c r="C71" s="31">
        <v>126</v>
      </c>
      <c r="D71" s="2"/>
      <c r="E71" s="11">
        <v>12.8</v>
      </c>
      <c r="F71" s="11">
        <f t="shared" si="41"/>
        <v>12.9</v>
      </c>
      <c r="G71" s="11">
        <v>13.8</v>
      </c>
      <c r="H71" s="11">
        <f t="shared" si="42"/>
        <v>13.9</v>
      </c>
      <c r="I71" s="11">
        <v>21.9</v>
      </c>
      <c r="J71" s="11">
        <f t="shared" si="43"/>
        <v>22</v>
      </c>
      <c r="K71" s="1">
        <v>27</v>
      </c>
      <c r="L71" s="1">
        <f t="shared" si="44"/>
        <v>27.1</v>
      </c>
      <c r="M71" s="3"/>
      <c r="N71" s="11">
        <v>12.4</v>
      </c>
      <c r="O71" s="11">
        <f t="shared" si="45"/>
        <v>12.5</v>
      </c>
      <c r="P71" s="1">
        <v>13.6</v>
      </c>
      <c r="Q71" s="1">
        <f t="shared" si="46"/>
        <v>13.7</v>
      </c>
      <c r="R71" s="1">
        <v>23.2</v>
      </c>
      <c r="S71" s="1">
        <f t="shared" si="47"/>
        <v>23.3</v>
      </c>
      <c r="T71" s="1">
        <v>29.3</v>
      </c>
      <c r="U71" s="1">
        <f t="shared" si="48"/>
        <v>29.400000000000002</v>
      </c>
      <c r="Y71" s="38">
        <v>67</v>
      </c>
      <c r="Z71" s="38" t="str">
        <f>IF('Nutritional Status'!C53="","",VLOOKUP('Nutritional Status'!#REF!,$A$5:$C$173,3,))</f>
        <v/>
      </c>
      <c r="AA71" s="38" t="str">
        <f t="shared" si="49"/>
        <v/>
      </c>
      <c r="AB71" s="38" t="str">
        <f t="shared" si="50"/>
        <v/>
      </c>
      <c r="AC71" s="38" t="str">
        <f t="shared" si="51"/>
        <v/>
      </c>
      <c r="AD71" s="38" t="str">
        <f t="shared" si="52"/>
        <v/>
      </c>
      <c r="AE71" s="38" t="str">
        <f t="shared" si="53"/>
        <v/>
      </c>
      <c r="AF71" s="38" t="str">
        <f t="shared" si="54"/>
        <v/>
      </c>
      <c r="AG71" s="38" t="str">
        <f t="shared" si="55"/>
        <v/>
      </c>
      <c r="AH71" s="38" t="str">
        <f t="shared" si="56"/>
        <v/>
      </c>
      <c r="AJ71" s="38" t="e">
        <f>IF(#REF!="","",VLOOKUP(#REF!,$A$5:$C$173,3,))</f>
        <v>#REF!</v>
      </c>
      <c r="AK71" s="38" t="e">
        <f t="shared" si="57"/>
        <v>#REF!</v>
      </c>
      <c r="AL71" s="38" t="e">
        <f t="shared" si="40"/>
        <v>#REF!</v>
      </c>
      <c r="AM71" s="38" t="e">
        <f t="shared" si="40"/>
        <v>#REF!</v>
      </c>
      <c r="AN71" s="38" t="e">
        <f t="shared" si="40"/>
        <v>#REF!</v>
      </c>
      <c r="AO71" s="38" t="e">
        <f t="shared" si="40"/>
        <v>#REF!</v>
      </c>
      <c r="AP71" s="38" t="e">
        <f t="shared" si="40"/>
        <v>#REF!</v>
      </c>
      <c r="AQ71" s="38" t="e">
        <f t="shared" si="40"/>
        <v>#REF!</v>
      </c>
      <c r="AR71" s="38" t="e">
        <f t="shared" si="40"/>
        <v>#REF!</v>
      </c>
      <c r="BA71" s="21" t="str">
        <f>IF(BB71="","",ROWS($BB$12:BB71))</f>
        <v/>
      </c>
      <c r="BB71" s="149"/>
      <c r="BC71" s="150"/>
      <c r="BD71" s="150"/>
      <c r="BE71" s="151"/>
      <c r="BF71" s="49"/>
      <c r="BG71" s="22" t="str">
        <f t="shared" si="36"/>
        <v/>
      </c>
      <c r="BH71" s="22"/>
      <c r="BI71" s="22"/>
      <c r="BJ71" s="22" t="str">
        <f t="shared" si="28"/>
        <v/>
      </c>
      <c r="BK71" s="22" t="str">
        <f t="shared" si="29"/>
        <v/>
      </c>
      <c r="BL71" s="22" t="str">
        <f t="shared" si="30"/>
        <v/>
      </c>
      <c r="BN71" s="14" t="str">
        <f t="shared" si="31"/>
        <v/>
      </c>
      <c r="BO71" s="14">
        <f t="shared" si="32"/>
        <v>5</v>
      </c>
      <c r="BP71" s="14" t="str">
        <f t="shared" si="33"/>
        <v>F</v>
      </c>
      <c r="BQ71" s="14" t="str">
        <f t="shared" si="34"/>
        <v>0</v>
      </c>
      <c r="BT71" s="13">
        <v>10.06</v>
      </c>
      <c r="BU71" s="45">
        <v>6</v>
      </c>
      <c r="BV71" s="45">
        <v>126</v>
      </c>
      <c r="BW71" s="2"/>
      <c r="BX71" s="1">
        <v>1.206</v>
      </c>
      <c r="BY71" s="1">
        <v>1.2069999999999999</v>
      </c>
      <c r="BZ71" s="1">
        <v>1.272</v>
      </c>
      <c r="CA71" s="1">
        <v>1.2729999999999999</v>
      </c>
      <c r="CB71" s="1">
        <v>1.5349999999999999</v>
      </c>
      <c r="CC71" s="1">
        <v>1.536</v>
      </c>
      <c r="CE71" s="64">
        <v>1.2210000000000001</v>
      </c>
      <c r="CF71" s="64">
        <v>1.222</v>
      </c>
      <c r="CG71" s="64">
        <v>1.286</v>
      </c>
      <c r="CH71" s="64">
        <v>1.2869999999999999</v>
      </c>
      <c r="CI71" s="64">
        <v>1.548</v>
      </c>
      <c r="CJ71" s="64">
        <v>1.5490000000000002</v>
      </c>
      <c r="CM71" s="14" t="e">
        <f>IF('Nutritional Status'!#REF!="","",IF('Nutritional Status'!#REF!&gt;CT71,$CU$3,IF('Nutritional Status'!#REF!&gt;CR71,$CS$3,IF('Nutritional Status'!#REF!&gt;CP71,$CQ$3,$CP$3))))</f>
        <v>#REF!</v>
      </c>
      <c r="CN71" s="38">
        <v>67</v>
      </c>
      <c r="CO71" s="14" t="str">
        <f t="shared" si="58"/>
        <v/>
      </c>
      <c r="CP71" s="14" t="str">
        <f t="shared" ref="CP71:CU107" si="61">IF($CO71="","",VLOOKUP($CO71,$BV$5:$CJ$173,CP$1))</f>
        <v/>
      </c>
      <c r="CQ71" s="14" t="str">
        <f t="shared" si="61"/>
        <v/>
      </c>
      <c r="CR71" s="14" t="str">
        <f t="shared" si="61"/>
        <v/>
      </c>
      <c r="CS71" s="14" t="str">
        <f t="shared" si="61"/>
        <v/>
      </c>
      <c r="CT71" s="14" t="str">
        <f t="shared" si="61"/>
        <v/>
      </c>
      <c r="CU71" s="14" t="str">
        <f t="shared" si="61"/>
        <v/>
      </c>
      <c r="CW71" s="38">
        <v>67</v>
      </c>
      <c r="CX71" s="14" t="e">
        <f t="shared" si="59"/>
        <v>#REF!</v>
      </c>
      <c r="CY71" s="14" t="e">
        <f t="shared" si="60"/>
        <v>#REF!</v>
      </c>
      <c r="CZ71" s="14" t="e">
        <f t="shared" si="60"/>
        <v>#REF!</v>
      </c>
      <c r="DA71" s="14" t="e">
        <f t="shared" si="60"/>
        <v>#REF!</v>
      </c>
      <c r="DB71" s="14" t="e">
        <f t="shared" si="60"/>
        <v>#REF!</v>
      </c>
      <c r="DC71" s="14" t="e">
        <f t="shared" si="60"/>
        <v>#REF!</v>
      </c>
      <c r="DD71" s="14" t="e">
        <f t="shared" si="60"/>
        <v>#REF!</v>
      </c>
    </row>
    <row r="72" spans="1:108" ht="15" customHeight="1">
      <c r="A72" s="13">
        <v>10.07</v>
      </c>
      <c r="B72" s="31">
        <v>7</v>
      </c>
      <c r="C72" s="31">
        <v>127</v>
      </c>
      <c r="D72" s="2"/>
      <c r="E72" s="11">
        <v>12.8</v>
      </c>
      <c r="F72" s="11">
        <f t="shared" si="41"/>
        <v>12.9</v>
      </c>
      <c r="G72" s="11">
        <v>13.8</v>
      </c>
      <c r="H72" s="11">
        <f t="shared" si="42"/>
        <v>13.9</v>
      </c>
      <c r="I72" s="11">
        <v>22</v>
      </c>
      <c r="J72" s="11">
        <f t="shared" si="43"/>
        <v>22.1</v>
      </c>
      <c r="K72" s="1">
        <v>27.2</v>
      </c>
      <c r="L72" s="1">
        <f t="shared" si="44"/>
        <v>27.3</v>
      </c>
      <c r="M72" s="3"/>
      <c r="N72" s="11">
        <v>12.5</v>
      </c>
      <c r="O72" s="11">
        <f t="shared" si="45"/>
        <v>12.6</v>
      </c>
      <c r="P72" s="1">
        <v>13.6</v>
      </c>
      <c r="Q72" s="1">
        <f t="shared" si="46"/>
        <v>13.7</v>
      </c>
      <c r="R72" s="1">
        <v>23.3</v>
      </c>
      <c r="S72" s="1">
        <f t="shared" si="47"/>
        <v>23.400000000000002</v>
      </c>
      <c r="T72" s="1">
        <v>29.4</v>
      </c>
      <c r="U72" s="1">
        <f t="shared" si="48"/>
        <v>29.5</v>
      </c>
      <c r="Y72" s="38">
        <v>68</v>
      </c>
      <c r="Z72" s="38" t="str">
        <f>IF('Nutritional Status'!C54="","",VLOOKUP('Nutritional Status'!#REF!,$A$5:$C$173,3,))</f>
        <v/>
      </c>
      <c r="AA72" s="38" t="str">
        <f t="shared" si="49"/>
        <v/>
      </c>
      <c r="AB72" s="38" t="str">
        <f t="shared" si="50"/>
        <v/>
      </c>
      <c r="AC72" s="38" t="str">
        <f t="shared" si="51"/>
        <v/>
      </c>
      <c r="AD72" s="38" t="str">
        <f t="shared" si="52"/>
        <v/>
      </c>
      <c r="AE72" s="38" t="str">
        <f t="shared" si="53"/>
        <v/>
      </c>
      <c r="AF72" s="38" t="str">
        <f t="shared" si="54"/>
        <v/>
      </c>
      <c r="AG72" s="38" t="str">
        <f t="shared" si="55"/>
        <v/>
      </c>
      <c r="AH72" s="38" t="str">
        <f t="shared" si="56"/>
        <v/>
      </c>
      <c r="AJ72" s="38" t="e">
        <f>IF(#REF!="","",VLOOKUP(#REF!,$A$5:$C$173,3,))</f>
        <v>#REF!</v>
      </c>
      <c r="AK72" s="38" t="e">
        <f t="shared" si="57"/>
        <v>#REF!</v>
      </c>
      <c r="AL72" s="38" t="e">
        <f t="shared" si="40"/>
        <v>#REF!</v>
      </c>
      <c r="AM72" s="38" t="e">
        <f t="shared" si="40"/>
        <v>#REF!</v>
      </c>
      <c r="AN72" s="38" t="e">
        <f t="shared" si="40"/>
        <v>#REF!</v>
      </c>
      <c r="AO72" s="38" t="e">
        <f t="shared" si="40"/>
        <v>#REF!</v>
      </c>
      <c r="AP72" s="38" t="e">
        <f t="shared" si="40"/>
        <v>#REF!</v>
      </c>
      <c r="AQ72" s="38" t="e">
        <f t="shared" si="40"/>
        <v>#REF!</v>
      </c>
      <c r="AR72" s="38" t="e">
        <f t="shared" si="40"/>
        <v>#REF!</v>
      </c>
      <c r="BA72" s="21" t="str">
        <f>IF(BB72="","",ROWS($BB$12:BB72))</f>
        <v/>
      </c>
      <c r="BB72" s="149"/>
      <c r="BC72" s="150"/>
      <c r="BD72" s="150"/>
      <c r="BE72" s="151"/>
      <c r="BF72" s="49"/>
      <c r="BG72" s="22" t="str">
        <f t="shared" si="36"/>
        <v/>
      </c>
      <c r="BH72" s="22"/>
      <c r="BI72" s="22"/>
      <c r="BJ72" s="22" t="str">
        <f t="shared" si="28"/>
        <v/>
      </c>
      <c r="BK72" s="22" t="str">
        <f t="shared" si="29"/>
        <v/>
      </c>
      <c r="BL72" s="22" t="str">
        <f t="shared" si="30"/>
        <v/>
      </c>
      <c r="BN72" s="14" t="str">
        <f t="shared" si="31"/>
        <v/>
      </c>
      <c r="BO72" s="14">
        <f t="shared" si="32"/>
        <v>5</v>
      </c>
      <c r="BP72" s="14" t="str">
        <f t="shared" si="33"/>
        <v>F</v>
      </c>
      <c r="BQ72" s="14" t="str">
        <f t="shared" si="34"/>
        <v>0</v>
      </c>
      <c r="BT72" s="13">
        <v>10.07</v>
      </c>
      <c r="BU72" s="45">
        <v>7</v>
      </c>
      <c r="BV72" s="45">
        <v>127</v>
      </c>
      <c r="BW72" s="2"/>
      <c r="BX72" s="1">
        <v>1.21</v>
      </c>
      <c r="BY72" s="1">
        <v>1.2109999999999999</v>
      </c>
      <c r="BZ72" s="1">
        <v>1.276</v>
      </c>
      <c r="CA72" s="1">
        <v>1.2770000000000001</v>
      </c>
      <c r="CB72" s="1">
        <v>1.54</v>
      </c>
      <c r="CC72" s="1">
        <v>1.5409999999999999</v>
      </c>
      <c r="CE72" s="64">
        <v>1.226</v>
      </c>
      <c r="CF72" s="64">
        <v>1.2270000000000001</v>
      </c>
      <c r="CG72" s="64">
        <v>1.2909999999999999</v>
      </c>
      <c r="CH72" s="64">
        <v>1.2919999999999998</v>
      </c>
      <c r="CI72" s="64">
        <v>1.554</v>
      </c>
      <c r="CJ72" s="64">
        <v>1.5549999999999999</v>
      </c>
      <c r="CM72" s="14" t="e">
        <f>IF('Nutritional Status'!#REF!="","",IF('Nutritional Status'!#REF!&gt;CT72,$CU$3,IF('Nutritional Status'!#REF!&gt;CR72,$CS$3,IF('Nutritional Status'!#REF!&gt;CP72,$CQ$3,$CP$3))))</f>
        <v>#REF!</v>
      </c>
      <c r="CN72" s="38">
        <v>68</v>
      </c>
      <c r="CO72" s="14" t="str">
        <f t="shared" si="58"/>
        <v/>
      </c>
      <c r="CP72" s="14" t="str">
        <f t="shared" si="61"/>
        <v/>
      </c>
      <c r="CQ72" s="14" t="str">
        <f t="shared" si="61"/>
        <v/>
      </c>
      <c r="CR72" s="14" t="str">
        <f t="shared" si="61"/>
        <v/>
      </c>
      <c r="CS72" s="14" t="str">
        <f t="shared" si="61"/>
        <v/>
      </c>
      <c r="CT72" s="14" t="str">
        <f t="shared" si="61"/>
        <v/>
      </c>
      <c r="CU72" s="14" t="str">
        <f t="shared" si="61"/>
        <v/>
      </c>
      <c r="CW72" s="38">
        <v>68</v>
      </c>
      <c r="CX72" s="14" t="e">
        <f t="shared" si="59"/>
        <v>#REF!</v>
      </c>
      <c r="CY72" s="14" t="e">
        <f t="shared" si="60"/>
        <v>#REF!</v>
      </c>
      <c r="CZ72" s="14" t="e">
        <f t="shared" si="60"/>
        <v>#REF!</v>
      </c>
      <c r="DA72" s="14" t="e">
        <f t="shared" si="60"/>
        <v>#REF!</v>
      </c>
      <c r="DB72" s="14" t="e">
        <f t="shared" si="60"/>
        <v>#REF!</v>
      </c>
      <c r="DC72" s="14" t="e">
        <f t="shared" si="60"/>
        <v>#REF!</v>
      </c>
      <c r="DD72" s="14" t="e">
        <f t="shared" si="60"/>
        <v>#REF!</v>
      </c>
    </row>
    <row r="73" spans="1:108" ht="15" customHeight="1">
      <c r="A73" s="13">
        <v>10.08</v>
      </c>
      <c r="B73" s="31">
        <v>8</v>
      </c>
      <c r="C73" s="31">
        <v>128</v>
      </c>
      <c r="D73" s="2"/>
      <c r="E73" s="11">
        <v>12.9</v>
      </c>
      <c r="F73" s="11">
        <f t="shared" si="41"/>
        <v>13</v>
      </c>
      <c r="G73" s="11">
        <f>F73+0.8</f>
        <v>13.8</v>
      </c>
      <c r="H73" s="11">
        <f t="shared" si="42"/>
        <v>13.9</v>
      </c>
      <c r="I73" s="11">
        <v>22.1</v>
      </c>
      <c r="J73" s="11">
        <f t="shared" si="43"/>
        <v>22.200000000000003</v>
      </c>
      <c r="K73" s="1">
        <v>27.4</v>
      </c>
      <c r="L73" s="1">
        <f t="shared" si="44"/>
        <v>27.5</v>
      </c>
      <c r="M73" s="3"/>
      <c r="N73" s="11">
        <v>12.5</v>
      </c>
      <c r="O73" s="11">
        <f t="shared" si="45"/>
        <v>12.6</v>
      </c>
      <c r="P73" s="1">
        <v>13.6</v>
      </c>
      <c r="Q73" s="1">
        <f t="shared" si="46"/>
        <v>13.7</v>
      </c>
      <c r="R73" s="1">
        <v>23.4</v>
      </c>
      <c r="S73" s="1">
        <f t="shared" si="47"/>
        <v>23.5</v>
      </c>
      <c r="T73" s="1">
        <v>29.6</v>
      </c>
      <c r="U73" s="1">
        <f t="shared" si="48"/>
        <v>29.700000000000003</v>
      </c>
      <c r="Y73" s="38">
        <v>69</v>
      </c>
      <c r="Z73" s="38" t="str">
        <f>IF('Nutritional Status'!C55="","",VLOOKUP('Nutritional Status'!#REF!,$A$5:$C$173,3,))</f>
        <v/>
      </c>
      <c r="AA73" s="38" t="str">
        <f t="shared" si="49"/>
        <v/>
      </c>
      <c r="AB73" s="38" t="str">
        <f t="shared" si="50"/>
        <v/>
      </c>
      <c r="AC73" s="38" t="str">
        <f t="shared" si="51"/>
        <v/>
      </c>
      <c r="AD73" s="38" t="str">
        <f t="shared" si="52"/>
        <v/>
      </c>
      <c r="AE73" s="38" t="str">
        <f t="shared" si="53"/>
        <v/>
      </c>
      <c r="AF73" s="38" t="str">
        <f t="shared" si="54"/>
        <v/>
      </c>
      <c r="AG73" s="38" t="str">
        <f t="shared" si="55"/>
        <v/>
      </c>
      <c r="AH73" s="38" t="str">
        <f t="shared" si="56"/>
        <v/>
      </c>
      <c r="AJ73" s="38" t="e">
        <f>IF(#REF!="","",VLOOKUP(#REF!,$A$5:$C$173,3,))</f>
        <v>#REF!</v>
      </c>
      <c r="AK73" s="38" t="e">
        <f t="shared" si="57"/>
        <v>#REF!</v>
      </c>
      <c r="AL73" s="38" t="e">
        <f t="shared" si="40"/>
        <v>#REF!</v>
      </c>
      <c r="AM73" s="38" t="e">
        <f t="shared" si="40"/>
        <v>#REF!</v>
      </c>
      <c r="AN73" s="38" t="e">
        <f t="shared" si="40"/>
        <v>#REF!</v>
      </c>
      <c r="AO73" s="38" t="e">
        <f t="shared" si="40"/>
        <v>#REF!</v>
      </c>
      <c r="AP73" s="38" t="e">
        <f t="shared" si="40"/>
        <v>#REF!</v>
      </c>
      <c r="AQ73" s="38" t="e">
        <f t="shared" si="40"/>
        <v>#REF!</v>
      </c>
      <c r="AR73" s="38" t="e">
        <f t="shared" si="40"/>
        <v>#REF!</v>
      </c>
      <c r="BA73" s="21" t="str">
        <f>IF(BB73="","",ROWS($BB$12:BB73))</f>
        <v/>
      </c>
      <c r="BB73" s="149"/>
      <c r="BC73" s="150"/>
      <c r="BD73" s="150"/>
      <c r="BE73" s="151"/>
      <c r="BF73" s="49"/>
      <c r="BG73" s="22" t="str">
        <f t="shared" si="36"/>
        <v/>
      </c>
      <c r="BH73" s="22"/>
      <c r="BI73" s="22"/>
      <c r="BJ73" s="22" t="str">
        <f t="shared" si="28"/>
        <v/>
      </c>
      <c r="BK73" s="22" t="str">
        <f t="shared" si="29"/>
        <v/>
      </c>
      <c r="BL73" s="22" t="str">
        <f t="shared" si="30"/>
        <v/>
      </c>
      <c r="BN73" s="14" t="str">
        <f t="shared" si="31"/>
        <v/>
      </c>
      <c r="BO73" s="14">
        <f t="shared" si="32"/>
        <v>5</v>
      </c>
      <c r="BP73" s="14" t="str">
        <f t="shared" si="33"/>
        <v>F</v>
      </c>
      <c r="BQ73" s="14" t="str">
        <f t="shared" si="34"/>
        <v>0</v>
      </c>
      <c r="BT73" s="13">
        <v>10.08</v>
      </c>
      <c r="BU73" s="45">
        <v>8</v>
      </c>
      <c r="BV73" s="45">
        <v>128</v>
      </c>
      <c r="BW73" s="2"/>
      <c r="BX73" s="1">
        <v>1.2130000000000001</v>
      </c>
      <c r="BY73" s="1">
        <v>1.214</v>
      </c>
      <c r="BZ73" s="1">
        <v>1.28</v>
      </c>
      <c r="CA73" s="1">
        <v>1.2809999999999999</v>
      </c>
      <c r="CB73" s="1">
        <v>1.5449999999999999</v>
      </c>
      <c r="CC73" s="1">
        <v>1.546</v>
      </c>
      <c r="CE73" s="64">
        <v>1.2310000000000001</v>
      </c>
      <c r="CF73" s="64">
        <v>1.232</v>
      </c>
      <c r="CG73" s="64">
        <v>1.296</v>
      </c>
      <c r="CH73" s="64">
        <v>1.2969999999999999</v>
      </c>
      <c r="CI73" s="64">
        <v>1.56</v>
      </c>
      <c r="CJ73" s="64">
        <v>1.5609999999999999</v>
      </c>
      <c r="CM73" s="14" t="e">
        <f>IF('Nutritional Status'!#REF!="","",IF('Nutritional Status'!#REF!&gt;CT73,$CU$3,IF('Nutritional Status'!#REF!&gt;CR73,$CS$3,IF('Nutritional Status'!#REF!&gt;CP73,$CQ$3,$CP$3))))</f>
        <v>#REF!</v>
      </c>
      <c r="CN73" s="38">
        <v>69</v>
      </c>
      <c r="CO73" s="14" t="str">
        <f t="shared" si="58"/>
        <v/>
      </c>
      <c r="CP73" s="14" t="str">
        <f t="shared" si="61"/>
        <v/>
      </c>
      <c r="CQ73" s="14" t="str">
        <f t="shared" si="61"/>
        <v/>
      </c>
      <c r="CR73" s="14" t="str">
        <f t="shared" si="61"/>
        <v/>
      </c>
      <c r="CS73" s="14" t="str">
        <f t="shared" si="61"/>
        <v/>
      </c>
      <c r="CT73" s="14" t="str">
        <f t="shared" si="61"/>
        <v/>
      </c>
      <c r="CU73" s="14" t="str">
        <f t="shared" si="61"/>
        <v/>
      </c>
      <c r="CW73" s="38">
        <v>69</v>
      </c>
      <c r="CX73" s="14" t="e">
        <f t="shared" si="59"/>
        <v>#REF!</v>
      </c>
      <c r="CY73" s="14" t="e">
        <f t="shared" si="60"/>
        <v>#REF!</v>
      </c>
      <c r="CZ73" s="14" t="e">
        <f t="shared" si="60"/>
        <v>#REF!</v>
      </c>
      <c r="DA73" s="14" t="e">
        <f t="shared" si="60"/>
        <v>#REF!</v>
      </c>
      <c r="DB73" s="14" t="e">
        <f t="shared" si="60"/>
        <v>#REF!</v>
      </c>
      <c r="DC73" s="14" t="e">
        <f t="shared" si="60"/>
        <v>#REF!</v>
      </c>
      <c r="DD73" s="14" t="e">
        <f t="shared" si="60"/>
        <v>#REF!</v>
      </c>
    </row>
    <row r="74" spans="1:108" ht="15" customHeight="1">
      <c r="A74" s="13">
        <v>10.09</v>
      </c>
      <c r="B74" s="31">
        <v>9</v>
      </c>
      <c r="C74" s="31">
        <v>129</v>
      </c>
      <c r="D74" s="2"/>
      <c r="E74" s="11">
        <v>12.9</v>
      </c>
      <c r="F74" s="11">
        <f t="shared" si="41"/>
        <v>13</v>
      </c>
      <c r="G74" s="11">
        <v>13.9</v>
      </c>
      <c r="H74" s="11">
        <f t="shared" si="42"/>
        <v>14</v>
      </c>
      <c r="I74" s="11">
        <v>22.2</v>
      </c>
      <c r="J74" s="11">
        <f t="shared" si="43"/>
        <v>22.3</v>
      </c>
      <c r="K74" s="1">
        <v>27.5</v>
      </c>
      <c r="L74" s="1">
        <f t="shared" si="44"/>
        <v>27.6</v>
      </c>
      <c r="M74" s="3"/>
      <c r="N74" s="11">
        <v>12.5</v>
      </c>
      <c r="O74" s="11">
        <f t="shared" si="45"/>
        <v>12.6</v>
      </c>
      <c r="P74" s="1">
        <v>13.7</v>
      </c>
      <c r="Q74" s="1">
        <f t="shared" si="46"/>
        <v>13.799999999999999</v>
      </c>
      <c r="R74" s="1">
        <v>23.5</v>
      </c>
      <c r="S74" s="1">
        <f t="shared" si="47"/>
        <v>23.6</v>
      </c>
      <c r="T74" s="1">
        <v>29.7</v>
      </c>
      <c r="U74" s="1">
        <f t="shared" si="48"/>
        <v>29.8</v>
      </c>
      <c r="Y74" s="38">
        <v>70</v>
      </c>
      <c r="Z74" s="38" t="e">
        <f>IF('Nutritional Status'!#REF!="","",VLOOKUP('Nutritional Status'!#REF!,$A$5:$C$173,3,))</f>
        <v>#REF!</v>
      </c>
      <c r="AA74" s="38" t="e">
        <f t="shared" si="49"/>
        <v>#REF!</v>
      </c>
      <c r="AB74" s="38" t="e">
        <f t="shared" si="50"/>
        <v>#REF!</v>
      </c>
      <c r="AC74" s="38" t="e">
        <f t="shared" si="51"/>
        <v>#REF!</v>
      </c>
      <c r="AD74" s="38" t="e">
        <f t="shared" si="52"/>
        <v>#REF!</v>
      </c>
      <c r="AE74" s="38" t="e">
        <f t="shared" si="53"/>
        <v>#REF!</v>
      </c>
      <c r="AF74" s="38" t="e">
        <f t="shared" si="54"/>
        <v>#REF!</v>
      </c>
      <c r="AG74" s="38" t="e">
        <f t="shared" si="55"/>
        <v>#REF!</v>
      </c>
      <c r="AH74" s="38" t="e">
        <f t="shared" si="56"/>
        <v>#REF!</v>
      </c>
      <c r="AJ74" s="38" t="e">
        <f>IF(#REF!="","",VLOOKUP(#REF!,$A$5:$C$173,3,))</f>
        <v>#REF!</v>
      </c>
      <c r="AK74" s="38" t="e">
        <f t="shared" si="57"/>
        <v>#REF!</v>
      </c>
      <c r="AL74" s="38" t="e">
        <f t="shared" si="40"/>
        <v>#REF!</v>
      </c>
      <c r="AM74" s="38" t="e">
        <f t="shared" si="40"/>
        <v>#REF!</v>
      </c>
      <c r="AN74" s="38" t="e">
        <f t="shared" si="40"/>
        <v>#REF!</v>
      </c>
      <c r="AO74" s="38" t="e">
        <f t="shared" si="40"/>
        <v>#REF!</v>
      </c>
      <c r="AP74" s="38" t="e">
        <f t="shared" si="40"/>
        <v>#REF!</v>
      </c>
      <c r="AQ74" s="38" t="e">
        <f t="shared" si="40"/>
        <v>#REF!</v>
      </c>
      <c r="AR74" s="38" t="e">
        <f t="shared" si="40"/>
        <v>#REF!</v>
      </c>
      <c r="BA74" s="21" t="str">
        <f>IF(BB74="","",ROWS($BB$12:BB74))</f>
        <v/>
      </c>
      <c r="BB74" s="149"/>
      <c r="BC74" s="150"/>
      <c r="BD74" s="150"/>
      <c r="BE74" s="151"/>
      <c r="BF74" s="49"/>
      <c r="BG74" s="22" t="str">
        <f t="shared" si="36"/>
        <v/>
      </c>
      <c r="BH74" s="22"/>
      <c r="BI74" s="22"/>
      <c r="BJ74" s="22" t="str">
        <f t="shared" si="28"/>
        <v/>
      </c>
      <c r="BK74" s="22" t="str">
        <f t="shared" si="29"/>
        <v/>
      </c>
      <c r="BL74" s="22" t="str">
        <f t="shared" si="30"/>
        <v/>
      </c>
      <c r="BN74" s="14" t="str">
        <f t="shared" si="31"/>
        <v/>
      </c>
      <c r="BO74" s="14">
        <f t="shared" si="32"/>
        <v>5</v>
      </c>
      <c r="BP74" s="14" t="str">
        <f t="shared" si="33"/>
        <v>F</v>
      </c>
      <c r="BQ74" s="14" t="str">
        <f t="shared" si="34"/>
        <v>0</v>
      </c>
      <c r="BT74" s="13">
        <v>10.09</v>
      </c>
      <c r="BU74" s="45">
        <v>9</v>
      </c>
      <c r="BV74" s="45">
        <v>129</v>
      </c>
      <c r="BW74" s="2"/>
      <c r="BX74" s="1">
        <v>1.2170000000000001</v>
      </c>
      <c r="BY74" s="1">
        <v>1.218</v>
      </c>
      <c r="BZ74" s="1">
        <v>1.284</v>
      </c>
      <c r="CA74" s="1">
        <v>1.2849999999999999</v>
      </c>
      <c r="CB74" s="1">
        <v>1.55</v>
      </c>
      <c r="CC74" s="1">
        <v>1.5509999999999999</v>
      </c>
      <c r="CE74" s="64">
        <v>1.2350000000000001</v>
      </c>
      <c r="CF74" s="64">
        <v>1.236</v>
      </c>
      <c r="CG74" s="64">
        <v>1.3009999999999999</v>
      </c>
      <c r="CH74" s="64">
        <v>1.3019999999999998</v>
      </c>
      <c r="CI74" s="64">
        <v>1.5659999999999998</v>
      </c>
      <c r="CJ74" s="64">
        <v>1.5669999999999999</v>
      </c>
      <c r="CM74" s="14" t="e">
        <f>IF('Nutritional Status'!#REF!="","",IF('Nutritional Status'!#REF!&gt;CT74,$CU$3,IF('Nutritional Status'!#REF!&gt;CR74,$CS$3,IF('Nutritional Status'!#REF!&gt;CP74,$CQ$3,$CP$3))))</f>
        <v>#REF!</v>
      </c>
      <c r="CN74" s="38">
        <v>70</v>
      </c>
      <c r="CO74" s="14" t="e">
        <f t="shared" si="58"/>
        <v>#REF!</v>
      </c>
      <c r="CP74" s="14" t="e">
        <f t="shared" si="61"/>
        <v>#REF!</v>
      </c>
      <c r="CQ74" s="14" t="e">
        <f t="shared" si="61"/>
        <v>#REF!</v>
      </c>
      <c r="CR74" s="14" t="e">
        <f t="shared" si="61"/>
        <v>#REF!</v>
      </c>
      <c r="CS74" s="14" t="e">
        <f t="shared" si="61"/>
        <v>#REF!</v>
      </c>
      <c r="CT74" s="14" t="e">
        <f t="shared" si="61"/>
        <v>#REF!</v>
      </c>
      <c r="CU74" s="14" t="e">
        <f t="shared" si="61"/>
        <v>#REF!</v>
      </c>
      <c r="CW74" s="38">
        <v>70</v>
      </c>
      <c r="CX74" s="14" t="e">
        <f t="shared" si="59"/>
        <v>#REF!</v>
      </c>
      <c r="CY74" s="14" t="e">
        <f t="shared" si="60"/>
        <v>#REF!</v>
      </c>
      <c r="CZ74" s="14" t="e">
        <f t="shared" si="60"/>
        <v>#REF!</v>
      </c>
      <c r="DA74" s="14" t="e">
        <f t="shared" si="60"/>
        <v>#REF!</v>
      </c>
      <c r="DB74" s="14" t="e">
        <f t="shared" si="60"/>
        <v>#REF!</v>
      </c>
      <c r="DC74" s="14" t="e">
        <f t="shared" si="60"/>
        <v>#REF!</v>
      </c>
      <c r="DD74" s="14" t="e">
        <f t="shared" si="60"/>
        <v>#REF!</v>
      </c>
    </row>
    <row r="75" spans="1:108" ht="15" customHeight="1">
      <c r="A75" s="13">
        <v>10.1</v>
      </c>
      <c r="B75" s="31">
        <v>10</v>
      </c>
      <c r="C75" s="31">
        <v>130</v>
      </c>
      <c r="D75" s="2"/>
      <c r="E75" s="11">
        <v>12.9</v>
      </c>
      <c r="F75" s="11">
        <f t="shared" si="41"/>
        <v>13</v>
      </c>
      <c r="G75" s="11">
        <v>13.9</v>
      </c>
      <c r="H75" s="11">
        <f t="shared" si="42"/>
        <v>14</v>
      </c>
      <c r="I75" s="11">
        <v>22.3</v>
      </c>
      <c r="J75" s="11">
        <f t="shared" si="43"/>
        <v>22.400000000000002</v>
      </c>
      <c r="K75" s="1">
        <v>27.7</v>
      </c>
      <c r="L75" s="1">
        <f t="shared" si="44"/>
        <v>27.8</v>
      </c>
      <c r="M75" s="3"/>
      <c r="N75" s="11">
        <v>12.6</v>
      </c>
      <c r="O75" s="11">
        <f t="shared" si="45"/>
        <v>12.7</v>
      </c>
      <c r="P75" s="1">
        <v>13.7</v>
      </c>
      <c r="Q75" s="1">
        <f t="shared" si="46"/>
        <v>13.799999999999999</v>
      </c>
      <c r="R75" s="1">
        <v>23.6</v>
      </c>
      <c r="S75" s="1">
        <f t="shared" si="47"/>
        <v>23.700000000000003</v>
      </c>
      <c r="T75" s="1">
        <v>29.9</v>
      </c>
      <c r="U75" s="1">
        <f t="shared" si="48"/>
        <v>30</v>
      </c>
      <c r="Y75" s="38">
        <v>71</v>
      </c>
      <c r="Z75" s="38" t="e">
        <f>IF('Nutritional Status'!#REF!="","",VLOOKUP('Nutritional Status'!#REF!,$A$5:$C$173,3,))</f>
        <v>#REF!</v>
      </c>
      <c r="AA75" s="38" t="e">
        <f t="shared" si="49"/>
        <v>#REF!</v>
      </c>
      <c r="AB75" s="38" t="e">
        <f t="shared" si="50"/>
        <v>#REF!</v>
      </c>
      <c r="AC75" s="38" t="e">
        <f t="shared" si="51"/>
        <v>#REF!</v>
      </c>
      <c r="AD75" s="38" t="e">
        <f t="shared" si="52"/>
        <v>#REF!</v>
      </c>
      <c r="AE75" s="38" t="e">
        <f t="shared" si="53"/>
        <v>#REF!</v>
      </c>
      <c r="AF75" s="38" t="e">
        <f t="shared" si="54"/>
        <v>#REF!</v>
      </c>
      <c r="AG75" s="38" t="e">
        <f t="shared" si="55"/>
        <v>#REF!</v>
      </c>
      <c r="AH75" s="38" t="e">
        <f t="shared" si="56"/>
        <v>#REF!</v>
      </c>
      <c r="AJ75" s="38" t="e">
        <f>IF(#REF!="","",VLOOKUP(#REF!,$A$5:$C$173,3,))</f>
        <v>#REF!</v>
      </c>
      <c r="AK75" s="38" t="e">
        <f t="shared" si="57"/>
        <v>#REF!</v>
      </c>
      <c r="AL75" s="38" t="e">
        <f t="shared" si="40"/>
        <v>#REF!</v>
      </c>
      <c r="AM75" s="38" t="e">
        <f t="shared" si="40"/>
        <v>#REF!</v>
      </c>
      <c r="AN75" s="38" t="e">
        <f t="shared" si="40"/>
        <v>#REF!</v>
      </c>
      <c r="AO75" s="38" t="e">
        <f t="shared" si="40"/>
        <v>#REF!</v>
      </c>
      <c r="AP75" s="38" t="e">
        <f t="shared" si="40"/>
        <v>#REF!</v>
      </c>
      <c r="AQ75" s="38" t="e">
        <f t="shared" si="40"/>
        <v>#REF!</v>
      </c>
      <c r="AR75" s="38" t="e">
        <f t="shared" si="40"/>
        <v>#REF!</v>
      </c>
      <c r="BA75" s="21" t="str">
        <f>IF(BB75="","",ROWS($BB$12:BB75))</f>
        <v/>
      </c>
      <c r="BB75" s="149"/>
      <c r="BC75" s="150"/>
      <c r="BD75" s="150"/>
      <c r="BE75" s="151"/>
      <c r="BF75" s="49"/>
      <c r="BG75" s="22" t="str">
        <f t="shared" si="36"/>
        <v/>
      </c>
      <c r="BH75" s="22"/>
      <c r="BI75" s="22"/>
      <c r="BJ75" s="22" t="str">
        <f t="shared" si="28"/>
        <v/>
      </c>
      <c r="BK75" s="22" t="str">
        <f t="shared" si="29"/>
        <v/>
      </c>
      <c r="BL75" s="22" t="str">
        <f t="shared" si="30"/>
        <v/>
      </c>
      <c r="BN75" s="14" t="str">
        <f t="shared" si="31"/>
        <v/>
      </c>
      <c r="BO75" s="14">
        <f t="shared" si="32"/>
        <v>5</v>
      </c>
      <c r="BP75" s="14" t="str">
        <f t="shared" si="33"/>
        <v>F</v>
      </c>
      <c r="BQ75" s="14" t="str">
        <f t="shared" si="34"/>
        <v>0</v>
      </c>
      <c r="BT75" s="13">
        <v>10.1</v>
      </c>
      <c r="BU75" s="45">
        <v>10</v>
      </c>
      <c r="BV75" s="45">
        <v>130</v>
      </c>
      <c r="BW75" s="2"/>
      <c r="BX75" s="1">
        <v>1.2209999999999999</v>
      </c>
      <c r="BY75" s="1">
        <v>1.222</v>
      </c>
      <c r="BZ75" s="1">
        <v>1.2870000000000001</v>
      </c>
      <c r="CA75" s="1">
        <v>1.288</v>
      </c>
      <c r="CB75" s="1">
        <v>1.5549999999999999</v>
      </c>
      <c r="CC75" s="1">
        <v>1.556</v>
      </c>
      <c r="CE75" s="64">
        <v>1.24</v>
      </c>
      <c r="CF75" s="64">
        <v>1.2409999999999999</v>
      </c>
      <c r="CG75" s="64">
        <v>1.306</v>
      </c>
      <c r="CH75" s="64">
        <v>1.3069999999999999</v>
      </c>
      <c r="CI75" s="64">
        <v>1.571</v>
      </c>
      <c r="CJ75" s="64">
        <v>1.5719999999999998</v>
      </c>
      <c r="CM75" s="14" t="e">
        <f>IF('Nutritional Status'!#REF!="","",IF('Nutritional Status'!#REF!&gt;CT75,$CU$3,IF('Nutritional Status'!#REF!&gt;CR75,$CS$3,IF('Nutritional Status'!#REF!&gt;CP75,$CQ$3,$CP$3))))</f>
        <v>#REF!</v>
      </c>
      <c r="CN75" s="38">
        <v>71</v>
      </c>
      <c r="CO75" s="14" t="e">
        <f t="shared" si="58"/>
        <v>#REF!</v>
      </c>
      <c r="CP75" s="14" t="e">
        <f t="shared" si="61"/>
        <v>#REF!</v>
      </c>
      <c r="CQ75" s="14" t="e">
        <f t="shared" si="61"/>
        <v>#REF!</v>
      </c>
      <c r="CR75" s="14" t="e">
        <f t="shared" si="61"/>
        <v>#REF!</v>
      </c>
      <c r="CS75" s="14" t="e">
        <f t="shared" si="61"/>
        <v>#REF!</v>
      </c>
      <c r="CT75" s="14" t="e">
        <f t="shared" si="61"/>
        <v>#REF!</v>
      </c>
      <c r="CU75" s="14" t="e">
        <f t="shared" si="61"/>
        <v>#REF!</v>
      </c>
      <c r="CW75" s="38">
        <v>71</v>
      </c>
      <c r="CX75" s="14" t="e">
        <f t="shared" si="59"/>
        <v>#REF!</v>
      </c>
      <c r="CY75" s="14" t="e">
        <f t="shared" si="60"/>
        <v>#REF!</v>
      </c>
      <c r="CZ75" s="14" t="e">
        <f t="shared" si="60"/>
        <v>#REF!</v>
      </c>
      <c r="DA75" s="14" t="e">
        <f t="shared" si="60"/>
        <v>#REF!</v>
      </c>
      <c r="DB75" s="14" t="e">
        <f t="shared" si="60"/>
        <v>#REF!</v>
      </c>
      <c r="DC75" s="14" t="e">
        <f t="shared" si="60"/>
        <v>#REF!</v>
      </c>
      <c r="DD75" s="14" t="e">
        <f t="shared" si="60"/>
        <v>#REF!</v>
      </c>
    </row>
    <row r="76" spans="1:108" ht="15" customHeight="1">
      <c r="A76" s="13">
        <v>10.11</v>
      </c>
      <c r="B76" s="31">
        <v>11</v>
      </c>
      <c r="C76" s="31">
        <v>131</v>
      </c>
      <c r="D76" s="2"/>
      <c r="E76" s="11">
        <v>12.9</v>
      </c>
      <c r="F76" s="11">
        <f t="shared" si="41"/>
        <v>13</v>
      </c>
      <c r="G76" s="11">
        <v>13.9</v>
      </c>
      <c r="H76" s="11">
        <f t="shared" si="42"/>
        <v>14</v>
      </c>
      <c r="I76" s="11">
        <v>22.4</v>
      </c>
      <c r="J76" s="11">
        <f t="shared" si="43"/>
        <v>22.5</v>
      </c>
      <c r="K76" s="1">
        <v>27.9</v>
      </c>
      <c r="L76" s="1">
        <f t="shared" si="44"/>
        <v>28</v>
      </c>
      <c r="M76" s="3"/>
      <c r="N76" s="11">
        <v>12.6</v>
      </c>
      <c r="O76" s="11">
        <f t="shared" si="45"/>
        <v>12.7</v>
      </c>
      <c r="P76" s="1">
        <v>13.7</v>
      </c>
      <c r="Q76" s="1">
        <f t="shared" si="46"/>
        <v>13.799999999999999</v>
      </c>
      <c r="R76" s="1">
        <v>23.7</v>
      </c>
      <c r="S76" s="1">
        <f t="shared" si="47"/>
        <v>23.8</v>
      </c>
      <c r="T76" s="1">
        <v>30</v>
      </c>
      <c r="U76" s="1">
        <f t="shared" si="48"/>
        <v>30.1</v>
      </c>
      <c r="Y76" s="38">
        <v>72</v>
      </c>
      <c r="Z76" s="38" t="e">
        <f>IF('Nutritional Status'!#REF!="","",VLOOKUP('Nutritional Status'!#REF!,$A$5:$C$173,3,))</f>
        <v>#REF!</v>
      </c>
      <c r="AA76" s="38" t="e">
        <f t="shared" si="49"/>
        <v>#REF!</v>
      </c>
      <c r="AB76" s="38" t="e">
        <f t="shared" si="50"/>
        <v>#REF!</v>
      </c>
      <c r="AC76" s="38" t="e">
        <f t="shared" si="51"/>
        <v>#REF!</v>
      </c>
      <c r="AD76" s="38" t="e">
        <f t="shared" si="52"/>
        <v>#REF!</v>
      </c>
      <c r="AE76" s="38" t="e">
        <f t="shared" si="53"/>
        <v>#REF!</v>
      </c>
      <c r="AF76" s="38" t="e">
        <f t="shared" si="54"/>
        <v>#REF!</v>
      </c>
      <c r="AG76" s="38" t="e">
        <f t="shared" si="55"/>
        <v>#REF!</v>
      </c>
      <c r="AH76" s="38" t="e">
        <f t="shared" si="56"/>
        <v>#REF!</v>
      </c>
      <c r="AJ76" s="38" t="e">
        <f>IF(#REF!="","",VLOOKUP(#REF!,$A$5:$C$173,3,))</f>
        <v>#REF!</v>
      </c>
      <c r="AK76" s="38" t="e">
        <f t="shared" si="57"/>
        <v>#REF!</v>
      </c>
      <c r="AL76" s="38" t="e">
        <f t="shared" si="40"/>
        <v>#REF!</v>
      </c>
      <c r="AM76" s="38" t="e">
        <f t="shared" si="40"/>
        <v>#REF!</v>
      </c>
      <c r="AN76" s="38" t="e">
        <f t="shared" si="40"/>
        <v>#REF!</v>
      </c>
      <c r="AO76" s="38" t="e">
        <f t="shared" si="40"/>
        <v>#REF!</v>
      </c>
      <c r="AP76" s="38" t="e">
        <f t="shared" si="40"/>
        <v>#REF!</v>
      </c>
      <c r="AQ76" s="38" t="e">
        <f t="shared" si="40"/>
        <v>#REF!</v>
      </c>
      <c r="AR76" s="38" t="e">
        <f t="shared" si="40"/>
        <v>#REF!</v>
      </c>
      <c r="BA76" s="21" t="str">
        <f>IF(BB76="","",ROWS($BB$12:BB76))</f>
        <v/>
      </c>
      <c r="BB76" s="149"/>
      <c r="BC76" s="150"/>
      <c r="BD76" s="150"/>
      <c r="BE76" s="151"/>
      <c r="BF76" s="49"/>
      <c r="BG76" s="22" t="str">
        <f t="shared" si="36"/>
        <v/>
      </c>
      <c r="BH76" s="22"/>
      <c r="BI76" s="22"/>
      <c r="BJ76" s="22" t="str">
        <f t="shared" si="28"/>
        <v/>
      </c>
      <c r="BK76" s="22" t="str">
        <f t="shared" si="29"/>
        <v/>
      </c>
      <c r="BL76" s="22" t="str">
        <f t="shared" si="30"/>
        <v/>
      </c>
      <c r="BN76" s="14" t="str">
        <f t="shared" si="31"/>
        <v/>
      </c>
      <c r="BO76" s="14">
        <f t="shared" si="32"/>
        <v>5</v>
      </c>
      <c r="BP76" s="14" t="str">
        <f t="shared" si="33"/>
        <v>F</v>
      </c>
      <c r="BQ76" s="14" t="str">
        <f t="shared" si="34"/>
        <v>0</v>
      </c>
      <c r="BT76" s="13">
        <v>10.11</v>
      </c>
      <c r="BU76" s="45">
        <v>11</v>
      </c>
      <c r="BV76" s="45">
        <v>131</v>
      </c>
      <c r="BW76" s="2"/>
      <c r="BX76" s="1">
        <v>1.224</v>
      </c>
      <c r="BY76" s="1">
        <v>1.2250000000000001</v>
      </c>
      <c r="BZ76" s="1">
        <v>1.2909999999999999</v>
      </c>
      <c r="CA76" s="1">
        <v>1.2919999999999998</v>
      </c>
      <c r="CB76" s="1">
        <v>1.5609999999999999</v>
      </c>
      <c r="CC76" s="1">
        <v>1.5619999999999998</v>
      </c>
      <c r="CE76" s="64">
        <v>1.2450000000000001</v>
      </c>
      <c r="CF76" s="64">
        <v>1.246</v>
      </c>
      <c r="CG76" s="64">
        <v>1.3109999999999999</v>
      </c>
      <c r="CH76" s="64">
        <v>1.3119999999999998</v>
      </c>
      <c r="CI76" s="64">
        <v>1.577</v>
      </c>
      <c r="CJ76" s="64">
        <v>1.5779999999999998</v>
      </c>
      <c r="CM76" s="14" t="e">
        <f>IF('Nutritional Status'!#REF!="","",IF('Nutritional Status'!#REF!&gt;CT76,$CU$3,IF('Nutritional Status'!#REF!&gt;CR76,$CS$3,IF('Nutritional Status'!#REF!&gt;CP76,$CQ$3,$CP$3))))</f>
        <v>#REF!</v>
      </c>
      <c r="CN76" s="38">
        <v>72</v>
      </c>
      <c r="CO76" s="14" t="e">
        <f t="shared" si="58"/>
        <v>#REF!</v>
      </c>
      <c r="CP76" s="14" t="e">
        <f t="shared" si="61"/>
        <v>#REF!</v>
      </c>
      <c r="CQ76" s="14" t="e">
        <f t="shared" si="61"/>
        <v>#REF!</v>
      </c>
      <c r="CR76" s="14" t="e">
        <f t="shared" si="61"/>
        <v>#REF!</v>
      </c>
      <c r="CS76" s="14" t="e">
        <f t="shared" si="61"/>
        <v>#REF!</v>
      </c>
      <c r="CT76" s="14" t="e">
        <f t="shared" si="61"/>
        <v>#REF!</v>
      </c>
      <c r="CU76" s="14" t="e">
        <f t="shared" si="61"/>
        <v>#REF!</v>
      </c>
      <c r="CW76" s="38">
        <v>72</v>
      </c>
      <c r="CX76" s="14" t="e">
        <f t="shared" si="59"/>
        <v>#REF!</v>
      </c>
      <c r="CY76" s="14" t="e">
        <f t="shared" si="60"/>
        <v>#REF!</v>
      </c>
      <c r="CZ76" s="14" t="e">
        <f t="shared" si="60"/>
        <v>#REF!</v>
      </c>
      <c r="DA76" s="14" t="e">
        <f t="shared" si="60"/>
        <v>#REF!</v>
      </c>
      <c r="DB76" s="14" t="e">
        <f t="shared" si="60"/>
        <v>#REF!</v>
      </c>
      <c r="DC76" s="14" t="e">
        <f t="shared" si="60"/>
        <v>#REF!</v>
      </c>
      <c r="DD76" s="14" t="e">
        <f t="shared" si="60"/>
        <v>#REF!</v>
      </c>
    </row>
    <row r="77" spans="1:108" ht="15" customHeight="1">
      <c r="A77" s="13">
        <v>11</v>
      </c>
      <c r="B77" s="31">
        <v>0</v>
      </c>
      <c r="C77" s="31">
        <v>132</v>
      </c>
      <c r="D77" s="2"/>
      <c r="E77" s="11">
        <v>13</v>
      </c>
      <c r="F77" s="11">
        <f t="shared" si="41"/>
        <v>13.1</v>
      </c>
      <c r="G77" s="11">
        <f>F77+0.9</f>
        <v>14</v>
      </c>
      <c r="H77" s="11">
        <f t="shared" si="42"/>
        <v>14.1</v>
      </c>
      <c r="I77" s="11">
        <v>22.5</v>
      </c>
      <c r="J77" s="11">
        <f t="shared" si="43"/>
        <v>22.6</v>
      </c>
      <c r="K77" s="1">
        <v>28</v>
      </c>
      <c r="L77" s="1">
        <f t="shared" si="44"/>
        <v>28.1</v>
      </c>
      <c r="M77" s="3"/>
      <c r="N77" s="11">
        <v>12.6</v>
      </c>
      <c r="O77" s="11">
        <f t="shared" si="45"/>
        <v>12.7</v>
      </c>
      <c r="P77" s="1">
        <v>13.8</v>
      </c>
      <c r="Q77" s="1">
        <f t="shared" si="46"/>
        <v>13.9</v>
      </c>
      <c r="R77" s="1">
        <v>23.8</v>
      </c>
      <c r="S77" s="1">
        <f t="shared" si="47"/>
        <v>23.900000000000002</v>
      </c>
      <c r="T77" s="1">
        <v>30.2</v>
      </c>
      <c r="U77" s="1">
        <f t="shared" si="48"/>
        <v>30.3</v>
      </c>
      <c r="Y77" s="38">
        <v>73</v>
      </c>
      <c r="Z77" s="38" t="e">
        <f>IF('Nutritional Status'!#REF!="","",VLOOKUP('Nutritional Status'!#REF!,$A$5:$C$173,3,))</f>
        <v>#REF!</v>
      </c>
      <c r="AA77" s="38" t="e">
        <f t="shared" si="49"/>
        <v>#REF!</v>
      </c>
      <c r="AB77" s="38" t="e">
        <f t="shared" si="50"/>
        <v>#REF!</v>
      </c>
      <c r="AC77" s="38" t="e">
        <f t="shared" si="51"/>
        <v>#REF!</v>
      </c>
      <c r="AD77" s="38" t="e">
        <f t="shared" si="52"/>
        <v>#REF!</v>
      </c>
      <c r="AE77" s="38" t="e">
        <f t="shared" si="53"/>
        <v>#REF!</v>
      </c>
      <c r="AF77" s="38" t="e">
        <f t="shared" si="54"/>
        <v>#REF!</v>
      </c>
      <c r="AG77" s="38" t="e">
        <f t="shared" si="55"/>
        <v>#REF!</v>
      </c>
      <c r="AH77" s="38" t="e">
        <f t="shared" si="56"/>
        <v>#REF!</v>
      </c>
      <c r="AJ77" s="38" t="e">
        <f>IF(#REF!="","",VLOOKUP(#REF!,$A$5:$C$173,3,))</f>
        <v>#REF!</v>
      </c>
      <c r="AK77" s="38" t="e">
        <f t="shared" si="57"/>
        <v>#REF!</v>
      </c>
      <c r="AL77" s="38" t="e">
        <f t="shared" si="40"/>
        <v>#REF!</v>
      </c>
      <c r="AM77" s="38" t="e">
        <f t="shared" si="40"/>
        <v>#REF!</v>
      </c>
      <c r="AN77" s="38" t="e">
        <f t="shared" si="40"/>
        <v>#REF!</v>
      </c>
      <c r="AO77" s="38" t="e">
        <f t="shared" si="40"/>
        <v>#REF!</v>
      </c>
      <c r="AP77" s="38" t="e">
        <f t="shared" si="40"/>
        <v>#REF!</v>
      </c>
      <c r="AQ77" s="38" t="e">
        <f t="shared" si="40"/>
        <v>#REF!</v>
      </c>
      <c r="AR77" s="38" t="e">
        <f t="shared" si="40"/>
        <v>#REF!</v>
      </c>
      <c r="BA77" s="21" t="str">
        <f>IF(BB77="","",ROWS($BB$12:BB77))</f>
        <v/>
      </c>
      <c r="BB77" s="149"/>
      <c r="BC77" s="150"/>
      <c r="BD77" s="150"/>
      <c r="BE77" s="151"/>
      <c r="BF77" s="49"/>
      <c r="BG77" s="22" t="str">
        <f t="shared" si="36"/>
        <v/>
      </c>
      <c r="BH77" s="22"/>
      <c r="BI77" s="22"/>
      <c r="BJ77" s="22" t="str">
        <f t="shared" ref="BJ77:BJ111" si="62">IF(BI77="","",ROUND(BI77*BI77,2))</f>
        <v/>
      </c>
      <c r="BK77" s="22" t="str">
        <f t="shared" ref="BK77:BK111" si="63">IF(OR(BH77="",BJ77=""),"",ROUND(BH77/BJ77,2))</f>
        <v/>
      </c>
      <c r="BL77" s="22" t="str">
        <f t="shared" ref="BL77:BL110" si="64">IF(BK77="","",IF(BK77&gt;AG70,$AH$3,IF(BK77&gt;AE70,$AF$3,IF(BK77&gt;AC70,$AD$3,IF(BK77&gt;AA70,$AB$3,$AA$3)))))</f>
        <v/>
      </c>
      <c r="BN77" s="14" t="str">
        <f t="shared" ref="BN77:BN140" si="65">IF(BF77="","",IF(ISERROR(((IF(MONTH(BF77)&lt;MONTH($BL$7),YEAR($BL$7)-YEAR(BF77),YEAR($BL$7)-YEAR(BF77)-1))*12+(DATEDIF(BF77,$BL$7,"ym")))/12),"",TRUNC(((IF(MONTH(BF77)&lt;MONTH($BL$7),YEAR($BL$7)-YEAR(BF77),YEAR($BL$7)-YEAR(BF77)-1))*12+(DATEDIF(BF77,$BL$7,"ym")))/12,0)&amp;"."&amp;IF(MOD(((IF(MONTH(BF77)&lt;MONTH($BL$7),YEAR($BL$7)-YEAR(BF77),YEAR($BL$7)-YEAR(BF77)-1))*12+(DATEDIF(BF77,$BL$7,"ym"))),12)&lt;10,"0","")&amp;MOD(((IF(MONTH(BF77)&lt;MONTH($BL$7),YEAR($BL$7)-YEAR(BF77),YEAR($BL$7)-YEAR(BF77)-1))*12+(DATEDIF(BF77,$BL$7,"ym"))),12)))</f>
        <v/>
      </c>
      <c r="BO77" s="14">
        <f t="shared" ref="BO77:BO140" si="66">DATEDIF(BF77,$BL$7,"YM")</f>
        <v>5</v>
      </c>
      <c r="BP77" s="14" t="str">
        <f t="shared" ref="BP77:BP140" si="67">IF(MONTH(BF77)=MONTH($BL$7),"T","F")</f>
        <v>F</v>
      </c>
      <c r="BQ77" s="14" t="str">
        <f t="shared" ref="BQ77:BQ140" si="68">IF(AND(BO77=0,BP77="T"),"1","0")</f>
        <v>0</v>
      </c>
      <c r="BT77" s="13">
        <v>11</v>
      </c>
      <c r="BU77" s="45">
        <v>0</v>
      </c>
      <c r="BV77" s="45">
        <v>132</v>
      </c>
      <c r="BW77" s="2"/>
      <c r="BX77" s="1">
        <v>1.228</v>
      </c>
      <c r="BY77" s="1">
        <v>1.2289999999999999</v>
      </c>
      <c r="BZ77" s="1">
        <v>1.296</v>
      </c>
      <c r="CA77" s="1">
        <v>1.2969999999999999</v>
      </c>
      <c r="CB77" s="1">
        <v>1.5659999999999998</v>
      </c>
      <c r="CC77" s="1">
        <v>1.5669999999999999</v>
      </c>
      <c r="CE77" s="64">
        <v>1.25</v>
      </c>
      <c r="CF77" s="64">
        <v>1.2509999999999999</v>
      </c>
      <c r="CG77" s="64">
        <v>1.3159999999999998</v>
      </c>
      <c r="CH77" s="64">
        <v>1.3169999999999999</v>
      </c>
      <c r="CI77" s="64">
        <v>1.5830000000000002</v>
      </c>
      <c r="CJ77" s="64">
        <v>1.5840000000000001</v>
      </c>
      <c r="CM77" s="14" t="e">
        <f>IF('Nutritional Status'!#REF!="","",IF('Nutritional Status'!#REF!&gt;CT77,$CU$3,IF('Nutritional Status'!#REF!&gt;CR77,$CS$3,IF('Nutritional Status'!#REF!&gt;CP77,$CQ$3,$CP$3))))</f>
        <v>#REF!</v>
      </c>
      <c r="CN77" s="38">
        <v>73</v>
      </c>
      <c r="CO77" s="14" t="e">
        <f t="shared" si="58"/>
        <v>#REF!</v>
      </c>
      <c r="CP77" s="14" t="e">
        <f t="shared" si="61"/>
        <v>#REF!</v>
      </c>
      <c r="CQ77" s="14" t="e">
        <f t="shared" si="61"/>
        <v>#REF!</v>
      </c>
      <c r="CR77" s="14" t="e">
        <f t="shared" si="61"/>
        <v>#REF!</v>
      </c>
      <c r="CS77" s="14" t="e">
        <f t="shared" si="61"/>
        <v>#REF!</v>
      </c>
      <c r="CT77" s="14" t="e">
        <f t="shared" si="61"/>
        <v>#REF!</v>
      </c>
      <c r="CU77" s="14" t="e">
        <f t="shared" si="61"/>
        <v>#REF!</v>
      </c>
      <c r="CW77" s="38">
        <v>73</v>
      </c>
      <c r="CX77" s="14" t="e">
        <f t="shared" si="59"/>
        <v>#REF!</v>
      </c>
      <c r="CY77" s="14" t="e">
        <f t="shared" si="60"/>
        <v>#REF!</v>
      </c>
      <c r="CZ77" s="14" t="e">
        <f t="shared" si="60"/>
        <v>#REF!</v>
      </c>
      <c r="DA77" s="14" t="e">
        <f t="shared" si="60"/>
        <v>#REF!</v>
      </c>
      <c r="DB77" s="14" t="e">
        <f t="shared" si="60"/>
        <v>#REF!</v>
      </c>
      <c r="DC77" s="14" t="e">
        <f t="shared" si="60"/>
        <v>#REF!</v>
      </c>
      <c r="DD77" s="14" t="e">
        <f t="shared" si="60"/>
        <v>#REF!</v>
      </c>
    </row>
    <row r="78" spans="1:108" ht="15" customHeight="1">
      <c r="A78" s="13">
        <v>11.01</v>
      </c>
      <c r="B78" s="31">
        <v>1</v>
      </c>
      <c r="C78" s="31">
        <v>133</v>
      </c>
      <c r="D78" s="2"/>
      <c r="E78" s="11">
        <v>13</v>
      </c>
      <c r="F78" s="11">
        <f t="shared" si="41"/>
        <v>13.1</v>
      </c>
      <c r="G78" s="11">
        <f t="shared" ref="G78:G83" si="69">F78+0.9</f>
        <v>14</v>
      </c>
      <c r="H78" s="11">
        <f t="shared" si="42"/>
        <v>14.1</v>
      </c>
      <c r="I78" s="11">
        <v>22.5</v>
      </c>
      <c r="J78" s="11">
        <f t="shared" si="43"/>
        <v>22.6</v>
      </c>
      <c r="K78" s="1">
        <v>28.2</v>
      </c>
      <c r="L78" s="1">
        <f t="shared" si="44"/>
        <v>28.3</v>
      </c>
      <c r="M78" s="3"/>
      <c r="N78" s="11">
        <v>12.7</v>
      </c>
      <c r="O78" s="11">
        <f t="shared" si="45"/>
        <v>12.799999999999999</v>
      </c>
      <c r="P78" s="1">
        <v>13.8</v>
      </c>
      <c r="Q78" s="1">
        <f t="shared" si="46"/>
        <v>13.9</v>
      </c>
      <c r="R78" s="1">
        <v>23.9</v>
      </c>
      <c r="S78" s="1">
        <f t="shared" si="47"/>
        <v>24</v>
      </c>
      <c r="T78" s="1">
        <v>30.3</v>
      </c>
      <c r="U78" s="1">
        <f t="shared" si="48"/>
        <v>30.400000000000002</v>
      </c>
      <c r="Y78" s="38">
        <v>74</v>
      </c>
      <c r="Z78" s="38" t="e">
        <f>IF('Nutritional Status'!#REF!="","",VLOOKUP('Nutritional Status'!#REF!,$A$5:$C$173,3,))</f>
        <v>#REF!</v>
      </c>
      <c r="AA78" s="38" t="e">
        <f t="shared" si="49"/>
        <v>#REF!</v>
      </c>
      <c r="AB78" s="38" t="e">
        <f t="shared" si="50"/>
        <v>#REF!</v>
      </c>
      <c r="AC78" s="38" t="e">
        <f t="shared" si="51"/>
        <v>#REF!</v>
      </c>
      <c r="AD78" s="38" t="e">
        <f t="shared" si="52"/>
        <v>#REF!</v>
      </c>
      <c r="AE78" s="38" t="e">
        <f t="shared" si="53"/>
        <v>#REF!</v>
      </c>
      <c r="AF78" s="38" t="e">
        <f t="shared" si="54"/>
        <v>#REF!</v>
      </c>
      <c r="AG78" s="38" t="e">
        <f t="shared" si="55"/>
        <v>#REF!</v>
      </c>
      <c r="AH78" s="38" t="e">
        <f t="shared" si="56"/>
        <v>#REF!</v>
      </c>
      <c r="AJ78" s="38" t="e">
        <f>IF(#REF!="","",VLOOKUP(#REF!,$A$5:$C$173,3,))</f>
        <v>#REF!</v>
      </c>
      <c r="AK78" s="38" t="e">
        <f t="shared" si="57"/>
        <v>#REF!</v>
      </c>
      <c r="AL78" s="38" t="e">
        <f t="shared" si="40"/>
        <v>#REF!</v>
      </c>
      <c r="AM78" s="38" t="e">
        <f t="shared" si="40"/>
        <v>#REF!</v>
      </c>
      <c r="AN78" s="38" t="e">
        <f t="shared" si="40"/>
        <v>#REF!</v>
      </c>
      <c r="AO78" s="38" t="e">
        <f t="shared" si="40"/>
        <v>#REF!</v>
      </c>
      <c r="AP78" s="38" t="e">
        <f t="shared" si="40"/>
        <v>#REF!</v>
      </c>
      <c r="AQ78" s="38" t="e">
        <f t="shared" si="40"/>
        <v>#REF!</v>
      </c>
      <c r="AR78" s="38" t="e">
        <f t="shared" si="40"/>
        <v>#REF!</v>
      </c>
      <c r="BA78" s="21" t="str">
        <f>IF(BB78="","",ROWS($BB$12:BB78))</f>
        <v/>
      </c>
      <c r="BB78" s="149"/>
      <c r="BC78" s="150"/>
      <c r="BD78" s="150"/>
      <c r="BE78" s="151"/>
      <c r="BF78" s="49"/>
      <c r="BG78" s="22" t="str">
        <f t="shared" si="36"/>
        <v/>
      </c>
      <c r="BH78" s="22"/>
      <c r="BI78" s="22"/>
      <c r="BJ78" s="22" t="str">
        <f t="shared" si="62"/>
        <v/>
      </c>
      <c r="BK78" s="22" t="str">
        <f t="shared" si="63"/>
        <v/>
      </c>
      <c r="BL78" s="22" t="str">
        <f t="shared" si="64"/>
        <v/>
      </c>
      <c r="BN78" s="14" t="str">
        <f t="shared" si="65"/>
        <v/>
      </c>
      <c r="BO78" s="14">
        <f t="shared" si="66"/>
        <v>5</v>
      </c>
      <c r="BP78" s="14" t="str">
        <f t="shared" si="67"/>
        <v>F</v>
      </c>
      <c r="BQ78" s="14" t="str">
        <f t="shared" si="68"/>
        <v>0</v>
      </c>
      <c r="BT78" s="13">
        <v>11.01</v>
      </c>
      <c r="BU78" s="45">
        <v>1</v>
      </c>
      <c r="BV78" s="45">
        <v>133</v>
      </c>
      <c r="BW78" s="2"/>
      <c r="BX78" s="1">
        <v>1.232</v>
      </c>
      <c r="BY78" s="1">
        <v>1.2329999999999999</v>
      </c>
      <c r="BZ78" s="1">
        <v>1.3</v>
      </c>
      <c r="CA78" s="1">
        <v>1.3009999999999999</v>
      </c>
      <c r="CB78" s="1">
        <v>1.571</v>
      </c>
      <c r="CC78" s="1">
        <v>1.5719999999999998</v>
      </c>
      <c r="CE78" s="64">
        <v>1.254</v>
      </c>
      <c r="CF78" s="64">
        <v>1.2549999999999999</v>
      </c>
      <c r="CG78" s="64">
        <v>1.321</v>
      </c>
      <c r="CH78" s="64">
        <v>1.3219999999999998</v>
      </c>
      <c r="CI78" s="64">
        <v>1.589</v>
      </c>
      <c r="CJ78" s="64">
        <v>1.59</v>
      </c>
      <c r="CM78" s="14" t="e">
        <f>IF('Nutritional Status'!#REF!="","",IF('Nutritional Status'!#REF!&gt;CT78,$CU$3,IF('Nutritional Status'!#REF!&gt;CR78,$CS$3,IF('Nutritional Status'!#REF!&gt;CP78,$CQ$3,$CP$3))))</f>
        <v>#REF!</v>
      </c>
      <c r="CN78" s="38">
        <v>74</v>
      </c>
      <c r="CO78" s="14" t="e">
        <f t="shared" si="58"/>
        <v>#REF!</v>
      </c>
      <c r="CP78" s="14" t="e">
        <f t="shared" si="61"/>
        <v>#REF!</v>
      </c>
      <c r="CQ78" s="14" t="e">
        <f t="shared" si="61"/>
        <v>#REF!</v>
      </c>
      <c r="CR78" s="14" t="e">
        <f t="shared" si="61"/>
        <v>#REF!</v>
      </c>
      <c r="CS78" s="14" t="e">
        <f t="shared" si="61"/>
        <v>#REF!</v>
      </c>
      <c r="CT78" s="14" t="e">
        <f t="shared" si="61"/>
        <v>#REF!</v>
      </c>
      <c r="CU78" s="14" t="e">
        <f t="shared" si="61"/>
        <v>#REF!</v>
      </c>
      <c r="CW78" s="38">
        <v>74</v>
      </c>
      <c r="CX78" s="14" t="e">
        <f t="shared" si="59"/>
        <v>#REF!</v>
      </c>
      <c r="CY78" s="14" t="e">
        <f t="shared" si="60"/>
        <v>#REF!</v>
      </c>
      <c r="CZ78" s="14" t="e">
        <f t="shared" si="60"/>
        <v>#REF!</v>
      </c>
      <c r="DA78" s="14" t="e">
        <f t="shared" si="60"/>
        <v>#REF!</v>
      </c>
      <c r="DB78" s="14" t="e">
        <f t="shared" si="60"/>
        <v>#REF!</v>
      </c>
      <c r="DC78" s="14" t="e">
        <f t="shared" si="60"/>
        <v>#REF!</v>
      </c>
      <c r="DD78" s="14" t="e">
        <f t="shared" si="60"/>
        <v>#REF!</v>
      </c>
    </row>
    <row r="79" spans="1:108" ht="15" customHeight="1">
      <c r="A79" s="13">
        <v>11.02</v>
      </c>
      <c r="B79" s="31">
        <v>2</v>
      </c>
      <c r="C79" s="31">
        <v>134</v>
      </c>
      <c r="D79" s="2"/>
      <c r="E79" s="11">
        <v>13</v>
      </c>
      <c r="F79" s="11">
        <f t="shared" si="41"/>
        <v>13.1</v>
      </c>
      <c r="G79" s="11">
        <f t="shared" si="69"/>
        <v>14</v>
      </c>
      <c r="H79" s="11">
        <f t="shared" si="42"/>
        <v>14.1</v>
      </c>
      <c r="I79" s="11">
        <v>22.6</v>
      </c>
      <c r="J79" s="11">
        <f t="shared" si="43"/>
        <v>22.700000000000003</v>
      </c>
      <c r="K79" s="1">
        <v>28.4</v>
      </c>
      <c r="L79" s="1">
        <f t="shared" si="44"/>
        <v>28.5</v>
      </c>
      <c r="M79" s="3"/>
      <c r="N79" s="11">
        <v>12.7</v>
      </c>
      <c r="O79" s="11">
        <f t="shared" si="45"/>
        <v>12.799999999999999</v>
      </c>
      <c r="P79" s="1">
        <v>13.9</v>
      </c>
      <c r="Q79" s="1">
        <f t="shared" si="46"/>
        <v>14</v>
      </c>
      <c r="R79" s="1">
        <v>24</v>
      </c>
      <c r="S79" s="1">
        <f t="shared" si="47"/>
        <v>24.1</v>
      </c>
      <c r="T79" s="1">
        <v>30.5</v>
      </c>
      <c r="U79" s="1">
        <f t="shared" si="48"/>
        <v>30.6</v>
      </c>
      <c r="Y79" s="38">
        <v>75</v>
      </c>
      <c r="Z79" s="38" t="e">
        <f>IF('Nutritional Status'!#REF!="","",VLOOKUP('Nutritional Status'!#REF!,$A$5:$C$173,3,))</f>
        <v>#REF!</v>
      </c>
      <c r="AA79" s="38" t="e">
        <f t="shared" si="49"/>
        <v>#REF!</v>
      </c>
      <c r="AB79" s="38" t="e">
        <f t="shared" si="50"/>
        <v>#REF!</v>
      </c>
      <c r="AC79" s="38" t="e">
        <f t="shared" si="51"/>
        <v>#REF!</v>
      </c>
      <c r="AD79" s="38" t="e">
        <f t="shared" si="52"/>
        <v>#REF!</v>
      </c>
      <c r="AE79" s="38" t="e">
        <f t="shared" si="53"/>
        <v>#REF!</v>
      </c>
      <c r="AF79" s="38" t="e">
        <f t="shared" si="54"/>
        <v>#REF!</v>
      </c>
      <c r="AG79" s="38" t="e">
        <f t="shared" si="55"/>
        <v>#REF!</v>
      </c>
      <c r="AH79" s="38" t="e">
        <f t="shared" si="56"/>
        <v>#REF!</v>
      </c>
      <c r="AJ79" s="38" t="e">
        <f>IF(#REF!="","",VLOOKUP(#REF!,$A$5:$C$173,3,))</f>
        <v>#REF!</v>
      </c>
      <c r="AK79" s="38" t="e">
        <f t="shared" si="57"/>
        <v>#REF!</v>
      </c>
      <c r="AL79" s="38" t="e">
        <f t="shared" si="40"/>
        <v>#REF!</v>
      </c>
      <c r="AM79" s="38" t="e">
        <f t="shared" si="40"/>
        <v>#REF!</v>
      </c>
      <c r="AN79" s="38" t="e">
        <f t="shared" si="40"/>
        <v>#REF!</v>
      </c>
      <c r="AO79" s="38" t="e">
        <f t="shared" si="40"/>
        <v>#REF!</v>
      </c>
      <c r="AP79" s="38" t="e">
        <f t="shared" si="40"/>
        <v>#REF!</v>
      </c>
      <c r="AQ79" s="38" t="e">
        <f t="shared" si="40"/>
        <v>#REF!</v>
      </c>
      <c r="AR79" s="38" t="e">
        <f t="shared" si="40"/>
        <v>#REF!</v>
      </c>
      <c r="BA79" s="21" t="str">
        <f>IF(BB79="","",ROWS($BB$12:BB79))</f>
        <v/>
      </c>
      <c r="BB79" s="149"/>
      <c r="BC79" s="150"/>
      <c r="BD79" s="150"/>
      <c r="BE79" s="151"/>
      <c r="BF79" s="49"/>
      <c r="BG79" s="22" t="str">
        <f t="shared" si="36"/>
        <v/>
      </c>
      <c r="BH79" s="22"/>
      <c r="BI79" s="22"/>
      <c r="BJ79" s="22" t="str">
        <f t="shared" si="62"/>
        <v/>
      </c>
      <c r="BK79" s="22" t="str">
        <f t="shared" si="63"/>
        <v/>
      </c>
      <c r="BL79" s="22" t="str">
        <f t="shared" si="64"/>
        <v/>
      </c>
      <c r="BN79" s="14" t="str">
        <f t="shared" si="65"/>
        <v/>
      </c>
      <c r="BO79" s="14">
        <f t="shared" si="66"/>
        <v>5</v>
      </c>
      <c r="BP79" s="14" t="str">
        <f t="shared" si="67"/>
        <v>F</v>
      </c>
      <c r="BQ79" s="14" t="str">
        <f t="shared" si="68"/>
        <v>0</v>
      </c>
      <c r="BT79" s="13">
        <v>11.02</v>
      </c>
      <c r="BU79" s="45">
        <v>2</v>
      </c>
      <c r="BV79" s="45">
        <v>134</v>
      </c>
      <c r="BW79" s="2"/>
      <c r="BX79" s="1">
        <v>1.236</v>
      </c>
      <c r="BY79" s="1">
        <v>1.2369999999999999</v>
      </c>
      <c r="BZ79" s="1">
        <v>1.304</v>
      </c>
      <c r="CA79" s="1">
        <v>1.3049999999999999</v>
      </c>
      <c r="CB79" s="1">
        <v>1.5759999999999998</v>
      </c>
      <c r="CC79" s="1">
        <v>1.577</v>
      </c>
      <c r="CE79" s="64">
        <v>1.2590000000000001</v>
      </c>
      <c r="CF79" s="64">
        <v>1.26</v>
      </c>
      <c r="CG79" s="64">
        <v>1.3259999999999998</v>
      </c>
      <c r="CH79" s="64">
        <v>1.327</v>
      </c>
      <c r="CI79" s="64">
        <v>1.5940000000000001</v>
      </c>
      <c r="CJ79" s="64">
        <v>1.595</v>
      </c>
      <c r="CM79" s="14" t="e">
        <f>IF('Nutritional Status'!#REF!="","",IF('Nutritional Status'!#REF!&gt;CT79,$CU$3,IF('Nutritional Status'!#REF!&gt;CR79,$CS$3,IF('Nutritional Status'!#REF!&gt;CP79,$CQ$3,$CP$3))))</f>
        <v>#REF!</v>
      </c>
      <c r="CN79" s="38">
        <v>75</v>
      </c>
      <c r="CO79" s="14" t="e">
        <f t="shared" si="58"/>
        <v>#REF!</v>
      </c>
      <c r="CP79" s="14" t="e">
        <f t="shared" si="61"/>
        <v>#REF!</v>
      </c>
      <c r="CQ79" s="14" t="e">
        <f t="shared" si="61"/>
        <v>#REF!</v>
      </c>
      <c r="CR79" s="14" t="e">
        <f t="shared" si="61"/>
        <v>#REF!</v>
      </c>
      <c r="CS79" s="14" t="e">
        <f t="shared" si="61"/>
        <v>#REF!</v>
      </c>
      <c r="CT79" s="14" t="e">
        <f t="shared" si="61"/>
        <v>#REF!</v>
      </c>
      <c r="CU79" s="14" t="e">
        <f t="shared" si="61"/>
        <v>#REF!</v>
      </c>
      <c r="CW79" s="38">
        <v>75</v>
      </c>
      <c r="CX79" s="14" t="e">
        <f t="shared" si="59"/>
        <v>#REF!</v>
      </c>
      <c r="CY79" s="14" t="e">
        <f t="shared" si="60"/>
        <v>#REF!</v>
      </c>
      <c r="CZ79" s="14" t="e">
        <f t="shared" si="60"/>
        <v>#REF!</v>
      </c>
      <c r="DA79" s="14" t="e">
        <f t="shared" si="60"/>
        <v>#REF!</v>
      </c>
      <c r="DB79" s="14" t="e">
        <f t="shared" si="60"/>
        <v>#REF!</v>
      </c>
      <c r="DC79" s="14" t="e">
        <f t="shared" si="60"/>
        <v>#REF!</v>
      </c>
      <c r="DD79" s="14" t="e">
        <f t="shared" si="60"/>
        <v>#REF!</v>
      </c>
    </row>
    <row r="80" spans="1:108" ht="15" customHeight="1">
      <c r="A80" s="13">
        <v>11.03</v>
      </c>
      <c r="B80" s="31">
        <v>3</v>
      </c>
      <c r="C80" s="31">
        <v>135</v>
      </c>
      <c r="D80" s="2"/>
      <c r="E80" s="11">
        <v>13</v>
      </c>
      <c r="F80" s="11">
        <f t="shared" si="41"/>
        <v>13.1</v>
      </c>
      <c r="G80" s="11">
        <f t="shared" si="69"/>
        <v>14</v>
      </c>
      <c r="H80" s="11">
        <f t="shared" si="42"/>
        <v>14.1</v>
      </c>
      <c r="I80" s="11">
        <v>22.7</v>
      </c>
      <c r="J80" s="11">
        <f t="shared" si="43"/>
        <v>22.8</v>
      </c>
      <c r="K80" s="1">
        <v>28.5</v>
      </c>
      <c r="L80" s="1">
        <f t="shared" si="44"/>
        <v>28.6</v>
      </c>
      <c r="M80" s="3"/>
      <c r="N80" s="11">
        <v>12.7</v>
      </c>
      <c r="O80" s="11">
        <f t="shared" si="45"/>
        <v>12.799999999999999</v>
      </c>
      <c r="P80" s="1">
        <v>13.9</v>
      </c>
      <c r="Q80" s="1">
        <f t="shared" si="46"/>
        <v>14</v>
      </c>
      <c r="R80" s="1">
        <v>24.1</v>
      </c>
      <c r="S80" s="1">
        <f t="shared" si="47"/>
        <v>24.200000000000003</v>
      </c>
      <c r="T80" s="1">
        <v>30.6</v>
      </c>
      <c r="U80" s="1">
        <f t="shared" si="48"/>
        <v>30.700000000000003</v>
      </c>
      <c r="Y80" s="38">
        <v>76</v>
      </c>
      <c r="Z80" s="38" t="e">
        <f>IF('Nutritional Status'!#REF!="","",VLOOKUP('Nutritional Status'!#REF!,$A$5:$C$173,3,))</f>
        <v>#REF!</v>
      </c>
      <c r="AA80" s="38" t="e">
        <f t="shared" si="49"/>
        <v>#REF!</v>
      </c>
      <c r="AB80" s="38" t="e">
        <f t="shared" si="50"/>
        <v>#REF!</v>
      </c>
      <c r="AC80" s="38" t="e">
        <f t="shared" si="51"/>
        <v>#REF!</v>
      </c>
      <c r="AD80" s="38" t="e">
        <f t="shared" si="52"/>
        <v>#REF!</v>
      </c>
      <c r="AE80" s="38" t="e">
        <f t="shared" si="53"/>
        <v>#REF!</v>
      </c>
      <c r="AF80" s="38" t="e">
        <f t="shared" si="54"/>
        <v>#REF!</v>
      </c>
      <c r="AG80" s="38" t="e">
        <f t="shared" si="55"/>
        <v>#REF!</v>
      </c>
      <c r="AH80" s="38" t="e">
        <f t="shared" si="56"/>
        <v>#REF!</v>
      </c>
      <c r="AJ80" s="38" t="e">
        <f>IF(#REF!="","",VLOOKUP(#REF!,$A$5:$C$173,3,))</f>
        <v>#REF!</v>
      </c>
      <c r="AK80" s="38" t="e">
        <f t="shared" si="57"/>
        <v>#REF!</v>
      </c>
      <c r="AL80" s="38" t="e">
        <f t="shared" si="40"/>
        <v>#REF!</v>
      </c>
      <c r="AM80" s="38" t="e">
        <f t="shared" si="40"/>
        <v>#REF!</v>
      </c>
      <c r="AN80" s="38" t="e">
        <f t="shared" si="40"/>
        <v>#REF!</v>
      </c>
      <c r="AO80" s="38" t="e">
        <f t="shared" si="40"/>
        <v>#REF!</v>
      </c>
      <c r="AP80" s="38" t="e">
        <f t="shared" si="40"/>
        <v>#REF!</v>
      </c>
      <c r="AQ80" s="38" t="e">
        <f t="shared" si="40"/>
        <v>#REF!</v>
      </c>
      <c r="AR80" s="38" t="e">
        <f t="shared" si="40"/>
        <v>#REF!</v>
      </c>
      <c r="BA80" s="21" t="str">
        <f>IF(BB80="","",ROWS($BB$12:BB80))</f>
        <v/>
      </c>
      <c r="BB80" s="149"/>
      <c r="BC80" s="150"/>
      <c r="BD80" s="150"/>
      <c r="BE80" s="151"/>
      <c r="BF80" s="49"/>
      <c r="BG80" s="22" t="str">
        <f t="shared" si="36"/>
        <v/>
      </c>
      <c r="BH80" s="22"/>
      <c r="BI80" s="22"/>
      <c r="BJ80" s="22" t="str">
        <f t="shared" si="62"/>
        <v/>
      </c>
      <c r="BK80" s="22" t="str">
        <f t="shared" si="63"/>
        <v/>
      </c>
      <c r="BL80" s="22" t="str">
        <f t="shared" si="64"/>
        <v/>
      </c>
      <c r="BN80" s="14" t="str">
        <f t="shared" si="65"/>
        <v/>
      </c>
      <c r="BO80" s="14">
        <f t="shared" si="66"/>
        <v>5</v>
      </c>
      <c r="BP80" s="14" t="str">
        <f t="shared" si="67"/>
        <v>F</v>
      </c>
      <c r="BQ80" s="14" t="str">
        <f t="shared" si="68"/>
        <v>0</v>
      </c>
      <c r="BT80" s="13">
        <v>11.03</v>
      </c>
      <c r="BU80" s="45">
        <v>3</v>
      </c>
      <c r="BV80" s="45">
        <v>135</v>
      </c>
      <c r="BW80" s="2"/>
      <c r="BX80" s="1">
        <v>1.24</v>
      </c>
      <c r="BY80" s="1">
        <v>1.2409999999999999</v>
      </c>
      <c r="BZ80" s="1">
        <v>1.3080000000000001</v>
      </c>
      <c r="CA80" s="1">
        <v>1.3090000000000002</v>
      </c>
      <c r="CB80" s="1">
        <v>1.5819999999999999</v>
      </c>
      <c r="CC80" s="1">
        <v>1.5829999999999997</v>
      </c>
      <c r="CE80" s="64">
        <v>1.264</v>
      </c>
      <c r="CF80" s="64">
        <v>1.2649999999999999</v>
      </c>
      <c r="CG80" s="64">
        <v>1.331</v>
      </c>
      <c r="CH80" s="64">
        <v>1.3319999999999999</v>
      </c>
      <c r="CI80" s="64">
        <v>1.6</v>
      </c>
      <c r="CJ80" s="64">
        <v>1.601</v>
      </c>
      <c r="CM80" s="14" t="e">
        <f>IF('Nutritional Status'!#REF!="","",IF('Nutritional Status'!#REF!&gt;CT80,$CU$3,IF('Nutritional Status'!#REF!&gt;CR80,$CS$3,IF('Nutritional Status'!#REF!&gt;CP80,$CQ$3,$CP$3))))</f>
        <v>#REF!</v>
      </c>
      <c r="CN80" s="38">
        <v>76</v>
      </c>
      <c r="CO80" s="14" t="e">
        <f t="shared" si="58"/>
        <v>#REF!</v>
      </c>
      <c r="CP80" s="14" t="e">
        <f t="shared" si="61"/>
        <v>#REF!</v>
      </c>
      <c r="CQ80" s="14" t="e">
        <f t="shared" si="61"/>
        <v>#REF!</v>
      </c>
      <c r="CR80" s="14" t="e">
        <f t="shared" si="61"/>
        <v>#REF!</v>
      </c>
      <c r="CS80" s="14" t="e">
        <f t="shared" si="61"/>
        <v>#REF!</v>
      </c>
      <c r="CT80" s="14" t="e">
        <f t="shared" si="61"/>
        <v>#REF!</v>
      </c>
      <c r="CU80" s="14" t="e">
        <f t="shared" si="61"/>
        <v>#REF!</v>
      </c>
      <c r="CW80" s="38">
        <v>76</v>
      </c>
      <c r="CX80" s="14" t="e">
        <f t="shared" si="59"/>
        <v>#REF!</v>
      </c>
      <c r="CY80" s="14" t="e">
        <f t="shared" si="60"/>
        <v>#REF!</v>
      </c>
      <c r="CZ80" s="14" t="e">
        <f t="shared" si="60"/>
        <v>#REF!</v>
      </c>
      <c r="DA80" s="14" t="e">
        <f t="shared" si="60"/>
        <v>#REF!</v>
      </c>
      <c r="DB80" s="14" t="e">
        <f t="shared" si="60"/>
        <v>#REF!</v>
      </c>
      <c r="DC80" s="14" t="e">
        <f t="shared" si="60"/>
        <v>#REF!</v>
      </c>
      <c r="DD80" s="14" t="e">
        <f t="shared" si="60"/>
        <v>#REF!</v>
      </c>
    </row>
    <row r="81" spans="1:108" ht="15" customHeight="1">
      <c r="A81" s="13">
        <v>11.04</v>
      </c>
      <c r="B81" s="31">
        <v>4</v>
      </c>
      <c r="C81" s="31">
        <v>136</v>
      </c>
      <c r="D81" s="2"/>
      <c r="E81" s="11">
        <v>13.1</v>
      </c>
      <c r="F81" s="11">
        <f t="shared" si="41"/>
        <v>13.2</v>
      </c>
      <c r="G81" s="11">
        <f t="shared" si="69"/>
        <v>14.1</v>
      </c>
      <c r="H81" s="11">
        <f t="shared" si="42"/>
        <v>14.2</v>
      </c>
      <c r="I81" s="11">
        <v>22.8</v>
      </c>
      <c r="J81" s="11">
        <f t="shared" si="43"/>
        <v>22.900000000000002</v>
      </c>
      <c r="K81" s="1">
        <v>28.7</v>
      </c>
      <c r="L81" s="1">
        <f t="shared" si="44"/>
        <v>28.8</v>
      </c>
      <c r="M81" s="3"/>
      <c r="N81" s="11">
        <v>12.8</v>
      </c>
      <c r="O81" s="11">
        <f t="shared" si="45"/>
        <v>12.9</v>
      </c>
      <c r="P81" s="1">
        <v>13.9</v>
      </c>
      <c r="Q81" s="1">
        <f t="shared" si="46"/>
        <v>14</v>
      </c>
      <c r="R81" s="1">
        <v>24.2</v>
      </c>
      <c r="S81" s="1">
        <f t="shared" si="47"/>
        <v>24.3</v>
      </c>
      <c r="T81" s="1">
        <v>30.8</v>
      </c>
      <c r="U81" s="1">
        <f t="shared" si="48"/>
        <v>30.900000000000002</v>
      </c>
      <c r="Y81" s="38">
        <v>77</v>
      </c>
      <c r="Z81" s="38" t="e">
        <f>IF('Nutritional Status'!#REF!="","",VLOOKUP('Nutritional Status'!#REF!,$A$5:$C$173,3,))</f>
        <v>#REF!</v>
      </c>
      <c r="AA81" s="38" t="e">
        <f t="shared" si="49"/>
        <v>#REF!</v>
      </c>
      <c r="AB81" s="38" t="e">
        <f t="shared" si="50"/>
        <v>#REF!</v>
      </c>
      <c r="AC81" s="38" t="e">
        <f t="shared" si="51"/>
        <v>#REF!</v>
      </c>
      <c r="AD81" s="38" t="e">
        <f t="shared" si="52"/>
        <v>#REF!</v>
      </c>
      <c r="AE81" s="38" t="e">
        <f t="shared" si="53"/>
        <v>#REF!</v>
      </c>
      <c r="AF81" s="38" t="e">
        <f t="shared" si="54"/>
        <v>#REF!</v>
      </c>
      <c r="AG81" s="38" t="e">
        <f t="shared" si="55"/>
        <v>#REF!</v>
      </c>
      <c r="AH81" s="38" t="e">
        <f t="shared" si="56"/>
        <v>#REF!</v>
      </c>
      <c r="AJ81" s="38" t="e">
        <f>IF(#REF!="","",VLOOKUP(#REF!,$A$5:$C$173,3,))</f>
        <v>#REF!</v>
      </c>
      <c r="AK81" s="38" t="e">
        <f t="shared" si="57"/>
        <v>#REF!</v>
      </c>
      <c r="AL81" s="38" t="e">
        <f t="shared" si="40"/>
        <v>#REF!</v>
      </c>
      <c r="AM81" s="38" t="e">
        <f t="shared" si="40"/>
        <v>#REF!</v>
      </c>
      <c r="AN81" s="38" t="e">
        <f t="shared" si="40"/>
        <v>#REF!</v>
      </c>
      <c r="AO81" s="38" t="e">
        <f t="shared" si="40"/>
        <v>#REF!</v>
      </c>
      <c r="AP81" s="38" t="e">
        <f t="shared" si="40"/>
        <v>#REF!</v>
      </c>
      <c r="AQ81" s="38" t="e">
        <f t="shared" si="40"/>
        <v>#REF!</v>
      </c>
      <c r="AR81" s="38" t="e">
        <f t="shared" si="40"/>
        <v>#REF!</v>
      </c>
      <c r="BA81" s="21" t="str">
        <f>IF(BB81="","",ROWS($BB$12:BB81))</f>
        <v/>
      </c>
      <c r="BB81" s="149"/>
      <c r="BC81" s="150"/>
      <c r="BD81" s="150"/>
      <c r="BE81" s="151"/>
      <c r="BF81" s="49"/>
      <c r="BG81" s="22" t="str">
        <f t="shared" si="36"/>
        <v/>
      </c>
      <c r="BH81" s="22"/>
      <c r="BI81" s="22"/>
      <c r="BJ81" s="22" t="str">
        <f t="shared" si="62"/>
        <v/>
      </c>
      <c r="BK81" s="22" t="str">
        <f t="shared" si="63"/>
        <v/>
      </c>
      <c r="BL81" s="22" t="str">
        <f t="shared" si="64"/>
        <v/>
      </c>
      <c r="BN81" s="14" t="str">
        <f t="shared" si="65"/>
        <v/>
      </c>
      <c r="BO81" s="14">
        <f t="shared" si="66"/>
        <v>5</v>
      </c>
      <c r="BP81" s="14" t="str">
        <f t="shared" si="67"/>
        <v>F</v>
      </c>
      <c r="BQ81" s="14" t="str">
        <f t="shared" si="68"/>
        <v>0</v>
      </c>
      <c r="BT81" s="13">
        <v>11.04</v>
      </c>
      <c r="BU81" s="45">
        <v>4</v>
      </c>
      <c r="BV81" s="45">
        <v>136</v>
      </c>
      <c r="BW81" s="2"/>
      <c r="BX81" s="1">
        <v>1.244</v>
      </c>
      <c r="BY81" s="1">
        <v>1.2450000000000001</v>
      </c>
      <c r="BZ81" s="1">
        <v>1.3120000000000003</v>
      </c>
      <c r="CA81" s="1">
        <v>1.3130000000000002</v>
      </c>
      <c r="CB81" s="1">
        <v>1.587</v>
      </c>
      <c r="CC81" s="1">
        <v>1.5879999999999999</v>
      </c>
      <c r="CE81" s="64">
        <v>1.2690000000000001</v>
      </c>
      <c r="CF81" s="64">
        <v>1.27</v>
      </c>
      <c r="CG81" s="64">
        <v>1.3359999999999999</v>
      </c>
      <c r="CH81" s="64">
        <v>1.337</v>
      </c>
      <c r="CI81" s="64">
        <v>1.6059999999999999</v>
      </c>
      <c r="CJ81" s="64">
        <v>1.607</v>
      </c>
      <c r="CM81" s="14" t="e">
        <f>IF('Nutritional Status'!#REF!="","",IF('Nutritional Status'!#REF!&gt;CT81,$CU$3,IF('Nutritional Status'!#REF!&gt;CR81,$CS$3,IF('Nutritional Status'!#REF!&gt;CP81,$CQ$3,$CP$3))))</f>
        <v>#REF!</v>
      </c>
      <c r="CN81" s="38">
        <v>77</v>
      </c>
      <c r="CO81" s="14" t="e">
        <f t="shared" si="58"/>
        <v>#REF!</v>
      </c>
      <c r="CP81" s="14" t="e">
        <f t="shared" si="61"/>
        <v>#REF!</v>
      </c>
      <c r="CQ81" s="14" t="e">
        <f t="shared" si="61"/>
        <v>#REF!</v>
      </c>
      <c r="CR81" s="14" t="e">
        <f t="shared" si="61"/>
        <v>#REF!</v>
      </c>
      <c r="CS81" s="14" t="e">
        <f t="shared" si="61"/>
        <v>#REF!</v>
      </c>
      <c r="CT81" s="14" t="e">
        <f t="shared" si="61"/>
        <v>#REF!</v>
      </c>
      <c r="CU81" s="14" t="e">
        <f t="shared" si="61"/>
        <v>#REF!</v>
      </c>
      <c r="CW81" s="38">
        <v>77</v>
      </c>
      <c r="CX81" s="14" t="e">
        <f t="shared" si="59"/>
        <v>#REF!</v>
      </c>
      <c r="CY81" s="14" t="e">
        <f t="shared" si="60"/>
        <v>#REF!</v>
      </c>
      <c r="CZ81" s="14" t="e">
        <f t="shared" si="60"/>
        <v>#REF!</v>
      </c>
      <c r="DA81" s="14" t="e">
        <f t="shared" si="60"/>
        <v>#REF!</v>
      </c>
      <c r="DB81" s="14" t="e">
        <f t="shared" si="60"/>
        <v>#REF!</v>
      </c>
      <c r="DC81" s="14" t="e">
        <f t="shared" si="60"/>
        <v>#REF!</v>
      </c>
      <c r="DD81" s="14" t="e">
        <f t="shared" si="60"/>
        <v>#REF!</v>
      </c>
    </row>
    <row r="82" spans="1:108" ht="15" customHeight="1">
      <c r="A82" s="13">
        <v>11.05</v>
      </c>
      <c r="B82" s="31">
        <v>5</v>
      </c>
      <c r="C82" s="31">
        <v>137</v>
      </c>
      <c r="D82" s="2"/>
      <c r="E82" s="11">
        <v>13.1</v>
      </c>
      <c r="F82" s="11">
        <f t="shared" si="41"/>
        <v>13.2</v>
      </c>
      <c r="G82" s="11">
        <f t="shared" si="69"/>
        <v>14.1</v>
      </c>
      <c r="H82" s="11">
        <f t="shared" si="42"/>
        <v>14.2</v>
      </c>
      <c r="I82" s="11">
        <v>22.9</v>
      </c>
      <c r="J82" s="11">
        <f t="shared" si="43"/>
        <v>23</v>
      </c>
      <c r="K82" s="1">
        <v>28.8</v>
      </c>
      <c r="L82" s="1">
        <f t="shared" si="44"/>
        <v>28.900000000000002</v>
      </c>
      <c r="M82" s="3"/>
      <c r="N82" s="11">
        <v>12.8</v>
      </c>
      <c r="O82" s="11">
        <f t="shared" si="45"/>
        <v>12.9</v>
      </c>
      <c r="P82" s="1">
        <v>14</v>
      </c>
      <c r="Q82" s="1">
        <f t="shared" si="46"/>
        <v>14.1</v>
      </c>
      <c r="R82" s="1">
        <v>24.3</v>
      </c>
      <c r="S82" s="1">
        <f t="shared" si="47"/>
        <v>24.400000000000002</v>
      </c>
      <c r="T82" s="1">
        <v>30.9</v>
      </c>
      <c r="U82" s="1">
        <f t="shared" si="48"/>
        <v>31</v>
      </c>
      <c r="Y82" s="38">
        <v>78</v>
      </c>
      <c r="Z82" s="38" t="e">
        <f>IF('Nutritional Status'!#REF!="","",VLOOKUP('Nutritional Status'!#REF!,$A$5:$C$173,3,))</f>
        <v>#REF!</v>
      </c>
      <c r="AA82" s="38" t="e">
        <f t="shared" si="49"/>
        <v>#REF!</v>
      </c>
      <c r="AB82" s="38" t="e">
        <f t="shared" si="50"/>
        <v>#REF!</v>
      </c>
      <c r="AC82" s="38" t="e">
        <f t="shared" si="51"/>
        <v>#REF!</v>
      </c>
      <c r="AD82" s="38" t="e">
        <f t="shared" si="52"/>
        <v>#REF!</v>
      </c>
      <c r="AE82" s="38" t="e">
        <f t="shared" si="53"/>
        <v>#REF!</v>
      </c>
      <c r="AF82" s="38" t="e">
        <f t="shared" si="54"/>
        <v>#REF!</v>
      </c>
      <c r="AG82" s="38" t="e">
        <f t="shared" si="55"/>
        <v>#REF!</v>
      </c>
      <c r="AH82" s="38" t="e">
        <f t="shared" si="56"/>
        <v>#REF!</v>
      </c>
      <c r="AJ82" s="38" t="e">
        <f>IF(#REF!="","",VLOOKUP(#REF!,$A$5:$C$173,3,))</f>
        <v>#REF!</v>
      </c>
      <c r="AK82" s="38" t="e">
        <f t="shared" si="57"/>
        <v>#REF!</v>
      </c>
      <c r="AL82" s="38" t="e">
        <f t="shared" si="40"/>
        <v>#REF!</v>
      </c>
      <c r="AM82" s="38" t="e">
        <f t="shared" si="40"/>
        <v>#REF!</v>
      </c>
      <c r="AN82" s="38" t="e">
        <f t="shared" si="40"/>
        <v>#REF!</v>
      </c>
      <c r="AO82" s="38" t="e">
        <f t="shared" si="40"/>
        <v>#REF!</v>
      </c>
      <c r="AP82" s="38" t="e">
        <f t="shared" si="40"/>
        <v>#REF!</v>
      </c>
      <c r="AQ82" s="38" t="e">
        <f t="shared" si="40"/>
        <v>#REF!</v>
      </c>
      <c r="AR82" s="38" t="e">
        <f t="shared" si="40"/>
        <v>#REF!</v>
      </c>
      <c r="BA82" s="21" t="str">
        <f>IF(BB82="","",ROWS($BB$12:BB82))</f>
        <v/>
      </c>
      <c r="BB82" s="149"/>
      <c r="BC82" s="150"/>
      <c r="BD82" s="150"/>
      <c r="BE82" s="151"/>
      <c r="BF82" s="49"/>
      <c r="BG82" s="22" t="str">
        <f t="shared" si="36"/>
        <v/>
      </c>
      <c r="BH82" s="22"/>
      <c r="BI82" s="22"/>
      <c r="BJ82" s="22" t="str">
        <f t="shared" si="62"/>
        <v/>
      </c>
      <c r="BK82" s="22" t="str">
        <f t="shared" si="63"/>
        <v/>
      </c>
      <c r="BL82" s="22" t="str">
        <f t="shared" si="64"/>
        <v/>
      </c>
      <c r="BN82" s="14" t="str">
        <f t="shared" si="65"/>
        <v/>
      </c>
      <c r="BO82" s="14">
        <f t="shared" si="66"/>
        <v>5</v>
      </c>
      <c r="BP82" s="14" t="str">
        <f t="shared" si="67"/>
        <v>F</v>
      </c>
      <c r="BQ82" s="14" t="str">
        <f t="shared" si="68"/>
        <v>0</v>
      </c>
      <c r="BT82" s="13">
        <v>11.05</v>
      </c>
      <c r="BU82" s="45">
        <v>5</v>
      </c>
      <c r="BV82" s="45">
        <v>137</v>
      </c>
      <c r="BW82" s="2"/>
      <c r="BX82" s="1">
        <v>1.248</v>
      </c>
      <c r="BY82" s="1">
        <v>1.2489999999999999</v>
      </c>
      <c r="BZ82" s="1">
        <v>1.3159999999999998</v>
      </c>
      <c r="CA82" s="1">
        <v>1.3169999999999999</v>
      </c>
      <c r="CB82" s="1">
        <v>1.5930000000000002</v>
      </c>
      <c r="CC82" s="1">
        <v>1.5940000000000001</v>
      </c>
      <c r="CE82" s="64">
        <v>1.2730000000000001</v>
      </c>
      <c r="CF82" s="64">
        <v>1.274</v>
      </c>
      <c r="CG82" s="64">
        <v>1.341</v>
      </c>
      <c r="CH82" s="64">
        <v>1.3419999999999999</v>
      </c>
      <c r="CI82" s="64">
        <v>1.611</v>
      </c>
      <c r="CJ82" s="64">
        <v>1.6119999999999999</v>
      </c>
      <c r="CM82" s="14" t="e">
        <f>IF('Nutritional Status'!#REF!="","",IF('Nutritional Status'!#REF!&gt;CT82,$CU$3,IF('Nutritional Status'!#REF!&gt;CR82,$CS$3,IF('Nutritional Status'!#REF!&gt;CP82,$CQ$3,$CP$3))))</f>
        <v>#REF!</v>
      </c>
      <c r="CN82" s="38">
        <v>78</v>
      </c>
      <c r="CO82" s="14" t="e">
        <f t="shared" si="58"/>
        <v>#REF!</v>
      </c>
      <c r="CP82" s="14" t="e">
        <f t="shared" si="61"/>
        <v>#REF!</v>
      </c>
      <c r="CQ82" s="14" t="e">
        <f t="shared" si="61"/>
        <v>#REF!</v>
      </c>
      <c r="CR82" s="14" t="e">
        <f t="shared" si="61"/>
        <v>#REF!</v>
      </c>
      <c r="CS82" s="14" t="e">
        <f t="shared" si="61"/>
        <v>#REF!</v>
      </c>
      <c r="CT82" s="14" t="e">
        <f t="shared" si="61"/>
        <v>#REF!</v>
      </c>
      <c r="CU82" s="14" t="e">
        <f t="shared" si="61"/>
        <v>#REF!</v>
      </c>
      <c r="CW82" s="38">
        <v>78</v>
      </c>
      <c r="CX82" s="14" t="e">
        <f t="shared" si="59"/>
        <v>#REF!</v>
      </c>
      <c r="CY82" s="14" t="e">
        <f t="shared" si="60"/>
        <v>#REF!</v>
      </c>
      <c r="CZ82" s="14" t="e">
        <f t="shared" si="60"/>
        <v>#REF!</v>
      </c>
      <c r="DA82" s="14" t="e">
        <f t="shared" si="60"/>
        <v>#REF!</v>
      </c>
      <c r="DB82" s="14" t="e">
        <f t="shared" si="60"/>
        <v>#REF!</v>
      </c>
      <c r="DC82" s="14" t="e">
        <f t="shared" si="60"/>
        <v>#REF!</v>
      </c>
      <c r="DD82" s="14" t="e">
        <f t="shared" si="60"/>
        <v>#REF!</v>
      </c>
    </row>
    <row r="83" spans="1:108" ht="15" customHeight="1">
      <c r="A83" s="13">
        <v>11.06</v>
      </c>
      <c r="B83" s="31">
        <v>6</v>
      </c>
      <c r="C83" s="31">
        <v>138</v>
      </c>
      <c r="D83" s="2"/>
      <c r="E83" s="11">
        <v>13.1</v>
      </c>
      <c r="F83" s="11">
        <f t="shared" si="41"/>
        <v>13.2</v>
      </c>
      <c r="G83" s="11">
        <f t="shared" si="69"/>
        <v>14.1</v>
      </c>
      <c r="H83" s="11">
        <f t="shared" si="42"/>
        <v>14.2</v>
      </c>
      <c r="I83" s="11">
        <v>23</v>
      </c>
      <c r="J83" s="11">
        <f t="shared" si="43"/>
        <v>23.1</v>
      </c>
      <c r="K83" s="1">
        <v>29</v>
      </c>
      <c r="L83" s="1">
        <f t="shared" si="44"/>
        <v>29.1</v>
      </c>
      <c r="M83" s="3"/>
      <c r="N83" s="11">
        <v>12.8</v>
      </c>
      <c r="O83" s="11">
        <f t="shared" si="45"/>
        <v>12.9</v>
      </c>
      <c r="P83" s="1">
        <v>14</v>
      </c>
      <c r="Q83" s="1">
        <f t="shared" si="46"/>
        <v>14.1</v>
      </c>
      <c r="R83" s="1">
        <v>24.4</v>
      </c>
      <c r="S83" s="1">
        <f t="shared" si="47"/>
        <v>24.5</v>
      </c>
      <c r="T83" s="1">
        <v>31.1</v>
      </c>
      <c r="U83" s="1">
        <f t="shared" si="48"/>
        <v>31.200000000000003</v>
      </c>
      <c r="Y83" s="38">
        <v>79</v>
      </c>
      <c r="Z83" s="38" t="e">
        <f>IF('Nutritional Status'!#REF!="","",VLOOKUP('Nutritional Status'!#REF!,$A$5:$C$173,3,))</f>
        <v>#REF!</v>
      </c>
      <c r="AA83" s="38" t="e">
        <f t="shared" si="49"/>
        <v>#REF!</v>
      </c>
      <c r="AB83" s="38" t="e">
        <f t="shared" si="50"/>
        <v>#REF!</v>
      </c>
      <c r="AC83" s="38" t="e">
        <f t="shared" si="51"/>
        <v>#REF!</v>
      </c>
      <c r="AD83" s="38" t="e">
        <f t="shared" si="52"/>
        <v>#REF!</v>
      </c>
      <c r="AE83" s="38" t="e">
        <f t="shared" si="53"/>
        <v>#REF!</v>
      </c>
      <c r="AF83" s="38" t="e">
        <f t="shared" si="54"/>
        <v>#REF!</v>
      </c>
      <c r="AG83" s="38" t="e">
        <f t="shared" si="55"/>
        <v>#REF!</v>
      </c>
      <c r="AH83" s="38" t="e">
        <f t="shared" si="56"/>
        <v>#REF!</v>
      </c>
      <c r="AJ83" s="38" t="e">
        <f>IF(#REF!="","",VLOOKUP(#REF!,$A$5:$C$173,3,))</f>
        <v>#REF!</v>
      </c>
      <c r="AK83" s="38" t="e">
        <f t="shared" si="57"/>
        <v>#REF!</v>
      </c>
      <c r="AL83" s="38" t="e">
        <f t="shared" si="40"/>
        <v>#REF!</v>
      </c>
      <c r="AM83" s="38" t="e">
        <f t="shared" si="40"/>
        <v>#REF!</v>
      </c>
      <c r="AN83" s="38" t="e">
        <f t="shared" si="40"/>
        <v>#REF!</v>
      </c>
      <c r="AO83" s="38" t="e">
        <f t="shared" si="40"/>
        <v>#REF!</v>
      </c>
      <c r="AP83" s="38" t="e">
        <f t="shared" si="40"/>
        <v>#REF!</v>
      </c>
      <c r="AQ83" s="38" t="e">
        <f t="shared" si="40"/>
        <v>#REF!</v>
      </c>
      <c r="AR83" s="38" t="e">
        <f t="shared" si="40"/>
        <v>#REF!</v>
      </c>
      <c r="BA83" s="21" t="str">
        <f>IF(BB83="","",ROWS($BB$12:BB83))</f>
        <v/>
      </c>
      <c r="BB83" s="149"/>
      <c r="BC83" s="150"/>
      <c r="BD83" s="150"/>
      <c r="BE83" s="151"/>
      <c r="BF83" s="49"/>
      <c r="BG83" s="22" t="str">
        <f t="shared" si="36"/>
        <v/>
      </c>
      <c r="BH83" s="22"/>
      <c r="BI83" s="22"/>
      <c r="BJ83" s="22" t="str">
        <f t="shared" si="62"/>
        <v/>
      </c>
      <c r="BK83" s="22" t="str">
        <f t="shared" si="63"/>
        <v/>
      </c>
      <c r="BL83" s="22" t="str">
        <f t="shared" si="64"/>
        <v/>
      </c>
      <c r="BN83" s="14" t="str">
        <f t="shared" si="65"/>
        <v/>
      </c>
      <c r="BO83" s="14">
        <f t="shared" si="66"/>
        <v>5</v>
      </c>
      <c r="BP83" s="14" t="str">
        <f t="shared" si="67"/>
        <v>F</v>
      </c>
      <c r="BQ83" s="14" t="str">
        <f t="shared" si="68"/>
        <v>0</v>
      </c>
      <c r="BT83" s="13">
        <v>11.06</v>
      </c>
      <c r="BU83" s="45">
        <v>6</v>
      </c>
      <c r="BV83" s="45">
        <v>138</v>
      </c>
      <c r="BW83" s="2"/>
      <c r="BX83" s="1">
        <v>1.252</v>
      </c>
      <c r="BY83" s="1">
        <v>1.2529999999999999</v>
      </c>
      <c r="BZ83" s="1">
        <v>1.321</v>
      </c>
      <c r="CA83" s="1">
        <v>1.3219999999999998</v>
      </c>
      <c r="CB83" s="1">
        <v>1.5980000000000001</v>
      </c>
      <c r="CC83" s="1">
        <v>1.599</v>
      </c>
      <c r="CE83" s="64">
        <v>1.278</v>
      </c>
      <c r="CF83" s="64">
        <v>1.2790000000000001</v>
      </c>
      <c r="CG83" s="64">
        <v>1.3459999999999999</v>
      </c>
      <c r="CH83" s="64">
        <v>1.347</v>
      </c>
      <c r="CI83" s="64">
        <v>1.617</v>
      </c>
      <c r="CJ83" s="64">
        <v>1.6179999999999999</v>
      </c>
      <c r="CM83" s="14" t="e">
        <f>IF('Nutritional Status'!#REF!="","",IF('Nutritional Status'!#REF!&gt;CT83,$CU$3,IF('Nutritional Status'!#REF!&gt;CR83,$CS$3,IF('Nutritional Status'!#REF!&gt;CP83,$CQ$3,$CP$3))))</f>
        <v>#REF!</v>
      </c>
      <c r="CN83" s="38">
        <v>79</v>
      </c>
      <c r="CO83" s="14" t="e">
        <f t="shared" si="58"/>
        <v>#REF!</v>
      </c>
      <c r="CP83" s="14" t="e">
        <f t="shared" si="61"/>
        <v>#REF!</v>
      </c>
      <c r="CQ83" s="14" t="e">
        <f t="shared" si="61"/>
        <v>#REF!</v>
      </c>
      <c r="CR83" s="14" t="e">
        <f t="shared" si="61"/>
        <v>#REF!</v>
      </c>
      <c r="CS83" s="14" t="e">
        <f t="shared" si="61"/>
        <v>#REF!</v>
      </c>
      <c r="CT83" s="14" t="e">
        <f t="shared" si="61"/>
        <v>#REF!</v>
      </c>
      <c r="CU83" s="14" t="e">
        <f t="shared" si="61"/>
        <v>#REF!</v>
      </c>
      <c r="CW83" s="38">
        <v>79</v>
      </c>
      <c r="CX83" s="14" t="e">
        <f t="shared" si="59"/>
        <v>#REF!</v>
      </c>
      <c r="CY83" s="14" t="e">
        <f t="shared" si="60"/>
        <v>#REF!</v>
      </c>
      <c r="CZ83" s="14" t="e">
        <f t="shared" si="60"/>
        <v>#REF!</v>
      </c>
      <c r="DA83" s="14" t="e">
        <f t="shared" si="60"/>
        <v>#REF!</v>
      </c>
      <c r="DB83" s="14" t="e">
        <f t="shared" si="60"/>
        <v>#REF!</v>
      </c>
      <c r="DC83" s="14" t="e">
        <f t="shared" si="60"/>
        <v>#REF!</v>
      </c>
      <c r="DD83" s="14" t="e">
        <f t="shared" si="60"/>
        <v>#REF!</v>
      </c>
    </row>
    <row r="84" spans="1:108" ht="15" customHeight="1">
      <c r="A84" s="13">
        <v>11.07</v>
      </c>
      <c r="B84" s="31">
        <v>7</v>
      </c>
      <c r="C84" s="31">
        <v>139</v>
      </c>
      <c r="D84" s="2"/>
      <c r="E84" s="11">
        <v>13.1</v>
      </c>
      <c r="F84" s="11">
        <f t="shared" si="41"/>
        <v>13.2</v>
      </c>
      <c r="G84" s="11">
        <v>14.2</v>
      </c>
      <c r="H84" s="11">
        <f t="shared" si="42"/>
        <v>14.299999999999999</v>
      </c>
      <c r="I84" s="11">
        <v>23.1</v>
      </c>
      <c r="J84" s="11">
        <f t="shared" si="43"/>
        <v>23.200000000000003</v>
      </c>
      <c r="K84" s="1">
        <v>29.2</v>
      </c>
      <c r="L84" s="1">
        <f t="shared" si="44"/>
        <v>29.3</v>
      </c>
      <c r="M84" s="3"/>
      <c r="N84" s="11">
        <v>12.9</v>
      </c>
      <c r="O84" s="11">
        <f t="shared" si="45"/>
        <v>13</v>
      </c>
      <c r="P84" s="1">
        <v>14.1</v>
      </c>
      <c r="Q84" s="1">
        <f t="shared" si="46"/>
        <v>14.2</v>
      </c>
      <c r="R84" s="1">
        <v>24.5</v>
      </c>
      <c r="S84" s="1">
        <f t="shared" si="47"/>
        <v>24.6</v>
      </c>
      <c r="T84" s="1">
        <v>31.2</v>
      </c>
      <c r="U84" s="1">
        <f t="shared" si="48"/>
        <v>31.3</v>
      </c>
      <c r="Y84" s="38">
        <v>80</v>
      </c>
      <c r="Z84" s="38" t="e">
        <f>IF('Nutritional Status'!#REF!="","",VLOOKUP('Nutritional Status'!#REF!,$A$5:$C$173,3,))</f>
        <v>#REF!</v>
      </c>
      <c r="AA84" s="38" t="e">
        <f t="shared" si="49"/>
        <v>#REF!</v>
      </c>
      <c r="AB84" s="38" t="e">
        <f t="shared" si="50"/>
        <v>#REF!</v>
      </c>
      <c r="AC84" s="38" t="e">
        <f t="shared" si="51"/>
        <v>#REF!</v>
      </c>
      <c r="AD84" s="38" t="e">
        <f t="shared" si="52"/>
        <v>#REF!</v>
      </c>
      <c r="AE84" s="38" t="e">
        <f t="shared" si="53"/>
        <v>#REF!</v>
      </c>
      <c r="AF84" s="38" t="e">
        <f t="shared" si="54"/>
        <v>#REF!</v>
      </c>
      <c r="AG84" s="38" t="e">
        <f t="shared" si="55"/>
        <v>#REF!</v>
      </c>
      <c r="AH84" s="38" t="e">
        <f t="shared" si="56"/>
        <v>#REF!</v>
      </c>
      <c r="AJ84" s="38" t="e">
        <f>IF(#REF!="","",VLOOKUP(#REF!,$A$5:$C$173,3,))</f>
        <v>#REF!</v>
      </c>
      <c r="AK84" s="38" t="e">
        <f t="shared" si="57"/>
        <v>#REF!</v>
      </c>
      <c r="AL84" s="38" t="e">
        <f t="shared" si="40"/>
        <v>#REF!</v>
      </c>
      <c r="AM84" s="38" t="e">
        <f t="shared" si="40"/>
        <v>#REF!</v>
      </c>
      <c r="AN84" s="38" t="e">
        <f t="shared" si="40"/>
        <v>#REF!</v>
      </c>
      <c r="AO84" s="38" t="e">
        <f t="shared" si="40"/>
        <v>#REF!</v>
      </c>
      <c r="AP84" s="38" t="e">
        <f t="shared" si="40"/>
        <v>#REF!</v>
      </c>
      <c r="AQ84" s="38" t="e">
        <f t="shared" si="40"/>
        <v>#REF!</v>
      </c>
      <c r="AR84" s="38" t="e">
        <f t="shared" si="40"/>
        <v>#REF!</v>
      </c>
      <c r="BA84" s="21" t="str">
        <f>IF(BB84="","",ROWS($BB$12:BB84))</f>
        <v/>
      </c>
      <c r="BB84" s="149"/>
      <c r="BC84" s="150"/>
      <c r="BD84" s="150"/>
      <c r="BE84" s="151"/>
      <c r="BF84" s="49"/>
      <c r="BG84" s="22" t="str">
        <f t="shared" si="36"/>
        <v/>
      </c>
      <c r="BH84" s="22"/>
      <c r="BI84" s="22"/>
      <c r="BJ84" s="22" t="str">
        <f t="shared" si="62"/>
        <v/>
      </c>
      <c r="BK84" s="22" t="str">
        <f t="shared" si="63"/>
        <v/>
      </c>
      <c r="BL84" s="22" t="str">
        <f t="shared" si="64"/>
        <v/>
      </c>
      <c r="BN84" s="14" t="str">
        <f t="shared" si="65"/>
        <v/>
      </c>
      <c r="BO84" s="14">
        <f t="shared" si="66"/>
        <v>5</v>
      </c>
      <c r="BP84" s="14" t="str">
        <f t="shared" si="67"/>
        <v>F</v>
      </c>
      <c r="BQ84" s="14" t="str">
        <f t="shared" si="68"/>
        <v>0</v>
      </c>
      <c r="BT84" s="13">
        <v>11.07</v>
      </c>
      <c r="BU84" s="45">
        <v>7</v>
      </c>
      <c r="BV84" s="45">
        <v>139</v>
      </c>
      <c r="BW84" s="2"/>
      <c r="BX84" s="1">
        <v>1.256</v>
      </c>
      <c r="BY84" s="1">
        <v>1.2569999999999999</v>
      </c>
      <c r="BZ84" s="1">
        <v>1.325</v>
      </c>
      <c r="CA84" s="1">
        <v>1.3259999999999998</v>
      </c>
      <c r="CB84" s="1">
        <v>1.6040000000000001</v>
      </c>
      <c r="CC84" s="1">
        <v>1.605</v>
      </c>
      <c r="CE84" s="64">
        <v>1.2830000000000001</v>
      </c>
      <c r="CF84" s="64">
        <v>1.284</v>
      </c>
      <c r="CG84" s="64">
        <v>1.351</v>
      </c>
      <c r="CH84" s="64">
        <v>1.3519999999999999</v>
      </c>
      <c r="CI84" s="64">
        <v>1.6219999999999999</v>
      </c>
      <c r="CJ84" s="64">
        <v>1.6229999999999998</v>
      </c>
      <c r="CM84" s="14" t="e">
        <f>IF('Nutritional Status'!#REF!="","",IF('Nutritional Status'!#REF!&gt;CT84,$CU$3,IF('Nutritional Status'!#REF!&gt;CR84,$CS$3,IF('Nutritional Status'!#REF!&gt;CP84,$CQ$3,$CP$3))))</f>
        <v>#REF!</v>
      </c>
      <c r="CN84" s="38">
        <v>80</v>
      </c>
      <c r="CO84" s="14" t="e">
        <f t="shared" si="58"/>
        <v>#REF!</v>
      </c>
      <c r="CP84" s="14" t="e">
        <f t="shared" si="61"/>
        <v>#REF!</v>
      </c>
      <c r="CQ84" s="14" t="e">
        <f t="shared" si="61"/>
        <v>#REF!</v>
      </c>
      <c r="CR84" s="14" t="e">
        <f t="shared" si="61"/>
        <v>#REF!</v>
      </c>
      <c r="CS84" s="14" t="e">
        <f t="shared" si="61"/>
        <v>#REF!</v>
      </c>
      <c r="CT84" s="14" t="e">
        <f t="shared" si="61"/>
        <v>#REF!</v>
      </c>
      <c r="CU84" s="14" t="e">
        <f t="shared" si="61"/>
        <v>#REF!</v>
      </c>
      <c r="CW84" s="38">
        <v>80</v>
      </c>
      <c r="CX84" s="14" t="e">
        <f t="shared" si="59"/>
        <v>#REF!</v>
      </c>
      <c r="CY84" s="14" t="e">
        <f t="shared" si="60"/>
        <v>#REF!</v>
      </c>
      <c r="CZ84" s="14" t="e">
        <f t="shared" si="60"/>
        <v>#REF!</v>
      </c>
      <c r="DA84" s="14" t="e">
        <f t="shared" si="60"/>
        <v>#REF!</v>
      </c>
      <c r="DB84" s="14" t="e">
        <f t="shared" si="60"/>
        <v>#REF!</v>
      </c>
      <c r="DC84" s="14" t="e">
        <f t="shared" si="60"/>
        <v>#REF!</v>
      </c>
      <c r="DD84" s="14" t="e">
        <f t="shared" si="60"/>
        <v>#REF!</v>
      </c>
    </row>
    <row r="85" spans="1:108" ht="15" customHeight="1">
      <c r="A85" s="13">
        <v>11.08</v>
      </c>
      <c r="B85" s="31">
        <v>8</v>
      </c>
      <c r="C85" s="31">
        <v>140</v>
      </c>
      <c r="D85" s="2"/>
      <c r="E85" s="11">
        <v>13.2</v>
      </c>
      <c r="F85" s="11">
        <f t="shared" si="41"/>
        <v>13.299999999999999</v>
      </c>
      <c r="G85" s="11">
        <v>14.2</v>
      </c>
      <c r="H85" s="11">
        <f t="shared" si="42"/>
        <v>14.299999999999999</v>
      </c>
      <c r="I85" s="11">
        <v>23.2</v>
      </c>
      <c r="J85" s="11">
        <f t="shared" si="43"/>
        <v>23.3</v>
      </c>
      <c r="K85" s="1">
        <v>29.3</v>
      </c>
      <c r="L85" s="1">
        <f t="shared" si="44"/>
        <v>29.400000000000002</v>
      </c>
      <c r="M85" s="3"/>
      <c r="N85" s="11">
        <v>12.9</v>
      </c>
      <c r="O85" s="11">
        <f t="shared" si="45"/>
        <v>13</v>
      </c>
      <c r="P85" s="1">
        <v>14.1</v>
      </c>
      <c r="Q85" s="1">
        <f t="shared" si="46"/>
        <v>14.2</v>
      </c>
      <c r="R85" s="1">
        <v>24.6</v>
      </c>
      <c r="S85" s="1">
        <f t="shared" si="47"/>
        <v>24.700000000000003</v>
      </c>
      <c r="T85" s="1">
        <v>31.4</v>
      </c>
      <c r="U85" s="1">
        <f t="shared" si="48"/>
        <v>31.5</v>
      </c>
      <c r="Y85" s="38">
        <v>81</v>
      </c>
      <c r="Z85" s="38" t="e">
        <f>IF('Nutritional Status'!#REF!="","",VLOOKUP('Nutritional Status'!#REF!,$A$5:$C$173,3,))</f>
        <v>#REF!</v>
      </c>
      <c r="AA85" s="38" t="e">
        <f t="shared" si="49"/>
        <v>#REF!</v>
      </c>
      <c r="AB85" s="38" t="e">
        <f t="shared" si="50"/>
        <v>#REF!</v>
      </c>
      <c r="AC85" s="38" t="e">
        <f t="shared" si="51"/>
        <v>#REF!</v>
      </c>
      <c r="AD85" s="38" t="e">
        <f t="shared" si="52"/>
        <v>#REF!</v>
      </c>
      <c r="AE85" s="38" t="e">
        <f t="shared" si="53"/>
        <v>#REF!</v>
      </c>
      <c r="AF85" s="38" t="e">
        <f t="shared" si="54"/>
        <v>#REF!</v>
      </c>
      <c r="AG85" s="38" t="e">
        <f t="shared" si="55"/>
        <v>#REF!</v>
      </c>
      <c r="AH85" s="38" t="e">
        <f t="shared" si="56"/>
        <v>#REF!</v>
      </c>
      <c r="AJ85" s="38" t="e">
        <f>IF(#REF!="","",VLOOKUP(#REF!,$A$5:$C$173,3,))</f>
        <v>#REF!</v>
      </c>
      <c r="AK85" s="38" t="e">
        <f t="shared" si="57"/>
        <v>#REF!</v>
      </c>
      <c r="AL85" s="38" t="e">
        <f t="shared" si="40"/>
        <v>#REF!</v>
      </c>
      <c r="AM85" s="38" t="e">
        <f t="shared" si="40"/>
        <v>#REF!</v>
      </c>
      <c r="AN85" s="38" t="e">
        <f t="shared" si="40"/>
        <v>#REF!</v>
      </c>
      <c r="AO85" s="38" t="e">
        <f t="shared" si="40"/>
        <v>#REF!</v>
      </c>
      <c r="AP85" s="38" t="e">
        <f t="shared" si="40"/>
        <v>#REF!</v>
      </c>
      <c r="AQ85" s="38" t="e">
        <f t="shared" si="40"/>
        <v>#REF!</v>
      </c>
      <c r="AR85" s="38" t="e">
        <f t="shared" si="40"/>
        <v>#REF!</v>
      </c>
      <c r="BA85" s="21" t="str">
        <f>IF(BB85="","",ROWS($BB$12:BB85))</f>
        <v/>
      </c>
      <c r="BB85" s="149"/>
      <c r="BC85" s="150"/>
      <c r="BD85" s="150"/>
      <c r="BE85" s="151"/>
      <c r="BF85" s="49"/>
      <c r="BG85" s="22" t="str">
        <f t="shared" si="36"/>
        <v/>
      </c>
      <c r="BH85" s="22"/>
      <c r="BI85" s="22"/>
      <c r="BJ85" s="22" t="str">
        <f t="shared" si="62"/>
        <v/>
      </c>
      <c r="BK85" s="22" t="str">
        <f t="shared" si="63"/>
        <v/>
      </c>
      <c r="BL85" s="22" t="str">
        <f t="shared" si="64"/>
        <v/>
      </c>
      <c r="BN85" s="14" t="str">
        <f t="shared" si="65"/>
        <v/>
      </c>
      <c r="BO85" s="14">
        <f t="shared" si="66"/>
        <v>5</v>
      </c>
      <c r="BP85" s="14" t="str">
        <f t="shared" si="67"/>
        <v>F</v>
      </c>
      <c r="BQ85" s="14" t="str">
        <f t="shared" si="68"/>
        <v>0</v>
      </c>
      <c r="BT85" s="13">
        <v>11.08</v>
      </c>
      <c r="BU85" s="45">
        <v>8</v>
      </c>
      <c r="BV85" s="45">
        <v>140</v>
      </c>
      <c r="BW85" s="2"/>
      <c r="BX85" s="1">
        <v>1.26</v>
      </c>
      <c r="BY85" s="1">
        <v>1.2609999999999999</v>
      </c>
      <c r="BZ85" s="1">
        <v>1.33</v>
      </c>
      <c r="CA85" s="1">
        <v>1.331</v>
      </c>
      <c r="CB85" s="1">
        <v>1.609</v>
      </c>
      <c r="CC85" s="1">
        <v>1.61</v>
      </c>
      <c r="CE85" s="64">
        <v>1.288</v>
      </c>
      <c r="CF85" s="64">
        <v>1.2890000000000001</v>
      </c>
      <c r="CG85" s="64">
        <v>1.3559999999999999</v>
      </c>
      <c r="CH85" s="64">
        <v>1.357</v>
      </c>
      <c r="CI85" s="64">
        <v>1.6280000000000001</v>
      </c>
      <c r="CJ85" s="64">
        <v>1.629</v>
      </c>
      <c r="CM85" s="14" t="e">
        <f>IF('Nutritional Status'!#REF!="","",IF('Nutritional Status'!#REF!&gt;CT85,$CU$3,IF('Nutritional Status'!#REF!&gt;CR85,$CS$3,IF('Nutritional Status'!#REF!&gt;CP85,$CQ$3,$CP$3))))</f>
        <v>#REF!</v>
      </c>
      <c r="CN85" s="38">
        <v>81</v>
      </c>
      <c r="CO85" s="14" t="e">
        <f t="shared" si="58"/>
        <v>#REF!</v>
      </c>
      <c r="CP85" s="14" t="e">
        <f t="shared" si="61"/>
        <v>#REF!</v>
      </c>
      <c r="CQ85" s="14" t="e">
        <f t="shared" si="61"/>
        <v>#REF!</v>
      </c>
      <c r="CR85" s="14" t="e">
        <f t="shared" si="61"/>
        <v>#REF!</v>
      </c>
      <c r="CS85" s="14" t="e">
        <f t="shared" si="61"/>
        <v>#REF!</v>
      </c>
      <c r="CT85" s="14" t="e">
        <f t="shared" si="61"/>
        <v>#REF!</v>
      </c>
      <c r="CU85" s="14" t="e">
        <f t="shared" si="61"/>
        <v>#REF!</v>
      </c>
      <c r="CW85" s="38">
        <v>81</v>
      </c>
      <c r="CX85" s="14" t="e">
        <f t="shared" si="59"/>
        <v>#REF!</v>
      </c>
      <c r="CY85" s="14" t="e">
        <f t="shared" si="60"/>
        <v>#REF!</v>
      </c>
      <c r="CZ85" s="14" t="e">
        <f t="shared" si="60"/>
        <v>#REF!</v>
      </c>
      <c r="DA85" s="14" t="e">
        <f t="shared" si="60"/>
        <v>#REF!</v>
      </c>
      <c r="DB85" s="14" t="e">
        <f t="shared" si="60"/>
        <v>#REF!</v>
      </c>
      <c r="DC85" s="14" t="e">
        <f t="shared" si="60"/>
        <v>#REF!</v>
      </c>
      <c r="DD85" s="14" t="e">
        <f t="shared" si="60"/>
        <v>#REF!</v>
      </c>
    </row>
    <row r="86" spans="1:108" ht="15" customHeight="1">
      <c r="A86" s="13">
        <v>11.09</v>
      </c>
      <c r="B86" s="31">
        <v>9</v>
      </c>
      <c r="C86" s="31">
        <v>141</v>
      </c>
      <c r="D86" s="2"/>
      <c r="E86" s="11">
        <v>13.2</v>
      </c>
      <c r="F86" s="11">
        <f t="shared" si="41"/>
        <v>13.299999999999999</v>
      </c>
      <c r="G86" s="11">
        <v>14.2</v>
      </c>
      <c r="H86" s="11">
        <f t="shared" si="42"/>
        <v>14.299999999999999</v>
      </c>
      <c r="I86" s="11">
        <v>23.3</v>
      </c>
      <c r="J86" s="11">
        <f t="shared" si="43"/>
        <v>23.400000000000002</v>
      </c>
      <c r="K86" s="1">
        <v>29.5</v>
      </c>
      <c r="L86" s="1">
        <f t="shared" si="44"/>
        <v>29.6</v>
      </c>
      <c r="M86" s="3"/>
      <c r="N86" s="11">
        <v>12.9</v>
      </c>
      <c r="O86" s="11">
        <f t="shared" si="45"/>
        <v>13</v>
      </c>
      <c r="P86" s="1">
        <v>14.2</v>
      </c>
      <c r="Q86" s="1">
        <f t="shared" si="46"/>
        <v>14.299999999999999</v>
      </c>
      <c r="R86" s="1">
        <v>24.8</v>
      </c>
      <c r="S86" s="1">
        <f t="shared" si="47"/>
        <v>24.900000000000002</v>
      </c>
      <c r="T86" s="1">
        <v>31.5</v>
      </c>
      <c r="U86" s="1">
        <f t="shared" si="48"/>
        <v>31.6</v>
      </c>
      <c r="Y86" s="38">
        <v>82</v>
      </c>
      <c r="Z86" s="38" t="e">
        <f>IF('Nutritional Status'!#REF!="","",VLOOKUP('Nutritional Status'!#REF!,$A$5:$C$173,3,))</f>
        <v>#REF!</v>
      </c>
      <c r="AA86" s="38" t="e">
        <f t="shared" si="49"/>
        <v>#REF!</v>
      </c>
      <c r="AB86" s="38" t="e">
        <f t="shared" si="50"/>
        <v>#REF!</v>
      </c>
      <c r="AC86" s="38" t="e">
        <f t="shared" si="51"/>
        <v>#REF!</v>
      </c>
      <c r="AD86" s="38" t="e">
        <f t="shared" si="52"/>
        <v>#REF!</v>
      </c>
      <c r="AE86" s="38" t="e">
        <f t="shared" si="53"/>
        <v>#REF!</v>
      </c>
      <c r="AF86" s="38" t="e">
        <f t="shared" si="54"/>
        <v>#REF!</v>
      </c>
      <c r="AG86" s="38" t="e">
        <f t="shared" si="55"/>
        <v>#REF!</v>
      </c>
      <c r="AH86" s="38" t="e">
        <f t="shared" si="56"/>
        <v>#REF!</v>
      </c>
      <c r="AJ86" s="38" t="e">
        <f>IF(#REF!="","",VLOOKUP(#REF!,$A$5:$C$173,3,))</f>
        <v>#REF!</v>
      </c>
      <c r="AK86" s="38" t="e">
        <f t="shared" si="57"/>
        <v>#REF!</v>
      </c>
      <c r="AL86" s="38" t="e">
        <f t="shared" si="40"/>
        <v>#REF!</v>
      </c>
      <c r="AM86" s="38" t="e">
        <f t="shared" si="40"/>
        <v>#REF!</v>
      </c>
      <c r="AN86" s="38" t="e">
        <f t="shared" si="40"/>
        <v>#REF!</v>
      </c>
      <c r="AO86" s="38" t="e">
        <f t="shared" si="40"/>
        <v>#REF!</v>
      </c>
      <c r="AP86" s="38" t="e">
        <f t="shared" si="40"/>
        <v>#REF!</v>
      </c>
      <c r="AQ86" s="38" t="e">
        <f t="shared" si="40"/>
        <v>#REF!</v>
      </c>
      <c r="AR86" s="38" t="e">
        <f t="shared" si="40"/>
        <v>#REF!</v>
      </c>
      <c r="BA86" s="21" t="str">
        <f>IF(BB86="","",ROWS($BB$12:BB86))</f>
        <v/>
      </c>
      <c r="BB86" s="149"/>
      <c r="BC86" s="150"/>
      <c r="BD86" s="150"/>
      <c r="BE86" s="151"/>
      <c r="BF86" s="49"/>
      <c r="BG86" s="22" t="str">
        <f t="shared" si="36"/>
        <v/>
      </c>
      <c r="BH86" s="22"/>
      <c r="BI86" s="22"/>
      <c r="BJ86" s="22" t="str">
        <f t="shared" si="62"/>
        <v/>
      </c>
      <c r="BK86" s="22" t="str">
        <f t="shared" si="63"/>
        <v/>
      </c>
      <c r="BL86" s="22" t="str">
        <f t="shared" si="64"/>
        <v/>
      </c>
      <c r="BN86" s="14" t="str">
        <f t="shared" si="65"/>
        <v/>
      </c>
      <c r="BO86" s="14">
        <f t="shared" si="66"/>
        <v>5</v>
      </c>
      <c r="BP86" s="14" t="str">
        <f t="shared" si="67"/>
        <v>F</v>
      </c>
      <c r="BQ86" s="14" t="str">
        <f t="shared" si="68"/>
        <v>0</v>
      </c>
      <c r="BT86" s="13">
        <v>11.09</v>
      </c>
      <c r="BU86" s="45">
        <v>9</v>
      </c>
      <c r="BV86" s="45">
        <v>141</v>
      </c>
      <c r="BW86" s="2"/>
      <c r="BX86" s="1">
        <v>1.264</v>
      </c>
      <c r="BY86" s="1">
        <v>1.2649999999999999</v>
      </c>
      <c r="BZ86" s="1">
        <v>1.3340000000000001</v>
      </c>
      <c r="CA86" s="1">
        <v>1.335</v>
      </c>
      <c r="CB86" s="1">
        <v>1.615</v>
      </c>
      <c r="CC86" s="1">
        <v>1.6159999999999999</v>
      </c>
      <c r="CE86" s="64">
        <v>1.2920000000000003</v>
      </c>
      <c r="CF86" s="64">
        <v>1.2930000000000001</v>
      </c>
      <c r="CG86" s="64">
        <v>1.36</v>
      </c>
      <c r="CH86" s="64">
        <v>1.361</v>
      </c>
      <c r="CI86" s="64">
        <v>1.633</v>
      </c>
      <c r="CJ86" s="64">
        <v>1.6340000000000001</v>
      </c>
      <c r="CM86" s="14" t="e">
        <f>IF('Nutritional Status'!#REF!="","",IF('Nutritional Status'!#REF!&gt;CT86,$CU$3,IF('Nutritional Status'!#REF!&gt;CR86,$CS$3,IF('Nutritional Status'!#REF!&gt;CP86,$CQ$3,$CP$3))))</f>
        <v>#REF!</v>
      </c>
      <c r="CN86" s="38">
        <v>82</v>
      </c>
      <c r="CO86" s="14" t="e">
        <f t="shared" si="58"/>
        <v>#REF!</v>
      </c>
      <c r="CP86" s="14" t="e">
        <f t="shared" si="61"/>
        <v>#REF!</v>
      </c>
      <c r="CQ86" s="14" t="e">
        <f t="shared" si="61"/>
        <v>#REF!</v>
      </c>
      <c r="CR86" s="14" t="e">
        <f t="shared" si="61"/>
        <v>#REF!</v>
      </c>
      <c r="CS86" s="14" t="e">
        <f t="shared" si="61"/>
        <v>#REF!</v>
      </c>
      <c r="CT86" s="14" t="e">
        <f t="shared" si="61"/>
        <v>#REF!</v>
      </c>
      <c r="CU86" s="14" t="e">
        <f t="shared" si="61"/>
        <v>#REF!</v>
      </c>
      <c r="CW86" s="38">
        <v>82</v>
      </c>
      <c r="CX86" s="14" t="e">
        <f t="shared" si="59"/>
        <v>#REF!</v>
      </c>
      <c r="CY86" s="14" t="e">
        <f t="shared" si="60"/>
        <v>#REF!</v>
      </c>
      <c r="CZ86" s="14" t="e">
        <f t="shared" si="60"/>
        <v>#REF!</v>
      </c>
      <c r="DA86" s="14" t="e">
        <f t="shared" si="60"/>
        <v>#REF!</v>
      </c>
      <c r="DB86" s="14" t="e">
        <f t="shared" si="60"/>
        <v>#REF!</v>
      </c>
      <c r="DC86" s="14" t="e">
        <f t="shared" si="60"/>
        <v>#REF!</v>
      </c>
      <c r="DD86" s="14" t="e">
        <f t="shared" si="60"/>
        <v>#REF!</v>
      </c>
    </row>
    <row r="87" spans="1:108" ht="15" customHeight="1">
      <c r="A87" s="13">
        <v>11.1</v>
      </c>
      <c r="B87" s="31">
        <v>10</v>
      </c>
      <c r="C87" s="31">
        <v>142</v>
      </c>
      <c r="D87" s="2"/>
      <c r="E87" s="11">
        <v>13.2</v>
      </c>
      <c r="F87" s="11">
        <f t="shared" si="41"/>
        <v>13.299999999999999</v>
      </c>
      <c r="G87" s="11">
        <f>F87+1</f>
        <v>14.299999999999999</v>
      </c>
      <c r="H87" s="11">
        <f t="shared" si="42"/>
        <v>14.399999999999999</v>
      </c>
      <c r="I87" s="11">
        <v>23.4</v>
      </c>
      <c r="J87" s="11">
        <f t="shared" si="43"/>
        <v>23.5</v>
      </c>
      <c r="K87" s="1">
        <v>29.6</v>
      </c>
      <c r="L87" s="1">
        <f t="shared" si="44"/>
        <v>29.700000000000003</v>
      </c>
      <c r="M87" s="3"/>
      <c r="N87" s="11">
        <v>13</v>
      </c>
      <c r="O87" s="11">
        <f t="shared" si="45"/>
        <v>13.1</v>
      </c>
      <c r="P87" s="1">
        <v>14.2</v>
      </c>
      <c r="Q87" s="1">
        <f t="shared" si="46"/>
        <v>14.299999999999999</v>
      </c>
      <c r="R87" s="1">
        <v>24.9</v>
      </c>
      <c r="S87" s="1">
        <f t="shared" si="47"/>
        <v>25</v>
      </c>
      <c r="T87" s="1">
        <v>31.6</v>
      </c>
      <c r="U87" s="1">
        <f t="shared" si="48"/>
        <v>31.700000000000003</v>
      </c>
      <c r="Y87" s="38">
        <v>83</v>
      </c>
      <c r="Z87" s="38" t="e">
        <f>IF('Nutritional Status'!#REF!="","",VLOOKUP('Nutritional Status'!#REF!,$A$5:$C$173,3,))</f>
        <v>#REF!</v>
      </c>
      <c r="AA87" s="38" t="e">
        <f t="shared" si="49"/>
        <v>#REF!</v>
      </c>
      <c r="AB87" s="38" t="e">
        <f t="shared" si="50"/>
        <v>#REF!</v>
      </c>
      <c r="AC87" s="38" t="e">
        <f t="shared" si="51"/>
        <v>#REF!</v>
      </c>
      <c r="AD87" s="38" t="e">
        <f t="shared" si="52"/>
        <v>#REF!</v>
      </c>
      <c r="AE87" s="38" t="e">
        <f t="shared" si="53"/>
        <v>#REF!</v>
      </c>
      <c r="AF87" s="38" t="e">
        <f t="shared" si="54"/>
        <v>#REF!</v>
      </c>
      <c r="AG87" s="38" t="e">
        <f t="shared" si="55"/>
        <v>#REF!</v>
      </c>
      <c r="AH87" s="38" t="e">
        <f t="shared" si="56"/>
        <v>#REF!</v>
      </c>
      <c r="AJ87" s="38" t="e">
        <f>IF(#REF!="","",VLOOKUP(#REF!,$A$5:$C$173,3,))</f>
        <v>#REF!</v>
      </c>
      <c r="AK87" s="38" t="e">
        <f t="shared" si="57"/>
        <v>#REF!</v>
      </c>
      <c r="AL87" s="38" t="e">
        <f t="shared" si="40"/>
        <v>#REF!</v>
      </c>
      <c r="AM87" s="38" t="e">
        <f t="shared" si="40"/>
        <v>#REF!</v>
      </c>
      <c r="AN87" s="38" t="e">
        <f t="shared" si="40"/>
        <v>#REF!</v>
      </c>
      <c r="AO87" s="38" t="e">
        <f t="shared" si="40"/>
        <v>#REF!</v>
      </c>
      <c r="AP87" s="38" t="e">
        <f t="shared" si="40"/>
        <v>#REF!</v>
      </c>
      <c r="AQ87" s="38" t="e">
        <f t="shared" si="40"/>
        <v>#REF!</v>
      </c>
      <c r="AR87" s="38" t="e">
        <f t="shared" si="40"/>
        <v>#REF!</v>
      </c>
      <c r="BA87" s="21" t="str">
        <f>IF(BB87="","",ROWS($BB$12:BB87))</f>
        <v/>
      </c>
      <c r="BB87" s="149"/>
      <c r="BC87" s="150"/>
      <c r="BD87" s="150"/>
      <c r="BE87" s="151"/>
      <c r="BF87" s="49"/>
      <c r="BG87" s="22" t="str">
        <f t="shared" si="36"/>
        <v/>
      </c>
      <c r="BH87" s="22"/>
      <c r="BI87" s="22"/>
      <c r="BJ87" s="22" t="str">
        <f t="shared" si="62"/>
        <v/>
      </c>
      <c r="BK87" s="22" t="str">
        <f t="shared" si="63"/>
        <v/>
      </c>
      <c r="BL87" s="22" t="str">
        <f t="shared" si="64"/>
        <v/>
      </c>
      <c r="BN87" s="14" t="str">
        <f t="shared" si="65"/>
        <v/>
      </c>
      <c r="BO87" s="14">
        <f t="shared" si="66"/>
        <v>5</v>
      </c>
      <c r="BP87" s="14" t="str">
        <f t="shared" si="67"/>
        <v>F</v>
      </c>
      <c r="BQ87" s="14" t="str">
        <f t="shared" si="68"/>
        <v>0</v>
      </c>
      <c r="BT87" s="13">
        <v>11.1</v>
      </c>
      <c r="BU87" s="45">
        <v>10</v>
      </c>
      <c r="BV87" s="45">
        <v>142</v>
      </c>
      <c r="BW87" s="2"/>
      <c r="BX87" s="1">
        <v>1.268</v>
      </c>
      <c r="BY87" s="1">
        <v>1.2689999999999999</v>
      </c>
      <c r="BZ87" s="1">
        <v>1.339</v>
      </c>
      <c r="CA87" s="1">
        <v>1.34</v>
      </c>
      <c r="CB87" s="1">
        <v>1.621</v>
      </c>
      <c r="CC87" s="1">
        <v>1.6219999999999999</v>
      </c>
      <c r="CE87" s="64">
        <v>1.2970000000000002</v>
      </c>
      <c r="CF87" s="64">
        <v>1.298</v>
      </c>
      <c r="CG87" s="64">
        <v>1.365</v>
      </c>
      <c r="CH87" s="64">
        <v>1.3659999999999999</v>
      </c>
      <c r="CI87" s="64">
        <v>1.639</v>
      </c>
      <c r="CJ87" s="64">
        <v>1.64</v>
      </c>
      <c r="CM87" s="14" t="e">
        <f>IF('Nutritional Status'!#REF!="","",IF('Nutritional Status'!#REF!&gt;CT87,$CU$3,IF('Nutritional Status'!#REF!&gt;CR87,$CS$3,IF('Nutritional Status'!#REF!&gt;CP87,$CQ$3,$CP$3))))</f>
        <v>#REF!</v>
      </c>
      <c r="CN87" s="38">
        <v>83</v>
      </c>
      <c r="CO87" s="14" t="e">
        <f t="shared" si="58"/>
        <v>#REF!</v>
      </c>
      <c r="CP87" s="14" t="e">
        <f t="shared" si="61"/>
        <v>#REF!</v>
      </c>
      <c r="CQ87" s="14" t="e">
        <f t="shared" si="61"/>
        <v>#REF!</v>
      </c>
      <c r="CR87" s="14" t="e">
        <f t="shared" si="61"/>
        <v>#REF!</v>
      </c>
      <c r="CS87" s="14" t="e">
        <f t="shared" si="61"/>
        <v>#REF!</v>
      </c>
      <c r="CT87" s="14" t="e">
        <f t="shared" si="61"/>
        <v>#REF!</v>
      </c>
      <c r="CU87" s="14" t="e">
        <f t="shared" si="61"/>
        <v>#REF!</v>
      </c>
      <c r="CW87" s="38">
        <v>83</v>
      </c>
      <c r="CX87" s="14" t="e">
        <f t="shared" si="59"/>
        <v>#REF!</v>
      </c>
      <c r="CY87" s="14" t="e">
        <f t="shared" si="60"/>
        <v>#REF!</v>
      </c>
      <c r="CZ87" s="14" t="e">
        <f t="shared" si="60"/>
        <v>#REF!</v>
      </c>
      <c r="DA87" s="14" t="e">
        <f t="shared" si="60"/>
        <v>#REF!</v>
      </c>
      <c r="DB87" s="14" t="e">
        <f t="shared" si="60"/>
        <v>#REF!</v>
      </c>
      <c r="DC87" s="14" t="e">
        <f t="shared" si="60"/>
        <v>#REF!</v>
      </c>
      <c r="DD87" s="14" t="e">
        <f t="shared" si="60"/>
        <v>#REF!</v>
      </c>
    </row>
    <row r="88" spans="1:108" ht="15" customHeight="1">
      <c r="A88" s="13">
        <v>11.11</v>
      </c>
      <c r="B88" s="31">
        <v>11</v>
      </c>
      <c r="C88" s="31">
        <v>143</v>
      </c>
      <c r="D88" s="2"/>
      <c r="E88" s="11">
        <v>13.3</v>
      </c>
      <c r="F88" s="11">
        <f t="shared" si="41"/>
        <v>13.4</v>
      </c>
      <c r="G88" s="11">
        <v>14.3</v>
      </c>
      <c r="H88" s="11">
        <f t="shared" si="42"/>
        <v>14.4</v>
      </c>
      <c r="I88" s="11">
        <v>23.5</v>
      </c>
      <c r="J88" s="11">
        <f t="shared" si="43"/>
        <v>23.6</v>
      </c>
      <c r="K88" s="1">
        <v>29.8</v>
      </c>
      <c r="L88" s="1">
        <f t="shared" si="44"/>
        <v>29.900000000000002</v>
      </c>
      <c r="M88" s="3"/>
      <c r="N88" s="11">
        <v>13</v>
      </c>
      <c r="O88" s="11">
        <f t="shared" si="45"/>
        <v>13.1</v>
      </c>
      <c r="P88" s="1">
        <v>14.2</v>
      </c>
      <c r="Q88" s="1">
        <f t="shared" si="46"/>
        <v>14.299999999999999</v>
      </c>
      <c r="R88" s="1">
        <v>25</v>
      </c>
      <c r="S88" s="1">
        <f t="shared" si="47"/>
        <v>25.1</v>
      </c>
      <c r="T88" s="1">
        <v>31.8</v>
      </c>
      <c r="U88" s="1">
        <f t="shared" si="48"/>
        <v>31.900000000000002</v>
      </c>
      <c r="Y88" s="38">
        <v>84</v>
      </c>
      <c r="Z88" s="38" t="e">
        <f>IF('Nutritional Status'!#REF!="","",VLOOKUP('Nutritional Status'!#REF!,$A$5:$C$173,3,))</f>
        <v>#REF!</v>
      </c>
      <c r="AA88" s="38" t="e">
        <f t="shared" si="49"/>
        <v>#REF!</v>
      </c>
      <c r="AB88" s="38" t="e">
        <f t="shared" si="50"/>
        <v>#REF!</v>
      </c>
      <c r="AC88" s="38" t="e">
        <f t="shared" si="51"/>
        <v>#REF!</v>
      </c>
      <c r="AD88" s="38" t="e">
        <f t="shared" si="52"/>
        <v>#REF!</v>
      </c>
      <c r="AE88" s="38" t="e">
        <f t="shared" si="53"/>
        <v>#REF!</v>
      </c>
      <c r="AF88" s="38" t="e">
        <f t="shared" si="54"/>
        <v>#REF!</v>
      </c>
      <c r="AG88" s="38" t="e">
        <f t="shared" si="55"/>
        <v>#REF!</v>
      </c>
      <c r="AH88" s="38" t="e">
        <f t="shared" si="56"/>
        <v>#REF!</v>
      </c>
      <c r="AJ88" s="38" t="e">
        <f>IF(#REF!="","",VLOOKUP(#REF!,$A$5:$C$173,3,))</f>
        <v>#REF!</v>
      </c>
      <c r="AK88" s="38" t="e">
        <f t="shared" si="57"/>
        <v>#REF!</v>
      </c>
      <c r="AL88" s="38" t="e">
        <f t="shared" si="40"/>
        <v>#REF!</v>
      </c>
      <c r="AM88" s="38" t="e">
        <f t="shared" si="40"/>
        <v>#REF!</v>
      </c>
      <c r="AN88" s="38" t="e">
        <f t="shared" si="40"/>
        <v>#REF!</v>
      </c>
      <c r="AO88" s="38" t="e">
        <f t="shared" si="40"/>
        <v>#REF!</v>
      </c>
      <c r="AP88" s="38" t="e">
        <f t="shared" si="40"/>
        <v>#REF!</v>
      </c>
      <c r="AQ88" s="38" t="e">
        <f t="shared" si="40"/>
        <v>#REF!</v>
      </c>
      <c r="AR88" s="38" t="e">
        <f t="shared" si="40"/>
        <v>#REF!</v>
      </c>
      <c r="BA88" s="21" t="str">
        <f>IF(BB88="","",ROWS($BB$12:BB88))</f>
        <v/>
      </c>
      <c r="BB88" s="149"/>
      <c r="BC88" s="150"/>
      <c r="BD88" s="150"/>
      <c r="BE88" s="151"/>
      <c r="BF88" s="49"/>
      <c r="BG88" s="22" t="str">
        <f t="shared" si="36"/>
        <v/>
      </c>
      <c r="BH88" s="22"/>
      <c r="BI88" s="22"/>
      <c r="BJ88" s="22" t="str">
        <f t="shared" si="62"/>
        <v/>
      </c>
      <c r="BK88" s="22" t="str">
        <f t="shared" si="63"/>
        <v/>
      </c>
      <c r="BL88" s="22" t="str">
        <f t="shared" si="64"/>
        <v/>
      </c>
      <c r="BN88" s="14" t="str">
        <f t="shared" si="65"/>
        <v/>
      </c>
      <c r="BO88" s="14">
        <f t="shared" si="66"/>
        <v>5</v>
      </c>
      <c r="BP88" s="14" t="str">
        <f t="shared" si="67"/>
        <v>F</v>
      </c>
      <c r="BQ88" s="14" t="str">
        <f t="shared" si="68"/>
        <v>0</v>
      </c>
      <c r="BT88" s="13">
        <v>11.11</v>
      </c>
      <c r="BU88" s="45">
        <v>11</v>
      </c>
      <c r="BV88" s="45">
        <v>143</v>
      </c>
      <c r="BW88" s="2"/>
      <c r="BX88" s="1">
        <v>1.2729999999999999</v>
      </c>
      <c r="BY88" s="1">
        <v>1.274</v>
      </c>
      <c r="BZ88" s="1">
        <v>1.3430000000000002</v>
      </c>
      <c r="CA88" s="1">
        <v>1.3440000000000001</v>
      </c>
      <c r="CB88" s="1">
        <v>1.6269999999999998</v>
      </c>
      <c r="CC88" s="1">
        <v>1.6279999999999999</v>
      </c>
      <c r="CE88" s="64">
        <v>1.3020000000000003</v>
      </c>
      <c r="CF88" s="64">
        <v>1.3030000000000002</v>
      </c>
      <c r="CG88" s="64">
        <v>1.37</v>
      </c>
      <c r="CH88" s="64">
        <v>1.371</v>
      </c>
      <c r="CI88" s="64">
        <v>1.6440000000000001</v>
      </c>
      <c r="CJ88" s="64">
        <v>1.645</v>
      </c>
      <c r="CM88" s="14" t="e">
        <f>IF('Nutritional Status'!#REF!="","",IF('Nutritional Status'!#REF!&gt;CT88,$CU$3,IF('Nutritional Status'!#REF!&gt;CR88,$CS$3,IF('Nutritional Status'!#REF!&gt;CP88,$CQ$3,$CP$3))))</f>
        <v>#REF!</v>
      </c>
      <c r="CN88" s="38">
        <v>84</v>
      </c>
      <c r="CO88" s="14" t="e">
        <f t="shared" si="58"/>
        <v>#REF!</v>
      </c>
      <c r="CP88" s="14" t="e">
        <f t="shared" si="61"/>
        <v>#REF!</v>
      </c>
      <c r="CQ88" s="14" t="e">
        <f t="shared" si="61"/>
        <v>#REF!</v>
      </c>
      <c r="CR88" s="14" t="e">
        <f t="shared" si="61"/>
        <v>#REF!</v>
      </c>
      <c r="CS88" s="14" t="e">
        <f t="shared" si="61"/>
        <v>#REF!</v>
      </c>
      <c r="CT88" s="14" t="e">
        <f t="shared" si="61"/>
        <v>#REF!</v>
      </c>
      <c r="CU88" s="14" t="e">
        <f t="shared" si="61"/>
        <v>#REF!</v>
      </c>
      <c r="CW88" s="38">
        <v>84</v>
      </c>
      <c r="CX88" s="14" t="e">
        <f t="shared" si="59"/>
        <v>#REF!</v>
      </c>
      <c r="CY88" s="14" t="e">
        <f t="shared" si="60"/>
        <v>#REF!</v>
      </c>
      <c r="CZ88" s="14" t="e">
        <f t="shared" si="60"/>
        <v>#REF!</v>
      </c>
      <c r="DA88" s="14" t="e">
        <f t="shared" si="60"/>
        <v>#REF!</v>
      </c>
      <c r="DB88" s="14" t="e">
        <f t="shared" si="60"/>
        <v>#REF!</v>
      </c>
      <c r="DC88" s="14" t="e">
        <f t="shared" si="60"/>
        <v>#REF!</v>
      </c>
      <c r="DD88" s="14" t="e">
        <f t="shared" si="60"/>
        <v>#REF!</v>
      </c>
    </row>
    <row r="89" spans="1:108" ht="15" customHeight="1">
      <c r="A89" s="13">
        <v>12</v>
      </c>
      <c r="B89" s="31">
        <v>0</v>
      </c>
      <c r="C89" s="31">
        <v>144</v>
      </c>
      <c r="D89" s="2"/>
      <c r="E89" s="11">
        <v>13.3</v>
      </c>
      <c r="F89" s="11">
        <f t="shared" si="41"/>
        <v>13.4</v>
      </c>
      <c r="G89" s="11">
        <f>F89+1</f>
        <v>14.4</v>
      </c>
      <c r="H89" s="11">
        <f t="shared" si="42"/>
        <v>14.5</v>
      </c>
      <c r="I89" s="11">
        <v>23.6</v>
      </c>
      <c r="J89" s="11">
        <f t="shared" si="43"/>
        <v>23.700000000000003</v>
      </c>
      <c r="K89" s="1">
        <v>30</v>
      </c>
      <c r="L89" s="1">
        <f t="shared" si="44"/>
        <v>30.1</v>
      </c>
      <c r="M89" s="3"/>
      <c r="N89" s="11">
        <v>13.1</v>
      </c>
      <c r="O89" s="11">
        <f t="shared" si="45"/>
        <v>13.2</v>
      </c>
      <c r="P89" s="1">
        <v>14.3</v>
      </c>
      <c r="Q89" s="1">
        <f t="shared" si="46"/>
        <v>14.4</v>
      </c>
      <c r="R89" s="1">
        <v>25.1</v>
      </c>
      <c r="S89" s="1">
        <f t="shared" si="47"/>
        <v>25.200000000000003</v>
      </c>
      <c r="T89" s="1">
        <v>31.9</v>
      </c>
      <c r="U89" s="1">
        <f t="shared" si="48"/>
        <v>32</v>
      </c>
      <c r="Y89" s="38">
        <v>85</v>
      </c>
      <c r="Z89" s="38" t="e">
        <f>IF('Nutritional Status'!#REF!="","",VLOOKUP('Nutritional Status'!#REF!,$A$5:$C$173,3,))</f>
        <v>#REF!</v>
      </c>
      <c r="AA89" s="38" t="e">
        <f t="shared" si="49"/>
        <v>#REF!</v>
      </c>
      <c r="AB89" s="38" t="e">
        <f t="shared" si="50"/>
        <v>#REF!</v>
      </c>
      <c r="AC89" s="38" t="e">
        <f t="shared" si="51"/>
        <v>#REF!</v>
      </c>
      <c r="AD89" s="38" t="e">
        <f t="shared" si="52"/>
        <v>#REF!</v>
      </c>
      <c r="AE89" s="38" t="e">
        <f t="shared" si="53"/>
        <v>#REF!</v>
      </c>
      <c r="AF89" s="38" t="e">
        <f t="shared" si="54"/>
        <v>#REF!</v>
      </c>
      <c r="AG89" s="38" t="e">
        <f t="shared" si="55"/>
        <v>#REF!</v>
      </c>
      <c r="AH89" s="38" t="e">
        <f t="shared" si="56"/>
        <v>#REF!</v>
      </c>
      <c r="AJ89" s="38" t="e">
        <f>IF(#REF!="","",VLOOKUP(#REF!,$A$5:$C$173,3,))</f>
        <v>#REF!</v>
      </c>
      <c r="AK89" s="38" t="e">
        <f t="shared" si="57"/>
        <v>#REF!</v>
      </c>
      <c r="AL89" s="38" t="e">
        <f t="shared" si="40"/>
        <v>#REF!</v>
      </c>
      <c r="AM89" s="38" t="e">
        <f t="shared" si="40"/>
        <v>#REF!</v>
      </c>
      <c r="AN89" s="38" t="e">
        <f t="shared" si="40"/>
        <v>#REF!</v>
      </c>
      <c r="AO89" s="38" t="e">
        <f t="shared" si="40"/>
        <v>#REF!</v>
      </c>
      <c r="AP89" s="38" t="e">
        <f t="shared" si="40"/>
        <v>#REF!</v>
      </c>
      <c r="AQ89" s="38" t="e">
        <f t="shared" si="40"/>
        <v>#REF!</v>
      </c>
      <c r="AR89" s="38" t="e">
        <f t="shared" si="40"/>
        <v>#REF!</v>
      </c>
      <c r="BA89" s="21" t="str">
        <f>IF(BB89="","",ROWS($BB$12:BB89))</f>
        <v/>
      </c>
      <c r="BB89" s="149"/>
      <c r="BC89" s="150"/>
      <c r="BD89" s="150"/>
      <c r="BE89" s="151"/>
      <c r="BF89" s="49"/>
      <c r="BG89" s="22" t="str">
        <f t="shared" si="36"/>
        <v/>
      </c>
      <c r="BH89" s="22"/>
      <c r="BI89" s="22"/>
      <c r="BJ89" s="22" t="str">
        <f t="shared" si="62"/>
        <v/>
      </c>
      <c r="BK89" s="22" t="str">
        <f t="shared" si="63"/>
        <v/>
      </c>
      <c r="BL89" s="22" t="str">
        <f t="shared" si="64"/>
        <v/>
      </c>
      <c r="BN89" s="14" t="str">
        <f t="shared" si="65"/>
        <v/>
      </c>
      <c r="BO89" s="14">
        <f t="shared" si="66"/>
        <v>5</v>
      </c>
      <c r="BP89" s="14" t="str">
        <f t="shared" si="67"/>
        <v>F</v>
      </c>
      <c r="BQ89" s="14" t="str">
        <f t="shared" si="68"/>
        <v>0</v>
      </c>
      <c r="BT89" s="13">
        <v>12</v>
      </c>
      <c r="BU89" s="45">
        <v>0</v>
      </c>
      <c r="BV89" s="45">
        <v>144</v>
      </c>
      <c r="BW89" s="2"/>
      <c r="BX89" s="1">
        <v>1.2770000000000001</v>
      </c>
      <c r="BY89" s="1">
        <v>1.278</v>
      </c>
      <c r="BZ89" s="1">
        <v>1.3480000000000001</v>
      </c>
      <c r="CA89" s="1">
        <v>1.349</v>
      </c>
      <c r="CB89" s="1">
        <v>1.633</v>
      </c>
      <c r="CC89" s="1">
        <v>1.6340000000000001</v>
      </c>
      <c r="CE89" s="64">
        <v>1.306</v>
      </c>
      <c r="CF89" s="64">
        <v>1.3069999999999999</v>
      </c>
      <c r="CG89" s="64">
        <v>1.375</v>
      </c>
      <c r="CH89" s="64">
        <v>1.3759999999999999</v>
      </c>
      <c r="CI89" s="64">
        <v>1.649</v>
      </c>
      <c r="CJ89" s="64">
        <v>1.65</v>
      </c>
      <c r="CM89" s="14" t="e">
        <f>IF('Nutritional Status'!#REF!="","",IF('Nutritional Status'!#REF!&gt;CT89,$CU$3,IF('Nutritional Status'!#REF!&gt;CR89,$CS$3,IF('Nutritional Status'!#REF!&gt;CP89,$CQ$3,$CP$3))))</f>
        <v>#REF!</v>
      </c>
      <c r="CN89" s="38">
        <v>85</v>
      </c>
      <c r="CO89" s="14" t="e">
        <f t="shared" si="58"/>
        <v>#REF!</v>
      </c>
      <c r="CP89" s="14" t="e">
        <f t="shared" si="61"/>
        <v>#REF!</v>
      </c>
      <c r="CQ89" s="14" t="e">
        <f t="shared" si="61"/>
        <v>#REF!</v>
      </c>
      <c r="CR89" s="14" t="e">
        <f t="shared" si="61"/>
        <v>#REF!</v>
      </c>
      <c r="CS89" s="14" t="e">
        <f t="shared" si="61"/>
        <v>#REF!</v>
      </c>
      <c r="CT89" s="14" t="e">
        <f t="shared" si="61"/>
        <v>#REF!</v>
      </c>
      <c r="CU89" s="14" t="e">
        <f t="shared" si="61"/>
        <v>#REF!</v>
      </c>
      <c r="CW89" s="38">
        <v>85</v>
      </c>
      <c r="CX89" s="14" t="e">
        <f t="shared" si="59"/>
        <v>#REF!</v>
      </c>
      <c r="CY89" s="14" t="e">
        <f t="shared" si="60"/>
        <v>#REF!</v>
      </c>
      <c r="CZ89" s="14" t="e">
        <f t="shared" si="60"/>
        <v>#REF!</v>
      </c>
      <c r="DA89" s="14" t="e">
        <f t="shared" si="60"/>
        <v>#REF!</v>
      </c>
      <c r="DB89" s="14" t="e">
        <f t="shared" si="60"/>
        <v>#REF!</v>
      </c>
      <c r="DC89" s="14" t="e">
        <f t="shared" si="60"/>
        <v>#REF!</v>
      </c>
      <c r="DD89" s="14" t="e">
        <f t="shared" si="60"/>
        <v>#REF!</v>
      </c>
    </row>
    <row r="90" spans="1:108" ht="15" customHeight="1">
      <c r="A90" s="13">
        <v>12.01</v>
      </c>
      <c r="B90" s="31">
        <v>1</v>
      </c>
      <c r="C90" s="31">
        <v>145</v>
      </c>
      <c r="D90" s="2"/>
      <c r="E90" s="11">
        <v>13.3</v>
      </c>
      <c r="F90" s="11">
        <f t="shared" si="41"/>
        <v>13.4</v>
      </c>
      <c r="G90" s="11">
        <f>F90+1</f>
        <v>14.4</v>
      </c>
      <c r="H90" s="11">
        <f t="shared" si="42"/>
        <v>14.5</v>
      </c>
      <c r="I90" s="11">
        <v>23.7</v>
      </c>
      <c r="J90" s="11">
        <f t="shared" si="43"/>
        <v>23.8</v>
      </c>
      <c r="K90" s="1">
        <v>30.1</v>
      </c>
      <c r="L90" s="1">
        <f t="shared" si="44"/>
        <v>30.200000000000003</v>
      </c>
      <c r="M90" s="3"/>
      <c r="N90" s="11">
        <v>13.1</v>
      </c>
      <c r="O90" s="11">
        <f t="shared" si="45"/>
        <v>13.2</v>
      </c>
      <c r="P90" s="1">
        <v>14.3</v>
      </c>
      <c r="Q90" s="1">
        <f t="shared" si="46"/>
        <v>14.4</v>
      </c>
      <c r="R90" s="1">
        <v>25.2</v>
      </c>
      <c r="S90" s="1">
        <f t="shared" si="47"/>
        <v>25.3</v>
      </c>
      <c r="T90" s="1">
        <v>32</v>
      </c>
      <c r="U90" s="1">
        <f t="shared" si="48"/>
        <v>32.1</v>
      </c>
      <c r="Y90" s="38">
        <v>86</v>
      </c>
      <c r="Z90" s="38" t="e">
        <f>IF('Nutritional Status'!#REF!="","",VLOOKUP('Nutritional Status'!#REF!,$A$5:$C$173,3,))</f>
        <v>#REF!</v>
      </c>
      <c r="AA90" s="38" t="e">
        <f t="shared" si="49"/>
        <v>#REF!</v>
      </c>
      <c r="AB90" s="38" t="e">
        <f t="shared" si="50"/>
        <v>#REF!</v>
      </c>
      <c r="AC90" s="38" t="e">
        <f t="shared" si="51"/>
        <v>#REF!</v>
      </c>
      <c r="AD90" s="38" t="e">
        <f t="shared" si="52"/>
        <v>#REF!</v>
      </c>
      <c r="AE90" s="38" t="e">
        <f t="shared" si="53"/>
        <v>#REF!</v>
      </c>
      <c r="AF90" s="38" t="e">
        <f t="shared" si="54"/>
        <v>#REF!</v>
      </c>
      <c r="AG90" s="38" t="e">
        <f t="shared" si="55"/>
        <v>#REF!</v>
      </c>
      <c r="AH90" s="38" t="e">
        <f t="shared" si="56"/>
        <v>#REF!</v>
      </c>
      <c r="AJ90" s="38" t="e">
        <f>IF(#REF!="","",VLOOKUP(#REF!,$A$5:$C$173,3,))</f>
        <v>#REF!</v>
      </c>
      <c r="AK90" s="38" t="e">
        <f t="shared" si="57"/>
        <v>#REF!</v>
      </c>
      <c r="AL90" s="38" t="e">
        <f t="shared" si="40"/>
        <v>#REF!</v>
      </c>
      <c r="AM90" s="38" t="e">
        <f t="shared" si="40"/>
        <v>#REF!</v>
      </c>
      <c r="AN90" s="38" t="e">
        <f t="shared" si="40"/>
        <v>#REF!</v>
      </c>
      <c r="AO90" s="38" t="e">
        <f t="shared" si="40"/>
        <v>#REF!</v>
      </c>
      <c r="AP90" s="38" t="e">
        <f t="shared" si="40"/>
        <v>#REF!</v>
      </c>
      <c r="AQ90" s="38" t="e">
        <f t="shared" si="40"/>
        <v>#REF!</v>
      </c>
      <c r="AR90" s="38" t="e">
        <f t="shared" si="40"/>
        <v>#REF!</v>
      </c>
      <c r="BA90" s="21" t="str">
        <f>IF(BB90="","",ROWS($BB$12:BB90))</f>
        <v/>
      </c>
      <c r="BB90" s="149"/>
      <c r="BC90" s="150"/>
      <c r="BD90" s="150"/>
      <c r="BE90" s="151"/>
      <c r="BF90" s="49"/>
      <c r="BG90" s="22" t="str">
        <f t="shared" si="36"/>
        <v/>
      </c>
      <c r="BH90" s="22"/>
      <c r="BI90" s="22"/>
      <c r="BJ90" s="22" t="str">
        <f t="shared" si="62"/>
        <v/>
      </c>
      <c r="BK90" s="22" t="str">
        <f t="shared" si="63"/>
        <v/>
      </c>
      <c r="BL90" s="22" t="str">
        <f t="shared" si="64"/>
        <v/>
      </c>
      <c r="BN90" s="14" t="str">
        <f t="shared" si="65"/>
        <v/>
      </c>
      <c r="BO90" s="14">
        <f t="shared" si="66"/>
        <v>5</v>
      </c>
      <c r="BP90" s="14" t="str">
        <f t="shared" si="67"/>
        <v>F</v>
      </c>
      <c r="BQ90" s="14" t="str">
        <f t="shared" si="68"/>
        <v>0</v>
      </c>
      <c r="BT90" s="13">
        <v>12.01</v>
      </c>
      <c r="BU90" s="45">
        <v>1</v>
      </c>
      <c r="BV90" s="45">
        <v>145</v>
      </c>
      <c r="BW90" s="2"/>
      <c r="BX90" s="1">
        <v>1.2819999999999998</v>
      </c>
      <c r="BY90" s="1">
        <v>1.2829999999999999</v>
      </c>
      <c r="BZ90" s="1">
        <v>1.3530000000000002</v>
      </c>
      <c r="CA90" s="1">
        <v>1.3540000000000001</v>
      </c>
      <c r="CB90" s="1">
        <v>1.639</v>
      </c>
      <c r="CC90" s="1">
        <v>1.64</v>
      </c>
      <c r="CE90" s="64">
        <v>1.3109999999999999</v>
      </c>
      <c r="CF90" s="64">
        <v>1.3119999999999998</v>
      </c>
      <c r="CG90" s="64">
        <v>1.379</v>
      </c>
      <c r="CH90" s="64">
        <v>1.38</v>
      </c>
      <c r="CI90" s="64">
        <v>1.6540000000000001</v>
      </c>
      <c r="CJ90" s="64">
        <v>1.655</v>
      </c>
      <c r="CM90" s="14" t="e">
        <f>IF('Nutritional Status'!#REF!="","",IF('Nutritional Status'!#REF!&gt;CT90,$CU$3,IF('Nutritional Status'!#REF!&gt;CR90,$CS$3,IF('Nutritional Status'!#REF!&gt;CP90,$CQ$3,$CP$3))))</f>
        <v>#REF!</v>
      </c>
      <c r="CN90" s="38">
        <v>86</v>
      </c>
      <c r="CO90" s="14" t="e">
        <f t="shared" si="58"/>
        <v>#REF!</v>
      </c>
      <c r="CP90" s="14" t="e">
        <f t="shared" si="61"/>
        <v>#REF!</v>
      </c>
      <c r="CQ90" s="14" t="e">
        <f t="shared" si="61"/>
        <v>#REF!</v>
      </c>
      <c r="CR90" s="14" t="e">
        <f t="shared" si="61"/>
        <v>#REF!</v>
      </c>
      <c r="CS90" s="14" t="e">
        <f t="shared" si="61"/>
        <v>#REF!</v>
      </c>
      <c r="CT90" s="14" t="e">
        <f t="shared" si="61"/>
        <v>#REF!</v>
      </c>
      <c r="CU90" s="14" t="e">
        <f t="shared" si="61"/>
        <v>#REF!</v>
      </c>
      <c r="CW90" s="38">
        <v>86</v>
      </c>
      <c r="CX90" s="14" t="e">
        <f t="shared" si="59"/>
        <v>#REF!</v>
      </c>
      <c r="CY90" s="14" t="e">
        <f t="shared" si="60"/>
        <v>#REF!</v>
      </c>
      <c r="CZ90" s="14" t="e">
        <f t="shared" si="60"/>
        <v>#REF!</v>
      </c>
      <c r="DA90" s="14" t="e">
        <f t="shared" si="60"/>
        <v>#REF!</v>
      </c>
      <c r="DB90" s="14" t="e">
        <f t="shared" si="60"/>
        <v>#REF!</v>
      </c>
      <c r="DC90" s="14" t="e">
        <f t="shared" si="60"/>
        <v>#REF!</v>
      </c>
      <c r="DD90" s="14" t="e">
        <f t="shared" si="60"/>
        <v>#REF!</v>
      </c>
    </row>
    <row r="91" spans="1:108" ht="15" customHeight="1">
      <c r="A91" s="13">
        <v>12.02</v>
      </c>
      <c r="B91" s="31">
        <v>2</v>
      </c>
      <c r="C91" s="31">
        <v>146</v>
      </c>
      <c r="D91" s="2"/>
      <c r="E91" s="11">
        <v>13.4</v>
      </c>
      <c r="F91" s="11">
        <f t="shared" si="41"/>
        <v>13.5</v>
      </c>
      <c r="G91" s="11">
        <v>14.4</v>
      </c>
      <c r="H91" s="11">
        <f t="shared" si="42"/>
        <v>14.5</v>
      </c>
      <c r="I91" s="11">
        <v>23.8</v>
      </c>
      <c r="J91" s="11">
        <f t="shared" si="43"/>
        <v>23.900000000000002</v>
      </c>
      <c r="K91" s="1">
        <v>30.3</v>
      </c>
      <c r="L91" s="1">
        <f t="shared" si="44"/>
        <v>30.400000000000002</v>
      </c>
      <c r="M91" s="3"/>
      <c r="N91" s="11">
        <v>13.1</v>
      </c>
      <c r="O91" s="11">
        <f t="shared" si="45"/>
        <v>13.2</v>
      </c>
      <c r="P91" s="1">
        <v>14.4</v>
      </c>
      <c r="Q91" s="1">
        <f t="shared" si="46"/>
        <v>14.5</v>
      </c>
      <c r="R91" s="1">
        <v>25.3</v>
      </c>
      <c r="S91" s="1">
        <f t="shared" si="47"/>
        <v>25.400000000000002</v>
      </c>
      <c r="T91" s="1">
        <v>32.200000000000003</v>
      </c>
      <c r="U91" s="1">
        <f t="shared" si="48"/>
        <v>32.300000000000004</v>
      </c>
      <c r="Y91" s="38">
        <v>87</v>
      </c>
      <c r="Z91" s="38" t="e">
        <f>IF('Nutritional Status'!#REF!="","",VLOOKUP('Nutritional Status'!#REF!,$A$5:$C$173,3,))</f>
        <v>#REF!</v>
      </c>
      <c r="AA91" s="38" t="e">
        <f t="shared" si="49"/>
        <v>#REF!</v>
      </c>
      <c r="AB91" s="38" t="e">
        <f t="shared" si="50"/>
        <v>#REF!</v>
      </c>
      <c r="AC91" s="38" t="e">
        <f t="shared" si="51"/>
        <v>#REF!</v>
      </c>
      <c r="AD91" s="38" t="e">
        <f t="shared" si="52"/>
        <v>#REF!</v>
      </c>
      <c r="AE91" s="38" t="e">
        <f t="shared" si="53"/>
        <v>#REF!</v>
      </c>
      <c r="AF91" s="38" t="e">
        <f t="shared" si="54"/>
        <v>#REF!</v>
      </c>
      <c r="AG91" s="38" t="e">
        <f t="shared" si="55"/>
        <v>#REF!</v>
      </c>
      <c r="AH91" s="38" t="e">
        <f t="shared" si="56"/>
        <v>#REF!</v>
      </c>
      <c r="AJ91" s="38" t="e">
        <f>IF(#REF!="","",VLOOKUP(#REF!,$A$5:$C$173,3,))</f>
        <v>#REF!</v>
      </c>
      <c r="AK91" s="38" t="e">
        <f t="shared" si="57"/>
        <v>#REF!</v>
      </c>
      <c r="AL91" s="38" t="e">
        <f t="shared" si="40"/>
        <v>#REF!</v>
      </c>
      <c r="AM91" s="38" t="e">
        <f t="shared" si="40"/>
        <v>#REF!</v>
      </c>
      <c r="AN91" s="38" t="e">
        <f t="shared" si="40"/>
        <v>#REF!</v>
      </c>
      <c r="AO91" s="38" t="e">
        <f t="shared" si="40"/>
        <v>#REF!</v>
      </c>
      <c r="AP91" s="38" t="e">
        <f t="shared" si="40"/>
        <v>#REF!</v>
      </c>
      <c r="AQ91" s="38" t="e">
        <f t="shared" si="40"/>
        <v>#REF!</v>
      </c>
      <c r="AR91" s="38" t="e">
        <f t="shared" si="40"/>
        <v>#REF!</v>
      </c>
      <c r="BA91" s="21" t="str">
        <f>IF(BB91="","",ROWS($BB$12:BB91))</f>
        <v/>
      </c>
      <c r="BB91" s="149"/>
      <c r="BC91" s="150"/>
      <c r="BD91" s="150"/>
      <c r="BE91" s="151"/>
      <c r="BF91" s="49"/>
      <c r="BG91" s="22" t="str">
        <f t="shared" si="36"/>
        <v/>
      </c>
      <c r="BH91" s="22"/>
      <c r="BI91" s="22"/>
      <c r="BJ91" s="22" t="str">
        <f t="shared" si="62"/>
        <v/>
      </c>
      <c r="BK91" s="22" t="str">
        <f t="shared" si="63"/>
        <v/>
      </c>
      <c r="BL91" s="22" t="str">
        <f t="shared" si="64"/>
        <v/>
      </c>
      <c r="BN91" s="14" t="str">
        <f t="shared" si="65"/>
        <v/>
      </c>
      <c r="BO91" s="14">
        <f t="shared" si="66"/>
        <v>5</v>
      </c>
      <c r="BP91" s="14" t="str">
        <f t="shared" si="67"/>
        <v>F</v>
      </c>
      <c r="BQ91" s="14" t="str">
        <f t="shared" si="68"/>
        <v>0</v>
      </c>
      <c r="BT91" s="13">
        <v>12.02</v>
      </c>
      <c r="BU91" s="45">
        <v>2</v>
      </c>
      <c r="BV91" s="45">
        <v>146</v>
      </c>
      <c r="BW91" s="2"/>
      <c r="BX91" s="1">
        <v>1.286</v>
      </c>
      <c r="BY91" s="1">
        <v>1.2869999999999999</v>
      </c>
      <c r="BZ91" s="1">
        <v>1.3580000000000001</v>
      </c>
      <c r="CA91" s="1">
        <v>1.359</v>
      </c>
      <c r="CB91" s="1">
        <v>1.645</v>
      </c>
      <c r="CC91" s="1">
        <v>1.6459999999999999</v>
      </c>
      <c r="CE91" s="64">
        <v>1.3149999999999999</v>
      </c>
      <c r="CF91" s="64">
        <v>1.3159999999999998</v>
      </c>
      <c r="CG91" s="64">
        <v>1.3840000000000001</v>
      </c>
      <c r="CH91" s="64">
        <v>1.385</v>
      </c>
      <c r="CI91" s="64">
        <v>1.659</v>
      </c>
      <c r="CJ91" s="64">
        <v>1.66</v>
      </c>
      <c r="CM91" s="14" t="e">
        <f>IF('Nutritional Status'!#REF!="","",IF('Nutritional Status'!#REF!&gt;CT91,$CU$3,IF('Nutritional Status'!#REF!&gt;CR91,$CS$3,IF('Nutritional Status'!#REF!&gt;CP91,$CQ$3,$CP$3))))</f>
        <v>#REF!</v>
      </c>
      <c r="CN91" s="38">
        <v>87</v>
      </c>
      <c r="CO91" s="14" t="e">
        <f t="shared" si="58"/>
        <v>#REF!</v>
      </c>
      <c r="CP91" s="14" t="e">
        <f t="shared" si="61"/>
        <v>#REF!</v>
      </c>
      <c r="CQ91" s="14" t="e">
        <f t="shared" si="61"/>
        <v>#REF!</v>
      </c>
      <c r="CR91" s="14" t="e">
        <f t="shared" si="61"/>
        <v>#REF!</v>
      </c>
      <c r="CS91" s="14" t="e">
        <f t="shared" si="61"/>
        <v>#REF!</v>
      </c>
      <c r="CT91" s="14" t="e">
        <f t="shared" si="61"/>
        <v>#REF!</v>
      </c>
      <c r="CU91" s="14" t="e">
        <f t="shared" si="61"/>
        <v>#REF!</v>
      </c>
      <c r="CW91" s="38">
        <v>87</v>
      </c>
      <c r="CX91" s="14" t="e">
        <f t="shared" si="59"/>
        <v>#REF!</v>
      </c>
      <c r="CY91" s="14" t="e">
        <f t="shared" si="60"/>
        <v>#REF!</v>
      </c>
      <c r="CZ91" s="14" t="e">
        <f t="shared" si="60"/>
        <v>#REF!</v>
      </c>
      <c r="DA91" s="14" t="e">
        <f t="shared" si="60"/>
        <v>#REF!</v>
      </c>
      <c r="DB91" s="14" t="e">
        <f t="shared" si="60"/>
        <v>#REF!</v>
      </c>
      <c r="DC91" s="14" t="e">
        <f t="shared" si="60"/>
        <v>#REF!</v>
      </c>
      <c r="DD91" s="14" t="e">
        <f t="shared" si="60"/>
        <v>#REF!</v>
      </c>
    </row>
    <row r="92" spans="1:108" ht="15" customHeight="1">
      <c r="A92" s="13">
        <v>12.03</v>
      </c>
      <c r="B92" s="31">
        <v>3</v>
      </c>
      <c r="C92" s="31">
        <v>147</v>
      </c>
      <c r="D92" s="2"/>
      <c r="E92" s="11">
        <v>13.4</v>
      </c>
      <c r="F92" s="11">
        <f t="shared" si="41"/>
        <v>13.5</v>
      </c>
      <c r="G92" s="11">
        <f>F92+1</f>
        <v>14.5</v>
      </c>
      <c r="H92" s="11">
        <f t="shared" si="42"/>
        <v>14.6</v>
      </c>
      <c r="I92" s="11">
        <v>23.9</v>
      </c>
      <c r="J92" s="11">
        <f t="shared" si="43"/>
        <v>24</v>
      </c>
      <c r="K92" s="1">
        <v>30.4</v>
      </c>
      <c r="L92" s="1">
        <f t="shared" si="44"/>
        <v>30.5</v>
      </c>
      <c r="M92" s="3"/>
      <c r="N92" s="11">
        <v>13.2</v>
      </c>
      <c r="O92" s="11">
        <f t="shared" si="45"/>
        <v>13.299999999999999</v>
      </c>
      <c r="P92" s="1">
        <v>14.4</v>
      </c>
      <c r="Q92" s="1">
        <f t="shared" si="46"/>
        <v>14.5</v>
      </c>
      <c r="R92" s="1">
        <v>25.4</v>
      </c>
      <c r="S92" s="1">
        <f t="shared" si="47"/>
        <v>25.5</v>
      </c>
      <c r="T92" s="1">
        <v>32.299999999999997</v>
      </c>
      <c r="U92" s="1">
        <f t="shared" si="48"/>
        <v>32.4</v>
      </c>
      <c r="Y92" s="38">
        <v>88</v>
      </c>
      <c r="Z92" s="38" t="str">
        <f>IF('Nutritional Status'!C56="","",VLOOKUP('Nutritional Status'!#REF!,$A$5:$C$173,3,))</f>
        <v/>
      </c>
      <c r="AA92" s="38" t="str">
        <f t="shared" si="49"/>
        <v/>
      </c>
      <c r="AB92" s="38" t="str">
        <f t="shared" si="50"/>
        <v/>
      </c>
      <c r="AC92" s="38" t="str">
        <f t="shared" si="51"/>
        <v/>
      </c>
      <c r="AD92" s="38" t="str">
        <f t="shared" si="52"/>
        <v/>
      </c>
      <c r="AE92" s="38" t="str">
        <f t="shared" si="53"/>
        <v/>
      </c>
      <c r="AF92" s="38" t="str">
        <f t="shared" si="54"/>
        <v/>
      </c>
      <c r="AG92" s="38" t="str">
        <f t="shared" si="55"/>
        <v/>
      </c>
      <c r="AH92" s="38" t="str">
        <f t="shared" si="56"/>
        <v/>
      </c>
      <c r="AJ92" s="38" t="e">
        <f>IF(#REF!="","",VLOOKUP(#REF!,$A$5:$C$173,3,))</f>
        <v>#REF!</v>
      </c>
      <c r="AK92" s="38" t="e">
        <f t="shared" si="57"/>
        <v>#REF!</v>
      </c>
      <c r="AL92" s="38" t="e">
        <f t="shared" si="40"/>
        <v>#REF!</v>
      </c>
      <c r="AM92" s="38" t="e">
        <f t="shared" si="40"/>
        <v>#REF!</v>
      </c>
      <c r="AN92" s="38" t="e">
        <f t="shared" si="40"/>
        <v>#REF!</v>
      </c>
      <c r="AO92" s="38" t="e">
        <f t="shared" si="40"/>
        <v>#REF!</v>
      </c>
      <c r="AP92" s="38" t="e">
        <f t="shared" si="40"/>
        <v>#REF!</v>
      </c>
      <c r="AQ92" s="38" t="e">
        <f t="shared" si="40"/>
        <v>#REF!</v>
      </c>
      <c r="AR92" s="38" t="e">
        <f t="shared" si="40"/>
        <v>#REF!</v>
      </c>
      <c r="BA92" s="21" t="str">
        <f>IF(BB92="","",ROWS($BB$12:BB92))</f>
        <v/>
      </c>
      <c r="BB92" s="149"/>
      <c r="BC92" s="150"/>
      <c r="BD92" s="150"/>
      <c r="BE92" s="151"/>
      <c r="BF92" s="49"/>
      <c r="BG92" s="22" t="str">
        <f t="shared" si="36"/>
        <v/>
      </c>
      <c r="BH92" s="22"/>
      <c r="BI92" s="22"/>
      <c r="BJ92" s="22" t="str">
        <f t="shared" si="62"/>
        <v/>
      </c>
      <c r="BK92" s="22" t="str">
        <f t="shared" si="63"/>
        <v/>
      </c>
      <c r="BL92" s="22" t="str">
        <f t="shared" si="64"/>
        <v/>
      </c>
      <c r="BN92" s="14" t="str">
        <f t="shared" si="65"/>
        <v/>
      </c>
      <c r="BO92" s="14">
        <f t="shared" si="66"/>
        <v>5</v>
      </c>
      <c r="BP92" s="14" t="str">
        <f t="shared" si="67"/>
        <v>F</v>
      </c>
      <c r="BQ92" s="14" t="str">
        <f t="shared" si="68"/>
        <v>0</v>
      </c>
      <c r="BT92" s="13">
        <v>12.03</v>
      </c>
      <c r="BU92" s="45">
        <v>3</v>
      </c>
      <c r="BV92" s="45">
        <v>147</v>
      </c>
      <c r="BW92" s="2"/>
      <c r="BX92" s="1">
        <v>1.2909999999999999</v>
      </c>
      <c r="BY92" s="1">
        <v>1.2919999999999998</v>
      </c>
      <c r="BZ92" s="1">
        <v>1.3630000000000002</v>
      </c>
      <c r="CA92" s="1">
        <v>1.3640000000000001</v>
      </c>
      <c r="CB92" s="1">
        <v>1.651</v>
      </c>
      <c r="CC92" s="1">
        <v>1.6519999999999999</v>
      </c>
      <c r="CE92" s="64">
        <v>1.319</v>
      </c>
      <c r="CF92" s="64">
        <v>1.32</v>
      </c>
      <c r="CG92" s="64">
        <v>1.3880000000000001</v>
      </c>
      <c r="CH92" s="64">
        <v>1.389</v>
      </c>
      <c r="CI92" s="64">
        <v>1.6640000000000001</v>
      </c>
      <c r="CJ92" s="64">
        <v>1.665</v>
      </c>
      <c r="CM92" s="14" t="e">
        <f>IF('Nutritional Status'!#REF!="","",IF('Nutritional Status'!#REF!&gt;CT92,$CU$3,IF('Nutritional Status'!#REF!&gt;CR92,$CS$3,IF('Nutritional Status'!#REF!&gt;CP92,$CQ$3,$CP$3))))</f>
        <v>#REF!</v>
      </c>
      <c r="CN92" s="38">
        <v>88</v>
      </c>
      <c r="CO92" s="14" t="str">
        <f t="shared" si="58"/>
        <v/>
      </c>
      <c r="CP92" s="14" t="str">
        <f t="shared" si="61"/>
        <v/>
      </c>
      <c r="CQ92" s="14" t="str">
        <f t="shared" si="61"/>
        <v/>
      </c>
      <c r="CR92" s="14" t="str">
        <f t="shared" si="61"/>
        <v/>
      </c>
      <c r="CS92" s="14" t="str">
        <f t="shared" si="61"/>
        <v/>
      </c>
      <c r="CT92" s="14" t="str">
        <f t="shared" si="61"/>
        <v/>
      </c>
      <c r="CU92" s="14" t="str">
        <f t="shared" si="61"/>
        <v/>
      </c>
      <c r="CW92" s="38">
        <v>88</v>
      </c>
      <c r="CX92" s="14" t="e">
        <f t="shared" si="59"/>
        <v>#REF!</v>
      </c>
      <c r="CY92" s="14" t="e">
        <f t="shared" si="60"/>
        <v>#REF!</v>
      </c>
      <c r="CZ92" s="14" t="e">
        <f t="shared" si="60"/>
        <v>#REF!</v>
      </c>
      <c r="DA92" s="14" t="e">
        <f t="shared" si="60"/>
        <v>#REF!</v>
      </c>
      <c r="DB92" s="14" t="e">
        <f t="shared" si="60"/>
        <v>#REF!</v>
      </c>
      <c r="DC92" s="14" t="e">
        <f t="shared" si="60"/>
        <v>#REF!</v>
      </c>
      <c r="DD92" s="14" t="e">
        <f t="shared" si="60"/>
        <v>#REF!</v>
      </c>
    </row>
    <row r="93" spans="1:108" ht="15" customHeight="1">
      <c r="A93" s="13">
        <v>12.04</v>
      </c>
      <c r="B93" s="31">
        <v>4</v>
      </c>
      <c r="C93" s="31">
        <v>148</v>
      </c>
      <c r="D93" s="2"/>
      <c r="E93" s="11">
        <v>13.4</v>
      </c>
      <c r="F93" s="11">
        <f t="shared" si="41"/>
        <v>13.5</v>
      </c>
      <c r="G93" s="11">
        <f>F93+1</f>
        <v>14.5</v>
      </c>
      <c r="H93" s="11">
        <f t="shared" si="42"/>
        <v>14.6</v>
      </c>
      <c r="I93" s="11">
        <v>24</v>
      </c>
      <c r="J93" s="11">
        <f t="shared" si="43"/>
        <v>24.1</v>
      </c>
      <c r="K93" s="1">
        <v>30.6</v>
      </c>
      <c r="L93" s="1">
        <f t="shared" si="44"/>
        <v>30.700000000000003</v>
      </c>
      <c r="M93" s="3"/>
      <c r="N93" s="11">
        <v>13.2</v>
      </c>
      <c r="O93" s="11">
        <f t="shared" si="45"/>
        <v>13.299999999999999</v>
      </c>
      <c r="P93" s="1">
        <v>14.5</v>
      </c>
      <c r="Q93" s="1">
        <f t="shared" si="46"/>
        <v>14.6</v>
      </c>
      <c r="R93" s="1">
        <v>25.5</v>
      </c>
      <c r="S93" s="1">
        <f t="shared" si="47"/>
        <v>25.6</v>
      </c>
      <c r="T93" s="1">
        <v>32.4</v>
      </c>
      <c r="U93" s="1">
        <f t="shared" si="48"/>
        <v>32.5</v>
      </c>
      <c r="Y93" s="38">
        <v>89</v>
      </c>
      <c r="Z93" s="38" t="str">
        <f>IF('Nutritional Status'!C58="","",VLOOKUP('Nutritional Status'!#REF!,$A$5:$C$173,3,))</f>
        <v/>
      </c>
      <c r="AA93" s="38" t="str">
        <f t="shared" si="49"/>
        <v/>
      </c>
      <c r="AB93" s="38" t="str">
        <f t="shared" si="50"/>
        <v/>
      </c>
      <c r="AC93" s="38" t="str">
        <f t="shared" si="51"/>
        <v/>
      </c>
      <c r="AD93" s="38" t="str">
        <f t="shared" si="52"/>
        <v/>
      </c>
      <c r="AE93" s="38" t="str">
        <f t="shared" si="53"/>
        <v/>
      </c>
      <c r="AF93" s="38" t="str">
        <f t="shared" si="54"/>
        <v/>
      </c>
      <c r="AG93" s="38" t="str">
        <f t="shared" si="55"/>
        <v/>
      </c>
      <c r="AH93" s="38" t="str">
        <f t="shared" si="56"/>
        <v/>
      </c>
      <c r="AJ93" s="38" t="e">
        <f>IF(#REF!="","",VLOOKUP(#REF!,$A$5:$C$173,3,))</f>
        <v>#REF!</v>
      </c>
      <c r="AK93" s="38" t="e">
        <f t="shared" si="57"/>
        <v>#REF!</v>
      </c>
      <c r="AL93" s="38" t="e">
        <f t="shared" si="40"/>
        <v>#REF!</v>
      </c>
      <c r="AM93" s="38" t="e">
        <f t="shared" si="40"/>
        <v>#REF!</v>
      </c>
      <c r="AN93" s="38" t="e">
        <f t="shared" si="40"/>
        <v>#REF!</v>
      </c>
      <c r="AO93" s="38" t="e">
        <f t="shared" si="40"/>
        <v>#REF!</v>
      </c>
      <c r="AP93" s="38" t="e">
        <f t="shared" si="40"/>
        <v>#REF!</v>
      </c>
      <c r="AQ93" s="38" t="e">
        <f t="shared" si="40"/>
        <v>#REF!</v>
      </c>
      <c r="AR93" s="38" t="e">
        <f t="shared" si="40"/>
        <v>#REF!</v>
      </c>
      <c r="BA93" s="21" t="str">
        <f>IF(BB93="","",ROWS($BB$12:BB93))</f>
        <v/>
      </c>
      <c r="BB93" s="149"/>
      <c r="BC93" s="150"/>
      <c r="BD93" s="150"/>
      <c r="BE93" s="151"/>
      <c r="BF93" s="49"/>
      <c r="BG93" s="22" t="str">
        <f t="shared" si="36"/>
        <v/>
      </c>
      <c r="BH93" s="22"/>
      <c r="BI93" s="22"/>
      <c r="BJ93" s="22" t="str">
        <f t="shared" si="62"/>
        <v/>
      </c>
      <c r="BK93" s="22" t="str">
        <f t="shared" si="63"/>
        <v/>
      </c>
      <c r="BL93" s="22" t="str">
        <f t="shared" si="64"/>
        <v/>
      </c>
      <c r="BN93" s="14" t="str">
        <f t="shared" si="65"/>
        <v/>
      </c>
      <c r="BO93" s="14">
        <f t="shared" si="66"/>
        <v>5</v>
      </c>
      <c r="BP93" s="14" t="str">
        <f t="shared" si="67"/>
        <v>F</v>
      </c>
      <c r="BQ93" s="14" t="str">
        <f t="shared" si="68"/>
        <v>0</v>
      </c>
      <c r="BT93" s="13">
        <v>12.04</v>
      </c>
      <c r="BU93" s="45">
        <v>4</v>
      </c>
      <c r="BV93" s="45">
        <v>148</v>
      </c>
      <c r="BW93" s="2"/>
      <c r="BX93" s="1">
        <v>1.296</v>
      </c>
      <c r="BY93" s="1">
        <v>1.2969999999999999</v>
      </c>
      <c r="BZ93" s="1">
        <v>1.3680000000000001</v>
      </c>
      <c r="CA93" s="1">
        <v>1.369</v>
      </c>
      <c r="CB93" s="1">
        <v>1.6569999999999998</v>
      </c>
      <c r="CC93" s="1">
        <v>1.6579999999999999</v>
      </c>
      <c r="CE93" s="64">
        <v>1.3240000000000001</v>
      </c>
      <c r="CF93" s="64">
        <v>1.325</v>
      </c>
      <c r="CG93" s="64">
        <v>1.3920000000000001</v>
      </c>
      <c r="CH93" s="64">
        <v>1.393</v>
      </c>
      <c r="CI93" s="64">
        <v>1.669</v>
      </c>
      <c r="CJ93" s="64">
        <v>1.67</v>
      </c>
      <c r="CM93" s="14" t="e">
        <f>IF('Nutritional Status'!#REF!="","",IF('Nutritional Status'!#REF!&gt;CT93,$CU$3,IF('Nutritional Status'!#REF!&gt;CR93,$CS$3,IF('Nutritional Status'!#REF!&gt;CP93,$CQ$3,$CP$3))))</f>
        <v>#REF!</v>
      </c>
      <c r="CN93" s="38">
        <v>89</v>
      </c>
      <c r="CO93" s="14" t="str">
        <f t="shared" si="58"/>
        <v/>
      </c>
      <c r="CP93" s="14" t="str">
        <f t="shared" si="61"/>
        <v/>
      </c>
      <c r="CQ93" s="14" t="str">
        <f t="shared" si="61"/>
        <v/>
      </c>
      <c r="CR93" s="14" t="str">
        <f t="shared" si="61"/>
        <v/>
      </c>
      <c r="CS93" s="14" t="str">
        <f t="shared" si="61"/>
        <v/>
      </c>
      <c r="CT93" s="14" t="str">
        <f t="shared" si="61"/>
        <v/>
      </c>
      <c r="CU93" s="14" t="str">
        <f t="shared" si="61"/>
        <v/>
      </c>
      <c r="CW93" s="38">
        <v>89</v>
      </c>
      <c r="CX93" s="14" t="e">
        <f t="shared" si="59"/>
        <v>#REF!</v>
      </c>
      <c r="CY93" s="14" t="e">
        <f t="shared" si="60"/>
        <v>#REF!</v>
      </c>
      <c r="CZ93" s="14" t="e">
        <f t="shared" si="60"/>
        <v>#REF!</v>
      </c>
      <c r="DA93" s="14" t="e">
        <f t="shared" si="60"/>
        <v>#REF!</v>
      </c>
      <c r="DB93" s="14" t="e">
        <f t="shared" si="60"/>
        <v>#REF!</v>
      </c>
      <c r="DC93" s="14" t="e">
        <f t="shared" si="60"/>
        <v>#REF!</v>
      </c>
      <c r="DD93" s="14" t="e">
        <f t="shared" si="60"/>
        <v>#REF!</v>
      </c>
    </row>
    <row r="94" spans="1:108" ht="15" customHeight="1">
      <c r="A94" s="13">
        <v>12.05</v>
      </c>
      <c r="B94" s="31">
        <v>5</v>
      </c>
      <c r="C94" s="31">
        <v>149</v>
      </c>
      <c r="D94" s="2"/>
      <c r="E94" s="11">
        <v>13.5</v>
      </c>
      <c r="F94" s="11">
        <f t="shared" si="41"/>
        <v>13.6</v>
      </c>
      <c r="G94" s="11">
        <v>14.5</v>
      </c>
      <c r="H94" s="11">
        <f t="shared" si="42"/>
        <v>14.6</v>
      </c>
      <c r="I94" s="11">
        <v>24.1</v>
      </c>
      <c r="J94" s="11">
        <f t="shared" si="43"/>
        <v>24.200000000000003</v>
      </c>
      <c r="K94" s="1">
        <v>30.7</v>
      </c>
      <c r="L94" s="1">
        <f t="shared" si="44"/>
        <v>30.8</v>
      </c>
      <c r="M94" s="3"/>
      <c r="N94" s="11">
        <v>13.2</v>
      </c>
      <c r="O94" s="11">
        <f t="shared" si="45"/>
        <v>13.299999999999999</v>
      </c>
      <c r="P94" s="1">
        <v>14.5</v>
      </c>
      <c r="Q94" s="1">
        <f t="shared" si="46"/>
        <v>14.6</v>
      </c>
      <c r="R94" s="1">
        <v>25.6</v>
      </c>
      <c r="S94" s="1">
        <f t="shared" si="47"/>
        <v>25.700000000000003</v>
      </c>
      <c r="T94" s="1">
        <v>32.6</v>
      </c>
      <c r="U94" s="1">
        <f t="shared" si="48"/>
        <v>32.700000000000003</v>
      </c>
      <c r="Y94" s="38">
        <v>90</v>
      </c>
      <c r="Z94" s="38" t="e">
        <f>IF('Nutritional Status'!#REF!="","",VLOOKUP('Nutritional Status'!#REF!,$A$5:$C$173,3,))</f>
        <v>#REF!</v>
      </c>
      <c r="AA94" s="38" t="e">
        <f t="shared" si="49"/>
        <v>#REF!</v>
      </c>
      <c r="AB94" s="38" t="e">
        <f t="shared" si="50"/>
        <v>#REF!</v>
      </c>
      <c r="AC94" s="38" t="e">
        <f t="shared" si="51"/>
        <v>#REF!</v>
      </c>
      <c r="AD94" s="38" t="e">
        <f t="shared" si="52"/>
        <v>#REF!</v>
      </c>
      <c r="AE94" s="38" t="e">
        <f t="shared" si="53"/>
        <v>#REF!</v>
      </c>
      <c r="AF94" s="38" t="e">
        <f t="shared" si="54"/>
        <v>#REF!</v>
      </c>
      <c r="AG94" s="38" t="e">
        <f t="shared" si="55"/>
        <v>#REF!</v>
      </c>
      <c r="AH94" s="38" t="e">
        <f t="shared" si="56"/>
        <v>#REF!</v>
      </c>
      <c r="AJ94" s="38" t="e">
        <f>IF(#REF!="","",VLOOKUP(#REF!,$A$5:$C$173,3,))</f>
        <v>#REF!</v>
      </c>
      <c r="AK94" s="38" t="e">
        <f t="shared" si="57"/>
        <v>#REF!</v>
      </c>
      <c r="AL94" s="38" t="e">
        <f t="shared" si="40"/>
        <v>#REF!</v>
      </c>
      <c r="AM94" s="38" t="e">
        <f t="shared" si="40"/>
        <v>#REF!</v>
      </c>
      <c r="AN94" s="38" t="e">
        <f t="shared" si="40"/>
        <v>#REF!</v>
      </c>
      <c r="AO94" s="38" t="e">
        <f t="shared" si="40"/>
        <v>#REF!</v>
      </c>
      <c r="AP94" s="38" t="e">
        <f t="shared" si="40"/>
        <v>#REF!</v>
      </c>
      <c r="AQ94" s="38" t="e">
        <f t="shared" si="40"/>
        <v>#REF!</v>
      </c>
      <c r="AR94" s="38" t="e">
        <f t="shared" si="40"/>
        <v>#REF!</v>
      </c>
      <c r="BA94" s="21" t="str">
        <f>IF(BB94="","",ROWS($BB$12:BB94))</f>
        <v/>
      </c>
      <c r="BB94" s="149"/>
      <c r="BC94" s="150"/>
      <c r="BD94" s="150"/>
      <c r="BE94" s="151"/>
      <c r="BF94" s="49"/>
      <c r="BG94" s="22" t="str">
        <f t="shared" si="36"/>
        <v/>
      </c>
      <c r="BH94" s="22"/>
      <c r="BI94" s="22"/>
      <c r="BJ94" s="22" t="str">
        <f t="shared" si="62"/>
        <v/>
      </c>
      <c r="BK94" s="22" t="str">
        <f t="shared" si="63"/>
        <v/>
      </c>
      <c r="BL94" s="22" t="str">
        <f t="shared" si="64"/>
        <v/>
      </c>
      <c r="BN94" s="14" t="str">
        <f t="shared" si="65"/>
        <v/>
      </c>
      <c r="BO94" s="14">
        <f t="shared" si="66"/>
        <v>5</v>
      </c>
      <c r="BP94" s="14" t="str">
        <f t="shared" si="67"/>
        <v>F</v>
      </c>
      <c r="BQ94" s="14" t="str">
        <f t="shared" si="68"/>
        <v>0</v>
      </c>
      <c r="BT94" s="13">
        <v>12.05</v>
      </c>
      <c r="BU94" s="45">
        <v>5</v>
      </c>
      <c r="BV94" s="45">
        <v>149</v>
      </c>
      <c r="BW94" s="2"/>
      <c r="BX94" s="1">
        <v>1.3009999999999999</v>
      </c>
      <c r="BY94" s="1">
        <v>1.3019999999999998</v>
      </c>
      <c r="BZ94" s="1">
        <v>1.3730000000000002</v>
      </c>
      <c r="CA94" s="1">
        <v>1.3740000000000001</v>
      </c>
      <c r="CB94" s="1">
        <v>1.663</v>
      </c>
      <c r="CC94" s="1">
        <v>1.6640000000000001</v>
      </c>
      <c r="CE94" s="64">
        <v>1.3280000000000001</v>
      </c>
      <c r="CF94" s="64">
        <v>1.329</v>
      </c>
      <c r="CG94" s="64">
        <v>1.3970000000000002</v>
      </c>
      <c r="CH94" s="64">
        <v>1.3980000000000001</v>
      </c>
      <c r="CI94" s="64">
        <v>1.6740000000000002</v>
      </c>
      <c r="CJ94" s="64">
        <v>1.675</v>
      </c>
      <c r="CM94" s="14" t="e">
        <f>IF('Nutritional Status'!#REF!="","",IF('Nutritional Status'!#REF!&gt;CT94,$CU$3,IF('Nutritional Status'!#REF!&gt;CR94,$CS$3,IF('Nutritional Status'!#REF!&gt;CP94,$CQ$3,$CP$3))))</f>
        <v>#REF!</v>
      </c>
      <c r="CN94" s="38">
        <v>90</v>
      </c>
      <c r="CO94" s="14" t="e">
        <f t="shared" si="58"/>
        <v>#REF!</v>
      </c>
      <c r="CP94" s="14" t="e">
        <f t="shared" si="61"/>
        <v>#REF!</v>
      </c>
      <c r="CQ94" s="14" t="e">
        <f t="shared" si="61"/>
        <v>#REF!</v>
      </c>
      <c r="CR94" s="14" t="e">
        <f t="shared" si="61"/>
        <v>#REF!</v>
      </c>
      <c r="CS94" s="14" t="e">
        <f t="shared" si="61"/>
        <v>#REF!</v>
      </c>
      <c r="CT94" s="14" t="e">
        <f t="shared" si="61"/>
        <v>#REF!</v>
      </c>
      <c r="CU94" s="14" t="e">
        <f t="shared" si="61"/>
        <v>#REF!</v>
      </c>
      <c r="CW94" s="38">
        <v>90</v>
      </c>
      <c r="CX94" s="14" t="e">
        <f t="shared" si="59"/>
        <v>#REF!</v>
      </c>
      <c r="CY94" s="14" t="e">
        <f t="shared" si="60"/>
        <v>#REF!</v>
      </c>
      <c r="CZ94" s="14" t="e">
        <f t="shared" si="60"/>
        <v>#REF!</v>
      </c>
      <c r="DA94" s="14" t="e">
        <f t="shared" si="60"/>
        <v>#REF!</v>
      </c>
      <c r="DB94" s="14" t="e">
        <f t="shared" si="60"/>
        <v>#REF!</v>
      </c>
      <c r="DC94" s="14" t="e">
        <f t="shared" si="60"/>
        <v>#REF!</v>
      </c>
      <c r="DD94" s="14" t="e">
        <f t="shared" si="60"/>
        <v>#REF!</v>
      </c>
    </row>
    <row r="95" spans="1:108" ht="15" customHeight="1">
      <c r="A95" s="13">
        <v>12.06</v>
      </c>
      <c r="B95" s="31">
        <v>6</v>
      </c>
      <c r="C95" s="31">
        <v>150</v>
      </c>
      <c r="D95" s="2"/>
      <c r="E95" s="11">
        <v>13.5</v>
      </c>
      <c r="F95" s="11">
        <f t="shared" si="41"/>
        <v>13.6</v>
      </c>
      <c r="G95" s="11">
        <f t="shared" ref="G95:G101" si="70">F95+1</f>
        <v>14.6</v>
      </c>
      <c r="H95" s="11">
        <f t="shared" si="42"/>
        <v>14.7</v>
      </c>
      <c r="I95" s="11">
        <v>24.2</v>
      </c>
      <c r="J95" s="11">
        <f t="shared" si="43"/>
        <v>24.3</v>
      </c>
      <c r="K95" s="1">
        <v>30.9</v>
      </c>
      <c r="L95" s="1">
        <f t="shared" si="44"/>
        <v>31</v>
      </c>
      <c r="M95" s="3"/>
      <c r="N95" s="11">
        <v>13.3</v>
      </c>
      <c r="O95" s="11">
        <f t="shared" si="45"/>
        <v>13.4</v>
      </c>
      <c r="P95" s="1">
        <v>14.6</v>
      </c>
      <c r="Q95" s="1">
        <f t="shared" si="46"/>
        <v>14.7</v>
      </c>
      <c r="R95" s="1">
        <v>25.7</v>
      </c>
      <c r="S95" s="1">
        <f t="shared" si="47"/>
        <v>25.8</v>
      </c>
      <c r="T95" s="1">
        <v>32.700000000000003</v>
      </c>
      <c r="U95" s="1">
        <f t="shared" si="48"/>
        <v>32.800000000000004</v>
      </c>
      <c r="Y95" s="38">
        <v>91</v>
      </c>
      <c r="Z95" s="38" t="e">
        <f>IF('Nutritional Status'!#REF!="","",VLOOKUP('Nutritional Status'!#REF!,$A$5:$C$173,3,))</f>
        <v>#REF!</v>
      </c>
      <c r="AA95" s="38" t="e">
        <f t="shared" si="49"/>
        <v>#REF!</v>
      </c>
      <c r="AB95" s="38" t="e">
        <f t="shared" si="50"/>
        <v>#REF!</v>
      </c>
      <c r="AC95" s="38" t="e">
        <f t="shared" si="51"/>
        <v>#REF!</v>
      </c>
      <c r="AD95" s="38" t="e">
        <f t="shared" si="52"/>
        <v>#REF!</v>
      </c>
      <c r="AE95" s="38" t="e">
        <f t="shared" si="53"/>
        <v>#REF!</v>
      </c>
      <c r="AF95" s="38" t="e">
        <f t="shared" si="54"/>
        <v>#REF!</v>
      </c>
      <c r="AG95" s="38" t="e">
        <f t="shared" si="55"/>
        <v>#REF!</v>
      </c>
      <c r="AH95" s="38" t="e">
        <f t="shared" si="56"/>
        <v>#REF!</v>
      </c>
      <c r="AJ95" s="38" t="e">
        <f>IF(#REF!="","",VLOOKUP(#REF!,$A$5:$C$173,3,))</f>
        <v>#REF!</v>
      </c>
      <c r="AK95" s="38" t="e">
        <f t="shared" si="57"/>
        <v>#REF!</v>
      </c>
      <c r="AL95" s="38" t="e">
        <f t="shared" si="40"/>
        <v>#REF!</v>
      </c>
      <c r="AM95" s="38" t="e">
        <f t="shared" si="40"/>
        <v>#REF!</v>
      </c>
      <c r="AN95" s="38" t="e">
        <f t="shared" si="40"/>
        <v>#REF!</v>
      </c>
      <c r="AO95" s="38" t="e">
        <f t="shared" si="40"/>
        <v>#REF!</v>
      </c>
      <c r="AP95" s="38" t="e">
        <f t="shared" si="40"/>
        <v>#REF!</v>
      </c>
      <c r="AQ95" s="38" t="e">
        <f t="shared" si="40"/>
        <v>#REF!</v>
      </c>
      <c r="AR95" s="38" t="e">
        <f t="shared" si="40"/>
        <v>#REF!</v>
      </c>
      <c r="BA95" s="21" t="str">
        <f>IF(BB95="","",ROWS($BB$12:BB95))</f>
        <v/>
      </c>
      <c r="BB95" s="149"/>
      <c r="BC95" s="150"/>
      <c r="BD95" s="150"/>
      <c r="BE95" s="151"/>
      <c r="BF95" s="49"/>
      <c r="BG95" s="22" t="str">
        <f t="shared" si="36"/>
        <v/>
      </c>
      <c r="BH95" s="22"/>
      <c r="BI95" s="22"/>
      <c r="BJ95" s="22" t="str">
        <f t="shared" si="62"/>
        <v/>
      </c>
      <c r="BK95" s="22" t="str">
        <f t="shared" si="63"/>
        <v/>
      </c>
      <c r="BL95" s="22" t="str">
        <f t="shared" si="64"/>
        <v/>
      </c>
      <c r="BN95" s="14" t="str">
        <f t="shared" si="65"/>
        <v/>
      </c>
      <c r="BO95" s="14">
        <f t="shared" si="66"/>
        <v>5</v>
      </c>
      <c r="BP95" s="14" t="str">
        <f t="shared" si="67"/>
        <v>F</v>
      </c>
      <c r="BQ95" s="14" t="str">
        <f t="shared" si="68"/>
        <v>0</v>
      </c>
      <c r="BT95" s="13">
        <v>12.06</v>
      </c>
      <c r="BU95" s="45">
        <v>6</v>
      </c>
      <c r="BV95" s="45">
        <v>150</v>
      </c>
      <c r="BW95" s="2"/>
      <c r="BX95" s="1">
        <v>1.306</v>
      </c>
      <c r="BY95" s="1">
        <v>1.3069999999999999</v>
      </c>
      <c r="BZ95" s="1">
        <v>1.3780000000000001</v>
      </c>
      <c r="CA95" s="1">
        <v>1.379</v>
      </c>
      <c r="CB95" s="1">
        <v>1.67</v>
      </c>
      <c r="CC95" s="1">
        <v>1.671</v>
      </c>
      <c r="CE95" s="64">
        <v>1.3320000000000001</v>
      </c>
      <c r="CF95" s="64">
        <v>1.3330000000000002</v>
      </c>
      <c r="CG95" s="64">
        <v>1.401</v>
      </c>
      <c r="CH95" s="64">
        <v>1.4019999999999999</v>
      </c>
      <c r="CI95" s="64">
        <v>1.6780000000000002</v>
      </c>
      <c r="CJ95" s="64">
        <v>1.679</v>
      </c>
      <c r="CM95" s="14" t="e">
        <f>IF('Nutritional Status'!#REF!="","",IF('Nutritional Status'!#REF!&gt;CT95,$CU$3,IF('Nutritional Status'!#REF!&gt;CR95,$CS$3,IF('Nutritional Status'!#REF!&gt;CP95,$CQ$3,$CP$3))))</f>
        <v>#REF!</v>
      </c>
      <c r="CN95" s="38">
        <v>91</v>
      </c>
      <c r="CO95" s="14" t="e">
        <f t="shared" si="58"/>
        <v>#REF!</v>
      </c>
      <c r="CP95" s="14" t="e">
        <f t="shared" si="61"/>
        <v>#REF!</v>
      </c>
      <c r="CQ95" s="14" t="e">
        <f t="shared" si="61"/>
        <v>#REF!</v>
      </c>
      <c r="CR95" s="14" t="e">
        <f t="shared" si="61"/>
        <v>#REF!</v>
      </c>
      <c r="CS95" s="14" t="e">
        <f t="shared" si="61"/>
        <v>#REF!</v>
      </c>
      <c r="CT95" s="14" t="e">
        <f t="shared" si="61"/>
        <v>#REF!</v>
      </c>
      <c r="CU95" s="14" t="e">
        <f t="shared" si="61"/>
        <v>#REF!</v>
      </c>
      <c r="CW95" s="38">
        <v>91</v>
      </c>
      <c r="CX95" s="14" t="e">
        <f t="shared" si="59"/>
        <v>#REF!</v>
      </c>
      <c r="CY95" s="14" t="e">
        <f t="shared" si="60"/>
        <v>#REF!</v>
      </c>
      <c r="CZ95" s="14" t="e">
        <f t="shared" si="60"/>
        <v>#REF!</v>
      </c>
      <c r="DA95" s="14" t="e">
        <f t="shared" si="60"/>
        <v>#REF!</v>
      </c>
      <c r="DB95" s="14" t="e">
        <f t="shared" si="60"/>
        <v>#REF!</v>
      </c>
      <c r="DC95" s="14" t="e">
        <f t="shared" si="60"/>
        <v>#REF!</v>
      </c>
      <c r="DD95" s="14" t="e">
        <f t="shared" si="60"/>
        <v>#REF!</v>
      </c>
    </row>
    <row r="96" spans="1:108" ht="15" customHeight="1">
      <c r="A96" s="13">
        <v>12.07</v>
      </c>
      <c r="B96" s="31">
        <v>7</v>
      </c>
      <c r="C96" s="31">
        <v>151</v>
      </c>
      <c r="D96" s="2"/>
      <c r="E96" s="11">
        <v>13.5</v>
      </c>
      <c r="F96" s="11">
        <f t="shared" si="41"/>
        <v>13.6</v>
      </c>
      <c r="G96" s="11">
        <f t="shared" si="70"/>
        <v>14.6</v>
      </c>
      <c r="H96" s="11">
        <f t="shared" si="42"/>
        <v>14.7</v>
      </c>
      <c r="I96" s="11">
        <v>24.3</v>
      </c>
      <c r="J96" s="11">
        <f t="shared" si="43"/>
        <v>24.400000000000002</v>
      </c>
      <c r="K96" s="1">
        <v>31</v>
      </c>
      <c r="L96" s="1">
        <f t="shared" si="44"/>
        <v>31.1</v>
      </c>
      <c r="M96" s="3"/>
      <c r="N96" s="11">
        <v>13.3</v>
      </c>
      <c r="O96" s="11">
        <f t="shared" si="45"/>
        <v>13.4</v>
      </c>
      <c r="P96" s="1">
        <v>14.6</v>
      </c>
      <c r="Q96" s="1">
        <f t="shared" si="46"/>
        <v>14.7</v>
      </c>
      <c r="R96" s="1">
        <v>25.8</v>
      </c>
      <c r="S96" s="1">
        <f t="shared" si="47"/>
        <v>25.900000000000002</v>
      </c>
      <c r="T96" s="1">
        <v>32.799999999999997</v>
      </c>
      <c r="U96" s="1">
        <f t="shared" si="48"/>
        <v>32.9</v>
      </c>
      <c r="Y96" s="38">
        <v>92</v>
      </c>
      <c r="Z96" s="38" t="e">
        <f>IF('Nutritional Status'!#REF!="","",VLOOKUP('Nutritional Status'!#REF!,$A$5:$C$173,3,))</f>
        <v>#REF!</v>
      </c>
      <c r="AA96" s="38" t="e">
        <f t="shared" si="49"/>
        <v>#REF!</v>
      </c>
      <c r="AB96" s="38" t="e">
        <f t="shared" si="50"/>
        <v>#REF!</v>
      </c>
      <c r="AC96" s="38" t="e">
        <f t="shared" si="51"/>
        <v>#REF!</v>
      </c>
      <c r="AD96" s="38" t="e">
        <f t="shared" si="52"/>
        <v>#REF!</v>
      </c>
      <c r="AE96" s="38" t="e">
        <f t="shared" si="53"/>
        <v>#REF!</v>
      </c>
      <c r="AF96" s="38" t="e">
        <f t="shared" si="54"/>
        <v>#REF!</v>
      </c>
      <c r="AG96" s="38" t="e">
        <f t="shared" si="55"/>
        <v>#REF!</v>
      </c>
      <c r="AH96" s="38" t="e">
        <f t="shared" si="56"/>
        <v>#REF!</v>
      </c>
      <c r="AJ96" s="38" t="e">
        <f>IF(#REF!="","",VLOOKUP(#REF!,$A$5:$C$173,3,))</f>
        <v>#REF!</v>
      </c>
      <c r="AK96" s="38" t="e">
        <f t="shared" si="57"/>
        <v>#REF!</v>
      </c>
      <c r="AL96" s="38" t="e">
        <f t="shared" si="40"/>
        <v>#REF!</v>
      </c>
      <c r="AM96" s="38" t="e">
        <f t="shared" si="40"/>
        <v>#REF!</v>
      </c>
      <c r="AN96" s="38" t="e">
        <f t="shared" si="40"/>
        <v>#REF!</v>
      </c>
      <c r="AO96" s="38" t="e">
        <f t="shared" si="40"/>
        <v>#REF!</v>
      </c>
      <c r="AP96" s="38" t="e">
        <f t="shared" si="40"/>
        <v>#REF!</v>
      </c>
      <c r="AQ96" s="38" t="e">
        <f t="shared" si="40"/>
        <v>#REF!</v>
      </c>
      <c r="AR96" s="38" t="e">
        <f t="shared" si="40"/>
        <v>#REF!</v>
      </c>
      <c r="BA96" s="21" t="str">
        <f>IF(BB96="","",ROWS($BB$12:BB96))</f>
        <v/>
      </c>
      <c r="BB96" s="149"/>
      <c r="BC96" s="150"/>
      <c r="BD96" s="150"/>
      <c r="BE96" s="151"/>
      <c r="BF96" s="49"/>
      <c r="BG96" s="22" t="str">
        <f t="shared" si="36"/>
        <v/>
      </c>
      <c r="BH96" s="22"/>
      <c r="BI96" s="22"/>
      <c r="BJ96" s="22" t="str">
        <f t="shared" si="62"/>
        <v/>
      </c>
      <c r="BK96" s="22" t="str">
        <f t="shared" si="63"/>
        <v/>
      </c>
      <c r="BL96" s="22" t="str">
        <f t="shared" si="64"/>
        <v/>
      </c>
      <c r="BN96" s="14" t="str">
        <f t="shared" si="65"/>
        <v/>
      </c>
      <c r="BO96" s="14">
        <f t="shared" si="66"/>
        <v>5</v>
      </c>
      <c r="BP96" s="14" t="str">
        <f t="shared" si="67"/>
        <v>F</v>
      </c>
      <c r="BQ96" s="14" t="str">
        <f t="shared" si="68"/>
        <v>0</v>
      </c>
      <c r="BT96" s="13">
        <v>12.07</v>
      </c>
      <c r="BU96" s="45">
        <v>7</v>
      </c>
      <c r="BV96" s="45">
        <v>151</v>
      </c>
      <c r="BW96" s="2"/>
      <c r="BX96" s="1">
        <v>1.3109999999999999</v>
      </c>
      <c r="BY96" s="1">
        <v>1.3119999999999998</v>
      </c>
      <c r="BZ96" s="1">
        <v>1.3840000000000001</v>
      </c>
      <c r="CA96" s="1">
        <v>1.385</v>
      </c>
      <c r="CB96" s="1">
        <v>1.6759999999999999</v>
      </c>
      <c r="CC96" s="1">
        <v>1.6769999999999998</v>
      </c>
      <c r="CE96" s="64">
        <v>1.3359999999999999</v>
      </c>
      <c r="CF96" s="64">
        <v>1.337</v>
      </c>
      <c r="CG96" s="64">
        <v>1.405</v>
      </c>
      <c r="CH96" s="64">
        <v>1.4059999999999999</v>
      </c>
      <c r="CI96" s="64">
        <v>1.6830000000000001</v>
      </c>
      <c r="CJ96" s="64">
        <v>1.6840000000000002</v>
      </c>
      <c r="CM96" s="14" t="e">
        <f>IF('Nutritional Status'!#REF!="","",IF('Nutritional Status'!#REF!&gt;CT96,$CU$3,IF('Nutritional Status'!#REF!&gt;CR96,$CS$3,IF('Nutritional Status'!#REF!&gt;CP96,$CQ$3,$CP$3))))</f>
        <v>#REF!</v>
      </c>
      <c r="CN96" s="38">
        <v>92</v>
      </c>
      <c r="CO96" s="14" t="e">
        <f t="shared" si="58"/>
        <v>#REF!</v>
      </c>
      <c r="CP96" s="14" t="e">
        <f t="shared" si="61"/>
        <v>#REF!</v>
      </c>
      <c r="CQ96" s="14" t="e">
        <f t="shared" si="61"/>
        <v>#REF!</v>
      </c>
      <c r="CR96" s="14" t="e">
        <f t="shared" si="61"/>
        <v>#REF!</v>
      </c>
      <c r="CS96" s="14" t="e">
        <f t="shared" si="61"/>
        <v>#REF!</v>
      </c>
      <c r="CT96" s="14" t="e">
        <f t="shared" si="61"/>
        <v>#REF!</v>
      </c>
      <c r="CU96" s="14" t="e">
        <f t="shared" si="61"/>
        <v>#REF!</v>
      </c>
      <c r="CW96" s="38">
        <v>92</v>
      </c>
      <c r="CX96" s="14" t="e">
        <f t="shared" si="59"/>
        <v>#REF!</v>
      </c>
      <c r="CY96" s="14" t="e">
        <f t="shared" si="60"/>
        <v>#REF!</v>
      </c>
      <c r="CZ96" s="14" t="e">
        <f t="shared" si="60"/>
        <v>#REF!</v>
      </c>
      <c r="DA96" s="14" t="e">
        <f t="shared" si="60"/>
        <v>#REF!</v>
      </c>
      <c r="DB96" s="14" t="e">
        <f t="shared" si="60"/>
        <v>#REF!</v>
      </c>
      <c r="DC96" s="14" t="e">
        <f t="shared" si="60"/>
        <v>#REF!</v>
      </c>
      <c r="DD96" s="14" t="e">
        <f t="shared" si="60"/>
        <v>#REF!</v>
      </c>
    </row>
    <row r="97" spans="1:108" ht="15" customHeight="1">
      <c r="A97" s="13">
        <v>12.08</v>
      </c>
      <c r="B97" s="31">
        <v>8</v>
      </c>
      <c r="C97" s="31">
        <v>152</v>
      </c>
      <c r="D97" s="2"/>
      <c r="E97" s="11">
        <v>13.6</v>
      </c>
      <c r="F97" s="11">
        <f t="shared" si="41"/>
        <v>13.7</v>
      </c>
      <c r="G97" s="11">
        <f t="shared" si="70"/>
        <v>14.7</v>
      </c>
      <c r="H97" s="11">
        <f t="shared" si="42"/>
        <v>14.799999999999999</v>
      </c>
      <c r="I97" s="11">
        <v>24.4</v>
      </c>
      <c r="J97" s="11">
        <f t="shared" si="43"/>
        <v>24.5</v>
      </c>
      <c r="K97" s="1">
        <v>31.1</v>
      </c>
      <c r="L97" s="1">
        <f t="shared" si="44"/>
        <v>31.200000000000003</v>
      </c>
      <c r="M97" s="3"/>
      <c r="N97" s="11">
        <v>13.4</v>
      </c>
      <c r="O97" s="11">
        <f t="shared" si="45"/>
        <v>13.5</v>
      </c>
      <c r="P97" s="1">
        <v>14.7</v>
      </c>
      <c r="Q97" s="1">
        <f t="shared" si="46"/>
        <v>14.799999999999999</v>
      </c>
      <c r="R97" s="1">
        <v>25.9</v>
      </c>
      <c r="S97" s="1">
        <f t="shared" si="47"/>
        <v>26</v>
      </c>
      <c r="T97" s="1">
        <v>33</v>
      </c>
      <c r="U97" s="1">
        <f t="shared" si="48"/>
        <v>33.1</v>
      </c>
      <c r="Y97" s="38">
        <v>93</v>
      </c>
      <c r="Z97" s="38" t="str">
        <f>IF('Nutritional Status'!C59="","",VLOOKUP('Nutritional Status'!#REF!,$A$5:$C$173,3,))</f>
        <v/>
      </c>
      <c r="AA97" s="38" t="str">
        <f t="shared" si="49"/>
        <v/>
      </c>
      <c r="AB97" s="38" t="str">
        <f t="shared" si="50"/>
        <v/>
      </c>
      <c r="AC97" s="38" t="str">
        <f t="shared" si="51"/>
        <v/>
      </c>
      <c r="AD97" s="38" t="str">
        <f t="shared" si="52"/>
        <v/>
      </c>
      <c r="AE97" s="38" t="str">
        <f t="shared" si="53"/>
        <v/>
      </c>
      <c r="AF97" s="38" t="str">
        <f t="shared" si="54"/>
        <v/>
      </c>
      <c r="AG97" s="38" t="str">
        <f t="shared" si="55"/>
        <v/>
      </c>
      <c r="AH97" s="38" t="str">
        <f t="shared" si="56"/>
        <v/>
      </c>
      <c r="AJ97" s="38" t="e">
        <f>IF(#REF!="","",VLOOKUP(#REF!,$A$5:$C$173,3,))</f>
        <v>#REF!</v>
      </c>
      <c r="AK97" s="38" t="e">
        <f t="shared" si="57"/>
        <v>#REF!</v>
      </c>
      <c r="AL97" s="38" t="e">
        <f t="shared" si="40"/>
        <v>#REF!</v>
      </c>
      <c r="AM97" s="38" t="e">
        <f t="shared" si="40"/>
        <v>#REF!</v>
      </c>
      <c r="AN97" s="38" t="e">
        <f t="shared" si="40"/>
        <v>#REF!</v>
      </c>
      <c r="AO97" s="38" t="e">
        <f t="shared" si="40"/>
        <v>#REF!</v>
      </c>
      <c r="AP97" s="38" t="e">
        <f t="shared" si="40"/>
        <v>#REF!</v>
      </c>
      <c r="AQ97" s="38" t="e">
        <f t="shared" si="40"/>
        <v>#REF!</v>
      </c>
      <c r="AR97" s="38" t="e">
        <f t="shared" si="40"/>
        <v>#REF!</v>
      </c>
      <c r="BA97" s="21" t="str">
        <f>IF(BB97="","",ROWS($BB$12:BB97))</f>
        <v/>
      </c>
      <c r="BB97" s="149"/>
      <c r="BC97" s="150"/>
      <c r="BD97" s="150"/>
      <c r="BE97" s="151"/>
      <c r="BF97" s="49"/>
      <c r="BG97" s="22" t="str">
        <f t="shared" si="36"/>
        <v/>
      </c>
      <c r="BH97" s="22"/>
      <c r="BI97" s="22"/>
      <c r="BJ97" s="22" t="str">
        <f t="shared" si="62"/>
        <v/>
      </c>
      <c r="BK97" s="22" t="str">
        <f t="shared" si="63"/>
        <v/>
      </c>
      <c r="BL97" s="22" t="str">
        <f t="shared" si="64"/>
        <v/>
      </c>
      <c r="BN97" s="14" t="str">
        <f t="shared" si="65"/>
        <v/>
      </c>
      <c r="BO97" s="14">
        <f t="shared" si="66"/>
        <v>5</v>
      </c>
      <c r="BP97" s="14" t="str">
        <f t="shared" si="67"/>
        <v>F</v>
      </c>
      <c r="BQ97" s="14" t="str">
        <f t="shared" si="68"/>
        <v>0</v>
      </c>
      <c r="BT97" s="13">
        <v>12.08</v>
      </c>
      <c r="BU97" s="45">
        <v>8</v>
      </c>
      <c r="BV97" s="45">
        <v>152</v>
      </c>
      <c r="BW97" s="2"/>
      <c r="BX97" s="1">
        <v>1.3159999999999998</v>
      </c>
      <c r="BY97" s="1">
        <v>1.3169999999999999</v>
      </c>
      <c r="BZ97" s="1">
        <v>1.389</v>
      </c>
      <c r="CA97" s="1">
        <v>1.39</v>
      </c>
      <c r="CB97" s="1">
        <v>1.6830000000000001</v>
      </c>
      <c r="CC97" s="1">
        <v>1.6840000000000002</v>
      </c>
      <c r="CE97" s="64">
        <v>1.34</v>
      </c>
      <c r="CF97" s="64">
        <v>1.341</v>
      </c>
      <c r="CG97" s="64">
        <v>1.409</v>
      </c>
      <c r="CH97" s="64">
        <v>1.41</v>
      </c>
      <c r="CI97" s="64">
        <v>1.6869999999999998</v>
      </c>
      <c r="CJ97" s="64">
        <v>1.6879999999999997</v>
      </c>
      <c r="CM97" s="14" t="e">
        <f>IF('Nutritional Status'!#REF!="","",IF('Nutritional Status'!#REF!&gt;CT97,$CU$3,IF('Nutritional Status'!#REF!&gt;CR97,$CS$3,IF('Nutritional Status'!#REF!&gt;CP97,$CQ$3,$CP$3))))</f>
        <v>#REF!</v>
      </c>
      <c r="CN97" s="38">
        <v>93</v>
      </c>
      <c r="CO97" s="14" t="str">
        <f t="shared" si="58"/>
        <v/>
      </c>
      <c r="CP97" s="14" t="str">
        <f t="shared" si="61"/>
        <v/>
      </c>
      <c r="CQ97" s="14" t="str">
        <f t="shared" si="61"/>
        <v/>
      </c>
      <c r="CR97" s="14" t="str">
        <f t="shared" si="61"/>
        <v/>
      </c>
      <c r="CS97" s="14" t="str">
        <f t="shared" si="61"/>
        <v/>
      </c>
      <c r="CT97" s="14" t="str">
        <f t="shared" si="61"/>
        <v/>
      </c>
      <c r="CU97" s="14" t="str">
        <f t="shared" si="61"/>
        <v/>
      </c>
      <c r="CW97" s="38">
        <v>93</v>
      </c>
      <c r="CX97" s="14" t="e">
        <f t="shared" si="59"/>
        <v>#REF!</v>
      </c>
      <c r="CY97" s="14" t="e">
        <f t="shared" si="60"/>
        <v>#REF!</v>
      </c>
      <c r="CZ97" s="14" t="e">
        <f t="shared" si="60"/>
        <v>#REF!</v>
      </c>
      <c r="DA97" s="14" t="e">
        <f t="shared" si="60"/>
        <v>#REF!</v>
      </c>
      <c r="DB97" s="14" t="e">
        <f t="shared" si="60"/>
        <v>#REF!</v>
      </c>
      <c r="DC97" s="14" t="e">
        <f t="shared" si="60"/>
        <v>#REF!</v>
      </c>
      <c r="DD97" s="14" t="e">
        <f t="shared" si="60"/>
        <v>#REF!</v>
      </c>
    </row>
    <row r="98" spans="1:108" ht="15" customHeight="1">
      <c r="A98" s="13">
        <v>12.09</v>
      </c>
      <c r="B98" s="31">
        <v>9</v>
      </c>
      <c r="C98" s="31">
        <v>153</v>
      </c>
      <c r="D98" s="2"/>
      <c r="E98" s="11">
        <v>13.6</v>
      </c>
      <c r="F98" s="11">
        <f t="shared" si="41"/>
        <v>13.7</v>
      </c>
      <c r="G98" s="11">
        <f t="shared" si="70"/>
        <v>14.7</v>
      </c>
      <c r="H98" s="11">
        <f t="shared" si="42"/>
        <v>14.799999999999999</v>
      </c>
      <c r="I98" s="11">
        <v>24.5</v>
      </c>
      <c r="J98" s="11">
        <f t="shared" si="43"/>
        <v>24.6</v>
      </c>
      <c r="K98" s="1">
        <v>31.3</v>
      </c>
      <c r="L98" s="1">
        <f t="shared" si="44"/>
        <v>31.400000000000002</v>
      </c>
      <c r="M98" s="3"/>
      <c r="N98" s="11">
        <v>13.4</v>
      </c>
      <c r="O98" s="11">
        <f t="shared" si="45"/>
        <v>13.5</v>
      </c>
      <c r="P98" s="1">
        <v>14.7</v>
      </c>
      <c r="Q98" s="1">
        <f t="shared" si="46"/>
        <v>14.799999999999999</v>
      </c>
      <c r="R98" s="1">
        <v>26</v>
      </c>
      <c r="S98" s="1">
        <f t="shared" si="47"/>
        <v>26.1</v>
      </c>
      <c r="T98" s="1">
        <v>33.1</v>
      </c>
      <c r="U98" s="1">
        <f t="shared" si="48"/>
        <v>33.200000000000003</v>
      </c>
      <c r="Y98" s="38">
        <v>94</v>
      </c>
      <c r="Z98" s="38" t="e">
        <f>IF('Nutritional Status'!#REF!="","",VLOOKUP('Nutritional Status'!#REF!,$A$5:$C$173,3,))</f>
        <v>#REF!</v>
      </c>
      <c r="AA98" s="38" t="e">
        <f t="shared" si="49"/>
        <v>#REF!</v>
      </c>
      <c r="AB98" s="38" t="e">
        <f t="shared" si="50"/>
        <v>#REF!</v>
      </c>
      <c r="AC98" s="38" t="e">
        <f t="shared" si="51"/>
        <v>#REF!</v>
      </c>
      <c r="AD98" s="38" t="e">
        <f t="shared" si="52"/>
        <v>#REF!</v>
      </c>
      <c r="AE98" s="38" t="e">
        <f t="shared" si="53"/>
        <v>#REF!</v>
      </c>
      <c r="AF98" s="38" t="e">
        <f t="shared" si="54"/>
        <v>#REF!</v>
      </c>
      <c r="AG98" s="38" t="e">
        <f t="shared" si="55"/>
        <v>#REF!</v>
      </c>
      <c r="AH98" s="38" t="e">
        <f t="shared" si="56"/>
        <v>#REF!</v>
      </c>
      <c r="AJ98" s="38" t="e">
        <f>IF(#REF!="","",VLOOKUP(#REF!,$A$5:$C$173,3,))</f>
        <v>#REF!</v>
      </c>
      <c r="AK98" s="38" t="e">
        <f t="shared" si="57"/>
        <v>#REF!</v>
      </c>
      <c r="AL98" s="38" t="e">
        <f t="shared" si="40"/>
        <v>#REF!</v>
      </c>
      <c r="AM98" s="38" t="e">
        <f t="shared" si="40"/>
        <v>#REF!</v>
      </c>
      <c r="AN98" s="38" t="e">
        <f t="shared" si="40"/>
        <v>#REF!</v>
      </c>
      <c r="AO98" s="38" t="e">
        <f t="shared" si="40"/>
        <v>#REF!</v>
      </c>
      <c r="AP98" s="38" t="e">
        <f t="shared" si="40"/>
        <v>#REF!</v>
      </c>
      <c r="AQ98" s="38" t="e">
        <f t="shared" si="40"/>
        <v>#REF!</v>
      </c>
      <c r="AR98" s="38" t="e">
        <f t="shared" si="40"/>
        <v>#REF!</v>
      </c>
      <c r="BA98" s="21" t="str">
        <f>IF(BB98="","",ROWS($BB$12:BB98))</f>
        <v/>
      </c>
      <c r="BB98" s="149"/>
      <c r="BC98" s="150"/>
      <c r="BD98" s="150"/>
      <c r="BE98" s="151"/>
      <c r="BF98" s="49"/>
      <c r="BG98" s="22" t="str">
        <f t="shared" si="36"/>
        <v/>
      </c>
      <c r="BH98" s="22"/>
      <c r="BI98" s="22"/>
      <c r="BJ98" s="22" t="str">
        <f t="shared" si="62"/>
        <v/>
      </c>
      <c r="BK98" s="22" t="str">
        <f t="shared" si="63"/>
        <v/>
      </c>
      <c r="BL98" s="22" t="str">
        <f t="shared" si="64"/>
        <v/>
      </c>
      <c r="BN98" s="14" t="str">
        <f t="shared" si="65"/>
        <v/>
      </c>
      <c r="BO98" s="14">
        <f t="shared" si="66"/>
        <v>5</v>
      </c>
      <c r="BP98" s="14" t="str">
        <f t="shared" si="67"/>
        <v>F</v>
      </c>
      <c r="BQ98" s="14" t="str">
        <f t="shared" si="68"/>
        <v>0</v>
      </c>
      <c r="BT98" s="13">
        <v>12.09</v>
      </c>
      <c r="BU98" s="45">
        <v>9</v>
      </c>
      <c r="BV98" s="45">
        <v>153</v>
      </c>
      <c r="BW98" s="2"/>
      <c r="BX98" s="1">
        <v>1.321</v>
      </c>
      <c r="BY98" s="1">
        <v>1.3219999999999998</v>
      </c>
      <c r="BZ98" s="1">
        <v>1.3940000000000001</v>
      </c>
      <c r="CA98" s="1">
        <v>1.395</v>
      </c>
      <c r="CB98" s="1">
        <v>1.6890000000000001</v>
      </c>
      <c r="CC98" s="1">
        <v>1.69</v>
      </c>
      <c r="CE98" s="64">
        <v>1.3440000000000001</v>
      </c>
      <c r="CF98" s="64">
        <v>1.345</v>
      </c>
      <c r="CG98" s="64">
        <v>1.413</v>
      </c>
      <c r="CH98" s="64">
        <v>1.4140000000000001</v>
      </c>
      <c r="CI98" s="64">
        <v>1.6909999999999998</v>
      </c>
      <c r="CJ98" s="64">
        <v>1.6919999999999999</v>
      </c>
      <c r="CM98" s="14" t="e">
        <f>IF('Nutritional Status'!#REF!="","",IF('Nutritional Status'!#REF!&gt;CT98,$CU$3,IF('Nutritional Status'!#REF!&gt;CR98,$CS$3,IF('Nutritional Status'!#REF!&gt;CP98,$CQ$3,$CP$3))))</f>
        <v>#REF!</v>
      </c>
      <c r="CN98" s="38">
        <v>94</v>
      </c>
      <c r="CO98" s="14" t="e">
        <f t="shared" si="58"/>
        <v>#REF!</v>
      </c>
      <c r="CP98" s="14" t="e">
        <f t="shared" si="61"/>
        <v>#REF!</v>
      </c>
      <c r="CQ98" s="14" t="e">
        <f t="shared" si="61"/>
        <v>#REF!</v>
      </c>
      <c r="CR98" s="14" t="e">
        <f t="shared" si="61"/>
        <v>#REF!</v>
      </c>
      <c r="CS98" s="14" t="e">
        <f t="shared" si="61"/>
        <v>#REF!</v>
      </c>
      <c r="CT98" s="14" t="e">
        <f t="shared" si="61"/>
        <v>#REF!</v>
      </c>
      <c r="CU98" s="14" t="e">
        <f t="shared" si="61"/>
        <v>#REF!</v>
      </c>
      <c r="CW98" s="38">
        <v>94</v>
      </c>
      <c r="CX98" s="14" t="e">
        <f t="shared" si="59"/>
        <v>#REF!</v>
      </c>
      <c r="CY98" s="14" t="e">
        <f t="shared" si="60"/>
        <v>#REF!</v>
      </c>
      <c r="CZ98" s="14" t="e">
        <f t="shared" si="60"/>
        <v>#REF!</v>
      </c>
      <c r="DA98" s="14" t="e">
        <f t="shared" si="60"/>
        <v>#REF!</v>
      </c>
      <c r="DB98" s="14" t="e">
        <f t="shared" si="60"/>
        <v>#REF!</v>
      </c>
      <c r="DC98" s="14" t="e">
        <f t="shared" si="60"/>
        <v>#REF!</v>
      </c>
      <c r="DD98" s="14" t="e">
        <f t="shared" si="60"/>
        <v>#REF!</v>
      </c>
    </row>
    <row r="99" spans="1:108" ht="15" customHeight="1">
      <c r="A99" s="13">
        <v>12.1</v>
      </c>
      <c r="B99" s="31">
        <v>10</v>
      </c>
      <c r="C99" s="31">
        <v>154</v>
      </c>
      <c r="D99" s="2"/>
      <c r="E99" s="11">
        <v>13.6</v>
      </c>
      <c r="F99" s="11">
        <f t="shared" si="41"/>
        <v>13.7</v>
      </c>
      <c r="G99" s="11">
        <f t="shared" si="70"/>
        <v>14.7</v>
      </c>
      <c r="H99" s="11">
        <f t="shared" si="42"/>
        <v>14.799999999999999</v>
      </c>
      <c r="I99" s="11">
        <v>24.6</v>
      </c>
      <c r="J99" s="11">
        <f t="shared" si="43"/>
        <v>24.700000000000003</v>
      </c>
      <c r="K99" s="1">
        <v>31.4</v>
      </c>
      <c r="L99" s="1">
        <f t="shared" si="44"/>
        <v>31.5</v>
      </c>
      <c r="M99" s="3"/>
      <c r="N99" s="11">
        <v>13.4</v>
      </c>
      <c r="O99" s="11">
        <f t="shared" si="45"/>
        <v>13.5</v>
      </c>
      <c r="P99" s="1">
        <v>14.7</v>
      </c>
      <c r="Q99" s="1">
        <f t="shared" si="46"/>
        <v>14.799999999999999</v>
      </c>
      <c r="R99" s="1">
        <v>26.1</v>
      </c>
      <c r="S99" s="1">
        <f t="shared" si="47"/>
        <v>26.200000000000003</v>
      </c>
      <c r="T99" s="1">
        <v>33.200000000000003</v>
      </c>
      <c r="U99" s="1">
        <f t="shared" si="48"/>
        <v>33.300000000000004</v>
      </c>
      <c r="Y99" s="38">
        <v>95</v>
      </c>
      <c r="Z99" s="38" t="e">
        <f>IF('Nutritional Status'!#REF!="","",VLOOKUP('Nutritional Status'!#REF!,$A$5:$C$173,3,))</f>
        <v>#REF!</v>
      </c>
      <c r="AA99" s="38" t="e">
        <f t="shared" si="49"/>
        <v>#REF!</v>
      </c>
      <c r="AB99" s="38" t="e">
        <f t="shared" si="50"/>
        <v>#REF!</v>
      </c>
      <c r="AC99" s="38" t="e">
        <f t="shared" si="51"/>
        <v>#REF!</v>
      </c>
      <c r="AD99" s="38" t="e">
        <f t="shared" si="52"/>
        <v>#REF!</v>
      </c>
      <c r="AE99" s="38" t="e">
        <f t="shared" si="53"/>
        <v>#REF!</v>
      </c>
      <c r="AF99" s="38" t="e">
        <f t="shared" si="54"/>
        <v>#REF!</v>
      </c>
      <c r="AG99" s="38" t="e">
        <f t="shared" si="55"/>
        <v>#REF!</v>
      </c>
      <c r="AH99" s="38" t="e">
        <f t="shared" si="56"/>
        <v>#REF!</v>
      </c>
      <c r="AJ99" s="38" t="e">
        <f>IF(#REF!="","",VLOOKUP(#REF!,$A$5:$C$173,3,))</f>
        <v>#REF!</v>
      </c>
      <c r="AK99" s="38" t="e">
        <f t="shared" si="57"/>
        <v>#REF!</v>
      </c>
      <c r="AL99" s="38" t="e">
        <f t="shared" si="40"/>
        <v>#REF!</v>
      </c>
      <c r="AM99" s="38" t="e">
        <f t="shared" si="40"/>
        <v>#REF!</v>
      </c>
      <c r="AN99" s="38" t="e">
        <f t="shared" si="40"/>
        <v>#REF!</v>
      </c>
      <c r="AO99" s="38" t="e">
        <f t="shared" si="40"/>
        <v>#REF!</v>
      </c>
      <c r="AP99" s="38" t="e">
        <f t="shared" si="40"/>
        <v>#REF!</v>
      </c>
      <c r="AQ99" s="38" t="e">
        <f t="shared" si="40"/>
        <v>#REF!</v>
      </c>
      <c r="AR99" s="38" t="e">
        <f t="shared" si="40"/>
        <v>#REF!</v>
      </c>
      <c r="BA99" s="21" t="str">
        <f>IF(BB99="","",ROWS($BB$12:BB99))</f>
        <v/>
      </c>
      <c r="BB99" s="149"/>
      <c r="BC99" s="150"/>
      <c r="BD99" s="150"/>
      <c r="BE99" s="151"/>
      <c r="BF99" s="49"/>
      <c r="BG99" s="22" t="str">
        <f t="shared" si="36"/>
        <v/>
      </c>
      <c r="BH99" s="22"/>
      <c r="BI99" s="22"/>
      <c r="BJ99" s="22" t="str">
        <f t="shared" si="62"/>
        <v/>
      </c>
      <c r="BK99" s="22" t="str">
        <f t="shared" si="63"/>
        <v/>
      </c>
      <c r="BL99" s="22" t="str">
        <f t="shared" si="64"/>
        <v/>
      </c>
      <c r="BN99" s="14" t="str">
        <f t="shared" si="65"/>
        <v/>
      </c>
      <c r="BO99" s="14">
        <f t="shared" si="66"/>
        <v>5</v>
      </c>
      <c r="BP99" s="14" t="str">
        <f t="shared" si="67"/>
        <v>F</v>
      </c>
      <c r="BQ99" s="14" t="str">
        <f t="shared" si="68"/>
        <v>0</v>
      </c>
      <c r="BT99" s="13">
        <v>12.1</v>
      </c>
      <c r="BU99" s="45">
        <v>10</v>
      </c>
      <c r="BV99" s="45">
        <v>154</v>
      </c>
      <c r="BW99" s="2"/>
      <c r="BX99" s="1">
        <v>1.3259999999999998</v>
      </c>
      <c r="BY99" s="1">
        <v>1.327</v>
      </c>
      <c r="BZ99" s="1">
        <v>1.4</v>
      </c>
      <c r="CA99" s="1">
        <v>1.401</v>
      </c>
      <c r="CB99" s="1">
        <v>1.696</v>
      </c>
      <c r="CC99" s="1">
        <v>1.6969999999999998</v>
      </c>
      <c r="CE99" s="64">
        <v>1.3470000000000002</v>
      </c>
      <c r="CF99" s="64">
        <v>1.3480000000000001</v>
      </c>
      <c r="CG99" s="64">
        <v>1.4170000000000003</v>
      </c>
      <c r="CH99" s="64">
        <v>1.4180000000000001</v>
      </c>
      <c r="CI99" s="64">
        <v>1.6950000000000001</v>
      </c>
      <c r="CJ99" s="64">
        <v>1.696</v>
      </c>
      <c r="CM99" s="14" t="e">
        <f>IF('Nutritional Status'!#REF!="","",IF('Nutritional Status'!#REF!&gt;CT99,$CU$3,IF('Nutritional Status'!#REF!&gt;CR99,$CS$3,IF('Nutritional Status'!#REF!&gt;CP99,$CQ$3,$CP$3))))</f>
        <v>#REF!</v>
      </c>
      <c r="CN99" s="38">
        <v>95</v>
      </c>
      <c r="CO99" s="14" t="e">
        <f t="shared" si="58"/>
        <v>#REF!</v>
      </c>
      <c r="CP99" s="14" t="e">
        <f t="shared" si="61"/>
        <v>#REF!</v>
      </c>
      <c r="CQ99" s="14" t="e">
        <f t="shared" si="61"/>
        <v>#REF!</v>
      </c>
      <c r="CR99" s="14" t="e">
        <f t="shared" si="61"/>
        <v>#REF!</v>
      </c>
      <c r="CS99" s="14" t="e">
        <f t="shared" si="61"/>
        <v>#REF!</v>
      </c>
      <c r="CT99" s="14" t="e">
        <f t="shared" si="61"/>
        <v>#REF!</v>
      </c>
      <c r="CU99" s="14" t="e">
        <f t="shared" si="61"/>
        <v>#REF!</v>
      </c>
      <c r="CW99" s="38">
        <v>95</v>
      </c>
      <c r="CX99" s="14" t="e">
        <f t="shared" si="59"/>
        <v>#REF!</v>
      </c>
      <c r="CY99" s="14" t="e">
        <f t="shared" si="60"/>
        <v>#REF!</v>
      </c>
      <c r="CZ99" s="14" t="e">
        <f t="shared" si="60"/>
        <v>#REF!</v>
      </c>
      <c r="DA99" s="14" t="e">
        <f t="shared" si="60"/>
        <v>#REF!</v>
      </c>
      <c r="DB99" s="14" t="e">
        <f t="shared" si="60"/>
        <v>#REF!</v>
      </c>
      <c r="DC99" s="14" t="e">
        <f t="shared" si="60"/>
        <v>#REF!</v>
      </c>
      <c r="DD99" s="14" t="e">
        <f t="shared" si="60"/>
        <v>#REF!</v>
      </c>
    </row>
    <row r="100" spans="1:108" ht="15" customHeight="1">
      <c r="A100" s="13">
        <v>12.11</v>
      </c>
      <c r="B100" s="31">
        <v>11</v>
      </c>
      <c r="C100" s="31">
        <v>155</v>
      </c>
      <c r="D100" s="2"/>
      <c r="E100" s="11">
        <v>13.7</v>
      </c>
      <c r="F100" s="11">
        <f t="shared" si="41"/>
        <v>13.799999999999999</v>
      </c>
      <c r="G100" s="11">
        <f t="shared" si="70"/>
        <v>14.799999999999999</v>
      </c>
      <c r="H100" s="11">
        <f t="shared" si="42"/>
        <v>14.899999999999999</v>
      </c>
      <c r="I100" s="11">
        <v>24.7</v>
      </c>
      <c r="J100" s="11">
        <f t="shared" si="43"/>
        <v>24.8</v>
      </c>
      <c r="K100" s="1">
        <v>31.6</v>
      </c>
      <c r="L100" s="1">
        <f t="shared" si="44"/>
        <v>31.700000000000003</v>
      </c>
      <c r="M100" s="3"/>
      <c r="N100" s="11">
        <v>13.5</v>
      </c>
      <c r="O100" s="11">
        <f t="shared" si="45"/>
        <v>13.6</v>
      </c>
      <c r="P100" s="1">
        <v>14.8</v>
      </c>
      <c r="Q100" s="1">
        <f t="shared" si="46"/>
        <v>14.9</v>
      </c>
      <c r="R100" s="1">
        <v>26.2</v>
      </c>
      <c r="S100" s="1">
        <f t="shared" si="47"/>
        <v>26.3</v>
      </c>
      <c r="T100" s="1">
        <v>33.299999999999997</v>
      </c>
      <c r="U100" s="1">
        <f t="shared" si="48"/>
        <v>33.4</v>
      </c>
      <c r="Y100" s="38">
        <v>96</v>
      </c>
      <c r="Z100" s="38" t="e">
        <f>IF('Nutritional Status'!#REF!="","",VLOOKUP('Nutritional Status'!#REF!,$A$5:$C$173,3,))</f>
        <v>#REF!</v>
      </c>
      <c r="AA100" s="38" t="e">
        <f t="shared" si="49"/>
        <v>#REF!</v>
      </c>
      <c r="AB100" s="38" t="e">
        <f t="shared" si="50"/>
        <v>#REF!</v>
      </c>
      <c r="AC100" s="38" t="e">
        <f t="shared" si="51"/>
        <v>#REF!</v>
      </c>
      <c r="AD100" s="38" t="e">
        <f t="shared" si="52"/>
        <v>#REF!</v>
      </c>
      <c r="AE100" s="38" t="e">
        <f t="shared" si="53"/>
        <v>#REF!</v>
      </c>
      <c r="AF100" s="38" t="e">
        <f t="shared" si="54"/>
        <v>#REF!</v>
      </c>
      <c r="AG100" s="38" t="e">
        <f t="shared" si="55"/>
        <v>#REF!</v>
      </c>
      <c r="AH100" s="38" t="e">
        <f t="shared" si="56"/>
        <v>#REF!</v>
      </c>
      <c r="AJ100" s="38" t="e">
        <f>IF(#REF!="","",VLOOKUP(#REF!,$A$5:$C$173,3,))</f>
        <v>#REF!</v>
      </c>
      <c r="AK100" s="38" t="e">
        <f t="shared" si="57"/>
        <v>#REF!</v>
      </c>
      <c r="AL100" s="38" t="e">
        <f t="shared" si="40"/>
        <v>#REF!</v>
      </c>
      <c r="AM100" s="38" t="e">
        <f t="shared" si="40"/>
        <v>#REF!</v>
      </c>
      <c r="AN100" s="38" t="e">
        <f t="shared" si="40"/>
        <v>#REF!</v>
      </c>
      <c r="AO100" s="38" t="e">
        <f t="shared" si="40"/>
        <v>#REF!</v>
      </c>
      <c r="AP100" s="38" t="e">
        <f t="shared" si="40"/>
        <v>#REF!</v>
      </c>
      <c r="AQ100" s="38" t="e">
        <f t="shared" si="40"/>
        <v>#REF!</v>
      </c>
      <c r="AR100" s="38" t="e">
        <f t="shared" si="40"/>
        <v>#REF!</v>
      </c>
      <c r="BA100" s="21" t="str">
        <f>IF(BB100="","",ROWS($BB$12:BB100))</f>
        <v/>
      </c>
      <c r="BB100" s="149"/>
      <c r="BC100" s="150"/>
      <c r="BD100" s="150"/>
      <c r="BE100" s="151"/>
      <c r="BF100" s="49"/>
      <c r="BG100" s="22" t="str">
        <f t="shared" si="36"/>
        <v/>
      </c>
      <c r="BH100" s="22"/>
      <c r="BI100" s="22"/>
      <c r="BJ100" s="22" t="str">
        <f t="shared" si="62"/>
        <v/>
      </c>
      <c r="BK100" s="22" t="str">
        <f t="shared" si="63"/>
        <v/>
      </c>
      <c r="BL100" s="22" t="str">
        <f t="shared" si="64"/>
        <v/>
      </c>
      <c r="BN100" s="14" t="str">
        <f t="shared" si="65"/>
        <v/>
      </c>
      <c r="BO100" s="14">
        <f t="shared" si="66"/>
        <v>5</v>
      </c>
      <c r="BP100" s="14" t="str">
        <f t="shared" si="67"/>
        <v>F</v>
      </c>
      <c r="BQ100" s="14" t="str">
        <f t="shared" si="68"/>
        <v>0</v>
      </c>
      <c r="BT100" s="13">
        <v>12.11</v>
      </c>
      <c r="BU100" s="45">
        <v>11</v>
      </c>
      <c r="BV100" s="45">
        <v>155</v>
      </c>
      <c r="BW100" s="2"/>
      <c r="BX100" s="1">
        <v>1.331</v>
      </c>
      <c r="BY100" s="1">
        <v>1.3319999999999999</v>
      </c>
      <c r="BZ100" s="1">
        <v>1.405</v>
      </c>
      <c r="CA100" s="1">
        <v>1.4059999999999999</v>
      </c>
      <c r="CB100" s="1">
        <v>1.702</v>
      </c>
      <c r="CC100" s="1">
        <v>1.7029999999999998</v>
      </c>
      <c r="CE100" s="64">
        <v>1.351</v>
      </c>
      <c r="CF100" s="64">
        <v>1.3519999999999999</v>
      </c>
      <c r="CG100" s="64">
        <v>1.42</v>
      </c>
      <c r="CH100" s="64">
        <v>1.421</v>
      </c>
      <c r="CI100" s="64">
        <v>1.6990000000000001</v>
      </c>
      <c r="CJ100" s="64">
        <v>1.7</v>
      </c>
      <c r="CM100" s="14" t="e">
        <f>IF('Nutritional Status'!#REF!="","",IF('Nutritional Status'!#REF!&gt;CT100,$CU$3,IF('Nutritional Status'!#REF!&gt;CR100,$CS$3,IF('Nutritional Status'!#REF!&gt;CP100,$CQ$3,$CP$3))))</f>
        <v>#REF!</v>
      </c>
      <c r="CN100" s="38">
        <v>96</v>
      </c>
      <c r="CO100" s="14" t="e">
        <f t="shared" si="58"/>
        <v>#REF!</v>
      </c>
      <c r="CP100" s="14" t="e">
        <f t="shared" si="61"/>
        <v>#REF!</v>
      </c>
      <c r="CQ100" s="14" t="e">
        <f t="shared" si="61"/>
        <v>#REF!</v>
      </c>
      <c r="CR100" s="14" t="e">
        <f t="shared" si="61"/>
        <v>#REF!</v>
      </c>
      <c r="CS100" s="14" t="e">
        <f t="shared" si="61"/>
        <v>#REF!</v>
      </c>
      <c r="CT100" s="14" t="e">
        <f t="shared" si="61"/>
        <v>#REF!</v>
      </c>
      <c r="CU100" s="14" t="e">
        <f t="shared" si="61"/>
        <v>#REF!</v>
      </c>
      <c r="CW100" s="38">
        <v>96</v>
      </c>
      <c r="CX100" s="14" t="e">
        <f t="shared" si="59"/>
        <v>#REF!</v>
      </c>
      <c r="CY100" s="14" t="e">
        <f t="shared" si="60"/>
        <v>#REF!</v>
      </c>
      <c r="CZ100" s="14" t="e">
        <f t="shared" si="60"/>
        <v>#REF!</v>
      </c>
      <c r="DA100" s="14" t="e">
        <f t="shared" si="60"/>
        <v>#REF!</v>
      </c>
      <c r="DB100" s="14" t="e">
        <f t="shared" si="60"/>
        <v>#REF!</v>
      </c>
      <c r="DC100" s="14" t="e">
        <f t="shared" si="60"/>
        <v>#REF!</v>
      </c>
      <c r="DD100" s="14" t="e">
        <f t="shared" si="60"/>
        <v>#REF!</v>
      </c>
    </row>
    <row r="101" spans="1:108" ht="15" customHeight="1">
      <c r="A101" s="13">
        <v>13</v>
      </c>
      <c r="B101" s="31">
        <v>0</v>
      </c>
      <c r="C101" s="31">
        <v>156</v>
      </c>
      <c r="D101" s="2"/>
      <c r="E101" s="11">
        <v>13.7</v>
      </c>
      <c r="F101" s="11">
        <f t="shared" si="41"/>
        <v>13.799999999999999</v>
      </c>
      <c r="G101" s="11">
        <f t="shared" si="70"/>
        <v>14.799999999999999</v>
      </c>
      <c r="H101" s="11">
        <f t="shared" si="42"/>
        <v>14.899999999999999</v>
      </c>
      <c r="I101" s="11">
        <v>24.8</v>
      </c>
      <c r="J101" s="11">
        <f t="shared" si="43"/>
        <v>24.900000000000002</v>
      </c>
      <c r="K101" s="1">
        <v>31.7</v>
      </c>
      <c r="L101" s="1">
        <f t="shared" si="44"/>
        <v>31.8</v>
      </c>
      <c r="M101" s="3"/>
      <c r="N101" s="11">
        <v>13.5</v>
      </c>
      <c r="O101" s="11">
        <f t="shared" si="45"/>
        <v>13.6</v>
      </c>
      <c r="P101" s="1">
        <v>14.8</v>
      </c>
      <c r="Q101" s="1">
        <f t="shared" si="46"/>
        <v>14.9</v>
      </c>
      <c r="R101" s="1">
        <v>26.3</v>
      </c>
      <c r="S101" s="1">
        <f t="shared" si="47"/>
        <v>26.400000000000002</v>
      </c>
      <c r="T101" s="1">
        <v>33.4</v>
      </c>
      <c r="U101" s="1">
        <f t="shared" si="48"/>
        <v>33.5</v>
      </c>
      <c r="Y101" s="38">
        <v>97</v>
      </c>
      <c r="Z101" s="38" t="e">
        <f>IF('Nutritional Status'!#REF!="","",VLOOKUP('Nutritional Status'!#REF!,$A$5:$C$173,3,))</f>
        <v>#REF!</v>
      </c>
      <c r="AA101" s="38" t="e">
        <f t="shared" si="49"/>
        <v>#REF!</v>
      </c>
      <c r="AB101" s="38" t="e">
        <f t="shared" si="50"/>
        <v>#REF!</v>
      </c>
      <c r="AC101" s="38" t="e">
        <f t="shared" si="51"/>
        <v>#REF!</v>
      </c>
      <c r="AD101" s="38" t="e">
        <f t="shared" si="52"/>
        <v>#REF!</v>
      </c>
      <c r="AE101" s="38" t="e">
        <f t="shared" si="53"/>
        <v>#REF!</v>
      </c>
      <c r="AF101" s="38" t="e">
        <f t="shared" si="54"/>
        <v>#REF!</v>
      </c>
      <c r="AG101" s="38" t="e">
        <f t="shared" si="55"/>
        <v>#REF!</v>
      </c>
      <c r="AH101" s="38" t="e">
        <f t="shared" si="56"/>
        <v>#REF!</v>
      </c>
      <c r="AJ101" s="38" t="e">
        <f>IF(#REF!="","",VLOOKUP(#REF!,$A$5:$C$173,3,))</f>
        <v>#REF!</v>
      </c>
      <c r="AK101" s="38" t="e">
        <f t="shared" si="57"/>
        <v>#REF!</v>
      </c>
      <c r="AL101" s="38" t="e">
        <f t="shared" si="40"/>
        <v>#REF!</v>
      </c>
      <c r="AM101" s="38" t="e">
        <f t="shared" si="40"/>
        <v>#REF!</v>
      </c>
      <c r="AN101" s="38" t="e">
        <f t="shared" si="40"/>
        <v>#REF!</v>
      </c>
      <c r="AO101" s="38" t="e">
        <f t="shared" si="40"/>
        <v>#REF!</v>
      </c>
      <c r="AP101" s="38" t="e">
        <f t="shared" si="40"/>
        <v>#REF!</v>
      </c>
      <c r="AQ101" s="38" t="e">
        <f t="shared" si="40"/>
        <v>#REF!</v>
      </c>
      <c r="AR101" s="38" t="e">
        <f t="shared" si="40"/>
        <v>#REF!</v>
      </c>
      <c r="BA101" s="21" t="str">
        <f>IF(BB101="","",ROWS($BB$12:BB101))</f>
        <v/>
      </c>
      <c r="BB101" s="149"/>
      <c r="BC101" s="150"/>
      <c r="BD101" s="150"/>
      <c r="BE101" s="151"/>
      <c r="BF101" s="49"/>
      <c r="BG101" s="22" t="str">
        <f t="shared" si="36"/>
        <v/>
      </c>
      <c r="BH101" s="22"/>
      <c r="BI101" s="22"/>
      <c r="BJ101" s="22" t="str">
        <f t="shared" si="62"/>
        <v/>
      </c>
      <c r="BK101" s="22" t="str">
        <f t="shared" si="63"/>
        <v/>
      </c>
      <c r="BL101" s="22" t="str">
        <f t="shared" si="64"/>
        <v/>
      </c>
      <c r="BN101" s="14" t="str">
        <f t="shared" si="65"/>
        <v/>
      </c>
      <c r="BO101" s="14">
        <f t="shared" si="66"/>
        <v>5</v>
      </c>
      <c r="BP101" s="14" t="str">
        <f t="shared" si="67"/>
        <v>F</v>
      </c>
      <c r="BQ101" s="14" t="str">
        <f t="shared" si="68"/>
        <v>0</v>
      </c>
      <c r="BT101" s="13">
        <v>13</v>
      </c>
      <c r="BU101" s="45">
        <v>0</v>
      </c>
      <c r="BV101" s="45">
        <v>156</v>
      </c>
      <c r="BW101" s="2"/>
      <c r="BX101" s="1">
        <v>1.337</v>
      </c>
      <c r="BY101" s="1">
        <v>1.3379999999999999</v>
      </c>
      <c r="BZ101" s="1">
        <v>1.411</v>
      </c>
      <c r="CA101" s="1">
        <v>1.4119999999999999</v>
      </c>
      <c r="CB101" s="1">
        <v>1.7090000000000001</v>
      </c>
      <c r="CC101" s="1">
        <v>1.71</v>
      </c>
      <c r="CE101" s="64">
        <v>1.355</v>
      </c>
      <c r="CF101" s="64">
        <v>1.3559999999999999</v>
      </c>
      <c r="CG101" s="64">
        <v>1.4240000000000002</v>
      </c>
      <c r="CH101" s="64">
        <v>1.425</v>
      </c>
      <c r="CI101" s="64">
        <v>1.7030000000000001</v>
      </c>
      <c r="CJ101" s="64">
        <v>1.704</v>
      </c>
      <c r="CM101" s="14" t="e">
        <f>IF('Nutritional Status'!#REF!="","",IF('Nutritional Status'!#REF!&gt;CT101,$CU$3,IF('Nutritional Status'!#REF!&gt;CR101,$CS$3,IF('Nutritional Status'!#REF!&gt;CP101,$CQ$3,$CP$3))))</f>
        <v>#REF!</v>
      </c>
      <c r="CN101" s="38">
        <v>97</v>
      </c>
      <c r="CO101" s="14" t="e">
        <f t="shared" si="58"/>
        <v>#REF!</v>
      </c>
      <c r="CP101" s="14" t="e">
        <f t="shared" si="61"/>
        <v>#REF!</v>
      </c>
      <c r="CQ101" s="14" t="e">
        <f t="shared" si="61"/>
        <v>#REF!</v>
      </c>
      <c r="CR101" s="14" t="e">
        <f t="shared" si="61"/>
        <v>#REF!</v>
      </c>
      <c r="CS101" s="14" t="e">
        <f t="shared" si="61"/>
        <v>#REF!</v>
      </c>
      <c r="CT101" s="14" t="e">
        <f t="shared" si="61"/>
        <v>#REF!</v>
      </c>
      <c r="CU101" s="14" t="e">
        <f t="shared" si="61"/>
        <v>#REF!</v>
      </c>
      <c r="CW101" s="38">
        <v>97</v>
      </c>
      <c r="CX101" s="14" t="e">
        <f t="shared" si="59"/>
        <v>#REF!</v>
      </c>
      <c r="CY101" s="14" t="e">
        <f t="shared" si="60"/>
        <v>#REF!</v>
      </c>
      <c r="CZ101" s="14" t="e">
        <f t="shared" si="60"/>
        <v>#REF!</v>
      </c>
      <c r="DA101" s="14" t="e">
        <f t="shared" si="60"/>
        <v>#REF!</v>
      </c>
      <c r="DB101" s="14" t="e">
        <f t="shared" si="60"/>
        <v>#REF!</v>
      </c>
      <c r="DC101" s="14" t="e">
        <f t="shared" si="60"/>
        <v>#REF!</v>
      </c>
      <c r="DD101" s="14" t="e">
        <f t="shared" si="60"/>
        <v>#REF!</v>
      </c>
    </row>
    <row r="102" spans="1:108" ht="15" customHeight="1">
      <c r="A102" s="13">
        <v>13.01</v>
      </c>
      <c r="B102" s="31">
        <v>1</v>
      </c>
      <c r="C102" s="31">
        <v>157</v>
      </c>
      <c r="D102" s="2"/>
      <c r="E102" s="11">
        <v>13.7</v>
      </c>
      <c r="F102" s="11">
        <f t="shared" si="41"/>
        <v>13.799999999999999</v>
      </c>
      <c r="G102" s="11">
        <v>14.9</v>
      </c>
      <c r="H102" s="11">
        <f t="shared" si="42"/>
        <v>15</v>
      </c>
      <c r="I102" s="11">
        <v>24.9</v>
      </c>
      <c r="J102" s="11">
        <f t="shared" si="43"/>
        <v>25</v>
      </c>
      <c r="K102" s="1">
        <v>31.8</v>
      </c>
      <c r="L102" s="1">
        <f t="shared" si="44"/>
        <v>31.900000000000002</v>
      </c>
      <c r="M102" s="3"/>
      <c r="N102" s="11">
        <v>13.5</v>
      </c>
      <c r="O102" s="11">
        <f t="shared" si="45"/>
        <v>13.6</v>
      </c>
      <c r="P102" s="1">
        <v>14.9</v>
      </c>
      <c r="Q102" s="1">
        <f t="shared" si="46"/>
        <v>15</v>
      </c>
      <c r="R102" s="1">
        <v>26.4</v>
      </c>
      <c r="S102" s="1">
        <f t="shared" si="47"/>
        <v>26.5</v>
      </c>
      <c r="T102" s="1">
        <v>33.6</v>
      </c>
      <c r="U102" s="1">
        <f t="shared" si="48"/>
        <v>33.700000000000003</v>
      </c>
      <c r="Y102" s="38">
        <v>98</v>
      </c>
      <c r="Z102" s="38" t="e">
        <f>IF('Nutritional Status'!#REF!="","",VLOOKUP('Nutritional Status'!#REF!,$A$5:$C$173,3,))</f>
        <v>#REF!</v>
      </c>
      <c r="AA102" s="38" t="e">
        <f t="shared" si="49"/>
        <v>#REF!</v>
      </c>
      <c r="AB102" s="38" t="e">
        <f t="shared" si="50"/>
        <v>#REF!</v>
      </c>
      <c r="AC102" s="38" t="e">
        <f t="shared" si="51"/>
        <v>#REF!</v>
      </c>
      <c r="AD102" s="38" t="e">
        <f t="shared" si="52"/>
        <v>#REF!</v>
      </c>
      <c r="AE102" s="38" t="e">
        <f t="shared" si="53"/>
        <v>#REF!</v>
      </c>
      <c r="AF102" s="38" t="e">
        <f t="shared" si="54"/>
        <v>#REF!</v>
      </c>
      <c r="AG102" s="38" t="e">
        <f t="shared" si="55"/>
        <v>#REF!</v>
      </c>
      <c r="AH102" s="38" t="e">
        <f t="shared" si="56"/>
        <v>#REF!</v>
      </c>
      <c r="AJ102" s="38" t="e">
        <f>IF(#REF!="","",VLOOKUP(#REF!,$A$5:$C$173,3,))</f>
        <v>#REF!</v>
      </c>
      <c r="AK102" s="38" t="e">
        <f t="shared" si="57"/>
        <v>#REF!</v>
      </c>
      <c r="AL102" s="38" t="e">
        <f t="shared" si="40"/>
        <v>#REF!</v>
      </c>
      <c r="AM102" s="38" t="e">
        <f t="shared" si="40"/>
        <v>#REF!</v>
      </c>
      <c r="AN102" s="38" t="e">
        <f t="shared" si="40"/>
        <v>#REF!</v>
      </c>
      <c r="AO102" s="38" t="e">
        <f t="shared" si="40"/>
        <v>#REF!</v>
      </c>
      <c r="AP102" s="38" t="e">
        <f t="shared" si="40"/>
        <v>#REF!</v>
      </c>
      <c r="AQ102" s="38" t="e">
        <f t="shared" si="40"/>
        <v>#REF!</v>
      </c>
      <c r="AR102" s="38" t="e">
        <f t="shared" si="40"/>
        <v>#REF!</v>
      </c>
      <c r="BA102" s="21" t="str">
        <f>IF(BB102="","",ROWS($BB$12:BB102))</f>
        <v/>
      </c>
      <c r="BB102" s="149"/>
      <c r="BC102" s="150"/>
      <c r="BD102" s="150"/>
      <c r="BE102" s="151"/>
      <c r="BF102" s="49"/>
      <c r="BG102" s="22" t="str">
        <f t="shared" si="36"/>
        <v/>
      </c>
      <c r="BH102" s="22"/>
      <c r="BI102" s="22"/>
      <c r="BJ102" s="22" t="str">
        <f t="shared" si="62"/>
        <v/>
      </c>
      <c r="BK102" s="22" t="str">
        <f t="shared" si="63"/>
        <v/>
      </c>
      <c r="BL102" s="22" t="str">
        <f t="shared" si="64"/>
        <v/>
      </c>
      <c r="BN102" s="14" t="str">
        <f t="shared" si="65"/>
        <v/>
      </c>
      <c r="BO102" s="14">
        <f t="shared" si="66"/>
        <v>5</v>
      </c>
      <c r="BP102" s="14" t="str">
        <f t="shared" si="67"/>
        <v>F</v>
      </c>
      <c r="BQ102" s="14" t="str">
        <f t="shared" si="68"/>
        <v>0</v>
      </c>
      <c r="BT102" s="13">
        <v>13.01</v>
      </c>
      <c r="BU102" s="45">
        <v>1</v>
      </c>
      <c r="BV102" s="45">
        <v>157</v>
      </c>
      <c r="BW102" s="2"/>
      <c r="BX102" s="1">
        <v>1.3419999999999999</v>
      </c>
      <c r="BY102" s="1">
        <v>1.3429999999999997</v>
      </c>
      <c r="BZ102" s="1">
        <v>1.4159999999999999</v>
      </c>
      <c r="CA102" s="1">
        <v>1.4169999999999998</v>
      </c>
      <c r="CB102" s="1">
        <v>1.716</v>
      </c>
      <c r="CC102" s="1">
        <v>1.7169999999999999</v>
      </c>
      <c r="CE102" s="64">
        <v>1.3580000000000001</v>
      </c>
      <c r="CF102" s="64">
        <v>1.359</v>
      </c>
      <c r="CG102" s="64">
        <v>1.4270000000000003</v>
      </c>
      <c r="CH102" s="64">
        <v>1.4280000000000002</v>
      </c>
      <c r="CI102" s="64">
        <v>1.706</v>
      </c>
      <c r="CJ102" s="64">
        <v>1.7069999999999999</v>
      </c>
      <c r="CM102" s="14" t="e">
        <f>IF('Nutritional Status'!#REF!="","",IF('Nutritional Status'!#REF!&gt;CT102,$CU$3,IF('Nutritional Status'!#REF!&gt;CR102,$CS$3,IF('Nutritional Status'!#REF!&gt;CP102,$CQ$3,$CP$3))))</f>
        <v>#REF!</v>
      </c>
      <c r="CN102" s="38">
        <v>98</v>
      </c>
      <c r="CO102" s="14" t="e">
        <f t="shared" si="58"/>
        <v>#REF!</v>
      </c>
      <c r="CP102" s="14" t="e">
        <f t="shared" si="61"/>
        <v>#REF!</v>
      </c>
      <c r="CQ102" s="14" t="e">
        <f t="shared" si="61"/>
        <v>#REF!</v>
      </c>
      <c r="CR102" s="14" t="e">
        <f t="shared" si="61"/>
        <v>#REF!</v>
      </c>
      <c r="CS102" s="14" t="e">
        <f t="shared" si="61"/>
        <v>#REF!</v>
      </c>
      <c r="CT102" s="14" t="e">
        <f t="shared" si="61"/>
        <v>#REF!</v>
      </c>
      <c r="CU102" s="14" t="e">
        <f t="shared" si="61"/>
        <v>#REF!</v>
      </c>
      <c r="CW102" s="38">
        <v>98</v>
      </c>
      <c r="CX102" s="14" t="e">
        <f t="shared" si="59"/>
        <v>#REF!</v>
      </c>
      <c r="CY102" s="14" t="e">
        <f t="shared" ref="CY102:DD105" si="71">IF($CX102="","",VLOOKUP($CX102,$BV$5:$CJ$173,CY$1))</f>
        <v>#REF!</v>
      </c>
      <c r="CZ102" s="14" t="e">
        <f t="shared" si="71"/>
        <v>#REF!</v>
      </c>
      <c r="DA102" s="14" t="e">
        <f t="shared" si="71"/>
        <v>#REF!</v>
      </c>
      <c r="DB102" s="14" t="e">
        <f t="shared" si="71"/>
        <v>#REF!</v>
      </c>
      <c r="DC102" s="14" t="e">
        <f t="shared" si="71"/>
        <v>#REF!</v>
      </c>
      <c r="DD102" s="14" t="e">
        <f t="shared" si="71"/>
        <v>#REF!</v>
      </c>
    </row>
    <row r="103" spans="1:108" ht="15" customHeight="1">
      <c r="A103" s="13">
        <v>13.02</v>
      </c>
      <c r="B103" s="31">
        <v>2</v>
      </c>
      <c r="C103" s="31">
        <v>158</v>
      </c>
      <c r="D103" s="2"/>
      <c r="E103" s="11">
        <v>13.8</v>
      </c>
      <c r="F103" s="11">
        <f t="shared" si="41"/>
        <v>13.9</v>
      </c>
      <c r="G103" s="11">
        <f>F103+1</f>
        <v>14.9</v>
      </c>
      <c r="H103" s="11">
        <f t="shared" si="42"/>
        <v>15</v>
      </c>
      <c r="I103" s="11">
        <v>25</v>
      </c>
      <c r="J103" s="11">
        <f t="shared" si="43"/>
        <v>25.1</v>
      </c>
      <c r="K103" s="1">
        <v>31.9</v>
      </c>
      <c r="L103" s="1">
        <f t="shared" si="44"/>
        <v>32</v>
      </c>
      <c r="M103" s="3"/>
      <c r="N103" s="11">
        <v>13.6</v>
      </c>
      <c r="O103" s="11">
        <f t="shared" si="45"/>
        <v>13.7</v>
      </c>
      <c r="P103" s="1">
        <v>14.9</v>
      </c>
      <c r="Q103" s="1">
        <f t="shared" si="46"/>
        <v>15</v>
      </c>
      <c r="R103" s="1">
        <v>26.5</v>
      </c>
      <c r="S103" s="1">
        <f t="shared" si="47"/>
        <v>26.6</v>
      </c>
      <c r="T103" s="1">
        <v>33.700000000000003</v>
      </c>
      <c r="U103" s="1">
        <f t="shared" si="48"/>
        <v>33.800000000000004</v>
      </c>
      <c r="Y103" s="38">
        <v>99</v>
      </c>
      <c r="Z103" s="38" t="str">
        <f>IF('Nutritional Status'!C61="","",VLOOKUP('Nutritional Status'!#REF!,$A$5:$C$173,3,))</f>
        <v/>
      </c>
      <c r="AA103" s="38" t="str">
        <f t="shared" si="49"/>
        <v/>
      </c>
      <c r="AB103" s="38" t="str">
        <f t="shared" si="50"/>
        <v/>
      </c>
      <c r="AC103" s="38" t="str">
        <f t="shared" si="51"/>
        <v/>
      </c>
      <c r="AD103" s="38" t="str">
        <f t="shared" si="52"/>
        <v/>
      </c>
      <c r="AE103" s="38" t="str">
        <f t="shared" si="53"/>
        <v/>
      </c>
      <c r="AF103" s="38" t="str">
        <f t="shared" si="54"/>
        <v/>
      </c>
      <c r="AG103" s="38" t="str">
        <f t="shared" si="55"/>
        <v/>
      </c>
      <c r="AH103" s="38" t="str">
        <f t="shared" si="56"/>
        <v/>
      </c>
      <c r="AJ103" s="38" t="e">
        <f>IF(#REF!="","",VLOOKUP(#REF!,$A$5:$C$173,3,))</f>
        <v>#REF!</v>
      </c>
      <c r="AK103" s="38" t="e">
        <f t="shared" si="57"/>
        <v>#REF!</v>
      </c>
      <c r="AL103" s="38" t="e">
        <f t="shared" si="40"/>
        <v>#REF!</v>
      </c>
      <c r="AM103" s="38" t="e">
        <f t="shared" si="40"/>
        <v>#REF!</v>
      </c>
      <c r="AN103" s="38" t="e">
        <f t="shared" si="40"/>
        <v>#REF!</v>
      </c>
      <c r="AO103" s="38" t="e">
        <f t="shared" si="40"/>
        <v>#REF!</v>
      </c>
      <c r="AP103" s="38" t="e">
        <f t="shared" si="40"/>
        <v>#REF!</v>
      </c>
      <c r="AQ103" s="38" t="e">
        <f t="shared" si="40"/>
        <v>#REF!</v>
      </c>
      <c r="AR103" s="38" t="e">
        <f t="shared" si="40"/>
        <v>#REF!</v>
      </c>
      <c r="BA103" s="21" t="str">
        <f>IF(BB103="","",ROWS($BB$12:BB103))</f>
        <v/>
      </c>
      <c r="BB103" s="149"/>
      <c r="BC103" s="150"/>
      <c r="BD103" s="150"/>
      <c r="BE103" s="151"/>
      <c r="BF103" s="49"/>
      <c r="BG103" s="22" t="str">
        <f t="shared" si="36"/>
        <v/>
      </c>
      <c r="BH103" s="22"/>
      <c r="BI103" s="22"/>
      <c r="BJ103" s="22" t="str">
        <f t="shared" si="62"/>
        <v/>
      </c>
      <c r="BK103" s="22" t="str">
        <f t="shared" si="63"/>
        <v/>
      </c>
      <c r="BL103" s="22" t="str">
        <f t="shared" si="64"/>
        <v/>
      </c>
      <c r="BN103" s="14" t="str">
        <f t="shared" si="65"/>
        <v/>
      </c>
      <c r="BO103" s="14">
        <f t="shared" si="66"/>
        <v>5</v>
      </c>
      <c r="BP103" s="14" t="str">
        <f t="shared" si="67"/>
        <v>F</v>
      </c>
      <c r="BQ103" s="14" t="str">
        <f t="shared" si="68"/>
        <v>0</v>
      </c>
      <c r="BT103" s="13">
        <v>13.02</v>
      </c>
      <c r="BU103" s="45">
        <v>2</v>
      </c>
      <c r="BV103" s="45">
        <v>158</v>
      </c>
      <c r="BW103" s="2"/>
      <c r="BX103" s="1">
        <v>1.347</v>
      </c>
      <c r="BY103" s="1">
        <v>1.3479999999999999</v>
      </c>
      <c r="BZ103" s="1">
        <v>1.4220000000000002</v>
      </c>
      <c r="CA103" s="1">
        <v>1.423</v>
      </c>
      <c r="CB103" s="1">
        <v>1.722</v>
      </c>
      <c r="CC103" s="1">
        <v>1.7229999999999999</v>
      </c>
      <c r="CE103" s="64">
        <v>1.361</v>
      </c>
      <c r="CF103" s="64">
        <v>1.3619999999999999</v>
      </c>
      <c r="CG103" s="64">
        <v>1.431</v>
      </c>
      <c r="CH103" s="64">
        <v>1.4319999999999999</v>
      </c>
      <c r="CI103" s="64">
        <v>1.71</v>
      </c>
      <c r="CJ103" s="64">
        <v>1.7109999999999999</v>
      </c>
      <c r="CM103" s="14" t="e">
        <f>IF('Nutritional Status'!#REF!="","",IF('Nutritional Status'!#REF!&gt;CT103,$CU$3,IF('Nutritional Status'!#REF!&gt;CR103,$CS$3,IF('Nutritional Status'!#REF!&gt;CP103,$CQ$3,$CP$3))))</f>
        <v>#REF!</v>
      </c>
      <c r="CN103" s="38">
        <v>99</v>
      </c>
      <c r="CO103" s="14" t="str">
        <f t="shared" si="58"/>
        <v/>
      </c>
      <c r="CP103" s="14" t="str">
        <f t="shared" si="61"/>
        <v/>
      </c>
      <c r="CQ103" s="14" t="str">
        <f t="shared" si="61"/>
        <v/>
      </c>
      <c r="CR103" s="14" t="str">
        <f t="shared" si="61"/>
        <v/>
      </c>
      <c r="CS103" s="14" t="str">
        <f t="shared" si="61"/>
        <v/>
      </c>
      <c r="CT103" s="14" t="str">
        <f t="shared" si="61"/>
        <v/>
      </c>
      <c r="CU103" s="14" t="str">
        <f t="shared" si="61"/>
        <v/>
      </c>
      <c r="CW103" s="38">
        <v>99</v>
      </c>
      <c r="CX103" s="14" t="e">
        <f t="shared" si="59"/>
        <v>#REF!</v>
      </c>
      <c r="CY103" s="14" t="e">
        <f t="shared" si="71"/>
        <v>#REF!</v>
      </c>
      <c r="CZ103" s="14" t="e">
        <f t="shared" si="71"/>
        <v>#REF!</v>
      </c>
      <c r="DA103" s="14" t="e">
        <f t="shared" si="71"/>
        <v>#REF!</v>
      </c>
      <c r="DB103" s="14" t="e">
        <f t="shared" si="71"/>
        <v>#REF!</v>
      </c>
      <c r="DC103" s="14" t="e">
        <f t="shared" si="71"/>
        <v>#REF!</v>
      </c>
      <c r="DD103" s="14" t="e">
        <f t="shared" si="71"/>
        <v>#REF!</v>
      </c>
    </row>
    <row r="104" spans="1:108" ht="15" customHeight="1">
      <c r="A104" s="13">
        <v>13.03</v>
      </c>
      <c r="B104" s="31">
        <v>3</v>
      </c>
      <c r="C104" s="31">
        <v>159</v>
      </c>
      <c r="D104" s="2"/>
      <c r="E104" s="11">
        <v>13.8</v>
      </c>
      <c r="F104" s="11">
        <f t="shared" si="41"/>
        <v>13.9</v>
      </c>
      <c r="G104" s="11">
        <v>15</v>
      </c>
      <c r="H104" s="11">
        <f t="shared" si="42"/>
        <v>15.1</v>
      </c>
      <c r="I104" s="11">
        <v>25.1</v>
      </c>
      <c r="J104" s="11">
        <f t="shared" si="43"/>
        <v>25.200000000000003</v>
      </c>
      <c r="K104" s="1">
        <v>32.1</v>
      </c>
      <c r="L104" s="1">
        <f t="shared" si="44"/>
        <v>32.200000000000003</v>
      </c>
      <c r="M104" s="3"/>
      <c r="N104" s="11">
        <v>13.6</v>
      </c>
      <c r="O104" s="11">
        <f t="shared" si="45"/>
        <v>13.7</v>
      </c>
      <c r="P104" s="1">
        <v>15</v>
      </c>
      <c r="Q104" s="1">
        <f t="shared" si="46"/>
        <v>15.1</v>
      </c>
      <c r="R104" s="1">
        <v>26.6</v>
      </c>
      <c r="S104" s="1">
        <f t="shared" si="47"/>
        <v>26.700000000000003</v>
      </c>
      <c r="T104" s="1">
        <v>33.799999999999997</v>
      </c>
      <c r="U104" s="1">
        <f t="shared" si="48"/>
        <v>33.9</v>
      </c>
      <c r="Y104" s="38">
        <v>100</v>
      </c>
      <c r="Z104" s="38" t="e">
        <f>IF('Nutritional Status'!#REF!="","",VLOOKUP('Nutritional Status'!#REF!,$A$5:$C$173,3,))</f>
        <v>#REF!</v>
      </c>
      <c r="AA104" s="38" t="e">
        <f t="shared" si="49"/>
        <v>#REF!</v>
      </c>
      <c r="AB104" s="38" t="e">
        <f t="shared" si="50"/>
        <v>#REF!</v>
      </c>
      <c r="AC104" s="38" t="e">
        <f t="shared" si="51"/>
        <v>#REF!</v>
      </c>
      <c r="AD104" s="38" t="e">
        <f t="shared" si="52"/>
        <v>#REF!</v>
      </c>
      <c r="AE104" s="38" t="e">
        <f t="shared" si="53"/>
        <v>#REF!</v>
      </c>
      <c r="AF104" s="38" t="e">
        <f t="shared" si="54"/>
        <v>#REF!</v>
      </c>
      <c r="AG104" s="38" t="e">
        <f t="shared" si="55"/>
        <v>#REF!</v>
      </c>
      <c r="AH104" s="38" t="e">
        <f t="shared" si="56"/>
        <v>#REF!</v>
      </c>
      <c r="AJ104" s="38" t="e">
        <f>IF(#REF!="","",VLOOKUP(#REF!,$A$5:$C$173,3,))</f>
        <v>#REF!</v>
      </c>
      <c r="AK104" s="38" t="e">
        <f t="shared" si="57"/>
        <v>#REF!</v>
      </c>
      <c r="AL104" s="38" t="e">
        <f t="shared" si="40"/>
        <v>#REF!</v>
      </c>
      <c r="AM104" s="38" t="e">
        <f t="shared" si="40"/>
        <v>#REF!</v>
      </c>
      <c r="AN104" s="38" t="e">
        <f t="shared" si="40"/>
        <v>#REF!</v>
      </c>
      <c r="AO104" s="38" t="e">
        <f t="shared" si="40"/>
        <v>#REF!</v>
      </c>
      <c r="AP104" s="38" t="e">
        <f t="shared" si="40"/>
        <v>#REF!</v>
      </c>
      <c r="AQ104" s="38" t="e">
        <f t="shared" si="40"/>
        <v>#REF!</v>
      </c>
      <c r="AR104" s="38" t="e">
        <f t="shared" si="40"/>
        <v>#REF!</v>
      </c>
      <c r="BA104" s="21" t="str">
        <f>IF(BB104="","",ROWS($BB$12:BB104))</f>
        <v/>
      </c>
      <c r="BB104" s="149"/>
      <c r="BC104" s="150"/>
      <c r="BD104" s="150"/>
      <c r="BE104" s="151"/>
      <c r="BF104" s="49"/>
      <c r="BG104" s="22" t="str">
        <f t="shared" si="36"/>
        <v/>
      </c>
      <c r="BH104" s="22"/>
      <c r="BI104" s="22"/>
      <c r="BJ104" s="22" t="str">
        <f t="shared" si="62"/>
        <v/>
      </c>
      <c r="BK104" s="22" t="str">
        <f t="shared" si="63"/>
        <v/>
      </c>
      <c r="BL104" s="22" t="str">
        <f t="shared" si="64"/>
        <v/>
      </c>
      <c r="BN104" s="14" t="str">
        <f t="shared" si="65"/>
        <v/>
      </c>
      <c r="BO104" s="14">
        <f t="shared" si="66"/>
        <v>5</v>
      </c>
      <c r="BP104" s="14" t="str">
        <f t="shared" si="67"/>
        <v>F</v>
      </c>
      <c r="BQ104" s="14" t="str">
        <f t="shared" si="68"/>
        <v>0</v>
      </c>
      <c r="BT104" s="13">
        <v>13.03</v>
      </c>
      <c r="BU104" s="45">
        <v>3</v>
      </c>
      <c r="BV104" s="45">
        <v>159</v>
      </c>
      <c r="BW104" s="2"/>
      <c r="BX104" s="1">
        <v>1.3530000000000002</v>
      </c>
      <c r="BY104" s="1">
        <v>1.3540000000000001</v>
      </c>
      <c r="BZ104" s="1">
        <v>1.4280000000000002</v>
      </c>
      <c r="CA104" s="1">
        <v>1.429</v>
      </c>
      <c r="CB104" s="1">
        <v>1.7290000000000001</v>
      </c>
      <c r="CC104" s="1">
        <v>1.73</v>
      </c>
      <c r="CE104" s="64">
        <v>1.3640000000000001</v>
      </c>
      <c r="CF104" s="64">
        <v>1.365</v>
      </c>
      <c r="CG104" s="64">
        <v>1.4340000000000002</v>
      </c>
      <c r="CH104" s="64">
        <v>1.4350000000000001</v>
      </c>
      <c r="CI104" s="64">
        <v>1.7130000000000001</v>
      </c>
      <c r="CJ104" s="64">
        <v>1.714</v>
      </c>
      <c r="CM104" s="14" t="e">
        <f>IF('Nutritional Status'!#REF!="","",IF('Nutritional Status'!#REF!&gt;CT104,$CU$3,IF('Nutritional Status'!#REF!&gt;CR104,$CS$3,IF('Nutritional Status'!#REF!&gt;CP104,$CQ$3,$CP$3))))</f>
        <v>#REF!</v>
      </c>
      <c r="CN104" s="38">
        <v>100</v>
      </c>
      <c r="CO104" s="14" t="e">
        <f t="shared" si="58"/>
        <v>#REF!</v>
      </c>
      <c r="CP104" s="14" t="e">
        <f t="shared" si="61"/>
        <v>#REF!</v>
      </c>
      <c r="CQ104" s="14" t="e">
        <f t="shared" si="61"/>
        <v>#REF!</v>
      </c>
      <c r="CR104" s="14" t="e">
        <f t="shared" si="61"/>
        <v>#REF!</v>
      </c>
      <c r="CS104" s="14" t="e">
        <f t="shared" si="61"/>
        <v>#REF!</v>
      </c>
      <c r="CT104" s="14" t="e">
        <f t="shared" si="61"/>
        <v>#REF!</v>
      </c>
      <c r="CU104" s="14" t="e">
        <f t="shared" si="61"/>
        <v>#REF!</v>
      </c>
      <c r="CW104" s="38">
        <v>100</v>
      </c>
      <c r="CX104" s="14" t="e">
        <f t="shared" si="59"/>
        <v>#REF!</v>
      </c>
      <c r="CY104" s="14" t="e">
        <f t="shared" si="71"/>
        <v>#REF!</v>
      </c>
      <c r="CZ104" s="14" t="e">
        <f t="shared" si="71"/>
        <v>#REF!</v>
      </c>
      <c r="DA104" s="14" t="e">
        <f t="shared" si="71"/>
        <v>#REF!</v>
      </c>
      <c r="DB104" s="14" t="e">
        <f t="shared" si="71"/>
        <v>#REF!</v>
      </c>
      <c r="DC104" s="14" t="e">
        <f t="shared" si="71"/>
        <v>#REF!</v>
      </c>
      <c r="DD104" s="14" t="e">
        <f t="shared" si="71"/>
        <v>#REF!</v>
      </c>
    </row>
    <row r="105" spans="1:108" ht="15" customHeight="1">
      <c r="A105" s="13">
        <v>13.04</v>
      </c>
      <c r="B105" s="31">
        <v>4</v>
      </c>
      <c r="C105" s="31">
        <v>160</v>
      </c>
      <c r="D105" s="2"/>
      <c r="E105" s="11">
        <v>13.9</v>
      </c>
      <c r="F105" s="11">
        <f t="shared" si="41"/>
        <v>14</v>
      </c>
      <c r="G105" s="11">
        <f>F105+1</f>
        <v>15</v>
      </c>
      <c r="H105" s="11">
        <f t="shared" si="42"/>
        <v>15.1</v>
      </c>
      <c r="I105" s="11">
        <v>25.2</v>
      </c>
      <c r="J105" s="11">
        <f t="shared" si="43"/>
        <v>25.3</v>
      </c>
      <c r="K105" s="1">
        <v>32.200000000000003</v>
      </c>
      <c r="L105" s="1">
        <f t="shared" si="44"/>
        <v>32.300000000000004</v>
      </c>
      <c r="M105" s="3"/>
      <c r="N105" s="11">
        <v>13.7</v>
      </c>
      <c r="O105" s="11">
        <f t="shared" si="45"/>
        <v>13.799999999999999</v>
      </c>
      <c r="P105" s="1">
        <v>15</v>
      </c>
      <c r="Q105" s="1">
        <f t="shared" si="46"/>
        <v>15.1</v>
      </c>
      <c r="R105" s="1">
        <v>26.7</v>
      </c>
      <c r="S105" s="1">
        <f t="shared" si="47"/>
        <v>26.8</v>
      </c>
      <c r="T105" s="1">
        <v>33.9</v>
      </c>
      <c r="U105" s="1">
        <f t="shared" si="48"/>
        <v>34</v>
      </c>
      <c r="Z105" s="38" t="str">
        <f>IF('Nutritional Status'!C64="","",VLOOKUP('Nutritional Status'!#REF!,$A$5:$C$173,3,))</f>
        <v/>
      </c>
      <c r="AJ105" s="38" t="e">
        <f>IF(#REF!="","",VLOOKUP(#REF!,$A$5:$C$173,3,))</f>
        <v>#REF!</v>
      </c>
      <c r="BA105" s="21" t="str">
        <f>IF(BB105="","",ROWS($BB$12:BB105))</f>
        <v/>
      </c>
      <c r="BB105" s="149"/>
      <c r="BC105" s="150"/>
      <c r="BD105" s="150"/>
      <c r="BE105" s="151"/>
      <c r="BF105" s="49"/>
      <c r="BG105" s="22" t="str">
        <f t="shared" si="36"/>
        <v/>
      </c>
      <c r="BH105" s="22"/>
      <c r="BI105" s="22"/>
      <c r="BJ105" s="22" t="str">
        <f t="shared" si="62"/>
        <v/>
      </c>
      <c r="BK105" s="22" t="str">
        <f t="shared" si="63"/>
        <v/>
      </c>
      <c r="BL105" s="22" t="str">
        <f t="shared" si="64"/>
        <v/>
      </c>
      <c r="BN105" s="14" t="str">
        <f t="shared" si="65"/>
        <v/>
      </c>
      <c r="BO105" s="14">
        <f t="shared" si="66"/>
        <v>5</v>
      </c>
      <c r="BP105" s="14" t="str">
        <f t="shared" si="67"/>
        <v>F</v>
      </c>
      <c r="BQ105" s="14" t="str">
        <f t="shared" si="68"/>
        <v>0</v>
      </c>
      <c r="BT105" s="13">
        <v>13.04</v>
      </c>
      <c r="BU105" s="45">
        <v>4</v>
      </c>
      <c r="BV105" s="45">
        <v>160</v>
      </c>
      <c r="BW105" s="2"/>
      <c r="BX105" s="1">
        <v>1.3580000000000001</v>
      </c>
      <c r="BY105" s="1">
        <v>1.359</v>
      </c>
      <c r="BZ105" s="1">
        <v>1.4330000000000001</v>
      </c>
      <c r="CA105" s="1">
        <v>1.4340000000000002</v>
      </c>
      <c r="CB105" s="1">
        <v>1.7350000000000001</v>
      </c>
      <c r="CC105" s="1">
        <v>1.736</v>
      </c>
      <c r="CE105" s="64">
        <v>1.3680000000000001</v>
      </c>
      <c r="CF105" s="64">
        <v>1.369</v>
      </c>
      <c r="CG105" s="64">
        <v>1.4370000000000003</v>
      </c>
      <c r="CH105" s="64">
        <v>1.4380000000000002</v>
      </c>
      <c r="CI105" s="64">
        <v>1.716</v>
      </c>
      <c r="CJ105" s="64">
        <v>1.7169999999999999</v>
      </c>
      <c r="CM105" s="14" t="e">
        <f>IF('Nutritional Status'!#REF!="","",IF('Nutritional Status'!#REF!&gt;CT105,$CU$3,IF('Nutritional Status'!#REF!&gt;CR105,$CS$3,IF('Nutritional Status'!#REF!&gt;CP105,$CQ$3,$CP$3))))</f>
        <v>#REF!</v>
      </c>
      <c r="CN105" s="38"/>
      <c r="CO105" s="14" t="str">
        <f t="shared" si="58"/>
        <v/>
      </c>
      <c r="CW105" s="38"/>
      <c r="CX105" s="14" t="e">
        <f t="shared" si="59"/>
        <v>#REF!</v>
      </c>
      <c r="CY105" s="14" t="e">
        <f t="shared" si="71"/>
        <v>#REF!</v>
      </c>
      <c r="CZ105" s="14" t="e">
        <f t="shared" si="71"/>
        <v>#REF!</v>
      </c>
      <c r="DA105" s="14" t="e">
        <f t="shared" si="71"/>
        <v>#REF!</v>
      </c>
      <c r="DB105" s="14" t="e">
        <f t="shared" si="71"/>
        <v>#REF!</v>
      </c>
      <c r="DC105" s="14" t="e">
        <f t="shared" si="71"/>
        <v>#REF!</v>
      </c>
      <c r="DD105" s="14" t="e">
        <f t="shared" si="71"/>
        <v>#REF!</v>
      </c>
    </row>
    <row r="106" spans="1:108" ht="15" customHeight="1">
      <c r="A106" s="13">
        <v>13.05</v>
      </c>
      <c r="B106" s="31">
        <v>5</v>
      </c>
      <c r="C106" s="31">
        <v>161</v>
      </c>
      <c r="D106" s="2"/>
      <c r="E106" s="11">
        <v>13.9</v>
      </c>
      <c r="F106" s="11">
        <f t="shared" si="41"/>
        <v>14</v>
      </c>
      <c r="G106" s="11">
        <v>15.1</v>
      </c>
      <c r="H106" s="11">
        <f t="shared" si="42"/>
        <v>15.2</v>
      </c>
      <c r="I106" s="11">
        <v>25.2</v>
      </c>
      <c r="J106" s="11">
        <f t="shared" si="43"/>
        <v>25.3</v>
      </c>
      <c r="K106" s="1">
        <v>32.299999999999997</v>
      </c>
      <c r="L106" s="1">
        <f t="shared" si="44"/>
        <v>32.4</v>
      </c>
      <c r="M106" s="3"/>
      <c r="N106" s="11">
        <v>13.7</v>
      </c>
      <c r="O106" s="11">
        <f t="shared" si="45"/>
        <v>13.799999999999999</v>
      </c>
      <c r="P106" s="1">
        <v>15.1</v>
      </c>
      <c r="Q106" s="1">
        <f t="shared" si="46"/>
        <v>15.2</v>
      </c>
      <c r="R106" s="1">
        <v>26.8</v>
      </c>
      <c r="S106" s="1">
        <f t="shared" si="47"/>
        <v>26.900000000000002</v>
      </c>
      <c r="T106" s="1">
        <v>34</v>
      </c>
      <c r="U106" s="1">
        <f t="shared" si="48"/>
        <v>34.1</v>
      </c>
      <c r="Y106" s="38">
        <v>1</v>
      </c>
      <c r="Z106" s="38" t="str">
        <f>IF('Nutritional Status'!C63="","",VLOOKUP('Nutritional Status'!#REF!,$A$5:$C$173,3,))</f>
        <v/>
      </c>
      <c r="AA106" s="38" t="str">
        <f>IF(Z106="","",VLOOKUP($Z106,$C$5:$U$273,AA$2))</f>
        <v/>
      </c>
      <c r="AB106" s="38" t="str">
        <f>IF(Z106="","",VLOOKUP($Z106,$C$5:$U$273,AB$2))</f>
        <v/>
      </c>
      <c r="AC106" s="38" t="str">
        <f>IF(Z106="","",VLOOKUP($Z106,$C$5:$U$273,AC$2))</f>
        <v/>
      </c>
      <c r="AD106" s="38" t="str">
        <f>IF(Z106="","",VLOOKUP($Z106,$C$5:$U$273,AD$2))</f>
        <v/>
      </c>
      <c r="AE106" s="38" t="str">
        <f>IF(Z106="","",VLOOKUP($Z106,$C$5:$U$273,AE$2))</f>
        <v/>
      </c>
      <c r="AF106" s="38" t="str">
        <f>IF(Z106="","",VLOOKUP($Z106,$C$5:$U$273,AF$2))</f>
        <v/>
      </c>
      <c r="AG106" s="38" t="str">
        <f>IF(Z106="","",VLOOKUP($Z106,$C$5:$U$273,AG$2))</f>
        <v/>
      </c>
      <c r="AH106" s="38" t="str">
        <f>IF(Z106="","",VLOOKUP($Z106,$C$5:$U$273,AH$2))</f>
        <v/>
      </c>
      <c r="AJ106" s="38" t="e">
        <f>IF(#REF!="","",VLOOKUP(#REF!,$A$5:$C$173,3,))</f>
        <v>#REF!</v>
      </c>
      <c r="AK106" s="38" t="e">
        <f>IF($AJ106="","",VLOOKUP($AJ106,$C$5:$U$273,AK$2))</f>
        <v>#REF!</v>
      </c>
      <c r="AL106" s="38" t="e">
        <f t="shared" ref="AL106:AR121" si="72">IF($AJ106="","",VLOOKUP($AJ106,$C$5:$U$273,AL$2))</f>
        <v>#REF!</v>
      </c>
      <c r="AM106" s="38" t="e">
        <f t="shared" si="72"/>
        <v>#REF!</v>
      </c>
      <c r="AN106" s="38" t="e">
        <f t="shared" si="72"/>
        <v>#REF!</v>
      </c>
      <c r="AO106" s="38" t="e">
        <f t="shared" si="72"/>
        <v>#REF!</v>
      </c>
      <c r="AP106" s="38" t="e">
        <f t="shared" si="72"/>
        <v>#REF!</v>
      </c>
      <c r="AQ106" s="38" t="e">
        <f t="shared" si="72"/>
        <v>#REF!</v>
      </c>
      <c r="AR106" s="38" t="e">
        <f t="shared" si="72"/>
        <v>#REF!</v>
      </c>
      <c r="BA106" s="21" t="str">
        <f>IF(BB106="","",ROWS($BB$12:BB106))</f>
        <v/>
      </c>
      <c r="BB106" s="149"/>
      <c r="BC106" s="150"/>
      <c r="BD106" s="150"/>
      <c r="BE106" s="151"/>
      <c r="BF106" s="49"/>
      <c r="BG106" s="22" t="str">
        <f t="shared" si="36"/>
        <v/>
      </c>
      <c r="BH106" s="22"/>
      <c r="BI106" s="22"/>
      <c r="BJ106" s="22" t="str">
        <f t="shared" si="62"/>
        <v/>
      </c>
      <c r="BK106" s="22" t="str">
        <f t="shared" si="63"/>
        <v/>
      </c>
      <c r="BL106" s="22" t="str">
        <f t="shared" si="64"/>
        <v/>
      </c>
      <c r="BN106" s="14" t="str">
        <f t="shared" si="65"/>
        <v/>
      </c>
      <c r="BO106" s="14">
        <f t="shared" si="66"/>
        <v>5</v>
      </c>
      <c r="BP106" s="14" t="str">
        <f t="shared" si="67"/>
        <v>F</v>
      </c>
      <c r="BQ106" s="14" t="str">
        <f t="shared" si="68"/>
        <v>0</v>
      </c>
      <c r="BT106" s="13">
        <v>13.05</v>
      </c>
      <c r="BU106" s="45">
        <v>5</v>
      </c>
      <c r="BV106" s="45">
        <v>161</v>
      </c>
      <c r="BW106" s="2"/>
      <c r="BX106" s="1">
        <v>1.3630000000000002</v>
      </c>
      <c r="BY106" s="1">
        <v>1.3640000000000001</v>
      </c>
      <c r="BZ106" s="1">
        <v>1.4390000000000001</v>
      </c>
      <c r="CA106" s="1">
        <v>1.44</v>
      </c>
      <c r="CB106" s="1">
        <v>1.742</v>
      </c>
      <c r="CC106" s="1">
        <v>1.7429999999999999</v>
      </c>
      <c r="CE106" s="64">
        <v>1.371</v>
      </c>
      <c r="CF106" s="64">
        <v>1.3719999999999999</v>
      </c>
      <c r="CG106" s="64">
        <v>1.44</v>
      </c>
      <c r="CH106" s="64">
        <v>1.4409999999999998</v>
      </c>
      <c r="CI106" s="64">
        <v>1.7190000000000001</v>
      </c>
      <c r="CJ106" s="64">
        <v>1.72</v>
      </c>
      <c r="CM106" s="14" t="e">
        <f>IF('Nutritional Status'!#REF!="","",IF('Nutritional Status'!#REF!&gt;CT106,$CU$3,IF('Nutritional Status'!#REF!&gt;CR106,$CS$3,IF('Nutritional Status'!#REF!&gt;CP106,$CQ$3,$CP$3))))</f>
        <v>#REF!</v>
      </c>
      <c r="CN106" s="38">
        <v>1</v>
      </c>
      <c r="CO106" s="14" t="str">
        <f t="shared" si="58"/>
        <v/>
      </c>
      <c r="CP106" s="14" t="str">
        <f t="shared" si="61"/>
        <v/>
      </c>
      <c r="CQ106" s="14" t="str">
        <f t="shared" si="61"/>
        <v/>
      </c>
      <c r="CR106" s="14" t="str">
        <f t="shared" si="61"/>
        <v/>
      </c>
      <c r="CS106" s="14" t="str">
        <f t="shared" si="61"/>
        <v/>
      </c>
      <c r="CT106" s="14" t="str">
        <f t="shared" si="61"/>
        <v/>
      </c>
      <c r="CU106" s="14" t="str">
        <f t="shared" si="61"/>
        <v/>
      </c>
      <c r="CW106" s="38">
        <v>1</v>
      </c>
      <c r="CX106" s="14" t="e">
        <f t="shared" si="59"/>
        <v>#REF!</v>
      </c>
      <c r="CY106" s="14" t="e">
        <f>IF($CX106="","",VLOOKUP($CX106,$BV$5:$CJ$173,CY$2))</f>
        <v>#REF!</v>
      </c>
      <c r="CZ106" s="14" t="e">
        <f t="shared" ref="CZ106:DD121" si="73">IF($CX106="","",VLOOKUP($CX106,$BV$5:$CJ$173,CZ$2))</f>
        <v>#REF!</v>
      </c>
      <c r="DA106" s="14" t="e">
        <f t="shared" si="73"/>
        <v>#REF!</v>
      </c>
      <c r="DB106" s="14" t="e">
        <f t="shared" si="73"/>
        <v>#REF!</v>
      </c>
      <c r="DC106" s="14" t="e">
        <f t="shared" si="73"/>
        <v>#REF!</v>
      </c>
      <c r="DD106" s="14" t="e">
        <f t="shared" si="73"/>
        <v>#REF!</v>
      </c>
    </row>
    <row r="107" spans="1:108" ht="15" customHeight="1">
      <c r="A107" s="13">
        <v>13.06</v>
      </c>
      <c r="B107" s="31">
        <v>6</v>
      </c>
      <c r="C107" s="31">
        <v>162</v>
      </c>
      <c r="D107" s="2"/>
      <c r="E107" s="11">
        <v>13.9</v>
      </c>
      <c r="F107" s="11">
        <f t="shared" si="41"/>
        <v>14</v>
      </c>
      <c r="G107" s="11">
        <v>15.1</v>
      </c>
      <c r="H107" s="11">
        <f t="shared" si="42"/>
        <v>15.2</v>
      </c>
      <c r="I107" s="11">
        <v>25.3</v>
      </c>
      <c r="J107" s="11">
        <f t="shared" si="43"/>
        <v>25.400000000000002</v>
      </c>
      <c r="K107" s="1">
        <v>32.4</v>
      </c>
      <c r="L107" s="1">
        <f t="shared" si="44"/>
        <v>32.5</v>
      </c>
      <c r="M107" s="3"/>
      <c r="N107" s="11">
        <v>13.7</v>
      </c>
      <c r="O107" s="11">
        <f t="shared" si="45"/>
        <v>13.799999999999999</v>
      </c>
      <c r="P107" s="1">
        <v>15.1</v>
      </c>
      <c r="Q107" s="1">
        <f t="shared" si="46"/>
        <v>15.2</v>
      </c>
      <c r="R107" s="1">
        <v>26.9</v>
      </c>
      <c r="S107" s="1">
        <f t="shared" si="47"/>
        <v>27</v>
      </c>
      <c r="T107" s="1">
        <v>34.1</v>
      </c>
      <c r="U107" s="1">
        <f t="shared" si="48"/>
        <v>34.200000000000003</v>
      </c>
      <c r="Y107" s="38">
        <v>2</v>
      </c>
      <c r="Z107" s="38" t="e">
        <f>IF('Nutritional Status'!#REF!="","",VLOOKUP('Nutritional Status'!#REF!,$A$5:$C$173,3,))</f>
        <v>#REF!</v>
      </c>
      <c r="AA107" s="38" t="e">
        <f t="shared" ref="AA107:AA170" si="74">IF(Z107="","",VLOOKUP($Z107,$C$5:$U$273,AA$2))</f>
        <v>#REF!</v>
      </c>
      <c r="AB107" s="38" t="e">
        <f t="shared" ref="AB107:AB170" si="75">IF(Z107="","",VLOOKUP($Z107,$C$5:$U$273,AB$2))</f>
        <v>#REF!</v>
      </c>
      <c r="AC107" s="38" t="e">
        <f t="shared" ref="AC107:AC170" si="76">IF(Z107="","",VLOOKUP($Z107,$C$5:$U$273,AC$2))</f>
        <v>#REF!</v>
      </c>
      <c r="AD107" s="38" t="e">
        <f t="shared" ref="AD107:AD170" si="77">IF(Z107="","",VLOOKUP($Z107,$C$5:$U$273,AD$2))</f>
        <v>#REF!</v>
      </c>
      <c r="AE107" s="38" t="e">
        <f t="shared" ref="AE107:AE170" si="78">IF(Z107="","",VLOOKUP($Z107,$C$5:$U$273,AE$2))</f>
        <v>#REF!</v>
      </c>
      <c r="AF107" s="38" t="e">
        <f t="shared" ref="AF107:AF170" si="79">IF(Z107="","",VLOOKUP($Z107,$C$5:$U$273,AF$2))</f>
        <v>#REF!</v>
      </c>
      <c r="AG107" s="38" t="e">
        <f t="shared" ref="AG107:AG170" si="80">IF(Z107="","",VLOOKUP($Z107,$C$5:$U$273,AG$2))</f>
        <v>#REF!</v>
      </c>
      <c r="AH107" s="38" t="e">
        <f t="shared" ref="AH107:AH170" si="81">IF(Z107="","",VLOOKUP($Z107,$C$5:$U$273,AH$2))</f>
        <v>#REF!</v>
      </c>
      <c r="AJ107" s="38" t="e">
        <f>IF(#REF!="","",VLOOKUP(#REF!,$A$5:$C$173,3,))</f>
        <v>#REF!</v>
      </c>
      <c r="AK107" s="38" t="e">
        <f t="shared" ref="AK107:AR138" si="82">IF($AJ107="","",VLOOKUP($AJ107,$C$5:$U$273,AK$2))</f>
        <v>#REF!</v>
      </c>
      <c r="AL107" s="38" t="e">
        <f t="shared" si="72"/>
        <v>#REF!</v>
      </c>
      <c r="AM107" s="38" t="e">
        <f t="shared" si="72"/>
        <v>#REF!</v>
      </c>
      <c r="AN107" s="38" t="e">
        <f t="shared" si="72"/>
        <v>#REF!</v>
      </c>
      <c r="AO107" s="38" t="e">
        <f t="shared" si="72"/>
        <v>#REF!</v>
      </c>
      <c r="AP107" s="38" t="e">
        <f t="shared" si="72"/>
        <v>#REF!</v>
      </c>
      <c r="AQ107" s="38" t="e">
        <f t="shared" si="72"/>
        <v>#REF!</v>
      </c>
      <c r="AR107" s="38" t="e">
        <f t="shared" si="72"/>
        <v>#REF!</v>
      </c>
      <c r="BA107" s="21" t="str">
        <f>IF(BB107="","",ROWS($BB$12:BB107))</f>
        <v/>
      </c>
      <c r="BB107" s="149"/>
      <c r="BC107" s="150"/>
      <c r="BD107" s="150"/>
      <c r="BE107" s="151"/>
      <c r="BF107" s="49"/>
      <c r="BG107" s="22" t="str">
        <f t="shared" si="36"/>
        <v/>
      </c>
      <c r="BH107" s="22"/>
      <c r="BI107" s="22"/>
      <c r="BJ107" s="22" t="str">
        <f t="shared" si="62"/>
        <v/>
      </c>
      <c r="BK107" s="22" t="str">
        <f t="shared" si="63"/>
        <v/>
      </c>
      <c r="BL107" s="22" t="str">
        <f t="shared" si="64"/>
        <v/>
      </c>
      <c r="BN107" s="14" t="str">
        <f t="shared" si="65"/>
        <v/>
      </c>
      <c r="BO107" s="14">
        <f t="shared" si="66"/>
        <v>5</v>
      </c>
      <c r="BP107" s="14" t="str">
        <f t="shared" si="67"/>
        <v>F</v>
      </c>
      <c r="BQ107" s="14" t="str">
        <f t="shared" si="68"/>
        <v>0</v>
      </c>
      <c r="BT107" s="13">
        <v>13.06</v>
      </c>
      <c r="BU107" s="45">
        <v>6</v>
      </c>
      <c r="BV107" s="45">
        <v>162</v>
      </c>
      <c r="BW107" s="2"/>
      <c r="BX107" s="1">
        <v>1.369</v>
      </c>
      <c r="BY107" s="1">
        <v>1.37</v>
      </c>
      <c r="BZ107" s="1">
        <v>1.444</v>
      </c>
      <c r="CA107" s="1">
        <v>1.4450000000000001</v>
      </c>
      <c r="CB107" s="1">
        <v>1.7480000000000002</v>
      </c>
      <c r="CC107" s="1">
        <v>1.7490000000000001</v>
      </c>
      <c r="CE107" s="64">
        <v>1.3730000000000002</v>
      </c>
      <c r="CF107" s="64">
        <v>1.3740000000000001</v>
      </c>
      <c r="CG107" s="64">
        <v>1.4430000000000001</v>
      </c>
      <c r="CH107" s="64">
        <v>1.444</v>
      </c>
      <c r="CI107" s="64">
        <v>1.722</v>
      </c>
      <c r="CJ107" s="64">
        <v>1.7229999999999999</v>
      </c>
      <c r="CM107" s="14" t="e">
        <f>IF('Nutritional Status'!#REF!="","",IF('Nutritional Status'!#REF!&gt;CT107,$CU$3,IF('Nutritional Status'!#REF!&gt;CR107,$CS$3,IF('Nutritional Status'!#REF!&gt;CP107,$CQ$3,$CP$3))))</f>
        <v>#REF!</v>
      </c>
      <c r="CN107" s="38">
        <v>2</v>
      </c>
      <c r="CO107" s="14" t="e">
        <f t="shared" si="58"/>
        <v>#REF!</v>
      </c>
      <c r="CP107" s="14" t="e">
        <f t="shared" si="61"/>
        <v>#REF!</v>
      </c>
      <c r="CQ107" s="14" t="e">
        <f t="shared" si="61"/>
        <v>#REF!</v>
      </c>
      <c r="CR107" s="14" t="e">
        <f t="shared" si="61"/>
        <v>#REF!</v>
      </c>
      <c r="CS107" s="14" t="e">
        <f t="shared" si="61"/>
        <v>#REF!</v>
      </c>
      <c r="CT107" s="14" t="e">
        <f t="shared" si="61"/>
        <v>#REF!</v>
      </c>
      <c r="CU107" s="14" t="e">
        <f t="shared" si="61"/>
        <v>#REF!</v>
      </c>
      <c r="CW107" s="38">
        <v>2</v>
      </c>
      <c r="CX107" s="14" t="e">
        <f t="shared" ref="CX107" si="83">AJ107</f>
        <v>#REF!</v>
      </c>
      <c r="CY107" s="14" t="e">
        <f t="shared" ref="CY107:DD138" si="84">IF($CX107="","",VLOOKUP($CX107,$BV$5:$CJ$173,CY$2))</f>
        <v>#REF!</v>
      </c>
      <c r="CZ107" s="14" t="e">
        <f t="shared" si="73"/>
        <v>#REF!</v>
      </c>
      <c r="DA107" s="14" t="e">
        <f t="shared" si="73"/>
        <v>#REF!</v>
      </c>
      <c r="DB107" s="14" t="e">
        <f t="shared" si="73"/>
        <v>#REF!</v>
      </c>
      <c r="DC107" s="14" t="e">
        <f t="shared" si="73"/>
        <v>#REF!</v>
      </c>
      <c r="DD107" s="14" t="e">
        <f t="shared" si="73"/>
        <v>#REF!</v>
      </c>
    </row>
    <row r="108" spans="1:108" ht="15" customHeight="1">
      <c r="A108" s="13">
        <v>13.07</v>
      </c>
      <c r="B108" s="31">
        <v>7</v>
      </c>
      <c r="C108" s="31">
        <v>163</v>
      </c>
      <c r="D108" s="2"/>
      <c r="E108" s="11">
        <v>14</v>
      </c>
      <c r="F108" s="11">
        <f t="shared" si="41"/>
        <v>14.1</v>
      </c>
      <c r="G108" s="11">
        <v>15.1</v>
      </c>
      <c r="H108" s="11">
        <f t="shared" si="42"/>
        <v>15.2</v>
      </c>
      <c r="I108" s="11">
        <v>25.4</v>
      </c>
      <c r="J108" s="11">
        <f t="shared" si="43"/>
        <v>25.5</v>
      </c>
      <c r="K108" s="1">
        <v>32.6</v>
      </c>
      <c r="L108" s="1">
        <f t="shared" si="44"/>
        <v>32.700000000000003</v>
      </c>
      <c r="M108" s="3"/>
      <c r="N108" s="11">
        <v>13.8</v>
      </c>
      <c r="O108" s="11">
        <f t="shared" si="45"/>
        <v>13.9</v>
      </c>
      <c r="P108" s="1">
        <v>15.1</v>
      </c>
      <c r="Q108" s="1">
        <f t="shared" si="46"/>
        <v>15.2</v>
      </c>
      <c r="R108" s="1">
        <v>27</v>
      </c>
      <c r="S108" s="1">
        <f t="shared" si="47"/>
        <v>27.1</v>
      </c>
      <c r="T108" s="1">
        <v>34.200000000000003</v>
      </c>
      <c r="U108" s="1">
        <f t="shared" si="48"/>
        <v>34.300000000000004</v>
      </c>
      <c r="Y108" s="38">
        <v>3</v>
      </c>
      <c r="Z108" s="38" t="e">
        <f>IF('Nutritional Status'!#REF!="","",VLOOKUP('Nutritional Status'!#REF!,$A$5:$C$173,3,))</f>
        <v>#REF!</v>
      </c>
      <c r="AA108" s="38" t="e">
        <f t="shared" si="74"/>
        <v>#REF!</v>
      </c>
      <c r="AB108" s="38" t="e">
        <f t="shared" si="75"/>
        <v>#REF!</v>
      </c>
      <c r="AC108" s="38" t="e">
        <f t="shared" si="76"/>
        <v>#REF!</v>
      </c>
      <c r="AD108" s="38" t="e">
        <f t="shared" si="77"/>
        <v>#REF!</v>
      </c>
      <c r="AE108" s="38" t="e">
        <f t="shared" si="78"/>
        <v>#REF!</v>
      </c>
      <c r="AF108" s="38" t="e">
        <f t="shared" si="79"/>
        <v>#REF!</v>
      </c>
      <c r="AG108" s="38" t="e">
        <f t="shared" si="80"/>
        <v>#REF!</v>
      </c>
      <c r="AH108" s="38" t="e">
        <f t="shared" si="81"/>
        <v>#REF!</v>
      </c>
      <c r="AJ108" s="38" t="e">
        <f>IF(#REF!="","",VLOOKUP(#REF!,$A$5:$C$173,3,))</f>
        <v>#REF!</v>
      </c>
      <c r="AK108" s="38" t="e">
        <f t="shared" si="82"/>
        <v>#REF!</v>
      </c>
      <c r="AL108" s="38" t="e">
        <f t="shared" si="72"/>
        <v>#REF!</v>
      </c>
      <c r="AM108" s="38" t="e">
        <f t="shared" si="72"/>
        <v>#REF!</v>
      </c>
      <c r="AN108" s="38" t="e">
        <f t="shared" si="72"/>
        <v>#REF!</v>
      </c>
      <c r="AO108" s="38" t="e">
        <f t="shared" si="72"/>
        <v>#REF!</v>
      </c>
      <c r="AP108" s="38" t="e">
        <f t="shared" si="72"/>
        <v>#REF!</v>
      </c>
      <c r="AQ108" s="38" t="e">
        <f t="shared" si="72"/>
        <v>#REF!</v>
      </c>
      <c r="AR108" s="38" t="e">
        <f t="shared" si="72"/>
        <v>#REF!</v>
      </c>
      <c r="BA108" s="21" t="str">
        <f>IF(BB108="","",ROWS($BB$12:BB108))</f>
        <v/>
      </c>
      <c r="BB108" s="149"/>
      <c r="BC108" s="150"/>
      <c r="BD108" s="150"/>
      <c r="BE108" s="151"/>
      <c r="BF108" s="49"/>
      <c r="BG108" s="22" t="str">
        <f t="shared" si="36"/>
        <v/>
      </c>
      <c r="BH108" s="22"/>
      <c r="BI108" s="22"/>
      <c r="BJ108" s="22" t="str">
        <f t="shared" si="62"/>
        <v/>
      </c>
      <c r="BK108" s="22" t="str">
        <f t="shared" si="63"/>
        <v/>
      </c>
      <c r="BL108" s="22" t="str">
        <f t="shared" si="64"/>
        <v/>
      </c>
      <c r="BN108" s="14" t="str">
        <f t="shared" si="65"/>
        <v/>
      </c>
      <c r="BO108" s="14">
        <f t="shared" si="66"/>
        <v>5</v>
      </c>
      <c r="BP108" s="14" t="str">
        <f t="shared" si="67"/>
        <v>F</v>
      </c>
      <c r="BQ108" s="14" t="str">
        <f t="shared" si="68"/>
        <v>0</v>
      </c>
      <c r="BT108" s="13">
        <v>13.07</v>
      </c>
      <c r="BU108" s="45">
        <v>7</v>
      </c>
      <c r="BV108" s="45">
        <v>163</v>
      </c>
      <c r="BW108" s="2"/>
      <c r="BX108" s="1">
        <v>1.3640000000000001</v>
      </c>
      <c r="BY108" s="1">
        <v>1.365</v>
      </c>
      <c r="BZ108" s="1">
        <v>1.45</v>
      </c>
      <c r="CA108" s="1">
        <v>1.4509999999999998</v>
      </c>
      <c r="CB108" s="1">
        <v>1.7549999999999999</v>
      </c>
      <c r="CC108" s="1">
        <v>1.756</v>
      </c>
      <c r="CE108" s="64">
        <v>1.3759999999999999</v>
      </c>
      <c r="CF108" s="64">
        <v>1.3769999999999998</v>
      </c>
      <c r="CG108" s="64">
        <v>1.446</v>
      </c>
      <c r="CH108" s="64">
        <v>1.4469999999999998</v>
      </c>
      <c r="CI108" s="64">
        <v>1.7250000000000001</v>
      </c>
      <c r="CJ108" s="64">
        <v>1.726</v>
      </c>
      <c r="CM108" s="14" t="e">
        <f>IF('Nutritional Status'!#REF!="","",IF('Nutritional Status'!#REF!&gt;CT108,$CU$3,IF('Nutritional Status'!#REF!&gt;CR108,$CS$3,IF('Nutritional Status'!#REF!&gt;CP108,$CQ$3,$CP$3))))</f>
        <v>#REF!</v>
      </c>
      <c r="CN108" s="38">
        <v>3</v>
      </c>
      <c r="CO108" s="14" t="e">
        <f t="shared" si="58"/>
        <v>#REF!</v>
      </c>
      <c r="CP108" s="14" t="e">
        <f t="shared" ref="CP108:CU150" si="85">IF($CO108="","",VLOOKUP($CO108,$BV$5:$CJ$173,CP$1))</f>
        <v>#REF!</v>
      </c>
      <c r="CQ108" s="14" t="e">
        <f t="shared" si="85"/>
        <v>#REF!</v>
      </c>
      <c r="CR108" s="14" t="e">
        <f t="shared" si="85"/>
        <v>#REF!</v>
      </c>
      <c r="CS108" s="14" t="e">
        <f t="shared" si="85"/>
        <v>#REF!</v>
      </c>
      <c r="CT108" s="14" t="e">
        <f t="shared" si="85"/>
        <v>#REF!</v>
      </c>
      <c r="CU108" s="14" t="e">
        <f t="shared" si="85"/>
        <v>#REF!</v>
      </c>
      <c r="CW108" s="38">
        <v>3</v>
      </c>
      <c r="CX108" s="14" t="e">
        <f t="shared" si="59"/>
        <v>#REF!</v>
      </c>
      <c r="CY108" s="14" t="e">
        <f t="shared" si="84"/>
        <v>#REF!</v>
      </c>
      <c r="CZ108" s="14" t="e">
        <f t="shared" si="73"/>
        <v>#REF!</v>
      </c>
      <c r="DA108" s="14" t="e">
        <f t="shared" si="73"/>
        <v>#REF!</v>
      </c>
      <c r="DB108" s="14" t="e">
        <f t="shared" si="73"/>
        <v>#REF!</v>
      </c>
      <c r="DC108" s="14" t="e">
        <f t="shared" si="73"/>
        <v>#REF!</v>
      </c>
      <c r="DD108" s="14" t="e">
        <f t="shared" si="73"/>
        <v>#REF!</v>
      </c>
    </row>
    <row r="109" spans="1:108" ht="15" customHeight="1">
      <c r="A109" s="13">
        <v>13.08</v>
      </c>
      <c r="B109" s="31">
        <v>8</v>
      </c>
      <c r="C109" s="31">
        <v>164</v>
      </c>
      <c r="D109" s="2"/>
      <c r="E109" s="11">
        <v>14</v>
      </c>
      <c r="F109" s="11">
        <f t="shared" si="41"/>
        <v>14.1</v>
      </c>
      <c r="G109" s="11">
        <v>15.2</v>
      </c>
      <c r="H109" s="11">
        <f t="shared" si="42"/>
        <v>15.299999999999999</v>
      </c>
      <c r="I109" s="11">
        <v>25.5</v>
      </c>
      <c r="J109" s="11">
        <f t="shared" si="43"/>
        <v>25.6</v>
      </c>
      <c r="K109" s="1">
        <v>32.700000000000003</v>
      </c>
      <c r="L109" s="1">
        <f t="shared" si="44"/>
        <v>32.800000000000004</v>
      </c>
      <c r="M109" s="3"/>
      <c r="N109" s="11">
        <v>13.8</v>
      </c>
      <c r="O109" s="11">
        <f t="shared" si="45"/>
        <v>13.9</v>
      </c>
      <c r="P109" s="1">
        <v>15.2</v>
      </c>
      <c r="Q109" s="1">
        <f t="shared" si="46"/>
        <v>15.299999999999999</v>
      </c>
      <c r="R109" s="1">
        <v>27.1</v>
      </c>
      <c r="S109" s="1">
        <f t="shared" si="47"/>
        <v>27.200000000000003</v>
      </c>
      <c r="T109" s="1">
        <v>34.299999999999997</v>
      </c>
      <c r="U109" s="1">
        <f t="shared" si="48"/>
        <v>34.4</v>
      </c>
      <c r="Y109" s="38">
        <v>4</v>
      </c>
      <c r="Z109" s="38" t="e">
        <f>IF('Nutritional Status'!#REF!="","",VLOOKUP('Nutritional Status'!#REF!,$A$5:$C$173,3,))</f>
        <v>#REF!</v>
      </c>
      <c r="AA109" s="38" t="e">
        <f t="shared" si="74"/>
        <v>#REF!</v>
      </c>
      <c r="AB109" s="38" t="e">
        <f t="shared" si="75"/>
        <v>#REF!</v>
      </c>
      <c r="AC109" s="38" t="e">
        <f t="shared" si="76"/>
        <v>#REF!</v>
      </c>
      <c r="AD109" s="38" t="e">
        <f t="shared" si="77"/>
        <v>#REF!</v>
      </c>
      <c r="AE109" s="38" t="e">
        <f t="shared" si="78"/>
        <v>#REF!</v>
      </c>
      <c r="AF109" s="38" t="e">
        <f t="shared" si="79"/>
        <v>#REF!</v>
      </c>
      <c r="AG109" s="38" t="e">
        <f t="shared" si="80"/>
        <v>#REF!</v>
      </c>
      <c r="AH109" s="38" t="e">
        <f t="shared" si="81"/>
        <v>#REF!</v>
      </c>
      <c r="AJ109" s="38" t="e">
        <f>IF(#REF!="","",VLOOKUP(#REF!,$A$5:$C$173,3,))</f>
        <v>#REF!</v>
      </c>
      <c r="AK109" s="38" t="e">
        <f t="shared" si="82"/>
        <v>#REF!</v>
      </c>
      <c r="AL109" s="38" t="e">
        <f t="shared" si="72"/>
        <v>#REF!</v>
      </c>
      <c r="AM109" s="38" t="e">
        <f t="shared" si="72"/>
        <v>#REF!</v>
      </c>
      <c r="AN109" s="38" t="e">
        <f t="shared" si="72"/>
        <v>#REF!</v>
      </c>
      <c r="AO109" s="38" t="e">
        <f t="shared" si="72"/>
        <v>#REF!</v>
      </c>
      <c r="AP109" s="38" t="e">
        <f t="shared" si="72"/>
        <v>#REF!</v>
      </c>
      <c r="AQ109" s="38" t="e">
        <f t="shared" si="72"/>
        <v>#REF!</v>
      </c>
      <c r="AR109" s="38" t="e">
        <f t="shared" si="72"/>
        <v>#REF!</v>
      </c>
      <c r="BA109" s="21" t="str">
        <f>IF(BB109="","",ROWS($BB$12:BB109))</f>
        <v/>
      </c>
      <c r="BB109" s="149"/>
      <c r="BC109" s="150"/>
      <c r="BD109" s="150"/>
      <c r="BE109" s="151"/>
      <c r="BF109" s="49"/>
      <c r="BG109" s="22" t="str">
        <f t="shared" si="36"/>
        <v/>
      </c>
      <c r="BH109" s="22"/>
      <c r="BI109" s="22"/>
      <c r="BJ109" s="22" t="str">
        <f t="shared" si="62"/>
        <v/>
      </c>
      <c r="BK109" s="22" t="str">
        <f t="shared" si="63"/>
        <v/>
      </c>
      <c r="BL109" s="22" t="str">
        <f t="shared" si="64"/>
        <v/>
      </c>
      <c r="BN109" s="14" t="str">
        <f t="shared" si="65"/>
        <v/>
      </c>
      <c r="BO109" s="14">
        <f t="shared" si="66"/>
        <v>5</v>
      </c>
      <c r="BP109" s="14" t="str">
        <f t="shared" si="67"/>
        <v>F</v>
      </c>
      <c r="BQ109" s="14" t="str">
        <f t="shared" si="68"/>
        <v>0</v>
      </c>
      <c r="BT109" s="13">
        <v>13.08</v>
      </c>
      <c r="BU109" s="45">
        <v>8</v>
      </c>
      <c r="BV109" s="45">
        <v>164</v>
      </c>
      <c r="BW109" s="2"/>
      <c r="BX109" s="1">
        <v>1.379</v>
      </c>
      <c r="BY109" s="1">
        <v>1.38</v>
      </c>
      <c r="BZ109" s="1">
        <v>1.456</v>
      </c>
      <c r="CA109" s="1">
        <v>1.4569999999999999</v>
      </c>
      <c r="CB109" s="1">
        <v>1.7609999999999999</v>
      </c>
      <c r="CC109" s="1">
        <v>1.7619999999999998</v>
      </c>
      <c r="CE109" s="64">
        <v>1.379</v>
      </c>
      <c r="CF109" s="64">
        <v>1.38</v>
      </c>
      <c r="CG109" s="64">
        <v>1.4480000000000002</v>
      </c>
      <c r="CH109" s="64">
        <v>1.4490000000000001</v>
      </c>
      <c r="CI109" s="64">
        <v>1.7269999999999999</v>
      </c>
      <c r="CJ109" s="64">
        <v>1.7279999999999998</v>
      </c>
      <c r="CM109" s="14" t="e">
        <f>IF('Nutritional Status'!#REF!="","",IF('Nutritional Status'!#REF!&gt;CT109,$CU$3,IF('Nutritional Status'!#REF!&gt;CR109,$CS$3,IF('Nutritional Status'!#REF!&gt;CP109,$CQ$3,$CP$3))))</f>
        <v>#REF!</v>
      </c>
      <c r="CN109" s="38">
        <v>4</v>
      </c>
      <c r="CO109" s="14" t="e">
        <f t="shared" si="58"/>
        <v>#REF!</v>
      </c>
      <c r="CP109" s="14" t="e">
        <f t="shared" si="85"/>
        <v>#REF!</v>
      </c>
      <c r="CQ109" s="14" t="e">
        <f t="shared" si="85"/>
        <v>#REF!</v>
      </c>
      <c r="CR109" s="14" t="e">
        <f t="shared" si="85"/>
        <v>#REF!</v>
      </c>
      <c r="CS109" s="14" t="e">
        <f t="shared" si="85"/>
        <v>#REF!</v>
      </c>
      <c r="CT109" s="14" t="e">
        <f t="shared" si="85"/>
        <v>#REF!</v>
      </c>
      <c r="CU109" s="14" t="e">
        <f t="shared" si="85"/>
        <v>#REF!</v>
      </c>
      <c r="CW109" s="38">
        <v>4</v>
      </c>
      <c r="CX109" s="14" t="e">
        <f t="shared" si="59"/>
        <v>#REF!</v>
      </c>
      <c r="CY109" s="14" t="e">
        <f t="shared" si="84"/>
        <v>#REF!</v>
      </c>
      <c r="CZ109" s="14" t="e">
        <f t="shared" si="73"/>
        <v>#REF!</v>
      </c>
      <c r="DA109" s="14" t="e">
        <f t="shared" si="73"/>
        <v>#REF!</v>
      </c>
      <c r="DB109" s="14" t="e">
        <f t="shared" si="73"/>
        <v>#REF!</v>
      </c>
      <c r="DC109" s="14" t="e">
        <f t="shared" si="73"/>
        <v>#REF!</v>
      </c>
      <c r="DD109" s="14" t="e">
        <f t="shared" si="73"/>
        <v>#REF!</v>
      </c>
    </row>
    <row r="110" spans="1:108" ht="15" customHeight="1">
      <c r="A110" s="13">
        <v>13.09</v>
      </c>
      <c r="B110" s="31">
        <v>9</v>
      </c>
      <c r="C110" s="31">
        <v>165</v>
      </c>
      <c r="D110" s="2"/>
      <c r="E110" s="11">
        <v>14</v>
      </c>
      <c r="F110" s="11">
        <f t="shared" si="41"/>
        <v>14.1</v>
      </c>
      <c r="G110" s="11">
        <v>15.2</v>
      </c>
      <c r="H110" s="11">
        <f t="shared" si="42"/>
        <v>15.299999999999999</v>
      </c>
      <c r="I110" s="11">
        <v>25.6</v>
      </c>
      <c r="J110" s="11">
        <f t="shared" si="43"/>
        <v>25.700000000000003</v>
      </c>
      <c r="K110" s="1">
        <v>32.799999999999997</v>
      </c>
      <c r="L110" s="1">
        <f t="shared" si="44"/>
        <v>32.9</v>
      </c>
      <c r="M110" s="3"/>
      <c r="N110" s="11">
        <v>13.8</v>
      </c>
      <c r="O110" s="11">
        <f t="shared" si="45"/>
        <v>13.9</v>
      </c>
      <c r="P110" s="1">
        <v>15.2</v>
      </c>
      <c r="Q110" s="1">
        <f t="shared" si="46"/>
        <v>15.299999999999999</v>
      </c>
      <c r="R110" s="1">
        <v>27.1</v>
      </c>
      <c r="S110" s="1">
        <f>R110+0.1</f>
        <v>27.200000000000003</v>
      </c>
      <c r="T110" s="1">
        <v>34.4</v>
      </c>
      <c r="U110" s="1">
        <f t="shared" si="48"/>
        <v>34.5</v>
      </c>
      <c r="Y110" s="38">
        <v>5</v>
      </c>
      <c r="Z110" s="38" t="e">
        <f>IF('Nutritional Status'!#REF!="","",VLOOKUP('Nutritional Status'!#REF!,$A$5:$C$173,3,))</f>
        <v>#REF!</v>
      </c>
      <c r="AA110" s="38" t="e">
        <f t="shared" si="74"/>
        <v>#REF!</v>
      </c>
      <c r="AB110" s="38" t="e">
        <f t="shared" si="75"/>
        <v>#REF!</v>
      </c>
      <c r="AC110" s="38" t="e">
        <f t="shared" si="76"/>
        <v>#REF!</v>
      </c>
      <c r="AD110" s="38" t="e">
        <f t="shared" si="77"/>
        <v>#REF!</v>
      </c>
      <c r="AE110" s="38" t="e">
        <f t="shared" si="78"/>
        <v>#REF!</v>
      </c>
      <c r="AF110" s="38" t="e">
        <f t="shared" si="79"/>
        <v>#REF!</v>
      </c>
      <c r="AG110" s="38" t="e">
        <f t="shared" si="80"/>
        <v>#REF!</v>
      </c>
      <c r="AH110" s="38" t="e">
        <f t="shared" si="81"/>
        <v>#REF!</v>
      </c>
      <c r="AJ110" s="38" t="e">
        <f>IF(#REF!="","",VLOOKUP(#REF!,$A$5:$C$173,3,))</f>
        <v>#REF!</v>
      </c>
      <c r="AK110" s="38" t="e">
        <f t="shared" si="82"/>
        <v>#REF!</v>
      </c>
      <c r="AL110" s="38" t="e">
        <f t="shared" si="72"/>
        <v>#REF!</v>
      </c>
      <c r="AM110" s="38" t="e">
        <f t="shared" si="72"/>
        <v>#REF!</v>
      </c>
      <c r="AN110" s="38" t="e">
        <f t="shared" si="72"/>
        <v>#REF!</v>
      </c>
      <c r="AO110" s="38" t="e">
        <f t="shared" si="72"/>
        <v>#REF!</v>
      </c>
      <c r="AP110" s="38" t="e">
        <f t="shared" si="72"/>
        <v>#REF!</v>
      </c>
      <c r="AQ110" s="38" t="e">
        <f t="shared" si="72"/>
        <v>#REF!</v>
      </c>
      <c r="AR110" s="38" t="e">
        <f t="shared" si="72"/>
        <v>#REF!</v>
      </c>
      <c r="BA110" s="21" t="str">
        <f>IF(BB110="","",ROWS($BB$12:BB110))</f>
        <v/>
      </c>
      <c r="BB110" s="149"/>
      <c r="BC110" s="150"/>
      <c r="BD110" s="150"/>
      <c r="BE110" s="151"/>
      <c r="BF110" s="49"/>
      <c r="BG110" s="22" t="str">
        <f t="shared" si="36"/>
        <v/>
      </c>
      <c r="BH110" s="22"/>
      <c r="BI110" s="22"/>
      <c r="BJ110" s="22" t="str">
        <f t="shared" si="62"/>
        <v/>
      </c>
      <c r="BK110" s="22" t="str">
        <f t="shared" si="63"/>
        <v/>
      </c>
      <c r="BL110" s="22" t="str">
        <f t="shared" si="64"/>
        <v/>
      </c>
      <c r="BN110" s="14" t="str">
        <f t="shared" si="65"/>
        <v/>
      </c>
      <c r="BO110" s="14">
        <f t="shared" si="66"/>
        <v>5</v>
      </c>
      <c r="BP110" s="14" t="str">
        <f t="shared" si="67"/>
        <v>F</v>
      </c>
      <c r="BQ110" s="14" t="str">
        <f t="shared" si="68"/>
        <v>0</v>
      </c>
      <c r="BT110" s="13">
        <v>13.09</v>
      </c>
      <c r="BU110" s="45">
        <v>9</v>
      </c>
      <c r="BV110" s="45">
        <v>165</v>
      </c>
      <c r="BW110" s="2"/>
      <c r="BX110" s="1">
        <v>1.385</v>
      </c>
      <c r="BY110" s="1">
        <v>1.3859999999999999</v>
      </c>
      <c r="BZ110" s="1">
        <v>1.4609999999999999</v>
      </c>
      <c r="CA110" s="1">
        <v>1.462</v>
      </c>
      <c r="CB110" s="1">
        <v>1.7669999999999999</v>
      </c>
      <c r="CC110" s="1">
        <v>1.7679999999999998</v>
      </c>
      <c r="CE110" s="64">
        <v>1.381</v>
      </c>
      <c r="CF110" s="64">
        <v>1.3819999999999999</v>
      </c>
      <c r="CG110" s="64">
        <v>1.4509999999999998</v>
      </c>
      <c r="CH110" s="64">
        <v>1.452</v>
      </c>
      <c r="CI110" s="64">
        <v>1.73</v>
      </c>
      <c r="CJ110" s="64">
        <v>1.7309999999999999</v>
      </c>
      <c r="CM110" s="14" t="e">
        <f>IF('Nutritional Status'!#REF!="","",IF('Nutritional Status'!#REF!&gt;CT110,$CU$3,IF('Nutritional Status'!#REF!&gt;CR110,$CS$3,IF('Nutritional Status'!#REF!&gt;CP110,$CQ$3,$CP$3))))</f>
        <v>#REF!</v>
      </c>
      <c r="CN110" s="38">
        <v>5</v>
      </c>
      <c r="CO110" s="14" t="e">
        <f t="shared" si="58"/>
        <v>#REF!</v>
      </c>
      <c r="CP110" s="14" t="e">
        <f t="shared" si="85"/>
        <v>#REF!</v>
      </c>
      <c r="CQ110" s="14" t="e">
        <f t="shared" si="85"/>
        <v>#REF!</v>
      </c>
      <c r="CR110" s="14" t="e">
        <f t="shared" si="85"/>
        <v>#REF!</v>
      </c>
      <c r="CS110" s="14" t="e">
        <f t="shared" si="85"/>
        <v>#REF!</v>
      </c>
      <c r="CT110" s="14" t="e">
        <f t="shared" si="85"/>
        <v>#REF!</v>
      </c>
      <c r="CU110" s="14" t="e">
        <f t="shared" si="85"/>
        <v>#REF!</v>
      </c>
      <c r="CW110" s="38">
        <v>5</v>
      </c>
      <c r="CX110" s="14" t="e">
        <f t="shared" si="59"/>
        <v>#REF!</v>
      </c>
      <c r="CY110" s="14" t="e">
        <f t="shared" si="84"/>
        <v>#REF!</v>
      </c>
      <c r="CZ110" s="14" t="e">
        <f t="shared" si="73"/>
        <v>#REF!</v>
      </c>
      <c r="DA110" s="14" t="e">
        <f t="shared" si="73"/>
        <v>#REF!</v>
      </c>
      <c r="DB110" s="14" t="e">
        <f t="shared" si="73"/>
        <v>#REF!</v>
      </c>
      <c r="DC110" s="14" t="e">
        <f t="shared" si="73"/>
        <v>#REF!</v>
      </c>
      <c r="DD110" s="14" t="e">
        <f t="shared" si="73"/>
        <v>#REF!</v>
      </c>
    </row>
    <row r="111" spans="1:108" ht="15" customHeight="1">
      <c r="A111" s="13">
        <v>13.1</v>
      </c>
      <c r="B111" s="31">
        <v>10</v>
      </c>
      <c r="C111" s="31">
        <v>166</v>
      </c>
      <c r="D111" s="2"/>
      <c r="E111" s="11">
        <v>14.1</v>
      </c>
      <c r="F111" s="11">
        <f t="shared" si="41"/>
        <v>14.2</v>
      </c>
      <c r="G111" s="11">
        <f>F111+1.1</f>
        <v>15.299999999999999</v>
      </c>
      <c r="H111" s="11">
        <f t="shared" si="42"/>
        <v>15.399999999999999</v>
      </c>
      <c r="I111" s="11">
        <v>25.7</v>
      </c>
      <c r="J111" s="11">
        <f t="shared" si="43"/>
        <v>25.8</v>
      </c>
      <c r="K111" s="1">
        <v>32.9</v>
      </c>
      <c r="L111" s="1">
        <f t="shared" si="44"/>
        <v>33</v>
      </c>
      <c r="M111" s="3"/>
      <c r="N111" s="11">
        <v>13.9</v>
      </c>
      <c r="O111" s="11">
        <f t="shared" si="45"/>
        <v>14</v>
      </c>
      <c r="P111" s="1">
        <v>15.3</v>
      </c>
      <c r="Q111" s="1">
        <f t="shared" si="46"/>
        <v>15.4</v>
      </c>
      <c r="R111" s="1">
        <v>27.1999999999999</v>
      </c>
      <c r="S111" s="1">
        <f>R111+0.1</f>
        <v>27.299999999999901</v>
      </c>
      <c r="T111" s="1">
        <v>34.5</v>
      </c>
      <c r="U111" s="1">
        <f t="shared" si="48"/>
        <v>34.6</v>
      </c>
      <c r="Y111" s="38">
        <v>6</v>
      </c>
      <c r="Z111" s="38" t="str">
        <f>IF('Nutritional Status'!C65="","",VLOOKUP('Nutritional Status'!#REF!,$A$5:$C$173,3,))</f>
        <v/>
      </c>
      <c r="AA111" s="38" t="str">
        <f t="shared" si="74"/>
        <v/>
      </c>
      <c r="AB111" s="38" t="str">
        <f t="shared" si="75"/>
        <v/>
      </c>
      <c r="AC111" s="38" t="str">
        <f t="shared" si="76"/>
        <v/>
      </c>
      <c r="AD111" s="38" t="str">
        <f t="shared" si="77"/>
        <v/>
      </c>
      <c r="AE111" s="38" t="str">
        <f t="shared" si="78"/>
        <v/>
      </c>
      <c r="AF111" s="38" t="str">
        <f t="shared" si="79"/>
        <v/>
      </c>
      <c r="AG111" s="38" t="str">
        <f t="shared" si="80"/>
        <v/>
      </c>
      <c r="AH111" s="38" t="str">
        <f t="shared" si="81"/>
        <v/>
      </c>
      <c r="AJ111" s="38" t="e">
        <f>IF(#REF!="","",VLOOKUP(#REF!,$A$5:$C$173,3,))</f>
        <v>#REF!</v>
      </c>
      <c r="AK111" s="38" t="e">
        <f t="shared" si="82"/>
        <v>#REF!</v>
      </c>
      <c r="AL111" s="38" t="e">
        <f t="shared" si="72"/>
        <v>#REF!</v>
      </c>
      <c r="AM111" s="38" t="e">
        <f t="shared" si="72"/>
        <v>#REF!</v>
      </c>
      <c r="AN111" s="38" t="e">
        <f t="shared" si="72"/>
        <v>#REF!</v>
      </c>
      <c r="AO111" s="38" t="e">
        <f t="shared" si="72"/>
        <v>#REF!</v>
      </c>
      <c r="AP111" s="38" t="e">
        <f t="shared" si="72"/>
        <v>#REF!</v>
      </c>
      <c r="AQ111" s="38" t="e">
        <f t="shared" si="72"/>
        <v>#REF!</v>
      </c>
      <c r="AR111" s="38" t="e">
        <f t="shared" si="72"/>
        <v>#REF!</v>
      </c>
      <c r="BA111" s="21" t="str">
        <f>IF(BB111="","",ROWS($BB$12:BB111))</f>
        <v/>
      </c>
      <c r="BB111" s="149"/>
      <c r="BC111" s="150"/>
      <c r="BD111" s="150"/>
      <c r="BE111" s="151"/>
      <c r="BF111" s="49"/>
      <c r="BG111" s="22" t="str">
        <f t="shared" si="36"/>
        <v/>
      </c>
      <c r="BH111" s="22"/>
      <c r="BI111" s="22"/>
      <c r="BJ111" s="22" t="str">
        <f t="shared" si="62"/>
        <v/>
      </c>
      <c r="BK111" s="22" t="str">
        <f t="shared" si="63"/>
        <v/>
      </c>
      <c r="BL111" s="22" t="str">
        <f>IF(BK111="","",IF(BK111&gt;AG104,$AH$3,IF(BK111&gt;AE104,$AF$3,IF(BK111&gt;AC104,$AD$3,IF(BK111&gt;AA104,$AB$3,$AA$3)))))</f>
        <v/>
      </c>
      <c r="BN111" s="14" t="str">
        <f t="shared" si="65"/>
        <v/>
      </c>
      <c r="BO111" s="14">
        <f t="shared" si="66"/>
        <v>5</v>
      </c>
      <c r="BP111" s="14" t="str">
        <f t="shared" si="67"/>
        <v>F</v>
      </c>
      <c r="BQ111" s="14" t="str">
        <f t="shared" si="68"/>
        <v>0</v>
      </c>
      <c r="BT111" s="13">
        <v>13.1</v>
      </c>
      <c r="BU111" s="45">
        <v>10</v>
      </c>
      <c r="BV111" s="45">
        <v>166</v>
      </c>
      <c r="BW111" s="2"/>
      <c r="BX111" s="1">
        <v>1.39</v>
      </c>
      <c r="BY111" s="1">
        <v>1.391</v>
      </c>
      <c r="BZ111" s="1">
        <v>1.466</v>
      </c>
      <c r="CA111" s="1">
        <v>1.4669999999999999</v>
      </c>
      <c r="CB111" s="1">
        <v>1.774</v>
      </c>
      <c r="CC111" s="1">
        <v>1.7749999999999999</v>
      </c>
      <c r="CE111" s="64">
        <v>1.3840000000000001</v>
      </c>
      <c r="CF111" s="64">
        <v>1.385</v>
      </c>
      <c r="CG111" s="64">
        <v>1.4530000000000001</v>
      </c>
      <c r="CH111" s="64">
        <v>1.454</v>
      </c>
      <c r="CI111" s="64">
        <v>1.732</v>
      </c>
      <c r="CJ111" s="64">
        <v>1.7329999999999999</v>
      </c>
      <c r="CM111" s="14" t="e">
        <f>IF('Nutritional Status'!#REF!="","",IF('Nutritional Status'!#REF!&gt;CT111,$CU$3,IF('Nutritional Status'!#REF!&gt;CR111,$CS$3,IF('Nutritional Status'!#REF!&gt;CP111,$CQ$3,$CP$3))))</f>
        <v>#REF!</v>
      </c>
      <c r="CN111" s="38">
        <v>6</v>
      </c>
      <c r="CO111" s="14" t="str">
        <f t="shared" si="58"/>
        <v/>
      </c>
      <c r="CP111" s="14" t="str">
        <f t="shared" si="85"/>
        <v/>
      </c>
      <c r="CQ111" s="14" t="str">
        <f t="shared" si="85"/>
        <v/>
      </c>
      <c r="CR111" s="14" t="str">
        <f t="shared" si="85"/>
        <v/>
      </c>
      <c r="CS111" s="14" t="str">
        <f t="shared" si="85"/>
        <v/>
      </c>
      <c r="CT111" s="14" t="str">
        <f t="shared" si="85"/>
        <v/>
      </c>
      <c r="CU111" s="14" t="str">
        <f t="shared" si="85"/>
        <v/>
      </c>
      <c r="CW111" s="38">
        <v>6</v>
      </c>
      <c r="CX111" s="14" t="e">
        <f t="shared" si="59"/>
        <v>#REF!</v>
      </c>
      <c r="CY111" s="14" t="e">
        <f t="shared" si="84"/>
        <v>#REF!</v>
      </c>
      <c r="CZ111" s="14" t="e">
        <f t="shared" si="73"/>
        <v>#REF!</v>
      </c>
      <c r="DA111" s="14" t="e">
        <f t="shared" si="73"/>
        <v>#REF!</v>
      </c>
      <c r="DB111" s="14" t="e">
        <f t="shared" si="73"/>
        <v>#REF!</v>
      </c>
      <c r="DC111" s="14" t="e">
        <f t="shared" si="73"/>
        <v>#REF!</v>
      </c>
      <c r="DD111" s="14" t="e">
        <f t="shared" si="73"/>
        <v>#REF!</v>
      </c>
    </row>
    <row r="112" spans="1:108" ht="15" customHeight="1">
      <c r="A112" s="13">
        <v>13.11</v>
      </c>
      <c r="B112" s="31">
        <v>11</v>
      </c>
      <c r="C112" s="31">
        <v>167</v>
      </c>
      <c r="D112" s="2"/>
      <c r="E112" s="11">
        <v>14.1</v>
      </c>
      <c r="F112" s="11">
        <f t="shared" si="41"/>
        <v>14.2</v>
      </c>
      <c r="G112" s="11">
        <f>F112+1.1</f>
        <v>15.299999999999999</v>
      </c>
      <c r="H112" s="11">
        <f t="shared" si="42"/>
        <v>15.399999999999999</v>
      </c>
      <c r="I112" s="11">
        <v>25.8</v>
      </c>
      <c r="J112" s="11">
        <f t="shared" si="43"/>
        <v>25.900000000000002</v>
      </c>
      <c r="K112" s="1">
        <v>33</v>
      </c>
      <c r="L112" s="1">
        <f t="shared" si="44"/>
        <v>33.1</v>
      </c>
      <c r="M112" s="3"/>
      <c r="N112" s="11">
        <v>13.9</v>
      </c>
      <c r="O112" s="11">
        <f t="shared" si="45"/>
        <v>14</v>
      </c>
      <c r="P112" s="1">
        <v>15.3</v>
      </c>
      <c r="Q112" s="1">
        <f t="shared" si="46"/>
        <v>15.4</v>
      </c>
      <c r="R112" s="1">
        <v>27.1999999999999</v>
      </c>
      <c r="S112" s="1">
        <f t="shared" ref="S112:S173" si="86">R112+0.1</f>
        <v>27.299999999999901</v>
      </c>
      <c r="T112" s="1">
        <v>34.6</v>
      </c>
      <c r="U112" s="1">
        <f t="shared" si="48"/>
        <v>34.700000000000003</v>
      </c>
      <c r="Y112" s="38">
        <v>7</v>
      </c>
      <c r="Z112" s="38" t="str">
        <f>IF('Nutritional Status'!C66="","",VLOOKUP('Nutritional Status'!#REF!,$A$5:$C$173,3,))</f>
        <v/>
      </c>
      <c r="AA112" s="38" t="str">
        <f t="shared" si="74"/>
        <v/>
      </c>
      <c r="AB112" s="38" t="str">
        <f t="shared" si="75"/>
        <v/>
      </c>
      <c r="AC112" s="38" t="str">
        <f t="shared" si="76"/>
        <v/>
      </c>
      <c r="AD112" s="38" t="str">
        <f t="shared" si="77"/>
        <v/>
      </c>
      <c r="AE112" s="38" t="str">
        <f t="shared" si="78"/>
        <v/>
      </c>
      <c r="AF112" s="38" t="str">
        <f t="shared" si="79"/>
        <v/>
      </c>
      <c r="AG112" s="38" t="str">
        <f t="shared" si="80"/>
        <v/>
      </c>
      <c r="AH112" s="38" t="str">
        <f t="shared" si="81"/>
        <v/>
      </c>
      <c r="AJ112" s="38" t="e">
        <f>IF(#REF!="","",VLOOKUP(#REF!,$A$5:$C$173,3,))</f>
        <v>#REF!</v>
      </c>
      <c r="AK112" s="38" t="e">
        <f t="shared" si="82"/>
        <v>#REF!</v>
      </c>
      <c r="AL112" s="38" t="e">
        <f t="shared" si="72"/>
        <v>#REF!</v>
      </c>
      <c r="AM112" s="38" t="e">
        <f t="shared" si="72"/>
        <v>#REF!</v>
      </c>
      <c r="AN112" s="38" t="e">
        <f t="shared" si="72"/>
        <v>#REF!</v>
      </c>
      <c r="AO112" s="38" t="e">
        <f t="shared" si="72"/>
        <v>#REF!</v>
      </c>
      <c r="AP112" s="38" t="e">
        <f t="shared" si="72"/>
        <v>#REF!</v>
      </c>
      <c r="AQ112" s="38" t="e">
        <f t="shared" si="72"/>
        <v>#REF!</v>
      </c>
      <c r="AR112" s="38" t="e">
        <f t="shared" si="72"/>
        <v>#REF!</v>
      </c>
      <c r="BA112" s="148" t="s">
        <v>3</v>
      </c>
      <c r="BB112" s="148"/>
      <c r="BC112" s="148"/>
      <c r="BD112" s="148"/>
      <c r="BE112" s="148"/>
      <c r="BF112" s="23"/>
      <c r="BG112" s="23"/>
      <c r="BH112" s="23"/>
      <c r="BI112" s="23"/>
      <c r="BJ112" s="23"/>
      <c r="BK112" s="23"/>
      <c r="BL112" s="23"/>
      <c r="BN112" s="14" t="str">
        <f t="shared" si="65"/>
        <v/>
      </c>
      <c r="BO112" s="14">
        <f t="shared" si="66"/>
        <v>5</v>
      </c>
      <c r="BP112" s="14" t="str">
        <f t="shared" si="67"/>
        <v>F</v>
      </c>
      <c r="BQ112" s="14" t="str">
        <f t="shared" si="68"/>
        <v>0</v>
      </c>
      <c r="BT112" s="13">
        <v>13.11</v>
      </c>
      <c r="BU112" s="45">
        <v>11</v>
      </c>
      <c r="BV112" s="45">
        <v>167</v>
      </c>
      <c r="BW112" s="2"/>
      <c r="BX112" s="1">
        <v>1.395</v>
      </c>
      <c r="BY112" s="1">
        <v>1.3959999999999999</v>
      </c>
      <c r="BZ112" s="1">
        <v>1.4720000000000002</v>
      </c>
      <c r="CA112" s="1">
        <v>1.4730000000000001</v>
      </c>
      <c r="CB112" s="1">
        <v>1.78</v>
      </c>
      <c r="CC112" s="1">
        <v>1.7809999999999999</v>
      </c>
      <c r="CE112" s="64">
        <v>1.3859999999999999</v>
      </c>
      <c r="CF112" s="64">
        <v>1.3869999999999998</v>
      </c>
      <c r="CG112" s="64">
        <v>1.456</v>
      </c>
      <c r="CH112" s="64">
        <v>1.4569999999999999</v>
      </c>
      <c r="CI112" s="64">
        <v>1.7350000000000001</v>
      </c>
      <c r="CJ112" s="64">
        <v>1.736</v>
      </c>
      <c r="CM112" s="14" t="e">
        <f>IF('Nutritional Status'!#REF!="","",IF('Nutritional Status'!#REF!&gt;CT112,$CU$3,IF('Nutritional Status'!#REF!&gt;CR112,$CS$3,IF('Nutritional Status'!#REF!&gt;CP112,$CQ$3,$CP$3))))</f>
        <v>#REF!</v>
      </c>
      <c r="CN112" s="38">
        <v>7</v>
      </c>
      <c r="CO112" s="14" t="str">
        <f t="shared" si="58"/>
        <v/>
      </c>
      <c r="CP112" s="14" t="str">
        <f t="shared" si="85"/>
        <v/>
      </c>
      <c r="CQ112" s="14" t="str">
        <f t="shared" si="85"/>
        <v/>
      </c>
      <c r="CR112" s="14" t="str">
        <f t="shared" si="85"/>
        <v/>
      </c>
      <c r="CS112" s="14" t="str">
        <f t="shared" si="85"/>
        <v/>
      </c>
      <c r="CT112" s="14" t="str">
        <f t="shared" si="85"/>
        <v/>
      </c>
      <c r="CU112" s="14" t="str">
        <f t="shared" si="85"/>
        <v/>
      </c>
      <c r="CW112" s="38">
        <v>7</v>
      </c>
      <c r="CX112" s="14" t="e">
        <f t="shared" si="59"/>
        <v>#REF!</v>
      </c>
      <c r="CY112" s="14" t="e">
        <f t="shared" si="84"/>
        <v>#REF!</v>
      </c>
      <c r="CZ112" s="14" t="e">
        <f t="shared" si="73"/>
        <v>#REF!</v>
      </c>
      <c r="DA112" s="14" t="e">
        <f t="shared" si="73"/>
        <v>#REF!</v>
      </c>
      <c r="DB112" s="14" t="e">
        <f t="shared" si="73"/>
        <v>#REF!</v>
      </c>
      <c r="DC112" s="14" t="e">
        <f t="shared" si="73"/>
        <v>#REF!</v>
      </c>
      <c r="DD112" s="14" t="e">
        <f t="shared" si="73"/>
        <v>#REF!</v>
      </c>
    </row>
    <row r="113" spans="1:108" ht="15" customHeight="1">
      <c r="A113" s="13">
        <v>14</v>
      </c>
      <c r="B113" s="31">
        <v>0</v>
      </c>
      <c r="C113" s="31">
        <v>168</v>
      </c>
      <c r="D113" s="2"/>
      <c r="E113" s="11">
        <v>14.2</v>
      </c>
      <c r="F113" s="11">
        <f t="shared" si="41"/>
        <v>14.299999999999999</v>
      </c>
      <c r="G113" s="11">
        <f>F113+1.1</f>
        <v>15.399999999999999</v>
      </c>
      <c r="H113" s="11">
        <f t="shared" si="42"/>
        <v>15.499999999999998</v>
      </c>
      <c r="I113" s="11">
        <v>25.9</v>
      </c>
      <c r="J113" s="11">
        <f t="shared" si="43"/>
        <v>26</v>
      </c>
      <c r="K113" s="1">
        <v>33.1</v>
      </c>
      <c r="L113" s="1">
        <f t="shared" si="44"/>
        <v>33.200000000000003</v>
      </c>
      <c r="M113" s="3"/>
      <c r="N113" s="11">
        <v>13.9</v>
      </c>
      <c r="O113" s="11">
        <f t="shared" si="45"/>
        <v>14</v>
      </c>
      <c r="P113" s="1">
        <v>15.3</v>
      </c>
      <c r="Q113" s="1">
        <f t="shared" si="46"/>
        <v>15.4</v>
      </c>
      <c r="R113" s="1">
        <v>27.3</v>
      </c>
      <c r="S113" s="1">
        <f t="shared" si="86"/>
        <v>27.400000000000002</v>
      </c>
      <c r="T113" s="1">
        <v>34.700000000000003</v>
      </c>
      <c r="U113" s="1">
        <f t="shared" si="48"/>
        <v>34.800000000000004</v>
      </c>
      <c r="Y113" s="38">
        <v>8</v>
      </c>
      <c r="Z113" s="38" t="str">
        <f>IF('Nutritional Status'!C67="","",VLOOKUP('Nutritional Status'!#REF!,$A$5:$C$173,3,))</f>
        <v/>
      </c>
      <c r="AA113" s="38" t="str">
        <f t="shared" si="74"/>
        <v/>
      </c>
      <c r="AB113" s="38" t="str">
        <f t="shared" si="75"/>
        <v/>
      </c>
      <c r="AC113" s="38" t="str">
        <f t="shared" si="76"/>
        <v/>
      </c>
      <c r="AD113" s="38" t="str">
        <f t="shared" si="77"/>
        <v/>
      </c>
      <c r="AE113" s="38" t="str">
        <f t="shared" si="78"/>
        <v/>
      </c>
      <c r="AF113" s="38" t="str">
        <f t="shared" si="79"/>
        <v/>
      </c>
      <c r="AG113" s="38" t="str">
        <f t="shared" si="80"/>
        <v/>
      </c>
      <c r="AH113" s="38" t="str">
        <f t="shared" si="81"/>
        <v/>
      </c>
      <c r="AJ113" s="38" t="e">
        <f>IF(#REF!="","",VLOOKUP(#REF!,$A$5:$C$173,3,))</f>
        <v>#REF!</v>
      </c>
      <c r="AK113" s="38" t="e">
        <f t="shared" si="82"/>
        <v>#REF!</v>
      </c>
      <c r="AL113" s="38" t="e">
        <f t="shared" si="72"/>
        <v>#REF!</v>
      </c>
      <c r="AM113" s="38" t="e">
        <f t="shared" si="72"/>
        <v>#REF!</v>
      </c>
      <c r="AN113" s="38" t="e">
        <f t="shared" si="72"/>
        <v>#REF!</v>
      </c>
      <c r="AO113" s="38" t="e">
        <f t="shared" si="72"/>
        <v>#REF!</v>
      </c>
      <c r="AP113" s="38" t="e">
        <f t="shared" si="72"/>
        <v>#REF!</v>
      </c>
      <c r="AQ113" s="38" t="e">
        <f t="shared" si="72"/>
        <v>#REF!</v>
      </c>
      <c r="AR113" s="38" t="e">
        <f t="shared" si="72"/>
        <v>#REF!</v>
      </c>
      <c r="BA113" s="21" t="str">
        <f>IF(BB113="","",ROWS($BB$113:BB113))</f>
        <v/>
      </c>
      <c r="BB113" s="149"/>
      <c r="BC113" s="150"/>
      <c r="BD113" s="150"/>
      <c r="BE113" s="151"/>
      <c r="BF113" s="49">
        <v>37756</v>
      </c>
      <c r="BG113" s="22" t="str">
        <f>IF(BF113="","",IF(ISERROR(((IF(MONTH(BF113)&lt;MONTH($BL$7),YEAR($BL$7)-YEAR(BF113),YEAR($BL$7)-YEAR(BF113)-1))*12+(DATEDIF(BF113,$BL$7,"ym")))/12),"",TRUNC(((IF(MONTH(BF113)&lt;MONTH($BL$7),YEAR($BL$7)-YEAR(BF113),YEAR($BL$7)-YEAR(BF113)-1))*12+(DATEDIF(BF113,$BL$7,"ym")))/12,0)&amp;"."&amp;IF(MOD(((IF(MONTH(BF113)&lt;MONTH($BL$7),YEAR($BL$7)-YEAR(BF113),YEAR($BL$7)-YEAR(BF113)-1))*12+(DATEDIF(BF113,$BL$7,"ym"))),12)&lt;10,"0","")&amp;MOD(((IF(MONTH(BF113)&lt;MONTH($BL$7),YEAR($BL$7)-YEAR(BF113),YEAR($BL$7)-YEAR(BF113)-1))*12+(DATEDIF(BF113,$BL$7,"ym"))),12)))</f>
        <v>14.01</v>
      </c>
      <c r="BH113" s="22">
        <v>10</v>
      </c>
      <c r="BI113" s="22">
        <v>1.1200000000000001</v>
      </c>
      <c r="BJ113" s="22">
        <f t="shared" ref="BJ113:BJ176" si="87">IF(BI113="","",ROUND(BI113*BI113,2))</f>
        <v>1.25</v>
      </c>
      <c r="BK113" s="22">
        <f>IF(OR(BH113="",BJ113=""),"",ROUND(BH113/BJ113,2))</f>
        <v>8</v>
      </c>
      <c r="BL113" s="22" t="str">
        <f>IF(BK113="","",IF(BK113&gt;AG106,$AH$3,IF(BK113&gt;AE106,$AF$3,IF(BK113&gt;AC106,$AD$3,IF(BK113&gt;AA106,$AB$3,$AA$3)))))</f>
        <v>Severely Wasted</v>
      </c>
      <c r="BN113" s="14" t="str">
        <f t="shared" si="65"/>
        <v>14.01</v>
      </c>
      <c r="BO113" s="14">
        <f t="shared" si="66"/>
        <v>1</v>
      </c>
      <c r="BP113" s="14" t="str">
        <f t="shared" si="67"/>
        <v>F</v>
      </c>
      <c r="BQ113" s="14" t="str">
        <f t="shared" si="68"/>
        <v>0</v>
      </c>
      <c r="BT113" s="13">
        <v>14</v>
      </c>
      <c r="BU113" s="45">
        <v>0</v>
      </c>
      <c r="BV113" s="45">
        <v>168</v>
      </c>
      <c r="BW113" s="2"/>
      <c r="BX113" s="1">
        <v>1.4</v>
      </c>
      <c r="BY113" s="1">
        <v>1.401</v>
      </c>
      <c r="BZ113" s="1">
        <v>1.4770000000000001</v>
      </c>
      <c r="CA113" s="1">
        <v>1.4780000000000002</v>
      </c>
      <c r="CB113" s="1">
        <v>1.786</v>
      </c>
      <c r="CC113" s="1">
        <v>1.7869999999999999</v>
      </c>
      <c r="CE113" s="64">
        <v>1.389</v>
      </c>
      <c r="CF113" s="64">
        <v>1.39</v>
      </c>
      <c r="CG113" s="64">
        <v>1.4580000000000002</v>
      </c>
      <c r="CH113" s="64">
        <v>1.4590000000000001</v>
      </c>
      <c r="CI113" s="64">
        <v>1.7369999999999999</v>
      </c>
      <c r="CJ113" s="64">
        <v>1.7379999999999998</v>
      </c>
      <c r="CM113" s="14" t="e">
        <f>IF('Nutritional Status'!#REF!="","",IF('Nutritional Status'!#REF!&gt;CT113,$CU$3,IF('Nutritional Status'!#REF!&gt;CR113,$CS$3,IF('Nutritional Status'!#REF!&gt;CP113,$CQ$3,$CP$3))))</f>
        <v>#REF!</v>
      </c>
      <c r="CN113" s="38">
        <v>8</v>
      </c>
      <c r="CO113" s="14" t="str">
        <f t="shared" si="58"/>
        <v/>
      </c>
      <c r="CP113" s="14" t="str">
        <f t="shared" si="85"/>
        <v/>
      </c>
      <c r="CQ113" s="14" t="str">
        <f t="shared" si="85"/>
        <v/>
      </c>
      <c r="CR113" s="14" t="str">
        <f t="shared" si="85"/>
        <v/>
      </c>
      <c r="CS113" s="14" t="str">
        <f t="shared" si="85"/>
        <v/>
      </c>
      <c r="CT113" s="14" t="str">
        <f t="shared" si="85"/>
        <v/>
      </c>
      <c r="CU113" s="14" t="str">
        <f t="shared" si="85"/>
        <v/>
      </c>
      <c r="CW113" s="38">
        <v>8</v>
      </c>
      <c r="CX113" s="14" t="e">
        <f t="shared" si="59"/>
        <v>#REF!</v>
      </c>
      <c r="CY113" s="14" t="e">
        <f t="shared" si="84"/>
        <v>#REF!</v>
      </c>
      <c r="CZ113" s="14" t="e">
        <f t="shared" si="73"/>
        <v>#REF!</v>
      </c>
      <c r="DA113" s="14" t="e">
        <f t="shared" si="73"/>
        <v>#REF!</v>
      </c>
      <c r="DB113" s="14" t="e">
        <f t="shared" si="73"/>
        <v>#REF!</v>
      </c>
      <c r="DC113" s="14" t="e">
        <f t="shared" si="73"/>
        <v>#REF!</v>
      </c>
      <c r="DD113" s="14" t="e">
        <f t="shared" si="73"/>
        <v>#REF!</v>
      </c>
    </row>
    <row r="114" spans="1:108" ht="15" customHeight="1">
      <c r="A114" s="13">
        <v>14.01</v>
      </c>
      <c r="B114" s="31">
        <v>1</v>
      </c>
      <c r="C114" s="31">
        <v>169</v>
      </c>
      <c r="D114" s="2"/>
      <c r="E114" s="11">
        <v>14.2</v>
      </c>
      <c r="F114" s="11">
        <f t="shared" si="41"/>
        <v>14.299999999999999</v>
      </c>
      <c r="G114" s="11">
        <f>F114+1.1</f>
        <v>15.399999999999999</v>
      </c>
      <c r="H114" s="11">
        <f t="shared" si="42"/>
        <v>15.499999999999998</v>
      </c>
      <c r="I114" s="11">
        <v>26</v>
      </c>
      <c r="J114" s="11">
        <f t="shared" si="43"/>
        <v>26.1</v>
      </c>
      <c r="K114" s="1">
        <v>33.200000000000003</v>
      </c>
      <c r="L114" s="1">
        <f t="shared" si="44"/>
        <v>33.300000000000004</v>
      </c>
      <c r="M114" s="3"/>
      <c r="N114" s="11">
        <v>14</v>
      </c>
      <c r="O114" s="11">
        <f t="shared" si="45"/>
        <v>14.1</v>
      </c>
      <c r="P114" s="1">
        <v>15.4</v>
      </c>
      <c r="Q114" s="1">
        <f t="shared" si="46"/>
        <v>15.5</v>
      </c>
      <c r="R114" s="1">
        <v>27.400000000000102</v>
      </c>
      <c r="S114" s="1">
        <f t="shared" si="86"/>
        <v>27.500000000000103</v>
      </c>
      <c r="T114" s="1">
        <v>34.700000000000003</v>
      </c>
      <c r="U114" s="1">
        <f t="shared" si="48"/>
        <v>34.800000000000004</v>
      </c>
      <c r="Y114" s="38">
        <v>9</v>
      </c>
      <c r="Z114" s="38" t="str">
        <f>IF('Nutritional Status'!C68="","",VLOOKUP('Nutritional Status'!#REF!,$A$5:$C$173,3,))</f>
        <v/>
      </c>
      <c r="AA114" s="38" t="str">
        <f t="shared" si="74"/>
        <v/>
      </c>
      <c r="AB114" s="38" t="str">
        <f t="shared" si="75"/>
        <v/>
      </c>
      <c r="AC114" s="38" t="str">
        <f t="shared" si="76"/>
        <v/>
      </c>
      <c r="AD114" s="38" t="str">
        <f t="shared" si="77"/>
        <v/>
      </c>
      <c r="AE114" s="38" t="str">
        <f t="shared" si="78"/>
        <v/>
      </c>
      <c r="AF114" s="38" t="str">
        <f t="shared" si="79"/>
        <v/>
      </c>
      <c r="AG114" s="38" t="str">
        <f t="shared" si="80"/>
        <v/>
      </c>
      <c r="AH114" s="38" t="str">
        <f t="shared" si="81"/>
        <v/>
      </c>
      <c r="AJ114" s="38" t="e">
        <f>IF(#REF!="","",VLOOKUP(#REF!,$A$5:$C$173,3,))</f>
        <v>#REF!</v>
      </c>
      <c r="AK114" s="38" t="e">
        <f t="shared" si="82"/>
        <v>#REF!</v>
      </c>
      <c r="AL114" s="38" t="e">
        <f t="shared" si="72"/>
        <v>#REF!</v>
      </c>
      <c r="AM114" s="38" t="e">
        <f t="shared" si="72"/>
        <v>#REF!</v>
      </c>
      <c r="AN114" s="38" t="e">
        <f t="shared" si="72"/>
        <v>#REF!</v>
      </c>
      <c r="AO114" s="38" t="e">
        <f t="shared" si="72"/>
        <v>#REF!</v>
      </c>
      <c r="AP114" s="38" t="e">
        <f t="shared" si="72"/>
        <v>#REF!</v>
      </c>
      <c r="AQ114" s="38" t="e">
        <f t="shared" si="72"/>
        <v>#REF!</v>
      </c>
      <c r="AR114" s="38" t="e">
        <f t="shared" si="72"/>
        <v>#REF!</v>
      </c>
      <c r="BA114" s="21" t="str">
        <f>IF(BB114="","",ROWS($BB$113:BB114))</f>
        <v/>
      </c>
      <c r="BB114" s="149"/>
      <c r="BC114" s="150"/>
      <c r="BD114" s="150"/>
      <c r="BE114" s="151"/>
      <c r="BF114" s="49">
        <v>37591</v>
      </c>
      <c r="BG114" s="22" t="str">
        <f t="shared" ref="BG114:BG177" si="88">IF(BF114="","",IF(ISERROR(((IF(MONTH(BF114)&lt;MONTH($BL$7),YEAR($BL$7)-YEAR(BF114),YEAR($BL$7)-YEAR(BF114)-1))*12+(DATEDIF(BF114,$BL$7,"ym")))/12),"",TRUNC(((IF(MONTH(BF114)&lt;MONTH($BL$7),YEAR($BL$7)-YEAR(BF114),YEAR($BL$7)-YEAR(BF114)-1))*12+(DATEDIF(BF114,$BL$7,"ym")))/12,0)&amp;"."&amp;IF(MOD(((IF(MONTH(BF114)&lt;MONTH($BL$7),YEAR($BL$7)-YEAR(BF114),YEAR($BL$7)-YEAR(BF114)-1))*12+(DATEDIF(BF114,$BL$7,"ym"))),12)&lt;10,"0","")&amp;MOD(((IF(MONTH(BF114)&lt;MONTH($BL$7),YEAR($BL$7)-YEAR(BF114),YEAR($BL$7)-YEAR(BF114)-1))*12+(DATEDIF(BF114,$BL$7,"ym"))),12)))</f>
        <v>14.06</v>
      </c>
      <c r="BH114" s="22">
        <v>40</v>
      </c>
      <c r="BI114" s="22">
        <v>1.35</v>
      </c>
      <c r="BJ114" s="22">
        <f t="shared" si="87"/>
        <v>1.82</v>
      </c>
      <c r="BK114" s="22">
        <f t="shared" ref="BK114:BK177" si="89">IF(OR(BH114="",BJ114=""),"",ROUND(BH114/BJ114,2))</f>
        <v>21.98</v>
      </c>
      <c r="BL114" s="22" t="e">
        <f t="shared" ref="BL114:BL177" si="90">IF(BK114="","",IF(BK114&gt;AG107,$AH$3,IF(BK114&gt;AE107,$AF$3,IF(BK114&gt;AC107,$AD$3,IF(BK114&gt;AA107,$AB$3,$AA$3)))))</f>
        <v>#REF!</v>
      </c>
      <c r="BN114" s="14" t="str">
        <f t="shared" si="65"/>
        <v>14.06</v>
      </c>
      <c r="BO114" s="14">
        <f t="shared" si="66"/>
        <v>6</v>
      </c>
      <c r="BP114" s="14" t="str">
        <f t="shared" si="67"/>
        <v>F</v>
      </c>
      <c r="BQ114" s="14" t="str">
        <f t="shared" si="68"/>
        <v>0</v>
      </c>
      <c r="BT114" s="13">
        <v>14.01</v>
      </c>
      <c r="BU114" s="45">
        <v>1</v>
      </c>
      <c r="BV114" s="45">
        <v>169</v>
      </c>
      <c r="BW114" s="2"/>
      <c r="BX114" s="1">
        <v>1.405</v>
      </c>
      <c r="BY114" s="1">
        <v>1.4059999999999999</v>
      </c>
      <c r="BZ114" s="1">
        <v>1.4820000000000002</v>
      </c>
      <c r="CA114" s="1">
        <v>1.4830000000000001</v>
      </c>
      <c r="CB114" s="1">
        <v>1.7909999999999999</v>
      </c>
      <c r="CC114" s="1">
        <v>1.7919999999999998</v>
      </c>
      <c r="CE114" s="64">
        <v>1.391</v>
      </c>
      <c r="CF114" s="64">
        <v>1.3919999999999999</v>
      </c>
      <c r="CG114" s="64">
        <v>1.46</v>
      </c>
      <c r="CH114" s="64">
        <v>1.4609999999999999</v>
      </c>
      <c r="CI114" s="64">
        <v>1.7390000000000001</v>
      </c>
      <c r="CJ114" s="64">
        <v>1.74</v>
      </c>
      <c r="CM114" s="14" t="e">
        <f>IF('Nutritional Status'!#REF!="","",IF('Nutritional Status'!#REF!&gt;CT114,$CU$3,IF('Nutritional Status'!#REF!&gt;CR114,$CS$3,IF('Nutritional Status'!#REF!&gt;CP114,$CQ$3,$CP$3))))</f>
        <v>#REF!</v>
      </c>
      <c r="CN114" s="38">
        <v>9</v>
      </c>
      <c r="CO114" s="14" t="str">
        <f t="shared" si="58"/>
        <v/>
      </c>
      <c r="CP114" s="14" t="str">
        <f t="shared" si="85"/>
        <v/>
      </c>
      <c r="CQ114" s="14" t="str">
        <f t="shared" si="85"/>
        <v/>
      </c>
      <c r="CR114" s="14" t="str">
        <f t="shared" si="85"/>
        <v/>
      </c>
      <c r="CS114" s="14" t="str">
        <f t="shared" si="85"/>
        <v/>
      </c>
      <c r="CT114" s="14" t="str">
        <f t="shared" si="85"/>
        <v/>
      </c>
      <c r="CU114" s="14" t="str">
        <f t="shared" si="85"/>
        <v/>
      </c>
      <c r="CW114" s="38">
        <v>9</v>
      </c>
      <c r="CX114" s="14" t="e">
        <f t="shared" si="59"/>
        <v>#REF!</v>
      </c>
      <c r="CY114" s="14" t="e">
        <f t="shared" si="84"/>
        <v>#REF!</v>
      </c>
      <c r="CZ114" s="14" t="e">
        <f t="shared" si="73"/>
        <v>#REF!</v>
      </c>
      <c r="DA114" s="14" t="e">
        <f t="shared" si="73"/>
        <v>#REF!</v>
      </c>
      <c r="DB114" s="14" t="e">
        <f t="shared" si="73"/>
        <v>#REF!</v>
      </c>
      <c r="DC114" s="14" t="e">
        <f t="shared" si="73"/>
        <v>#REF!</v>
      </c>
      <c r="DD114" s="14" t="e">
        <f t="shared" si="73"/>
        <v>#REF!</v>
      </c>
    </row>
    <row r="115" spans="1:108" ht="15" customHeight="1">
      <c r="A115" s="13">
        <v>14.02</v>
      </c>
      <c r="B115" s="31">
        <v>2</v>
      </c>
      <c r="C115" s="31">
        <v>170</v>
      </c>
      <c r="D115" s="2"/>
      <c r="E115" s="11">
        <v>14.2</v>
      </c>
      <c r="F115" s="11">
        <f t="shared" si="41"/>
        <v>14.299999999999999</v>
      </c>
      <c r="G115" s="11">
        <f>F115+1.2</f>
        <v>15.499999999999998</v>
      </c>
      <c r="H115" s="11">
        <f t="shared" si="42"/>
        <v>15.599999999999998</v>
      </c>
      <c r="I115" s="11">
        <v>26.1</v>
      </c>
      <c r="J115" s="11">
        <f t="shared" si="43"/>
        <v>26.200000000000003</v>
      </c>
      <c r="K115" s="1">
        <v>33.299999999999997</v>
      </c>
      <c r="L115" s="1">
        <f t="shared" si="44"/>
        <v>33.4</v>
      </c>
      <c r="M115" s="3"/>
      <c r="N115" s="11">
        <v>14</v>
      </c>
      <c r="O115" s="11">
        <f t="shared" si="45"/>
        <v>14.1</v>
      </c>
      <c r="P115" s="1">
        <v>15.4</v>
      </c>
      <c r="Q115" s="1">
        <f t="shared" si="46"/>
        <v>15.5</v>
      </c>
      <c r="R115" s="1">
        <v>27.500000000000199</v>
      </c>
      <c r="S115" s="1">
        <f t="shared" si="86"/>
        <v>27.6000000000002</v>
      </c>
      <c r="T115" s="1">
        <v>34.799999999999997</v>
      </c>
      <c r="U115" s="1">
        <f t="shared" si="48"/>
        <v>34.9</v>
      </c>
      <c r="Y115" s="38">
        <v>10</v>
      </c>
      <c r="Z115" s="38" t="str">
        <f>IF('Nutritional Status'!C69="","",VLOOKUP('Nutritional Status'!#REF!,$A$5:$C$173,3,))</f>
        <v/>
      </c>
      <c r="AA115" s="38" t="str">
        <f t="shared" si="74"/>
        <v/>
      </c>
      <c r="AB115" s="38" t="str">
        <f t="shared" si="75"/>
        <v/>
      </c>
      <c r="AC115" s="38" t="str">
        <f t="shared" si="76"/>
        <v/>
      </c>
      <c r="AD115" s="38" t="str">
        <f t="shared" si="77"/>
        <v/>
      </c>
      <c r="AE115" s="38" t="str">
        <f t="shared" si="78"/>
        <v/>
      </c>
      <c r="AF115" s="38" t="str">
        <f t="shared" si="79"/>
        <v/>
      </c>
      <c r="AG115" s="38" t="str">
        <f t="shared" si="80"/>
        <v/>
      </c>
      <c r="AH115" s="38" t="str">
        <f t="shared" si="81"/>
        <v/>
      </c>
      <c r="AJ115" s="38" t="e">
        <f>IF(#REF!="","",VLOOKUP(#REF!,$A$5:$C$173,3,))</f>
        <v>#REF!</v>
      </c>
      <c r="AK115" s="38" t="e">
        <f t="shared" si="82"/>
        <v>#REF!</v>
      </c>
      <c r="AL115" s="38" t="e">
        <f t="shared" si="72"/>
        <v>#REF!</v>
      </c>
      <c r="AM115" s="38" t="e">
        <f t="shared" si="72"/>
        <v>#REF!</v>
      </c>
      <c r="AN115" s="38" t="e">
        <f t="shared" si="72"/>
        <v>#REF!</v>
      </c>
      <c r="AO115" s="38" t="e">
        <f t="shared" si="72"/>
        <v>#REF!</v>
      </c>
      <c r="AP115" s="38" t="e">
        <f t="shared" si="72"/>
        <v>#REF!</v>
      </c>
      <c r="AQ115" s="38" t="e">
        <f t="shared" si="72"/>
        <v>#REF!</v>
      </c>
      <c r="AR115" s="38" t="e">
        <f t="shared" si="72"/>
        <v>#REF!</v>
      </c>
      <c r="BA115" s="21" t="str">
        <f>IF(BB115="","",ROWS($BB$113:BB115))</f>
        <v/>
      </c>
      <c r="BB115" s="149"/>
      <c r="BC115" s="150"/>
      <c r="BD115" s="150"/>
      <c r="BE115" s="151"/>
      <c r="BF115" s="49">
        <v>37215</v>
      </c>
      <c r="BG115" s="22" t="str">
        <f t="shared" si="88"/>
        <v>15.06</v>
      </c>
      <c r="BH115" s="22">
        <v>35</v>
      </c>
      <c r="BI115" s="22">
        <v>1.1100000000000001</v>
      </c>
      <c r="BJ115" s="22">
        <f t="shared" si="87"/>
        <v>1.23</v>
      </c>
      <c r="BK115" s="22">
        <f t="shared" si="89"/>
        <v>28.46</v>
      </c>
      <c r="BL115" s="22" t="e">
        <f t="shared" si="90"/>
        <v>#REF!</v>
      </c>
      <c r="BN115" s="14" t="str">
        <f t="shared" si="65"/>
        <v>15.06</v>
      </c>
      <c r="BO115" s="14">
        <f t="shared" si="66"/>
        <v>6</v>
      </c>
      <c r="BP115" s="14" t="str">
        <f t="shared" si="67"/>
        <v>F</v>
      </c>
      <c r="BQ115" s="14" t="str">
        <f t="shared" si="68"/>
        <v>0</v>
      </c>
      <c r="BT115" s="13">
        <v>14.02</v>
      </c>
      <c r="BU115" s="45">
        <v>2</v>
      </c>
      <c r="BV115" s="45">
        <v>170</v>
      </c>
      <c r="BW115" s="2"/>
      <c r="BX115" s="1">
        <v>1.41</v>
      </c>
      <c r="BY115" s="1">
        <v>1.411</v>
      </c>
      <c r="BZ115" s="1">
        <v>1.4870000000000001</v>
      </c>
      <c r="CA115" s="1">
        <v>1.4880000000000002</v>
      </c>
      <c r="CB115" s="1">
        <v>1.7969999999999999</v>
      </c>
      <c r="CC115" s="1">
        <v>1.7979999999999998</v>
      </c>
      <c r="CE115" s="64">
        <v>1.393</v>
      </c>
      <c r="CF115" s="64">
        <v>1.3940000000000001</v>
      </c>
      <c r="CG115" s="64">
        <v>1.4620000000000002</v>
      </c>
      <c r="CH115" s="64">
        <v>1.4630000000000001</v>
      </c>
      <c r="CI115" s="64">
        <v>1.7409999999999999</v>
      </c>
      <c r="CJ115" s="64">
        <v>1.742</v>
      </c>
      <c r="CM115" s="14" t="e">
        <f>IF('Nutritional Status'!#REF!="","",IF('Nutritional Status'!#REF!&gt;CT115,$CU$3,IF('Nutritional Status'!#REF!&gt;CR115,$CS$3,IF('Nutritional Status'!#REF!&gt;CP115,$CQ$3,$CP$3))))</f>
        <v>#REF!</v>
      </c>
      <c r="CN115" s="38">
        <v>10</v>
      </c>
      <c r="CO115" s="14" t="str">
        <f t="shared" si="58"/>
        <v/>
      </c>
      <c r="CP115" s="14" t="str">
        <f t="shared" si="85"/>
        <v/>
      </c>
      <c r="CQ115" s="14" t="str">
        <f t="shared" si="85"/>
        <v/>
      </c>
      <c r="CR115" s="14" t="str">
        <f t="shared" si="85"/>
        <v/>
      </c>
      <c r="CS115" s="14" t="str">
        <f t="shared" si="85"/>
        <v/>
      </c>
      <c r="CT115" s="14" t="str">
        <f t="shared" si="85"/>
        <v/>
      </c>
      <c r="CU115" s="14" t="str">
        <f t="shared" si="85"/>
        <v/>
      </c>
      <c r="CW115" s="38">
        <v>10</v>
      </c>
      <c r="CX115" s="14" t="e">
        <f t="shared" si="59"/>
        <v>#REF!</v>
      </c>
      <c r="CY115" s="14" t="e">
        <f t="shared" si="84"/>
        <v>#REF!</v>
      </c>
      <c r="CZ115" s="14" t="e">
        <f t="shared" si="73"/>
        <v>#REF!</v>
      </c>
      <c r="DA115" s="14" t="e">
        <f t="shared" si="73"/>
        <v>#REF!</v>
      </c>
      <c r="DB115" s="14" t="e">
        <f t="shared" si="73"/>
        <v>#REF!</v>
      </c>
      <c r="DC115" s="14" t="e">
        <f t="shared" si="73"/>
        <v>#REF!</v>
      </c>
      <c r="DD115" s="14" t="e">
        <f t="shared" si="73"/>
        <v>#REF!</v>
      </c>
    </row>
    <row r="116" spans="1:108" ht="15" customHeight="1">
      <c r="A116" s="13">
        <v>14.03</v>
      </c>
      <c r="B116" s="31">
        <v>3</v>
      </c>
      <c r="C116" s="31">
        <v>171</v>
      </c>
      <c r="D116" s="2"/>
      <c r="E116" s="11">
        <v>14.3</v>
      </c>
      <c r="F116" s="11">
        <f t="shared" si="41"/>
        <v>14.4</v>
      </c>
      <c r="G116" s="11">
        <f>F116+1.1</f>
        <v>15.5</v>
      </c>
      <c r="H116" s="11">
        <f t="shared" si="42"/>
        <v>15.6</v>
      </c>
      <c r="I116" s="11">
        <v>26.2</v>
      </c>
      <c r="J116" s="11">
        <f t="shared" si="43"/>
        <v>26.3</v>
      </c>
      <c r="K116" s="1">
        <v>33.4</v>
      </c>
      <c r="L116" s="1">
        <f t="shared" si="44"/>
        <v>33.5</v>
      </c>
      <c r="M116" s="3"/>
      <c r="N116" s="11">
        <v>14</v>
      </c>
      <c r="O116" s="11">
        <f t="shared" si="45"/>
        <v>14.1</v>
      </c>
      <c r="P116" s="1">
        <v>15.5</v>
      </c>
      <c r="Q116" s="1">
        <f t="shared" si="46"/>
        <v>15.6</v>
      </c>
      <c r="R116" s="1">
        <v>27.6000000000003</v>
      </c>
      <c r="S116" s="1">
        <f t="shared" si="86"/>
        <v>27.700000000000301</v>
      </c>
      <c r="T116" s="1">
        <v>34.9</v>
      </c>
      <c r="U116" s="1">
        <f t="shared" si="48"/>
        <v>35</v>
      </c>
      <c r="Y116" s="38">
        <v>11</v>
      </c>
      <c r="Z116" s="38" t="str">
        <f>IF('Nutritional Status'!C70="","",VLOOKUP('Nutritional Status'!#REF!,$A$5:$C$173,3,))</f>
        <v/>
      </c>
      <c r="AA116" s="38" t="str">
        <f t="shared" si="74"/>
        <v/>
      </c>
      <c r="AB116" s="38" t="str">
        <f t="shared" si="75"/>
        <v/>
      </c>
      <c r="AC116" s="38" t="str">
        <f t="shared" si="76"/>
        <v/>
      </c>
      <c r="AD116" s="38" t="str">
        <f t="shared" si="77"/>
        <v/>
      </c>
      <c r="AE116" s="38" t="str">
        <f t="shared" si="78"/>
        <v/>
      </c>
      <c r="AF116" s="38" t="str">
        <f t="shared" si="79"/>
        <v/>
      </c>
      <c r="AG116" s="38" t="str">
        <f t="shared" si="80"/>
        <v/>
      </c>
      <c r="AH116" s="38" t="str">
        <f t="shared" si="81"/>
        <v/>
      </c>
      <c r="AJ116" s="38" t="e">
        <f>IF(#REF!="","",VLOOKUP(#REF!,$A$5:$C$173,3,))</f>
        <v>#REF!</v>
      </c>
      <c r="AK116" s="38" t="e">
        <f t="shared" si="82"/>
        <v>#REF!</v>
      </c>
      <c r="AL116" s="38" t="e">
        <f t="shared" si="72"/>
        <v>#REF!</v>
      </c>
      <c r="AM116" s="38" t="e">
        <f t="shared" si="72"/>
        <v>#REF!</v>
      </c>
      <c r="AN116" s="38" t="e">
        <f t="shared" si="72"/>
        <v>#REF!</v>
      </c>
      <c r="AO116" s="38" t="e">
        <f t="shared" si="72"/>
        <v>#REF!</v>
      </c>
      <c r="AP116" s="38" t="e">
        <f t="shared" si="72"/>
        <v>#REF!</v>
      </c>
      <c r="AQ116" s="38" t="e">
        <f t="shared" si="72"/>
        <v>#REF!</v>
      </c>
      <c r="AR116" s="38" t="e">
        <f t="shared" si="72"/>
        <v>#REF!</v>
      </c>
      <c r="BA116" s="21" t="str">
        <f>IF(BB116="","",ROWS($BB$113:BB116))</f>
        <v/>
      </c>
      <c r="BB116" s="149"/>
      <c r="BC116" s="150"/>
      <c r="BD116" s="150"/>
      <c r="BE116" s="151"/>
      <c r="BF116" s="49">
        <v>37900</v>
      </c>
      <c r="BG116" s="22" t="str">
        <f t="shared" si="88"/>
        <v>13.08</v>
      </c>
      <c r="BH116" s="22">
        <v>24</v>
      </c>
      <c r="BI116" s="22">
        <v>1.1399999999999999</v>
      </c>
      <c r="BJ116" s="22">
        <f t="shared" si="87"/>
        <v>1.3</v>
      </c>
      <c r="BK116" s="22">
        <f t="shared" si="89"/>
        <v>18.46</v>
      </c>
      <c r="BL116" s="22" t="e">
        <f t="shared" si="90"/>
        <v>#REF!</v>
      </c>
      <c r="BN116" s="14" t="str">
        <f t="shared" si="65"/>
        <v>13.08</v>
      </c>
      <c r="BO116" s="14">
        <f t="shared" si="66"/>
        <v>8</v>
      </c>
      <c r="BP116" s="14" t="str">
        <f t="shared" si="67"/>
        <v>F</v>
      </c>
      <c r="BQ116" s="14" t="str">
        <f t="shared" si="68"/>
        <v>0</v>
      </c>
      <c r="BT116" s="13">
        <v>14.03</v>
      </c>
      <c r="BU116" s="45">
        <v>3</v>
      </c>
      <c r="BV116" s="45">
        <v>171</v>
      </c>
      <c r="BW116" s="2"/>
      <c r="BX116" s="1">
        <v>1.415</v>
      </c>
      <c r="BY116" s="1">
        <v>1.4159999999999999</v>
      </c>
      <c r="BZ116" s="1">
        <v>1.4920000000000002</v>
      </c>
      <c r="CA116" s="1">
        <v>1.4930000000000001</v>
      </c>
      <c r="CB116" s="1">
        <v>1.8030000000000002</v>
      </c>
      <c r="CC116" s="1">
        <v>1.804</v>
      </c>
      <c r="CE116" s="64">
        <v>1.395</v>
      </c>
      <c r="CF116" s="64">
        <v>1.3959999999999999</v>
      </c>
      <c r="CG116" s="64">
        <v>1.464</v>
      </c>
      <c r="CH116" s="64">
        <v>1.4650000000000001</v>
      </c>
      <c r="CI116" s="64">
        <v>1.742</v>
      </c>
      <c r="CJ116" s="64">
        <v>1.7429999999999999</v>
      </c>
      <c r="CM116" s="14" t="e">
        <f>IF('Nutritional Status'!#REF!="","",IF('Nutritional Status'!#REF!&gt;CT116,$CU$3,IF('Nutritional Status'!#REF!&gt;CR116,$CS$3,IF('Nutritional Status'!#REF!&gt;CP116,$CQ$3,$CP$3))))</f>
        <v>#REF!</v>
      </c>
      <c r="CN116" s="38">
        <v>11</v>
      </c>
      <c r="CO116" s="14" t="str">
        <f t="shared" si="58"/>
        <v/>
      </c>
      <c r="CP116" s="14" t="str">
        <f t="shared" si="85"/>
        <v/>
      </c>
      <c r="CQ116" s="14" t="str">
        <f t="shared" si="85"/>
        <v/>
      </c>
      <c r="CR116" s="14" t="str">
        <f t="shared" si="85"/>
        <v/>
      </c>
      <c r="CS116" s="14" t="str">
        <f t="shared" si="85"/>
        <v/>
      </c>
      <c r="CT116" s="14" t="str">
        <f t="shared" si="85"/>
        <v/>
      </c>
      <c r="CU116" s="14" t="str">
        <f t="shared" si="85"/>
        <v/>
      </c>
      <c r="CW116" s="38">
        <v>11</v>
      </c>
      <c r="CX116" s="14" t="e">
        <f t="shared" si="59"/>
        <v>#REF!</v>
      </c>
      <c r="CY116" s="14" t="e">
        <f t="shared" si="84"/>
        <v>#REF!</v>
      </c>
      <c r="CZ116" s="14" t="e">
        <f t="shared" si="73"/>
        <v>#REF!</v>
      </c>
      <c r="DA116" s="14" t="e">
        <f t="shared" si="73"/>
        <v>#REF!</v>
      </c>
      <c r="DB116" s="14" t="e">
        <f t="shared" si="73"/>
        <v>#REF!</v>
      </c>
      <c r="DC116" s="14" t="e">
        <f t="shared" si="73"/>
        <v>#REF!</v>
      </c>
      <c r="DD116" s="14" t="e">
        <f t="shared" si="73"/>
        <v>#REF!</v>
      </c>
    </row>
    <row r="117" spans="1:108" ht="15" customHeight="1">
      <c r="A117" s="13">
        <v>14.04</v>
      </c>
      <c r="B117" s="31">
        <v>4</v>
      </c>
      <c r="C117" s="31">
        <v>172</v>
      </c>
      <c r="D117" s="2"/>
      <c r="E117" s="11">
        <v>14.3</v>
      </c>
      <c r="F117" s="11">
        <f t="shared" si="41"/>
        <v>14.4</v>
      </c>
      <c r="G117" s="11">
        <f>F117+1.2</f>
        <v>15.6</v>
      </c>
      <c r="H117" s="11">
        <f t="shared" si="42"/>
        <v>15.7</v>
      </c>
      <c r="I117" s="11">
        <v>26.3</v>
      </c>
      <c r="J117" s="11">
        <f t="shared" si="43"/>
        <v>26.400000000000002</v>
      </c>
      <c r="K117" s="1">
        <v>33.5</v>
      </c>
      <c r="L117" s="1">
        <f t="shared" si="44"/>
        <v>33.6</v>
      </c>
      <c r="M117" s="3"/>
      <c r="N117" s="11">
        <v>14</v>
      </c>
      <c r="O117" s="11">
        <f t="shared" si="45"/>
        <v>14.1</v>
      </c>
      <c r="P117" s="1">
        <v>15.5</v>
      </c>
      <c r="Q117" s="1">
        <f t="shared" si="46"/>
        <v>15.6</v>
      </c>
      <c r="R117" s="1">
        <v>27.700000000000401</v>
      </c>
      <c r="S117" s="1">
        <f t="shared" si="86"/>
        <v>27.800000000000402</v>
      </c>
      <c r="T117" s="1">
        <v>35</v>
      </c>
      <c r="U117" s="1">
        <f t="shared" si="48"/>
        <v>35.1</v>
      </c>
      <c r="Y117" s="38">
        <v>12</v>
      </c>
      <c r="Z117" s="38" t="e">
        <f>IF('Nutritional Status'!#REF!="","",VLOOKUP('Nutritional Status'!#REF!,$A$5:$C$173,3,))</f>
        <v>#REF!</v>
      </c>
      <c r="AA117" s="38" t="e">
        <f t="shared" si="74"/>
        <v>#REF!</v>
      </c>
      <c r="AB117" s="38" t="e">
        <f t="shared" si="75"/>
        <v>#REF!</v>
      </c>
      <c r="AC117" s="38" t="e">
        <f t="shared" si="76"/>
        <v>#REF!</v>
      </c>
      <c r="AD117" s="38" t="e">
        <f t="shared" si="77"/>
        <v>#REF!</v>
      </c>
      <c r="AE117" s="38" t="e">
        <f t="shared" si="78"/>
        <v>#REF!</v>
      </c>
      <c r="AF117" s="38" t="e">
        <f t="shared" si="79"/>
        <v>#REF!</v>
      </c>
      <c r="AG117" s="38" t="e">
        <f t="shared" si="80"/>
        <v>#REF!</v>
      </c>
      <c r="AH117" s="38" t="e">
        <f t="shared" si="81"/>
        <v>#REF!</v>
      </c>
      <c r="AJ117" s="38" t="e">
        <f>IF(#REF!="","",VLOOKUP(#REF!,$A$5:$C$173,3,))</f>
        <v>#REF!</v>
      </c>
      <c r="AK117" s="38" t="e">
        <f t="shared" si="82"/>
        <v>#REF!</v>
      </c>
      <c r="AL117" s="38" t="e">
        <f t="shared" si="72"/>
        <v>#REF!</v>
      </c>
      <c r="AM117" s="38" t="e">
        <f t="shared" si="72"/>
        <v>#REF!</v>
      </c>
      <c r="AN117" s="38" t="e">
        <f t="shared" si="72"/>
        <v>#REF!</v>
      </c>
      <c r="AO117" s="38" t="e">
        <f t="shared" si="72"/>
        <v>#REF!</v>
      </c>
      <c r="AP117" s="38" t="e">
        <f t="shared" si="72"/>
        <v>#REF!</v>
      </c>
      <c r="AQ117" s="38" t="e">
        <f t="shared" si="72"/>
        <v>#REF!</v>
      </c>
      <c r="AR117" s="38" t="e">
        <f t="shared" si="72"/>
        <v>#REF!</v>
      </c>
      <c r="BA117" s="21" t="str">
        <f>IF(BB117="","",ROWS($BB$113:BB117))</f>
        <v/>
      </c>
      <c r="BB117" s="149"/>
      <c r="BC117" s="150"/>
      <c r="BD117" s="150"/>
      <c r="BE117" s="151"/>
      <c r="BF117" s="49">
        <v>37312</v>
      </c>
      <c r="BG117" s="22" t="str">
        <f t="shared" si="88"/>
        <v>15.03</v>
      </c>
      <c r="BH117" s="22">
        <v>20</v>
      </c>
      <c r="BI117" s="22">
        <v>1.35</v>
      </c>
      <c r="BJ117" s="22">
        <f t="shared" si="87"/>
        <v>1.82</v>
      </c>
      <c r="BK117" s="22">
        <f t="shared" si="89"/>
        <v>10.99</v>
      </c>
      <c r="BL117" s="22" t="e">
        <f t="shared" si="90"/>
        <v>#REF!</v>
      </c>
      <c r="BN117" s="14" t="str">
        <f t="shared" si="65"/>
        <v>15.03</v>
      </c>
      <c r="BO117" s="14">
        <f t="shared" si="66"/>
        <v>3</v>
      </c>
      <c r="BP117" s="14" t="str">
        <f t="shared" si="67"/>
        <v>F</v>
      </c>
      <c r="BQ117" s="14" t="str">
        <f t="shared" si="68"/>
        <v>0</v>
      </c>
      <c r="BT117" s="13">
        <v>14.04</v>
      </c>
      <c r="BU117" s="45">
        <v>4</v>
      </c>
      <c r="BV117" s="45">
        <v>172</v>
      </c>
      <c r="BW117" s="2"/>
      <c r="BX117" s="1">
        <v>1.42</v>
      </c>
      <c r="BY117" s="1">
        <v>1.421</v>
      </c>
      <c r="BZ117" s="1">
        <v>1.4970000000000001</v>
      </c>
      <c r="CA117" s="1">
        <v>1.4980000000000002</v>
      </c>
      <c r="CB117" s="1">
        <v>1.8080000000000001</v>
      </c>
      <c r="CC117" s="1">
        <v>1.8090000000000002</v>
      </c>
      <c r="CE117" s="64">
        <v>1.3970000000000002</v>
      </c>
      <c r="CF117" s="64">
        <v>1.3980000000000001</v>
      </c>
      <c r="CG117" s="64">
        <v>1.466</v>
      </c>
      <c r="CH117" s="64">
        <v>1.4669999999999999</v>
      </c>
      <c r="CI117" s="64">
        <v>1.744</v>
      </c>
      <c r="CJ117" s="64">
        <v>1.7450000000000001</v>
      </c>
      <c r="CM117" s="14" t="e">
        <f>IF('Nutritional Status'!#REF!="","",IF('Nutritional Status'!#REF!&gt;CT117,$CU$3,IF('Nutritional Status'!#REF!&gt;CR117,$CS$3,IF('Nutritional Status'!#REF!&gt;CP117,$CQ$3,$CP$3))))</f>
        <v>#REF!</v>
      </c>
      <c r="CN117" s="38">
        <v>12</v>
      </c>
      <c r="CO117" s="14" t="e">
        <f t="shared" si="58"/>
        <v>#REF!</v>
      </c>
      <c r="CP117" s="14" t="e">
        <f t="shared" si="85"/>
        <v>#REF!</v>
      </c>
      <c r="CQ117" s="14" t="e">
        <f t="shared" si="85"/>
        <v>#REF!</v>
      </c>
      <c r="CR117" s="14" t="e">
        <f t="shared" si="85"/>
        <v>#REF!</v>
      </c>
      <c r="CS117" s="14" t="e">
        <f t="shared" si="85"/>
        <v>#REF!</v>
      </c>
      <c r="CT117" s="14" t="e">
        <f t="shared" si="85"/>
        <v>#REF!</v>
      </c>
      <c r="CU117" s="14" t="e">
        <f t="shared" si="85"/>
        <v>#REF!</v>
      </c>
      <c r="CW117" s="38">
        <v>12</v>
      </c>
      <c r="CX117" s="14" t="e">
        <f t="shared" si="59"/>
        <v>#REF!</v>
      </c>
      <c r="CY117" s="14" t="e">
        <f t="shared" si="84"/>
        <v>#REF!</v>
      </c>
      <c r="CZ117" s="14" t="e">
        <f t="shared" si="73"/>
        <v>#REF!</v>
      </c>
      <c r="DA117" s="14" t="e">
        <f t="shared" si="73"/>
        <v>#REF!</v>
      </c>
      <c r="DB117" s="14" t="e">
        <f t="shared" si="73"/>
        <v>#REF!</v>
      </c>
      <c r="DC117" s="14" t="e">
        <f t="shared" si="73"/>
        <v>#REF!</v>
      </c>
      <c r="DD117" s="14" t="e">
        <f t="shared" si="73"/>
        <v>#REF!</v>
      </c>
    </row>
    <row r="118" spans="1:108" ht="15" customHeight="1">
      <c r="A118" s="13">
        <v>14.05</v>
      </c>
      <c r="B118" s="31">
        <v>5</v>
      </c>
      <c r="C118" s="31">
        <v>173</v>
      </c>
      <c r="D118" s="2"/>
      <c r="E118" s="11">
        <v>14.4</v>
      </c>
      <c r="F118" s="11">
        <f t="shared" si="41"/>
        <v>14.5</v>
      </c>
      <c r="G118" s="11">
        <f>F118+1.1</f>
        <v>15.6</v>
      </c>
      <c r="H118" s="11">
        <f t="shared" si="42"/>
        <v>15.7</v>
      </c>
      <c r="I118" s="11">
        <v>26.4</v>
      </c>
      <c r="J118" s="11">
        <f t="shared" si="43"/>
        <v>26.5</v>
      </c>
      <c r="K118" s="1">
        <v>33.5</v>
      </c>
      <c r="L118" s="1">
        <f t="shared" si="44"/>
        <v>33.6</v>
      </c>
      <c r="M118" s="3"/>
      <c r="N118" s="11">
        <v>14.1</v>
      </c>
      <c r="O118" s="11">
        <f t="shared" si="45"/>
        <v>14.2</v>
      </c>
      <c r="P118" s="1">
        <v>15.5</v>
      </c>
      <c r="Q118" s="1">
        <f t="shared" si="46"/>
        <v>15.6</v>
      </c>
      <c r="R118" s="1">
        <v>27.7</v>
      </c>
      <c r="S118" s="1">
        <f t="shared" si="86"/>
        <v>27.8</v>
      </c>
      <c r="T118" s="1">
        <v>35.1</v>
      </c>
      <c r="U118" s="1">
        <f t="shared" si="48"/>
        <v>35.200000000000003</v>
      </c>
      <c r="Y118" s="38">
        <v>13</v>
      </c>
      <c r="Z118" s="38" t="e">
        <f>IF('Nutritional Status'!#REF!="","",VLOOKUP('Nutritional Status'!#REF!,$A$5:$C$173,3,))</f>
        <v>#REF!</v>
      </c>
      <c r="AA118" s="38" t="e">
        <f t="shared" si="74"/>
        <v>#REF!</v>
      </c>
      <c r="AB118" s="38" t="e">
        <f t="shared" si="75"/>
        <v>#REF!</v>
      </c>
      <c r="AC118" s="38" t="e">
        <f t="shared" si="76"/>
        <v>#REF!</v>
      </c>
      <c r="AD118" s="38" t="e">
        <f t="shared" si="77"/>
        <v>#REF!</v>
      </c>
      <c r="AE118" s="38" t="e">
        <f t="shared" si="78"/>
        <v>#REF!</v>
      </c>
      <c r="AF118" s="38" t="e">
        <f t="shared" si="79"/>
        <v>#REF!</v>
      </c>
      <c r="AG118" s="38" t="e">
        <f t="shared" si="80"/>
        <v>#REF!</v>
      </c>
      <c r="AH118" s="38" t="e">
        <f t="shared" si="81"/>
        <v>#REF!</v>
      </c>
      <c r="AJ118" s="38" t="e">
        <f>IF(#REF!="","",VLOOKUP(#REF!,$A$5:$C$173,3,))</f>
        <v>#REF!</v>
      </c>
      <c r="AK118" s="38" t="e">
        <f t="shared" si="82"/>
        <v>#REF!</v>
      </c>
      <c r="AL118" s="38" t="e">
        <f t="shared" si="72"/>
        <v>#REF!</v>
      </c>
      <c r="AM118" s="38" t="e">
        <f t="shared" si="72"/>
        <v>#REF!</v>
      </c>
      <c r="AN118" s="38" t="e">
        <f t="shared" si="72"/>
        <v>#REF!</v>
      </c>
      <c r="AO118" s="38" t="e">
        <f t="shared" si="72"/>
        <v>#REF!</v>
      </c>
      <c r="AP118" s="38" t="e">
        <f t="shared" si="72"/>
        <v>#REF!</v>
      </c>
      <c r="AQ118" s="38" t="e">
        <f t="shared" si="72"/>
        <v>#REF!</v>
      </c>
      <c r="AR118" s="38" t="e">
        <f t="shared" si="72"/>
        <v>#REF!</v>
      </c>
      <c r="BA118" s="21" t="str">
        <f>IF(BB118="","",ROWS($BB$113:BB118))</f>
        <v/>
      </c>
      <c r="BB118" s="149"/>
      <c r="BC118" s="150"/>
      <c r="BD118" s="150"/>
      <c r="BE118" s="151"/>
      <c r="BF118" s="49">
        <v>36386</v>
      </c>
      <c r="BG118" s="22" t="str">
        <f t="shared" si="88"/>
        <v>17.10</v>
      </c>
      <c r="BH118" s="22">
        <v>20</v>
      </c>
      <c r="BI118" s="22">
        <v>1.1100000000000001</v>
      </c>
      <c r="BJ118" s="22">
        <f t="shared" si="87"/>
        <v>1.23</v>
      </c>
      <c r="BK118" s="22">
        <f t="shared" si="89"/>
        <v>16.260000000000002</v>
      </c>
      <c r="BL118" s="22" t="str">
        <f t="shared" si="90"/>
        <v>Severely Wasted</v>
      </c>
      <c r="BN118" s="14" t="str">
        <f t="shared" si="65"/>
        <v>17.10</v>
      </c>
      <c r="BO118" s="14">
        <f t="shared" si="66"/>
        <v>10</v>
      </c>
      <c r="BP118" s="14" t="str">
        <f t="shared" si="67"/>
        <v>F</v>
      </c>
      <c r="BQ118" s="14" t="str">
        <f t="shared" si="68"/>
        <v>0</v>
      </c>
      <c r="BT118" s="13">
        <v>14.05</v>
      </c>
      <c r="BU118" s="45">
        <v>5</v>
      </c>
      <c r="BV118" s="45">
        <v>173</v>
      </c>
      <c r="BW118" s="2"/>
      <c r="BX118" s="1">
        <v>1.4240000000000002</v>
      </c>
      <c r="BY118" s="1">
        <v>1.425</v>
      </c>
      <c r="BZ118" s="1">
        <v>1.5020000000000002</v>
      </c>
      <c r="CA118" s="1">
        <v>1.5030000000000001</v>
      </c>
      <c r="CB118" s="1">
        <v>1.8130000000000002</v>
      </c>
      <c r="CC118" s="1">
        <v>1.8140000000000001</v>
      </c>
      <c r="CE118" s="64">
        <v>1.399</v>
      </c>
      <c r="CF118" s="64">
        <v>1.4</v>
      </c>
      <c r="CG118" s="64">
        <v>1.4680000000000002</v>
      </c>
      <c r="CH118" s="64">
        <v>1.4690000000000001</v>
      </c>
      <c r="CI118" s="64">
        <v>1.746</v>
      </c>
      <c r="CJ118" s="64">
        <v>1.7469999999999999</v>
      </c>
      <c r="CM118" s="14" t="e">
        <f>IF('Nutritional Status'!#REF!="","",IF('Nutritional Status'!#REF!&gt;CT118,$CU$3,IF('Nutritional Status'!#REF!&gt;CR118,$CS$3,IF('Nutritional Status'!#REF!&gt;CP118,$CQ$3,$CP$3))))</f>
        <v>#REF!</v>
      </c>
      <c r="CN118" s="38">
        <v>13</v>
      </c>
      <c r="CO118" s="14" t="e">
        <f t="shared" si="58"/>
        <v>#REF!</v>
      </c>
      <c r="CP118" s="14" t="e">
        <f t="shared" si="85"/>
        <v>#REF!</v>
      </c>
      <c r="CQ118" s="14" t="e">
        <f t="shared" si="85"/>
        <v>#REF!</v>
      </c>
      <c r="CR118" s="14" t="e">
        <f t="shared" si="85"/>
        <v>#REF!</v>
      </c>
      <c r="CS118" s="14" t="e">
        <f t="shared" si="85"/>
        <v>#REF!</v>
      </c>
      <c r="CT118" s="14" t="e">
        <f t="shared" si="85"/>
        <v>#REF!</v>
      </c>
      <c r="CU118" s="14" t="e">
        <f t="shared" si="85"/>
        <v>#REF!</v>
      </c>
      <c r="CW118" s="38">
        <v>13</v>
      </c>
      <c r="CX118" s="14" t="e">
        <f t="shared" si="59"/>
        <v>#REF!</v>
      </c>
      <c r="CY118" s="14" t="e">
        <f t="shared" si="84"/>
        <v>#REF!</v>
      </c>
      <c r="CZ118" s="14" t="e">
        <f t="shared" si="73"/>
        <v>#REF!</v>
      </c>
      <c r="DA118" s="14" t="e">
        <f t="shared" si="73"/>
        <v>#REF!</v>
      </c>
      <c r="DB118" s="14" t="e">
        <f t="shared" si="73"/>
        <v>#REF!</v>
      </c>
      <c r="DC118" s="14" t="e">
        <f t="shared" si="73"/>
        <v>#REF!</v>
      </c>
      <c r="DD118" s="14" t="e">
        <f t="shared" si="73"/>
        <v>#REF!</v>
      </c>
    </row>
    <row r="119" spans="1:108" ht="15" customHeight="1">
      <c r="A119" s="13">
        <v>14.06</v>
      </c>
      <c r="B119" s="31">
        <v>6</v>
      </c>
      <c r="C119" s="31">
        <v>174</v>
      </c>
      <c r="D119" s="2"/>
      <c r="E119" s="11">
        <v>14.4</v>
      </c>
      <c r="F119" s="11">
        <f t="shared" si="41"/>
        <v>14.5</v>
      </c>
      <c r="G119" s="11">
        <f>F119+1.1</f>
        <v>15.6</v>
      </c>
      <c r="H119" s="11">
        <f t="shared" si="42"/>
        <v>15.7</v>
      </c>
      <c r="I119" s="11">
        <v>26.5</v>
      </c>
      <c r="J119" s="11">
        <f t="shared" si="43"/>
        <v>26.6</v>
      </c>
      <c r="K119" s="1">
        <v>33.6</v>
      </c>
      <c r="L119" s="1">
        <f t="shared" si="44"/>
        <v>33.700000000000003</v>
      </c>
      <c r="M119" s="3"/>
      <c r="N119" s="11">
        <v>14.1</v>
      </c>
      <c r="O119" s="11">
        <f t="shared" si="45"/>
        <v>14.2</v>
      </c>
      <c r="P119" s="1">
        <v>15.6</v>
      </c>
      <c r="Q119" s="1">
        <f t="shared" si="46"/>
        <v>15.7</v>
      </c>
      <c r="R119" s="1">
        <v>27.800000000000502</v>
      </c>
      <c r="S119" s="1">
        <f t="shared" si="86"/>
        <v>27.900000000000503</v>
      </c>
      <c r="T119" s="1">
        <v>35.1</v>
      </c>
      <c r="U119" s="1">
        <f t="shared" si="48"/>
        <v>35.200000000000003</v>
      </c>
      <c r="Y119" s="38">
        <v>14</v>
      </c>
      <c r="Z119" s="38" t="str">
        <f>IF('Nutritional Status'!C71="","",VLOOKUP('Nutritional Status'!#REF!,$A$5:$C$173,3,))</f>
        <v/>
      </c>
      <c r="AA119" s="38" t="str">
        <f t="shared" si="74"/>
        <v/>
      </c>
      <c r="AB119" s="38" t="str">
        <f t="shared" si="75"/>
        <v/>
      </c>
      <c r="AC119" s="38" t="str">
        <f t="shared" si="76"/>
        <v/>
      </c>
      <c r="AD119" s="38" t="str">
        <f t="shared" si="77"/>
        <v/>
      </c>
      <c r="AE119" s="38" t="str">
        <f t="shared" si="78"/>
        <v/>
      </c>
      <c r="AF119" s="38" t="str">
        <f t="shared" si="79"/>
        <v/>
      </c>
      <c r="AG119" s="38" t="str">
        <f t="shared" si="80"/>
        <v/>
      </c>
      <c r="AH119" s="38" t="str">
        <f t="shared" si="81"/>
        <v/>
      </c>
      <c r="AJ119" s="38" t="e">
        <f>IF(#REF!="","",VLOOKUP(#REF!,$A$5:$C$173,3,))</f>
        <v>#REF!</v>
      </c>
      <c r="AK119" s="38" t="e">
        <f t="shared" si="82"/>
        <v>#REF!</v>
      </c>
      <c r="AL119" s="38" t="e">
        <f t="shared" si="72"/>
        <v>#REF!</v>
      </c>
      <c r="AM119" s="38" t="e">
        <f t="shared" si="72"/>
        <v>#REF!</v>
      </c>
      <c r="AN119" s="38" t="e">
        <f t="shared" si="72"/>
        <v>#REF!</v>
      </c>
      <c r="AO119" s="38" t="e">
        <f t="shared" si="72"/>
        <v>#REF!</v>
      </c>
      <c r="AP119" s="38" t="e">
        <f t="shared" si="72"/>
        <v>#REF!</v>
      </c>
      <c r="AQ119" s="38" t="e">
        <f t="shared" si="72"/>
        <v>#REF!</v>
      </c>
      <c r="AR119" s="38" t="e">
        <f t="shared" si="72"/>
        <v>#REF!</v>
      </c>
      <c r="BA119" s="21" t="str">
        <f>IF(BB119="","",ROWS($BB$113:BB119))</f>
        <v/>
      </c>
      <c r="BB119" s="149"/>
      <c r="BC119" s="150"/>
      <c r="BD119" s="150"/>
      <c r="BE119" s="151"/>
      <c r="BF119" s="49">
        <v>37900</v>
      </c>
      <c r="BG119" s="22" t="str">
        <f t="shared" si="88"/>
        <v>13.08</v>
      </c>
      <c r="BH119" s="22">
        <v>40</v>
      </c>
      <c r="BI119" s="22">
        <v>1.1399999999999999</v>
      </c>
      <c r="BJ119" s="22">
        <f t="shared" si="87"/>
        <v>1.3</v>
      </c>
      <c r="BK119" s="22">
        <f t="shared" si="89"/>
        <v>30.77</v>
      </c>
      <c r="BL119" s="22" t="str">
        <f t="shared" si="90"/>
        <v>Severely Wasted</v>
      </c>
      <c r="BN119" s="14" t="str">
        <f t="shared" si="65"/>
        <v>13.08</v>
      </c>
      <c r="BO119" s="14">
        <f t="shared" si="66"/>
        <v>8</v>
      </c>
      <c r="BP119" s="14" t="str">
        <f t="shared" si="67"/>
        <v>F</v>
      </c>
      <c r="BQ119" s="14" t="str">
        <f t="shared" si="68"/>
        <v>0</v>
      </c>
      <c r="BT119" s="13">
        <v>14.06</v>
      </c>
      <c r="BU119" s="45">
        <v>6</v>
      </c>
      <c r="BV119" s="45">
        <v>174</v>
      </c>
      <c r="BW119" s="2"/>
      <c r="BX119" s="1">
        <v>1.429</v>
      </c>
      <c r="BY119" s="1">
        <v>1.43</v>
      </c>
      <c r="BZ119" s="1">
        <v>1.5070000000000001</v>
      </c>
      <c r="CA119" s="1">
        <v>1.508</v>
      </c>
      <c r="CB119" s="1">
        <v>1.8180000000000001</v>
      </c>
      <c r="CC119" s="1">
        <v>1.819</v>
      </c>
      <c r="CE119" s="64">
        <v>1.4</v>
      </c>
      <c r="CF119" s="64">
        <v>1.401</v>
      </c>
      <c r="CG119" s="64">
        <v>1.47</v>
      </c>
      <c r="CH119" s="64">
        <v>1.4709999999999999</v>
      </c>
      <c r="CI119" s="64">
        <v>1.7469999999999999</v>
      </c>
      <c r="CJ119" s="64">
        <v>1.7479999999999998</v>
      </c>
      <c r="CM119" s="14" t="e">
        <f>IF('Nutritional Status'!#REF!="","",IF('Nutritional Status'!#REF!&gt;CT119,$CU$3,IF('Nutritional Status'!#REF!&gt;CR119,$CS$3,IF('Nutritional Status'!#REF!&gt;CP119,$CQ$3,$CP$3))))</f>
        <v>#REF!</v>
      </c>
      <c r="CN119" s="38">
        <v>14</v>
      </c>
      <c r="CO119" s="14" t="str">
        <f t="shared" si="58"/>
        <v/>
      </c>
      <c r="CP119" s="14" t="str">
        <f t="shared" si="85"/>
        <v/>
      </c>
      <c r="CQ119" s="14" t="str">
        <f t="shared" si="85"/>
        <v/>
      </c>
      <c r="CR119" s="14" t="str">
        <f t="shared" si="85"/>
        <v/>
      </c>
      <c r="CS119" s="14" t="str">
        <f t="shared" si="85"/>
        <v/>
      </c>
      <c r="CT119" s="14" t="str">
        <f t="shared" si="85"/>
        <v/>
      </c>
      <c r="CU119" s="14" t="str">
        <f t="shared" si="85"/>
        <v/>
      </c>
      <c r="CW119" s="38">
        <v>14</v>
      </c>
      <c r="CX119" s="14" t="e">
        <f t="shared" si="59"/>
        <v>#REF!</v>
      </c>
      <c r="CY119" s="14" t="e">
        <f t="shared" si="84"/>
        <v>#REF!</v>
      </c>
      <c r="CZ119" s="14" t="e">
        <f t="shared" si="73"/>
        <v>#REF!</v>
      </c>
      <c r="DA119" s="14" t="e">
        <f t="shared" si="73"/>
        <v>#REF!</v>
      </c>
      <c r="DB119" s="14" t="e">
        <f t="shared" si="73"/>
        <v>#REF!</v>
      </c>
      <c r="DC119" s="14" t="e">
        <f t="shared" si="73"/>
        <v>#REF!</v>
      </c>
      <c r="DD119" s="14" t="e">
        <f t="shared" si="73"/>
        <v>#REF!</v>
      </c>
    </row>
    <row r="120" spans="1:108" ht="15" customHeight="1">
      <c r="A120" s="13">
        <v>14.07</v>
      </c>
      <c r="B120" s="31">
        <v>7</v>
      </c>
      <c r="C120" s="31">
        <v>175</v>
      </c>
      <c r="D120" s="2"/>
      <c r="E120" s="11">
        <v>14.4</v>
      </c>
      <c r="F120" s="11">
        <f t="shared" si="41"/>
        <v>14.5</v>
      </c>
      <c r="G120" s="11">
        <v>15.7</v>
      </c>
      <c r="H120" s="11">
        <f t="shared" si="42"/>
        <v>15.799999999999999</v>
      </c>
      <c r="I120" s="11">
        <v>26.5</v>
      </c>
      <c r="J120" s="11">
        <f t="shared" si="43"/>
        <v>26.6</v>
      </c>
      <c r="K120" s="1">
        <v>33.700000000000003</v>
      </c>
      <c r="L120" s="1">
        <f t="shared" si="44"/>
        <v>33.800000000000004</v>
      </c>
      <c r="M120" s="3"/>
      <c r="N120" s="11">
        <v>14.1</v>
      </c>
      <c r="O120" s="11">
        <f t="shared" si="45"/>
        <v>14.2</v>
      </c>
      <c r="P120" s="1">
        <v>15.6</v>
      </c>
      <c r="Q120" s="1">
        <f t="shared" si="46"/>
        <v>15.7</v>
      </c>
      <c r="R120" s="1">
        <v>27.9</v>
      </c>
      <c r="S120" s="1">
        <f t="shared" si="86"/>
        <v>28</v>
      </c>
      <c r="T120" s="1">
        <v>35.200000000000003</v>
      </c>
      <c r="U120" s="1">
        <f t="shared" si="48"/>
        <v>35.300000000000004</v>
      </c>
      <c r="Y120" s="38">
        <v>15</v>
      </c>
      <c r="Z120" s="38" t="str">
        <f>IF('Nutritional Status'!C72="","",VLOOKUP('Nutritional Status'!#REF!,$A$5:$C$173,3,))</f>
        <v/>
      </c>
      <c r="AA120" s="38" t="str">
        <f t="shared" si="74"/>
        <v/>
      </c>
      <c r="AB120" s="38" t="str">
        <f t="shared" si="75"/>
        <v/>
      </c>
      <c r="AC120" s="38" t="str">
        <f t="shared" si="76"/>
        <v/>
      </c>
      <c r="AD120" s="38" t="str">
        <f t="shared" si="77"/>
        <v/>
      </c>
      <c r="AE120" s="38" t="str">
        <f t="shared" si="78"/>
        <v/>
      </c>
      <c r="AF120" s="38" t="str">
        <f t="shared" si="79"/>
        <v/>
      </c>
      <c r="AG120" s="38" t="str">
        <f t="shared" si="80"/>
        <v/>
      </c>
      <c r="AH120" s="38" t="str">
        <f t="shared" si="81"/>
        <v/>
      </c>
      <c r="AJ120" s="38" t="e">
        <f>IF(#REF!="","",VLOOKUP(#REF!,$A$5:$C$173,3,))</f>
        <v>#REF!</v>
      </c>
      <c r="AK120" s="38" t="e">
        <f t="shared" si="82"/>
        <v>#REF!</v>
      </c>
      <c r="AL120" s="38" t="e">
        <f t="shared" si="72"/>
        <v>#REF!</v>
      </c>
      <c r="AM120" s="38" t="e">
        <f t="shared" si="72"/>
        <v>#REF!</v>
      </c>
      <c r="AN120" s="38" t="e">
        <f t="shared" si="72"/>
        <v>#REF!</v>
      </c>
      <c r="AO120" s="38" t="e">
        <f t="shared" si="72"/>
        <v>#REF!</v>
      </c>
      <c r="AP120" s="38" t="e">
        <f t="shared" si="72"/>
        <v>#REF!</v>
      </c>
      <c r="AQ120" s="38" t="e">
        <f t="shared" si="72"/>
        <v>#REF!</v>
      </c>
      <c r="AR120" s="38" t="e">
        <f t="shared" si="72"/>
        <v>#REF!</v>
      </c>
      <c r="BA120" s="21" t="str">
        <f>IF(BB120="","",ROWS($BB$113:BB120))</f>
        <v/>
      </c>
      <c r="BB120" s="149"/>
      <c r="BC120" s="150"/>
      <c r="BD120" s="150"/>
      <c r="BE120" s="151"/>
      <c r="BF120" s="49">
        <v>37312</v>
      </c>
      <c r="BG120" s="22" t="str">
        <f t="shared" si="88"/>
        <v>15.03</v>
      </c>
      <c r="BH120" s="22">
        <v>37</v>
      </c>
      <c r="BI120" s="22">
        <v>1.35</v>
      </c>
      <c r="BJ120" s="22">
        <f t="shared" si="87"/>
        <v>1.82</v>
      </c>
      <c r="BK120" s="22">
        <f t="shared" si="89"/>
        <v>20.329999999999998</v>
      </c>
      <c r="BL120" s="22" t="str">
        <f t="shared" si="90"/>
        <v>Severely Wasted</v>
      </c>
      <c r="BN120" s="14" t="str">
        <f t="shared" si="65"/>
        <v>15.03</v>
      </c>
      <c r="BO120" s="14">
        <f t="shared" si="66"/>
        <v>3</v>
      </c>
      <c r="BP120" s="14" t="str">
        <f t="shared" si="67"/>
        <v>F</v>
      </c>
      <c r="BQ120" s="14" t="str">
        <f t="shared" si="68"/>
        <v>0</v>
      </c>
      <c r="BT120" s="13">
        <v>14.07</v>
      </c>
      <c r="BU120" s="45">
        <v>7</v>
      </c>
      <c r="BV120" s="45">
        <v>175</v>
      </c>
      <c r="BW120" s="2"/>
      <c r="BX120" s="1">
        <v>1.4330000000000001</v>
      </c>
      <c r="BY120" s="1">
        <v>1.4340000000000002</v>
      </c>
      <c r="BZ120" s="1">
        <v>1.5109999999999999</v>
      </c>
      <c r="CA120" s="1">
        <v>1.5119999999999998</v>
      </c>
      <c r="CB120" s="1">
        <v>1.8230000000000002</v>
      </c>
      <c r="CC120" s="1">
        <v>1.8240000000000001</v>
      </c>
      <c r="CE120" s="64">
        <v>1.4020000000000001</v>
      </c>
      <c r="CF120" s="64">
        <v>1.403</v>
      </c>
      <c r="CG120" s="64">
        <v>1.4709999999999999</v>
      </c>
      <c r="CH120" s="64">
        <v>1.472</v>
      </c>
      <c r="CI120" s="64">
        <v>1.7490000000000001</v>
      </c>
      <c r="CJ120" s="64">
        <v>1.75</v>
      </c>
      <c r="CM120" s="14" t="e">
        <f>IF('Nutritional Status'!#REF!="","",IF('Nutritional Status'!#REF!&gt;CT120,$CU$3,IF('Nutritional Status'!#REF!&gt;CR120,$CS$3,IF('Nutritional Status'!#REF!&gt;CP120,$CQ$3,$CP$3))))</f>
        <v>#REF!</v>
      </c>
      <c r="CN120" s="38">
        <v>15</v>
      </c>
      <c r="CO120" s="14" t="str">
        <f t="shared" si="58"/>
        <v/>
      </c>
      <c r="CP120" s="14" t="str">
        <f t="shared" si="85"/>
        <v/>
      </c>
      <c r="CQ120" s="14" t="str">
        <f t="shared" si="85"/>
        <v/>
      </c>
      <c r="CR120" s="14" t="str">
        <f t="shared" si="85"/>
        <v/>
      </c>
      <c r="CS120" s="14" t="str">
        <f t="shared" si="85"/>
        <v/>
      </c>
      <c r="CT120" s="14" t="str">
        <f t="shared" si="85"/>
        <v/>
      </c>
      <c r="CU120" s="14" t="str">
        <f t="shared" si="85"/>
        <v/>
      </c>
      <c r="CW120" s="38">
        <v>15</v>
      </c>
      <c r="CX120" s="14" t="e">
        <f t="shared" si="59"/>
        <v>#REF!</v>
      </c>
      <c r="CY120" s="14" t="e">
        <f t="shared" si="84"/>
        <v>#REF!</v>
      </c>
      <c r="CZ120" s="14" t="e">
        <f t="shared" si="73"/>
        <v>#REF!</v>
      </c>
      <c r="DA120" s="14" t="e">
        <f t="shared" si="73"/>
        <v>#REF!</v>
      </c>
      <c r="DB120" s="14" t="e">
        <f t="shared" si="73"/>
        <v>#REF!</v>
      </c>
      <c r="DC120" s="14" t="e">
        <f t="shared" si="73"/>
        <v>#REF!</v>
      </c>
      <c r="DD120" s="14" t="e">
        <f t="shared" si="73"/>
        <v>#REF!</v>
      </c>
    </row>
    <row r="121" spans="1:108" ht="15" customHeight="1">
      <c r="A121" s="13">
        <v>14.08</v>
      </c>
      <c r="B121" s="31">
        <v>8</v>
      </c>
      <c r="C121" s="31">
        <v>176</v>
      </c>
      <c r="D121" s="2"/>
      <c r="E121" s="11">
        <v>14.5</v>
      </c>
      <c r="F121" s="11">
        <f t="shared" si="41"/>
        <v>14.6</v>
      </c>
      <c r="G121" s="11">
        <f>F121+1.1</f>
        <v>15.7</v>
      </c>
      <c r="H121" s="11">
        <f t="shared" si="42"/>
        <v>15.799999999999999</v>
      </c>
      <c r="I121" s="11">
        <v>26.6</v>
      </c>
      <c r="J121" s="11">
        <f t="shared" si="43"/>
        <v>26.700000000000003</v>
      </c>
      <c r="K121" s="1">
        <v>33.799999999999997</v>
      </c>
      <c r="L121" s="1">
        <f t="shared" si="44"/>
        <v>33.9</v>
      </c>
      <c r="M121" s="3"/>
      <c r="N121" s="11">
        <v>14.2</v>
      </c>
      <c r="O121" s="11">
        <f t="shared" si="45"/>
        <v>14.299999999999999</v>
      </c>
      <c r="P121" s="1">
        <v>15.6</v>
      </c>
      <c r="Q121" s="1">
        <f t="shared" si="46"/>
        <v>15.7</v>
      </c>
      <c r="R121" s="1">
        <v>28</v>
      </c>
      <c r="S121" s="1">
        <f t="shared" si="86"/>
        <v>28.1</v>
      </c>
      <c r="T121" s="1">
        <v>35.299999999999997</v>
      </c>
      <c r="U121" s="1">
        <f t="shared" si="48"/>
        <v>35.4</v>
      </c>
      <c r="Y121" s="38">
        <v>16</v>
      </c>
      <c r="Z121" s="38" t="str">
        <f>IF('Nutritional Status'!C73="","",VLOOKUP('Nutritional Status'!#REF!,$A$5:$C$173,3,))</f>
        <v/>
      </c>
      <c r="AA121" s="38" t="str">
        <f t="shared" si="74"/>
        <v/>
      </c>
      <c r="AB121" s="38" t="str">
        <f t="shared" si="75"/>
        <v/>
      </c>
      <c r="AC121" s="38" t="str">
        <f t="shared" si="76"/>
        <v/>
      </c>
      <c r="AD121" s="38" t="str">
        <f t="shared" si="77"/>
        <v/>
      </c>
      <c r="AE121" s="38" t="str">
        <f t="shared" si="78"/>
        <v/>
      </c>
      <c r="AF121" s="38" t="str">
        <f t="shared" si="79"/>
        <v/>
      </c>
      <c r="AG121" s="38" t="str">
        <f t="shared" si="80"/>
        <v/>
      </c>
      <c r="AH121" s="38" t="str">
        <f t="shared" si="81"/>
        <v/>
      </c>
      <c r="AJ121" s="38" t="e">
        <f>IF(#REF!="","",VLOOKUP(#REF!,$A$5:$C$173,3,))</f>
        <v>#REF!</v>
      </c>
      <c r="AK121" s="38" t="e">
        <f t="shared" si="82"/>
        <v>#REF!</v>
      </c>
      <c r="AL121" s="38" t="e">
        <f t="shared" si="72"/>
        <v>#REF!</v>
      </c>
      <c r="AM121" s="38" t="e">
        <f t="shared" si="72"/>
        <v>#REF!</v>
      </c>
      <c r="AN121" s="38" t="e">
        <f t="shared" si="72"/>
        <v>#REF!</v>
      </c>
      <c r="AO121" s="38" t="e">
        <f t="shared" si="72"/>
        <v>#REF!</v>
      </c>
      <c r="AP121" s="38" t="e">
        <f t="shared" si="72"/>
        <v>#REF!</v>
      </c>
      <c r="AQ121" s="38" t="e">
        <f t="shared" si="72"/>
        <v>#REF!</v>
      </c>
      <c r="AR121" s="38" t="e">
        <f t="shared" si="72"/>
        <v>#REF!</v>
      </c>
      <c r="BA121" s="21" t="str">
        <f>IF(BB121="","",ROWS($BB$113:BB121))</f>
        <v/>
      </c>
      <c r="BB121" s="149"/>
      <c r="BC121" s="150"/>
      <c r="BD121" s="150"/>
      <c r="BE121" s="151"/>
      <c r="BF121" s="49">
        <v>36386</v>
      </c>
      <c r="BG121" s="22" t="str">
        <f t="shared" si="88"/>
        <v>17.10</v>
      </c>
      <c r="BH121" s="22">
        <v>20</v>
      </c>
      <c r="BI121" s="22">
        <v>1.1100000000000001</v>
      </c>
      <c r="BJ121" s="22">
        <f t="shared" si="87"/>
        <v>1.23</v>
      </c>
      <c r="BK121" s="22">
        <f t="shared" si="89"/>
        <v>16.260000000000002</v>
      </c>
      <c r="BL121" s="22" t="str">
        <f t="shared" si="90"/>
        <v>Severely Wasted</v>
      </c>
      <c r="BN121" s="14" t="str">
        <f t="shared" si="65"/>
        <v>17.10</v>
      </c>
      <c r="BO121" s="14">
        <f t="shared" si="66"/>
        <v>10</v>
      </c>
      <c r="BP121" s="14" t="str">
        <f t="shared" si="67"/>
        <v>F</v>
      </c>
      <c r="BQ121" s="14" t="str">
        <f t="shared" si="68"/>
        <v>0</v>
      </c>
      <c r="BT121" s="13">
        <v>14.08</v>
      </c>
      <c r="BU121" s="45">
        <v>8</v>
      </c>
      <c r="BV121" s="45">
        <v>176</v>
      </c>
      <c r="BW121" s="2"/>
      <c r="BX121" s="1">
        <v>1.4380000000000002</v>
      </c>
      <c r="BY121" s="1">
        <v>1.4390000000000001</v>
      </c>
      <c r="BZ121" s="1">
        <v>1.516</v>
      </c>
      <c r="CA121" s="1">
        <v>1.5169999999999999</v>
      </c>
      <c r="CB121" s="1">
        <v>1.8280000000000001</v>
      </c>
      <c r="CC121" s="1">
        <v>1.829</v>
      </c>
      <c r="CE121" s="64">
        <v>1.4040000000000001</v>
      </c>
      <c r="CF121" s="64">
        <v>1.405</v>
      </c>
      <c r="CG121" s="64">
        <v>1.4730000000000001</v>
      </c>
      <c r="CH121" s="64">
        <v>1.474</v>
      </c>
      <c r="CI121" s="64">
        <v>1.75</v>
      </c>
      <c r="CJ121" s="64">
        <v>1.7509999999999999</v>
      </c>
      <c r="CM121" s="14" t="e">
        <f>IF('Nutritional Status'!#REF!="","",IF('Nutritional Status'!#REF!&gt;CT121,$CU$3,IF('Nutritional Status'!#REF!&gt;CR121,$CS$3,IF('Nutritional Status'!#REF!&gt;CP121,$CQ$3,$CP$3))))</f>
        <v>#REF!</v>
      </c>
      <c r="CN121" s="38">
        <v>16</v>
      </c>
      <c r="CO121" s="14" t="str">
        <f t="shared" si="58"/>
        <v/>
      </c>
      <c r="CP121" s="14" t="str">
        <f t="shared" si="85"/>
        <v/>
      </c>
      <c r="CQ121" s="14" t="str">
        <f t="shared" si="85"/>
        <v/>
      </c>
      <c r="CR121" s="14" t="str">
        <f t="shared" si="85"/>
        <v/>
      </c>
      <c r="CS121" s="14" t="str">
        <f t="shared" si="85"/>
        <v/>
      </c>
      <c r="CT121" s="14" t="str">
        <f t="shared" si="85"/>
        <v/>
      </c>
      <c r="CU121" s="14" t="str">
        <f t="shared" si="85"/>
        <v/>
      </c>
      <c r="CW121" s="38">
        <v>16</v>
      </c>
      <c r="CX121" s="14" t="e">
        <f t="shared" si="59"/>
        <v>#REF!</v>
      </c>
      <c r="CY121" s="14" t="e">
        <f t="shared" si="84"/>
        <v>#REF!</v>
      </c>
      <c r="CZ121" s="14" t="e">
        <f t="shared" si="73"/>
        <v>#REF!</v>
      </c>
      <c r="DA121" s="14" t="e">
        <f t="shared" si="73"/>
        <v>#REF!</v>
      </c>
      <c r="DB121" s="14" t="e">
        <f t="shared" si="73"/>
        <v>#REF!</v>
      </c>
      <c r="DC121" s="14" t="e">
        <f t="shared" si="73"/>
        <v>#REF!</v>
      </c>
      <c r="DD121" s="14" t="e">
        <f t="shared" si="73"/>
        <v>#REF!</v>
      </c>
    </row>
    <row r="122" spans="1:108" ht="15" customHeight="1">
      <c r="A122" s="13">
        <v>14.09</v>
      </c>
      <c r="B122" s="31">
        <v>9</v>
      </c>
      <c r="C122" s="31">
        <v>177</v>
      </c>
      <c r="D122" s="2"/>
      <c r="E122" s="11">
        <v>14.5</v>
      </c>
      <c r="F122" s="11">
        <f t="shared" si="41"/>
        <v>14.6</v>
      </c>
      <c r="G122" s="11">
        <v>15.8</v>
      </c>
      <c r="H122" s="11">
        <f t="shared" si="42"/>
        <v>15.9</v>
      </c>
      <c r="I122" s="11">
        <v>26.7</v>
      </c>
      <c r="J122" s="11">
        <f t="shared" si="43"/>
        <v>26.8</v>
      </c>
      <c r="K122" s="1">
        <v>33.9</v>
      </c>
      <c r="L122" s="1">
        <f t="shared" si="44"/>
        <v>34</v>
      </c>
      <c r="M122" s="3"/>
      <c r="N122" s="11">
        <v>14.2</v>
      </c>
      <c r="O122" s="11">
        <f t="shared" si="45"/>
        <v>14.299999999999999</v>
      </c>
      <c r="P122" s="1">
        <v>15.7</v>
      </c>
      <c r="Q122" s="1">
        <f t="shared" si="46"/>
        <v>15.799999999999999</v>
      </c>
      <c r="R122" s="1">
        <v>28</v>
      </c>
      <c r="S122" s="1">
        <f t="shared" si="86"/>
        <v>28.1</v>
      </c>
      <c r="T122" s="1">
        <v>35.4</v>
      </c>
      <c r="U122" s="1">
        <f t="shared" si="48"/>
        <v>35.5</v>
      </c>
      <c r="Y122" s="38">
        <v>17</v>
      </c>
      <c r="Z122" s="38" t="e">
        <f>IF('Nutritional Status'!#REF!="","",VLOOKUP('Nutritional Status'!#REF!,$A$5:$C$173,3,))</f>
        <v>#REF!</v>
      </c>
      <c r="AA122" s="38" t="e">
        <f t="shared" si="74"/>
        <v>#REF!</v>
      </c>
      <c r="AB122" s="38" t="e">
        <f t="shared" si="75"/>
        <v>#REF!</v>
      </c>
      <c r="AC122" s="38" t="e">
        <f t="shared" si="76"/>
        <v>#REF!</v>
      </c>
      <c r="AD122" s="38" t="e">
        <f t="shared" si="77"/>
        <v>#REF!</v>
      </c>
      <c r="AE122" s="38" t="e">
        <f t="shared" si="78"/>
        <v>#REF!</v>
      </c>
      <c r="AF122" s="38" t="e">
        <f t="shared" si="79"/>
        <v>#REF!</v>
      </c>
      <c r="AG122" s="38" t="e">
        <f t="shared" si="80"/>
        <v>#REF!</v>
      </c>
      <c r="AH122" s="38" t="e">
        <f t="shared" si="81"/>
        <v>#REF!</v>
      </c>
      <c r="AJ122" s="38" t="e">
        <f>IF(#REF!="","",VLOOKUP(#REF!,$A$5:$C$173,3,))</f>
        <v>#REF!</v>
      </c>
      <c r="AK122" s="38" t="e">
        <f t="shared" si="82"/>
        <v>#REF!</v>
      </c>
      <c r="AL122" s="38" t="e">
        <f t="shared" si="82"/>
        <v>#REF!</v>
      </c>
      <c r="AM122" s="38" t="e">
        <f t="shared" si="82"/>
        <v>#REF!</v>
      </c>
      <c r="AN122" s="38" t="e">
        <f t="shared" si="82"/>
        <v>#REF!</v>
      </c>
      <c r="AO122" s="38" t="e">
        <f t="shared" si="82"/>
        <v>#REF!</v>
      </c>
      <c r="AP122" s="38" t="e">
        <f t="shared" si="82"/>
        <v>#REF!</v>
      </c>
      <c r="AQ122" s="38" t="e">
        <f t="shared" si="82"/>
        <v>#REF!</v>
      </c>
      <c r="AR122" s="38" t="e">
        <f t="shared" si="82"/>
        <v>#REF!</v>
      </c>
      <c r="BA122" s="21" t="str">
        <f>IF(BB122="","",ROWS($BB$113:BB122))</f>
        <v/>
      </c>
      <c r="BB122" s="149"/>
      <c r="BC122" s="150"/>
      <c r="BD122" s="150"/>
      <c r="BE122" s="151"/>
      <c r="BF122" s="49">
        <v>37900</v>
      </c>
      <c r="BG122" s="22" t="str">
        <f t="shared" si="88"/>
        <v>13.08</v>
      </c>
      <c r="BH122" s="22">
        <v>40</v>
      </c>
      <c r="BI122" s="22">
        <v>3.14</v>
      </c>
      <c r="BJ122" s="22">
        <f t="shared" si="87"/>
        <v>9.86</v>
      </c>
      <c r="BK122" s="22">
        <f t="shared" si="89"/>
        <v>4.0599999999999996</v>
      </c>
      <c r="BL122" s="22" t="str">
        <f t="shared" si="90"/>
        <v>Severely Wasted</v>
      </c>
      <c r="BN122" s="14" t="str">
        <f t="shared" si="65"/>
        <v>13.08</v>
      </c>
      <c r="BO122" s="14">
        <f t="shared" si="66"/>
        <v>8</v>
      </c>
      <c r="BP122" s="14" t="str">
        <f t="shared" si="67"/>
        <v>F</v>
      </c>
      <c r="BQ122" s="14" t="str">
        <f t="shared" si="68"/>
        <v>0</v>
      </c>
      <c r="BT122" s="13">
        <v>14.09</v>
      </c>
      <c r="BU122" s="45">
        <v>9</v>
      </c>
      <c r="BV122" s="45">
        <v>177</v>
      </c>
      <c r="BW122" s="2"/>
      <c r="BX122" s="1">
        <v>1.4419999999999999</v>
      </c>
      <c r="BY122" s="1">
        <v>1.4429999999999998</v>
      </c>
      <c r="BZ122" s="1">
        <v>1.52</v>
      </c>
      <c r="CA122" s="1">
        <v>1.5209999999999999</v>
      </c>
      <c r="CB122" s="1">
        <v>1.8330000000000002</v>
      </c>
      <c r="CC122" s="1">
        <v>1.8340000000000001</v>
      </c>
      <c r="CE122" s="64">
        <v>1.405</v>
      </c>
      <c r="CF122" s="64">
        <v>1.4059999999999999</v>
      </c>
      <c r="CG122" s="64">
        <v>1.474</v>
      </c>
      <c r="CH122" s="64">
        <v>1.4750000000000001</v>
      </c>
      <c r="CI122" s="64">
        <v>1.7509999999999999</v>
      </c>
      <c r="CJ122" s="64">
        <v>1.7519999999999998</v>
      </c>
      <c r="CM122" s="14" t="e">
        <f>IF('Nutritional Status'!#REF!="","",IF('Nutritional Status'!#REF!&gt;CT122,$CU$3,IF('Nutritional Status'!#REF!&gt;CR122,$CS$3,IF('Nutritional Status'!#REF!&gt;CP122,$CQ$3,$CP$3))))</f>
        <v>#REF!</v>
      </c>
      <c r="CN122" s="38">
        <v>17</v>
      </c>
      <c r="CO122" s="14" t="e">
        <f t="shared" si="58"/>
        <v>#REF!</v>
      </c>
      <c r="CP122" s="14" t="e">
        <f t="shared" si="85"/>
        <v>#REF!</v>
      </c>
      <c r="CQ122" s="14" t="e">
        <f t="shared" si="85"/>
        <v>#REF!</v>
      </c>
      <c r="CR122" s="14" t="e">
        <f t="shared" si="85"/>
        <v>#REF!</v>
      </c>
      <c r="CS122" s="14" t="e">
        <f t="shared" si="85"/>
        <v>#REF!</v>
      </c>
      <c r="CT122" s="14" t="e">
        <f t="shared" si="85"/>
        <v>#REF!</v>
      </c>
      <c r="CU122" s="14" t="e">
        <f t="shared" si="85"/>
        <v>#REF!</v>
      </c>
      <c r="CW122" s="38">
        <v>17</v>
      </c>
      <c r="CX122" s="14" t="e">
        <f t="shared" si="59"/>
        <v>#REF!</v>
      </c>
      <c r="CY122" s="14" t="e">
        <f t="shared" si="84"/>
        <v>#REF!</v>
      </c>
      <c r="CZ122" s="14" t="e">
        <f t="shared" si="84"/>
        <v>#REF!</v>
      </c>
      <c r="DA122" s="14" t="e">
        <f t="shared" si="84"/>
        <v>#REF!</v>
      </c>
      <c r="DB122" s="14" t="e">
        <f t="shared" si="84"/>
        <v>#REF!</v>
      </c>
      <c r="DC122" s="14" t="e">
        <f t="shared" si="84"/>
        <v>#REF!</v>
      </c>
      <c r="DD122" s="14" t="e">
        <f t="shared" si="84"/>
        <v>#REF!</v>
      </c>
    </row>
    <row r="123" spans="1:108" ht="15" customHeight="1">
      <c r="A123" s="13">
        <v>14.1</v>
      </c>
      <c r="B123" s="31">
        <v>10</v>
      </c>
      <c r="C123" s="31">
        <v>178</v>
      </c>
      <c r="D123" s="2"/>
      <c r="E123" s="11">
        <v>14.5</v>
      </c>
      <c r="F123" s="11">
        <f t="shared" si="41"/>
        <v>14.6</v>
      </c>
      <c r="G123" s="11">
        <v>15.8</v>
      </c>
      <c r="H123" s="11">
        <f t="shared" si="42"/>
        <v>15.9</v>
      </c>
      <c r="I123" s="11">
        <v>26.8</v>
      </c>
      <c r="J123" s="11">
        <f t="shared" si="43"/>
        <v>26.900000000000002</v>
      </c>
      <c r="K123" s="1">
        <v>33.9</v>
      </c>
      <c r="L123" s="1">
        <f t="shared" si="44"/>
        <v>34</v>
      </c>
      <c r="M123" s="3"/>
      <c r="N123" s="11">
        <v>14.2</v>
      </c>
      <c r="O123" s="11">
        <f t="shared" si="45"/>
        <v>14.299999999999999</v>
      </c>
      <c r="P123" s="1">
        <v>15.7</v>
      </c>
      <c r="Q123" s="1">
        <f t="shared" si="46"/>
        <v>15.799999999999999</v>
      </c>
      <c r="R123" s="1">
        <v>28.1</v>
      </c>
      <c r="S123" s="1">
        <f t="shared" si="86"/>
        <v>28.200000000000003</v>
      </c>
      <c r="T123" s="1">
        <v>35.4</v>
      </c>
      <c r="U123" s="1">
        <f t="shared" si="48"/>
        <v>35.5</v>
      </c>
      <c r="Y123" s="38">
        <v>18</v>
      </c>
      <c r="Z123" s="38" t="str">
        <f>IF('Nutritional Status'!C74="","",VLOOKUP('Nutritional Status'!#REF!,$A$5:$C$173,3,))</f>
        <v/>
      </c>
      <c r="AA123" s="38" t="str">
        <f t="shared" si="74"/>
        <v/>
      </c>
      <c r="AB123" s="38" t="str">
        <f t="shared" si="75"/>
        <v/>
      </c>
      <c r="AC123" s="38" t="str">
        <f t="shared" si="76"/>
        <v/>
      </c>
      <c r="AD123" s="38" t="str">
        <f t="shared" si="77"/>
        <v/>
      </c>
      <c r="AE123" s="38" t="str">
        <f t="shared" si="78"/>
        <v/>
      </c>
      <c r="AF123" s="38" t="str">
        <f t="shared" si="79"/>
        <v/>
      </c>
      <c r="AG123" s="38" t="str">
        <f t="shared" si="80"/>
        <v/>
      </c>
      <c r="AH123" s="38" t="str">
        <f t="shared" si="81"/>
        <v/>
      </c>
      <c r="AJ123" s="38" t="e">
        <f>IF(#REF!="","",VLOOKUP(#REF!,$A$5:$C$173,3,))</f>
        <v>#REF!</v>
      </c>
      <c r="AK123" s="38" t="e">
        <f t="shared" si="82"/>
        <v>#REF!</v>
      </c>
      <c r="AL123" s="38" t="e">
        <f t="shared" si="82"/>
        <v>#REF!</v>
      </c>
      <c r="AM123" s="38" t="e">
        <f t="shared" si="82"/>
        <v>#REF!</v>
      </c>
      <c r="AN123" s="38" t="e">
        <f t="shared" si="82"/>
        <v>#REF!</v>
      </c>
      <c r="AO123" s="38" t="e">
        <f t="shared" si="82"/>
        <v>#REF!</v>
      </c>
      <c r="AP123" s="38" t="e">
        <f t="shared" si="82"/>
        <v>#REF!</v>
      </c>
      <c r="AQ123" s="38" t="e">
        <f t="shared" si="82"/>
        <v>#REF!</v>
      </c>
      <c r="AR123" s="38" t="e">
        <f t="shared" si="82"/>
        <v>#REF!</v>
      </c>
      <c r="BA123" s="21" t="str">
        <f>IF(BB123="","",ROWS($BB$113:BB123))</f>
        <v/>
      </c>
      <c r="BB123" s="149"/>
      <c r="BC123" s="150"/>
      <c r="BD123" s="150"/>
      <c r="BE123" s="151"/>
      <c r="BF123" s="49">
        <v>37312</v>
      </c>
      <c r="BG123" s="22" t="str">
        <f t="shared" si="88"/>
        <v>15.03</v>
      </c>
      <c r="BH123" s="22">
        <v>37</v>
      </c>
      <c r="BI123" s="22">
        <v>2.12</v>
      </c>
      <c r="BJ123" s="22">
        <f t="shared" si="87"/>
        <v>4.49</v>
      </c>
      <c r="BK123" s="22">
        <f t="shared" si="89"/>
        <v>8.24</v>
      </c>
      <c r="BL123" s="22" t="str">
        <f t="shared" si="90"/>
        <v>Severely Wasted</v>
      </c>
      <c r="BN123" s="14" t="str">
        <f t="shared" si="65"/>
        <v>15.03</v>
      </c>
      <c r="BO123" s="14">
        <f t="shared" si="66"/>
        <v>3</v>
      </c>
      <c r="BP123" s="14" t="str">
        <f t="shared" si="67"/>
        <v>F</v>
      </c>
      <c r="BQ123" s="14" t="str">
        <f t="shared" si="68"/>
        <v>0</v>
      </c>
      <c r="BT123" s="13">
        <v>14.1</v>
      </c>
      <c r="BU123" s="45">
        <v>10</v>
      </c>
      <c r="BV123" s="45">
        <v>178</v>
      </c>
      <c r="BW123" s="2"/>
      <c r="BX123" s="1">
        <v>1.446</v>
      </c>
      <c r="BY123" s="1">
        <v>1.4469999999999998</v>
      </c>
      <c r="BZ123" s="1">
        <v>1.524</v>
      </c>
      <c r="CA123" s="1">
        <v>1.5249999999999999</v>
      </c>
      <c r="CB123" s="1">
        <v>1.837</v>
      </c>
      <c r="CC123" s="1">
        <v>1.8379999999999999</v>
      </c>
      <c r="CE123" s="64">
        <v>1.4070000000000003</v>
      </c>
      <c r="CF123" s="64">
        <v>1.4080000000000001</v>
      </c>
      <c r="CG123" s="64">
        <v>1.476</v>
      </c>
      <c r="CH123" s="64">
        <v>1.4769999999999999</v>
      </c>
      <c r="CI123" s="64">
        <v>1.7519999999999998</v>
      </c>
      <c r="CJ123" s="64">
        <v>1.7529999999999999</v>
      </c>
      <c r="CM123" s="14" t="e">
        <f>IF('Nutritional Status'!#REF!="","",IF('Nutritional Status'!#REF!&gt;CT123,$CU$3,IF('Nutritional Status'!#REF!&gt;CR123,$CS$3,IF('Nutritional Status'!#REF!&gt;CP123,$CQ$3,$CP$3))))</f>
        <v>#REF!</v>
      </c>
      <c r="CN123" s="38">
        <v>18</v>
      </c>
      <c r="CO123" s="14" t="str">
        <f t="shared" si="58"/>
        <v/>
      </c>
      <c r="CP123" s="14" t="str">
        <f t="shared" si="85"/>
        <v/>
      </c>
      <c r="CQ123" s="14" t="str">
        <f t="shared" si="85"/>
        <v/>
      </c>
      <c r="CR123" s="14" t="str">
        <f t="shared" si="85"/>
        <v/>
      </c>
      <c r="CS123" s="14" t="str">
        <f t="shared" si="85"/>
        <v/>
      </c>
      <c r="CT123" s="14" t="str">
        <f t="shared" si="85"/>
        <v/>
      </c>
      <c r="CU123" s="14" t="str">
        <f t="shared" si="85"/>
        <v/>
      </c>
      <c r="CW123" s="38">
        <v>18</v>
      </c>
      <c r="CX123" s="14" t="e">
        <f t="shared" si="59"/>
        <v>#REF!</v>
      </c>
      <c r="CY123" s="14" t="e">
        <f t="shared" si="84"/>
        <v>#REF!</v>
      </c>
      <c r="CZ123" s="14" t="e">
        <f t="shared" si="84"/>
        <v>#REF!</v>
      </c>
      <c r="DA123" s="14" t="e">
        <f t="shared" si="84"/>
        <v>#REF!</v>
      </c>
      <c r="DB123" s="14" t="e">
        <f t="shared" si="84"/>
        <v>#REF!</v>
      </c>
      <c r="DC123" s="14" t="e">
        <f t="shared" si="84"/>
        <v>#REF!</v>
      </c>
      <c r="DD123" s="14" t="e">
        <f t="shared" si="84"/>
        <v>#REF!</v>
      </c>
    </row>
    <row r="124" spans="1:108" ht="15" customHeight="1">
      <c r="A124" s="13">
        <v>14.11</v>
      </c>
      <c r="B124" s="31">
        <v>11</v>
      </c>
      <c r="C124" s="31">
        <v>179</v>
      </c>
      <c r="D124" s="2"/>
      <c r="E124" s="11">
        <v>14.6</v>
      </c>
      <c r="F124" s="11">
        <f t="shared" si="41"/>
        <v>14.7</v>
      </c>
      <c r="G124" s="11">
        <v>15.9</v>
      </c>
      <c r="H124" s="11">
        <f t="shared" si="42"/>
        <v>16</v>
      </c>
      <c r="I124" s="11">
        <v>26.9</v>
      </c>
      <c r="J124" s="11">
        <f t="shared" si="43"/>
        <v>27</v>
      </c>
      <c r="K124" s="1">
        <v>34</v>
      </c>
      <c r="L124" s="1">
        <f t="shared" si="44"/>
        <v>34.1</v>
      </c>
      <c r="M124" s="3"/>
      <c r="N124" s="11">
        <v>14.2</v>
      </c>
      <c r="O124" s="11">
        <f t="shared" si="45"/>
        <v>14.299999999999999</v>
      </c>
      <c r="P124" s="1">
        <v>15.7</v>
      </c>
      <c r="Q124" s="1">
        <f t="shared" si="46"/>
        <v>15.799999999999999</v>
      </c>
      <c r="R124" s="1">
        <v>28.2</v>
      </c>
      <c r="S124" s="1">
        <f t="shared" si="86"/>
        <v>28.3</v>
      </c>
      <c r="T124" s="1">
        <v>35.5</v>
      </c>
      <c r="U124" s="1">
        <f t="shared" si="48"/>
        <v>35.6</v>
      </c>
      <c r="Y124" s="38">
        <v>19</v>
      </c>
      <c r="Z124" s="38" t="str">
        <f>IF('Nutritional Status'!C75="","",VLOOKUP('Nutritional Status'!#REF!,$A$5:$C$173,3,))</f>
        <v/>
      </c>
      <c r="AA124" s="38" t="str">
        <f t="shared" si="74"/>
        <v/>
      </c>
      <c r="AB124" s="38" t="str">
        <f t="shared" si="75"/>
        <v/>
      </c>
      <c r="AC124" s="38" t="str">
        <f t="shared" si="76"/>
        <v/>
      </c>
      <c r="AD124" s="38" t="str">
        <f t="shared" si="77"/>
        <v/>
      </c>
      <c r="AE124" s="38" t="str">
        <f t="shared" si="78"/>
        <v/>
      </c>
      <c r="AF124" s="38" t="str">
        <f t="shared" si="79"/>
        <v/>
      </c>
      <c r="AG124" s="38" t="str">
        <f t="shared" si="80"/>
        <v/>
      </c>
      <c r="AH124" s="38" t="str">
        <f t="shared" si="81"/>
        <v/>
      </c>
      <c r="AJ124" s="38" t="e">
        <f>IF(#REF!="","",VLOOKUP(#REF!,$A$5:$C$173,3,))</f>
        <v>#REF!</v>
      </c>
      <c r="AK124" s="38" t="e">
        <f t="shared" si="82"/>
        <v>#REF!</v>
      </c>
      <c r="AL124" s="38" t="e">
        <f t="shared" si="82"/>
        <v>#REF!</v>
      </c>
      <c r="AM124" s="38" t="e">
        <f t="shared" si="82"/>
        <v>#REF!</v>
      </c>
      <c r="AN124" s="38" t="e">
        <f t="shared" si="82"/>
        <v>#REF!</v>
      </c>
      <c r="AO124" s="38" t="e">
        <f t="shared" si="82"/>
        <v>#REF!</v>
      </c>
      <c r="AP124" s="38" t="e">
        <f t="shared" si="82"/>
        <v>#REF!</v>
      </c>
      <c r="AQ124" s="38" t="e">
        <f t="shared" si="82"/>
        <v>#REF!</v>
      </c>
      <c r="AR124" s="38" t="e">
        <f t="shared" si="82"/>
        <v>#REF!</v>
      </c>
      <c r="BA124" s="21" t="str">
        <f>IF(BB124="","",ROWS($BB$113:BB124))</f>
        <v/>
      </c>
      <c r="BB124" s="149"/>
      <c r="BC124" s="150"/>
      <c r="BD124" s="150"/>
      <c r="BE124" s="151"/>
      <c r="BF124" s="49">
        <v>36386</v>
      </c>
      <c r="BG124" s="22" t="str">
        <f t="shared" si="88"/>
        <v>17.10</v>
      </c>
      <c r="BH124" s="22">
        <v>20</v>
      </c>
      <c r="BI124" s="22">
        <v>5.01</v>
      </c>
      <c r="BJ124" s="22">
        <f t="shared" si="87"/>
        <v>25.1</v>
      </c>
      <c r="BK124" s="22">
        <f t="shared" si="89"/>
        <v>0.8</v>
      </c>
      <c r="BL124" s="22" t="e">
        <f t="shared" si="90"/>
        <v>#REF!</v>
      </c>
      <c r="BN124" s="14" t="str">
        <f t="shared" si="65"/>
        <v>17.10</v>
      </c>
      <c r="BO124" s="14">
        <f t="shared" si="66"/>
        <v>10</v>
      </c>
      <c r="BP124" s="14" t="str">
        <f t="shared" si="67"/>
        <v>F</v>
      </c>
      <c r="BQ124" s="14" t="str">
        <f t="shared" si="68"/>
        <v>0</v>
      </c>
      <c r="BT124" s="13">
        <v>14.11</v>
      </c>
      <c r="BU124" s="45">
        <v>11</v>
      </c>
      <c r="BV124" s="45">
        <v>179</v>
      </c>
      <c r="BW124" s="2"/>
      <c r="BX124" s="1">
        <v>1.45</v>
      </c>
      <c r="BY124" s="1">
        <v>1.4509999999999998</v>
      </c>
      <c r="BZ124" s="1">
        <v>1.528</v>
      </c>
      <c r="CA124" s="1">
        <v>1.5290000000000001</v>
      </c>
      <c r="CB124" s="1">
        <v>1.841</v>
      </c>
      <c r="CC124" s="1">
        <v>1.8419999999999999</v>
      </c>
      <c r="CE124" s="64">
        <v>1.4080000000000001</v>
      </c>
      <c r="CF124" s="64">
        <v>1.409</v>
      </c>
      <c r="CG124" s="64">
        <v>1.4770000000000001</v>
      </c>
      <c r="CH124" s="64">
        <v>1.4780000000000002</v>
      </c>
      <c r="CI124" s="64">
        <v>1.7530000000000001</v>
      </c>
      <c r="CJ124" s="64">
        <v>1.754</v>
      </c>
      <c r="CM124" s="14" t="e">
        <f>IF('Nutritional Status'!#REF!="","",IF('Nutritional Status'!#REF!&gt;CT124,$CU$3,IF('Nutritional Status'!#REF!&gt;CR124,$CS$3,IF('Nutritional Status'!#REF!&gt;CP124,$CQ$3,$CP$3))))</f>
        <v>#REF!</v>
      </c>
      <c r="CN124" s="38">
        <v>19</v>
      </c>
      <c r="CO124" s="14" t="str">
        <f t="shared" si="58"/>
        <v/>
      </c>
      <c r="CP124" s="14" t="str">
        <f t="shared" si="85"/>
        <v/>
      </c>
      <c r="CQ124" s="14" t="str">
        <f t="shared" si="85"/>
        <v/>
      </c>
      <c r="CR124" s="14" t="str">
        <f t="shared" si="85"/>
        <v/>
      </c>
      <c r="CS124" s="14" t="str">
        <f t="shared" si="85"/>
        <v/>
      </c>
      <c r="CT124" s="14" t="str">
        <f t="shared" si="85"/>
        <v/>
      </c>
      <c r="CU124" s="14" t="str">
        <f t="shared" si="85"/>
        <v/>
      </c>
      <c r="CW124" s="38">
        <v>19</v>
      </c>
      <c r="CX124" s="14" t="e">
        <f t="shared" si="59"/>
        <v>#REF!</v>
      </c>
      <c r="CY124" s="14" t="e">
        <f t="shared" si="84"/>
        <v>#REF!</v>
      </c>
      <c r="CZ124" s="14" t="e">
        <f t="shared" si="84"/>
        <v>#REF!</v>
      </c>
      <c r="DA124" s="14" t="e">
        <f t="shared" si="84"/>
        <v>#REF!</v>
      </c>
      <c r="DB124" s="14" t="e">
        <f t="shared" si="84"/>
        <v>#REF!</v>
      </c>
      <c r="DC124" s="14" t="e">
        <f t="shared" si="84"/>
        <v>#REF!</v>
      </c>
      <c r="DD124" s="14" t="e">
        <f t="shared" si="84"/>
        <v>#REF!</v>
      </c>
    </row>
    <row r="125" spans="1:108" ht="15" customHeight="1">
      <c r="A125" s="13">
        <v>15</v>
      </c>
      <c r="B125" s="31">
        <v>0</v>
      </c>
      <c r="C125" s="31">
        <v>180</v>
      </c>
      <c r="D125" s="2"/>
      <c r="E125" s="11">
        <v>14.6</v>
      </c>
      <c r="F125" s="11">
        <f t="shared" si="41"/>
        <v>14.7</v>
      </c>
      <c r="G125" s="11">
        <v>15.9</v>
      </c>
      <c r="H125" s="11">
        <f t="shared" si="42"/>
        <v>16</v>
      </c>
      <c r="I125" s="11">
        <v>27</v>
      </c>
      <c r="J125" s="11">
        <f t="shared" si="43"/>
        <v>27.1</v>
      </c>
      <c r="K125" s="1">
        <v>34.1</v>
      </c>
      <c r="L125" s="1">
        <f t="shared" si="44"/>
        <v>34.200000000000003</v>
      </c>
      <c r="M125" s="3"/>
      <c r="N125" s="11">
        <v>14.3</v>
      </c>
      <c r="O125" s="11">
        <f t="shared" si="45"/>
        <v>14.4</v>
      </c>
      <c r="P125" s="1">
        <v>15.8</v>
      </c>
      <c r="Q125" s="1">
        <f t="shared" si="46"/>
        <v>15.9</v>
      </c>
      <c r="R125" s="1">
        <v>28.2</v>
      </c>
      <c r="S125" s="1">
        <f t="shared" si="86"/>
        <v>28.3</v>
      </c>
      <c r="T125" s="1">
        <v>35.5</v>
      </c>
      <c r="U125" s="1">
        <f t="shared" si="48"/>
        <v>35.6</v>
      </c>
      <c r="Y125" s="38">
        <v>20</v>
      </c>
      <c r="Z125" s="38" t="str">
        <f>IF('Nutritional Status'!C76="","",VLOOKUP('Nutritional Status'!#REF!,$A$5:$C$173,3,))</f>
        <v/>
      </c>
      <c r="AA125" s="38" t="str">
        <f t="shared" si="74"/>
        <v/>
      </c>
      <c r="AB125" s="38" t="str">
        <f t="shared" si="75"/>
        <v/>
      </c>
      <c r="AC125" s="38" t="str">
        <f t="shared" si="76"/>
        <v/>
      </c>
      <c r="AD125" s="38" t="str">
        <f t="shared" si="77"/>
        <v/>
      </c>
      <c r="AE125" s="38" t="str">
        <f t="shared" si="78"/>
        <v/>
      </c>
      <c r="AF125" s="38" t="str">
        <f t="shared" si="79"/>
        <v/>
      </c>
      <c r="AG125" s="38" t="str">
        <f t="shared" si="80"/>
        <v/>
      </c>
      <c r="AH125" s="38" t="str">
        <f t="shared" si="81"/>
        <v/>
      </c>
      <c r="AJ125" s="38" t="e">
        <f>IF(#REF!="","",VLOOKUP(#REF!,$A$5:$C$173,3,))</f>
        <v>#REF!</v>
      </c>
      <c r="AK125" s="38" t="e">
        <f t="shared" si="82"/>
        <v>#REF!</v>
      </c>
      <c r="AL125" s="38" t="e">
        <f t="shared" si="82"/>
        <v>#REF!</v>
      </c>
      <c r="AM125" s="38" t="e">
        <f t="shared" si="82"/>
        <v>#REF!</v>
      </c>
      <c r="AN125" s="38" t="e">
        <f t="shared" si="82"/>
        <v>#REF!</v>
      </c>
      <c r="AO125" s="38" t="e">
        <f t="shared" si="82"/>
        <v>#REF!</v>
      </c>
      <c r="AP125" s="38" t="e">
        <f t="shared" si="82"/>
        <v>#REF!</v>
      </c>
      <c r="AQ125" s="38" t="e">
        <f t="shared" si="82"/>
        <v>#REF!</v>
      </c>
      <c r="AR125" s="38" t="e">
        <f t="shared" si="82"/>
        <v>#REF!</v>
      </c>
      <c r="BA125" s="21" t="str">
        <f>IF(BB125="","",ROWS($BB$113:BB125))</f>
        <v/>
      </c>
      <c r="BB125" s="149"/>
      <c r="BC125" s="150"/>
      <c r="BD125" s="150"/>
      <c r="BE125" s="151"/>
      <c r="BF125" s="49">
        <v>37900</v>
      </c>
      <c r="BG125" s="22" t="str">
        <f t="shared" si="88"/>
        <v>13.08</v>
      </c>
      <c r="BH125" s="22">
        <v>40</v>
      </c>
      <c r="BI125" s="22">
        <v>1.1399999999999999</v>
      </c>
      <c r="BJ125" s="22">
        <f t="shared" si="87"/>
        <v>1.3</v>
      </c>
      <c r="BK125" s="22">
        <f t="shared" si="89"/>
        <v>30.77</v>
      </c>
      <c r="BL125" s="22" t="e">
        <f t="shared" si="90"/>
        <v>#REF!</v>
      </c>
      <c r="BN125" s="14" t="str">
        <f t="shared" si="65"/>
        <v>13.08</v>
      </c>
      <c r="BO125" s="14">
        <f t="shared" si="66"/>
        <v>8</v>
      </c>
      <c r="BP125" s="14" t="str">
        <f t="shared" si="67"/>
        <v>F</v>
      </c>
      <c r="BQ125" s="14" t="str">
        <f t="shared" si="68"/>
        <v>0</v>
      </c>
      <c r="BT125" s="13">
        <v>15</v>
      </c>
      <c r="BU125" s="45">
        <v>0</v>
      </c>
      <c r="BV125" s="45">
        <v>180</v>
      </c>
      <c r="BW125" s="2"/>
      <c r="BX125" s="1">
        <v>1.454</v>
      </c>
      <c r="BY125" s="1">
        <v>1.4550000000000001</v>
      </c>
      <c r="BZ125" s="1">
        <v>1.5330000000000001</v>
      </c>
      <c r="CA125" s="1">
        <v>1.534</v>
      </c>
      <c r="CB125" s="1">
        <v>1.8459999999999999</v>
      </c>
      <c r="CC125" s="1">
        <v>1.847</v>
      </c>
      <c r="CE125" s="64">
        <v>1.409</v>
      </c>
      <c r="CF125" s="64">
        <v>1.41</v>
      </c>
      <c r="CG125" s="64">
        <v>1.4780000000000002</v>
      </c>
      <c r="CH125" s="64">
        <v>1.4790000000000001</v>
      </c>
      <c r="CI125" s="64">
        <v>1.754</v>
      </c>
      <c r="CJ125" s="64">
        <v>1.7549999999999999</v>
      </c>
      <c r="CM125" s="14" t="e">
        <f>IF('Nutritional Status'!#REF!="","",IF('Nutritional Status'!#REF!&gt;CT125,$CU$3,IF('Nutritional Status'!#REF!&gt;CR125,$CS$3,IF('Nutritional Status'!#REF!&gt;CP125,$CQ$3,$CP$3))))</f>
        <v>#REF!</v>
      </c>
      <c r="CN125" s="38">
        <v>20</v>
      </c>
      <c r="CO125" s="14" t="str">
        <f t="shared" si="58"/>
        <v/>
      </c>
      <c r="CP125" s="14" t="str">
        <f t="shared" si="85"/>
        <v/>
      </c>
      <c r="CQ125" s="14" t="str">
        <f t="shared" si="85"/>
        <v/>
      </c>
      <c r="CR125" s="14" t="str">
        <f t="shared" si="85"/>
        <v/>
      </c>
      <c r="CS125" s="14" t="str">
        <f t="shared" si="85"/>
        <v/>
      </c>
      <c r="CT125" s="14" t="str">
        <f t="shared" si="85"/>
        <v/>
      </c>
      <c r="CU125" s="14" t="str">
        <f t="shared" si="85"/>
        <v/>
      </c>
      <c r="CW125" s="38">
        <v>20</v>
      </c>
      <c r="CX125" s="14" t="e">
        <f t="shared" si="59"/>
        <v>#REF!</v>
      </c>
      <c r="CY125" s="14" t="e">
        <f t="shared" si="84"/>
        <v>#REF!</v>
      </c>
      <c r="CZ125" s="14" t="e">
        <f t="shared" si="84"/>
        <v>#REF!</v>
      </c>
      <c r="DA125" s="14" t="e">
        <f t="shared" si="84"/>
        <v>#REF!</v>
      </c>
      <c r="DB125" s="14" t="e">
        <f t="shared" si="84"/>
        <v>#REF!</v>
      </c>
      <c r="DC125" s="14" t="e">
        <f t="shared" si="84"/>
        <v>#REF!</v>
      </c>
      <c r="DD125" s="14" t="e">
        <f t="shared" si="84"/>
        <v>#REF!</v>
      </c>
    </row>
    <row r="126" spans="1:108" ht="15" customHeight="1">
      <c r="A126" s="13">
        <v>15.01</v>
      </c>
      <c r="B126" s="31">
        <v>1</v>
      </c>
      <c r="C126" s="31">
        <v>181</v>
      </c>
      <c r="D126" s="2"/>
      <c r="E126" s="11">
        <v>14.6</v>
      </c>
      <c r="F126" s="11">
        <f t="shared" si="41"/>
        <v>14.7</v>
      </c>
      <c r="G126" s="11">
        <v>16</v>
      </c>
      <c r="H126" s="11">
        <f t="shared" si="42"/>
        <v>16.100000000000001</v>
      </c>
      <c r="I126" s="11">
        <v>27.1</v>
      </c>
      <c r="J126" s="11">
        <f t="shared" si="43"/>
        <v>27.200000000000003</v>
      </c>
      <c r="K126" s="1">
        <v>34.1</v>
      </c>
      <c r="L126" s="1">
        <f t="shared" si="44"/>
        <v>34.200000000000003</v>
      </c>
      <c r="M126" s="3"/>
      <c r="N126" s="11">
        <v>14.3</v>
      </c>
      <c r="O126" s="11">
        <f t="shared" si="45"/>
        <v>14.4</v>
      </c>
      <c r="P126" s="1">
        <v>15.8</v>
      </c>
      <c r="Q126" s="1">
        <f t="shared" si="46"/>
        <v>15.9</v>
      </c>
      <c r="R126" s="1">
        <v>28.3</v>
      </c>
      <c r="S126" s="1">
        <f t="shared" si="86"/>
        <v>28.400000000000002</v>
      </c>
      <c r="T126" s="1">
        <v>35.6</v>
      </c>
      <c r="U126" s="1">
        <f t="shared" si="48"/>
        <v>35.700000000000003</v>
      </c>
      <c r="Y126" s="38">
        <v>21</v>
      </c>
      <c r="Z126" s="38" t="str">
        <f>IF('Nutritional Status'!C77="","",VLOOKUP('Nutritional Status'!#REF!,$A$5:$C$173,3,))</f>
        <v/>
      </c>
      <c r="AA126" s="38" t="str">
        <f t="shared" si="74"/>
        <v/>
      </c>
      <c r="AB126" s="38" t="str">
        <f t="shared" si="75"/>
        <v/>
      </c>
      <c r="AC126" s="38" t="str">
        <f t="shared" si="76"/>
        <v/>
      </c>
      <c r="AD126" s="38" t="str">
        <f t="shared" si="77"/>
        <v/>
      </c>
      <c r="AE126" s="38" t="str">
        <f t="shared" si="78"/>
        <v/>
      </c>
      <c r="AF126" s="38" t="str">
        <f t="shared" si="79"/>
        <v/>
      </c>
      <c r="AG126" s="38" t="str">
        <f t="shared" si="80"/>
        <v/>
      </c>
      <c r="AH126" s="38" t="str">
        <f t="shared" si="81"/>
        <v/>
      </c>
      <c r="AJ126" s="38" t="e">
        <f>IF(#REF!="","",VLOOKUP(#REF!,$A$5:$C$173,3,))</f>
        <v>#REF!</v>
      </c>
      <c r="AK126" s="38" t="e">
        <f t="shared" si="82"/>
        <v>#REF!</v>
      </c>
      <c r="AL126" s="38" t="e">
        <f t="shared" si="82"/>
        <v>#REF!</v>
      </c>
      <c r="AM126" s="38" t="e">
        <f t="shared" si="82"/>
        <v>#REF!</v>
      </c>
      <c r="AN126" s="38" t="e">
        <f t="shared" si="82"/>
        <v>#REF!</v>
      </c>
      <c r="AO126" s="38" t="e">
        <f t="shared" si="82"/>
        <v>#REF!</v>
      </c>
      <c r="AP126" s="38" t="e">
        <f t="shared" si="82"/>
        <v>#REF!</v>
      </c>
      <c r="AQ126" s="38" t="e">
        <f t="shared" si="82"/>
        <v>#REF!</v>
      </c>
      <c r="AR126" s="38" t="e">
        <f t="shared" si="82"/>
        <v>#REF!</v>
      </c>
      <c r="BA126" s="21" t="str">
        <f>IF(BB126="","",ROWS($BB$113:BB126))</f>
        <v/>
      </c>
      <c r="BB126" s="149"/>
      <c r="BC126" s="150"/>
      <c r="BD126" s="150"/>
      <c r="BE126" s="151"/>
      <c r="BF126" s="49">
        <v>37312</v>
      </c>
      <c r="BG126" s="22" t="str">
        <f t="shared" si="88"/>
        <v>15.03</v>
      </c>
      <c r="BH126" s="22">
        <v>37</v>
      </c>
      <c r="BI126" s="22">
        <v>1.35</v>
      </c>
      <c r="BJ126" s="22">
        <f t="shared" si="87"/>
        <v>1.82</v>
      </c>
      <c r="BK126" s="22">
        <f t="shared" si="89"/>
        <v>20.329999999999998</v>
      </c>
      <c r="BL126" s="22" t="str">
        <f t="shared" si="90"/>
        <v>Severely Wasted</v>
      </c>
      <c r="BN126" s="14" t="str">
        <f t="shared" si="65"/>
        <v>15.03</v>
      </c>
      <c r="BO126" s="14">
        <f t="shared" si="66"/>
        <v>3</v>
      </c>
      <c r="BP126" s="14" t="str">
        <f t="shared" si="67"/>
        <v>F</v>
      </c>
      <c r="BQ126" s="14" t="str">
        <f t="shared" si="68"/>
        <v>0</v>
      </c>
      <c r="BT126" s="13">
        <v>15.01</v>
      </c>
      <c r="BU126" s="45">
        <v>1</v>
      </c>
      <c r="BV126" s="45">
        <v>181</v>
      </c>
      <c r="BW126" s="2"/>
      <c r="BX126" s="1">
        <v>1.4580000000000002</v>
      </c>
      <c r="BY126" s="1">
        <v>1.4590000000000001</v>
      </c>
      <c r="BZ126" s="1">
        <v>1.536</v>
      </c>
      <c r="CA126" s="1">
        <v>1.5369999999999999</v>
      </c>
      <c r="CB126" s="1">
        <v>1.85</v>
      </c>
      <c r="CC126" s="1">
        <v>1.851</v>
      </c>
      <c r="CE126" s="64">
        <v>1.411</v>
      </c>
      <c r="CF126" s="64">
        <v>1.4119999999999999</v>
      </c>
      <c r="CG126" s="64">
        <v>1.4790000000000001</v>
      </c>
      <c r="CH126" s="64">
        <v>1.48</v>
      </c>
      <c r="CI126" s="64">
        <v>1.7549999999999999</v>
      </c>
      <c r="CJ126" s="64">
        <v>1.756</v>
      </c>
      <c r="CM126" s="14" t="e">
        <f>IF('Nutritional Status'!#REF!="","",IF('Nutritional Status'!#REF!&gt;CT126,$CU$3,IF('Nutritional Status'!#REF!&gt;CR126,$CS$3,IF('Nutritional Status'!#REF!&gt;CP126,$CQ$3,$CP$3))))</f>
        <v>#REF!</v>
      </c>
      <c r="CN126" s="38">
        <v>21</v>
      </c>
      <c r="CO126" s="14" t="str">
        <f t="shared" si="58"/>
        <v/>
      </c>
      <c r="CP126" s="14" t="str">
        <f t="shared" si="85"/>
        <v/>
      </c>
      <c r="CQ126" s="14" t="str">
        <f t="shared" si="85"/>
        <v/>
      </c>
      <c r="CR126" s="14" t="str">
        <f t="shared" si="85"/>
        <v/>
      </c>
      <c r="CS126" s="14" t="str">
        <f t="shared" si="85"/>
        <v/>
      </c>
      <c r="CT126" s="14" t="str">
        <f t="shared" si="85"/>
        <v/>
      </c>
      <c r="CU126" s="14" t="str">
        <f t="shared" si="85"/>
        <v/>
      </c>
      <c r="CW126" s="38">
        <v>21</v>
      </c>
      <c r="CX126" s="14" t="e">
        <f t="shared" si="59"/>
        <v>#REF!</v>
      </c>
      <c r="CY126" s="14" t="e">
        <f t="shared" si="84"/>
        <v>#REF!</v>
      </c>
      <c r="CZ126" s="14" t="e">
        <f t="shared" si="84"/>
        <v>#REF!</v>
      </c>
      <c r="DA126" s="14" t="e">
        <f t="shared" si="84"/>
        <v>#REF!</v>
      </c>
      <c r="DB126" s="14" t="e">
        <f t="shared" si="84"/>
        <v>#REF!</v>
      </c>
      <c r="DC126" s="14" t="e">
        <f t="shared" si="84"/>
        <v>#REF!</v>
      </c>
      <c r="DD126" s="14" t="e">
        <f t="shared" si="84"/>
        <v>#REF!</v>
      </c>
    </row>
    <row r="127" spans="1:108" ht="15" customHeight="1">
      <c r="A127" s="13">
        <v>15.02</v>
      </c>
      <c r="B127" s="31">
        <v>2</v>
      </c>
      <c r="C127" s="31">
        <v>182</v>
      </c>
      <c r="D127" s="2"/>
      <c r="E127" s="11">
        <v>14.7</v>
      </c>
      <c r="F127" s="11">
        <f t="shared" si="41"/>
        <v>14.799999999999999</v>
      </c>
      <c r="G127" s="11">
        <v>16</v>
      </c>
      <c r="H127" s="11">
        <f t="shared" si="42"/>
        <v>16.100000000000001</v>
      </c>
      <c r="I127" s="11">
        <v>27.1</v>
      </c>
      <c r="J127" s="11">
        <f t="shared" si="43"/>
        <v>27.200000000000003</v>
      </c>
      <c r="K127" s="1">
        <v>34.200000000000003</v>
      </c>
      <c r="L127" s="1">
        <f t="shared" si="44"/>
        <v>34.300000000000004</v>
      </c>
      <c r="M127" s="3"/>
      <c r="N127" s="11">
        <v>14.3</v>
      </c>
      <c r="O127" s="11">
        <f t="shared" si="45"/>
        <v>14.4</v>
      </c>
      <c r="P127" s="1">
        <v>15.8</v>
      </c>
      <c r="Q127" s="1">
        <f t="shared" si="46"/>
        <v>15.9</v>
      </c>
      <c r="R127" s="1">
        <v>28.4</v>
      </c>
      <c r="S127" s="1">
        <f t="shared" si="86"/>
        <v>28.5</v>
      </c>
      <c r="T127" s="1">
        <v>35.700000000000003</v>
      </c>
      <c r="U127" s="1">
        <f t="shared" si="48"/>
        <v>35.800000000000004</v>
      </c>
      <c r="Y127" s="38">
        <v>22</v>
      </c>
      <c r="Z127" s="38" t="str">
        <f>IF('Nutritional Status'!C78="","",VLOOKUP('Nutritional Status'!#REF!,$A$5:$C$173,3,))</f>
        <v/>
      </c>
      <c r="AA127" s="38" t="str">
        <f t="shared" si="74"/>
        <v/>
      </c>
      <c r="AB127" s="38" t="str">
        <f t="shared" si="75"/>
        <v/>
      </c>
      <c r="AC127" s="38" t="str">
        <f t="shared" si="76"/>
        <v/>
      </c>
      <c r="AD127" s="38" t="str">
        <f t="shared" si="77"/>
        <v/>
      </c>
      <c r="AE127" s="38" t="str">
        <f t="shared" si="78"/>
        <v/>
      </c>
      <c r="AF127" s="38" t="str">
        <f t="shared" si="79"/>
        <v/>
      </c>
      <c r="AG127" s="38" t="str">
        <f t="shared" si="80"/>
        <v/>
      </c>
      <c r="AH127" s="38" t="str">
        <f t="shared" si="81"/>
        <v/>
      </c>
      <c r="AJ127" s="38" t="e">
        <f>IF(#REF!="","",VLOOKUP(#REF!,$A$5:$C$173,3,))</f>
        <v>#REF!</v>
      </c>
      <c r="AK127" s="38" t="e">
        <f t="shared" si="82"/>
        <v>#REF!</v>
      </c>
      <c r="AL127" s="38" t="e">
        <f t="shared" si="82"/>
        <v>#REF!</v>
      </c>
      <c r="AM127" s="38" t="e">
        <f t="shared" si="82"/>
        <v>#REF!</v>
      </c>
      <c r="AN127" s="38" t="e">
        <f t="shared" si="82"/>
        <v>#REF!</v>
      </c>
      <c r="AO127" s="38" t="e">
        <f t="shared" si="82"/>
        <v>#REF!</v>
      </c>
      <c r="AP127" s="38" t="e">
        <f t="shared" si="82"/>
        <v>#REF!</v>
      </c>
      <c r="AQ127" s="38" t="e">
        <f t="shared" si="82"/>
        <v>#REF!</v>
      </c>
      <c r="AR127" s="38" t="e">
        <f t="shared" si="82"/>
        <v>#REF!</v>
      </c>
      <c r="BA127" s="21" t="str">
        <f>IF(BB127="","",ROWS($BB$113:BB127))</f>
        <v/>
      </c>
      <c r="BB127" s="149"/>
      <c r="BC127" s="150"/>
      <c r="BD127" s="150"/>
      <c r="BE127" s="151"/>
      <c r="BF127" s="49">
        <v>36386</v>
      </c>
      <c r="BG127" s="22" t="str">
        <f t="shared" si="88"/>
        <v>17.10</v>
      </c>
      <c r="BH127" s="22">
        <v>20</v>
      </c>
      <c r="BI127" s="22">
        <v>1.1100000000000001</v>
      </c>
      <c r="BJ127" s="22">
        <f t="shared" si="87"/>
        <v>1.23</v>
      </c>
      <c r="BK127" s="22">
        <f t="shared" si="89"/>
        <v>16.260000000000002</v>
      </c>
      <c r="BL127" s="22" t="str">
        <f t="shared" si="90"/>
        <v>Severely Wasted</v>
      </c>
      <c r="BN127" s="14" t="str">
        <f t="shared" si="65"/>
        <v>17.10</v>
      </c>
      <c r="BO127" s="14">
        <f t="shared" si="66"/>
        <v>10</v>
      </c>
      <c r="BP127" s="14" t="str">
        <f t="shared" si="67"/>
        <v>F</v>
      </c>
      <c r="BQ127" s="14" t="str">
        <f t="shared" si="68"/>
        <v>0</v>
      </c>
      <c r="BT127" s="13">
        <v>15.02</v>
      </c>
      <c r="BU127" s="45">
        <v>2</v>
      </c>
      <c r="BV127" s="45">
        <v>182</v>
      </c>
      <c r="BW127" s="2"/>
      <c r="BX127" s="1">
        <v>1.462</v>
      </c>
      <c r="BY127" s="1">
        <v>1.4629999999999999</v>
      </c>
      <c r="BZ127" s="1">
        <v>1.54</v>
      </c>
      <c r="CA127" s="1">
        <v>1.5409999999999999</v>
      </c>
      <c r="CB127" s="1">
        <v>1.8540000000000001</v>
      </c>
      <c r="CC127" s="1">
        <v>1.855</v>
      </c>
      <c r="CE127" s="64">
        <v>1.4120000000000001</v>
      </c>
      <c r="CF127" s="64">
        <v>1.413</v>
      </c>
      <c r="CG127" s="64">
        <v>1.48</v>
      </c>
      <c r="CH127" s="64">
        <v>1.4809999999999999</v>
      </c>
      <c r="CI127" s="64">
        <v>1.756</v>
      </c>
      <c r="CJ127" s="64">
        <v>1.7569999999999999</v>
      </c>
      <c r="CM127" s="14" t="e">
        <f>IF('Nutritional Status'!#REF!="","",IF('Nutritional Status'!#REF!&gt;CT127,$CU$3,IF('Nutritional Status'!#REF!&gt;CR127,$CS$3,IF('Nutritional Status'!#REF!&gt;CP127,$CQ$3,$CP$3))))</f>
        <v>#REF!</v>
      </c>
      <c r="CN127" s="38">
        <v>22</v>
      </c>
      <c r="CO127" s="14" t="str">
        <f t="shared" si="58"/>
        <v/>
      </c>
      <c r="CP127" s="14" t="str">
        <f t="shared" si="85"/>
        <v/>
      </c>
      <c r="CQ127" s="14" t="str">
        <f t="shared" si="85"/>
        <v/>
      </c>
      <c r="CR127" s="14" t="str">
        <f t="shared" si="85"/>
        <v/>
      </c>
      <c r="CS127" s="14" t="str">
        <f t="shared" si="85"/>
        <v/>
      </c>
      <c r="CT127" s="14" t="str">
        <f t="shared" si="85"/>
        <v/>
      </c>
      <c r="CU127" s="14" t="str">
        <f t="shared" si="85"/>
        <v/>
      </c>
      <c r="CW127" s="38">
        <v>22</v>
      </c>
      <c r="CX127" s="14" t="e">
        <f t="shared" si="59"/>
        <v>#REF!</v>
      </c>
      <c r="CY127" s="14" t="e">
        <f t="shared" si="84"/>
        <v>#REF!</v>
      </c>
      <c r="CZ127" s="14" t="e">
        <f t="shared" si="84"/>
        <v>#REF!</v>
      </c>
      <c r="DA127" s="14" t="e">
        <f t="shared" si="84"/>
        <v>#REF!</v>
      </c>
      <c r="DB127" s="14" t="e">
        <f t="shared" si="84"/>
        <v>#REF!</v>
      </c>
      <c r="DC127" s="14" t="e">
        <f t="shared" si="84"/>
        <v>#REF!</v>
      </c>
      <c r="DD127" s="14" t="e">
        <f t="shared" si="84"/>
        <v>#REF!</v>
      </c>
    </row>
    <row r="128" spans="1:108" ht="15" customHeight="1">
      <c r="A128" s="13">
        <v>15.03</v>
      </c>
      <c r="B128" s="31">
        <v>3</v>
      </c>
      <c r="C128" s="31">
        <v>183</v>
      </c>
      <c r="D128" s="2"/>
      <c r="E128" s="11">
        <v>14.7</v>
      </c>
      <c r="F128" s="11">
        <f t="shared" si="41"/>
        <v>14.799999999999999</v>
      </c>
      <c r="G128" s="11">
        <v>16</v>
      </c>
      <c r="H128" s="11">
        <f t="shared" si="42"/>
        <v>16.100000000000001</v>
      </c>
      <c r="I128" s="11">
        <v>27.2</v>
      </c>
      <c r="J128" s="11">
        <f t="shared" si="43"/>
        <v>27.3</v>
      </c>
      <c r="K128" s="1">
        <v>34.299999999999997</v>
      </c>
      <c r="L128" s="1">
        <f t="shared" si="44"/>
        <v>34.4</v>
      </c>
      <c r="M128" s="3"/>
      <c r="N128" s="11">
        <v>14.3</v>
      </c>
      <c r="O128" s="11">
        <f t="shared" si="45"/>
        <v>14.4</v>
      </c>
      <c r="P128" s="1">
        <v>15.9</v>
      </c>
      <c r="Q128" s="1">
        <f t="shared" si="46"/>
        <v>16</v>
      </c>
      <c r="R128" s="1">
        <v>28.4</v>
      </c>
      <c r="S128" s="1">
        <f t="shared" si="86"/>
        <v>28.5</v>
      </c>
      <c r="T128" s="1">
        <v>35.700000000000003</v>
      </c>
      <c r="U128" s="1">
        <f t="shared" si="48"/>
        <v>35.800000000000004</v>
      </c>
      <c r="Y128" s="38">
        <v>23</v>
      </c>
      <c r="Z128" s="38" t="str">
        <f>IF('Nutritional Status'!C79="","",VLOOKUP('Nutritional Status'!#REF!,$A$5:$C$173,3,))</f>
        <v/>
      </c>
      <c r="AA128" s="38" t="str">
        <f t="shared" si="74"/>
        <v/>
      </c>
      <c r="AB128" s="38" t="str">
        <f t="shared" si="75"/>
        <v/>
      </c>
      <c r="AC128" s="38" t="str">
        <f t="shared" si="76"/>
        <v/>
      </c>
      <c r="AD128" s="38" t="str">
        <f t="shared" si="77"/>
        <v/>
      </c>
      <c r="AE128" s="38" t="str">
        <f t="shared" si="78"/>
        <v/>
      </c>
      <c r="AF128" s="38" t="str">
        <f t="shared" si="79"/>
        <v/>
      </c>
      <c r="AG128" s="38" t="str">
        <f t="shared" si="80"/>
        <v/>
      </c>
      <c r="AH128" s="38" t="str">
        <f t="shared" si="81"/>
        <v/>
      </c>
      <c r="AJ128" s="38" t="e">
        <f>IF(#REF!="","",VLOOKUP(#REF!,$A$5:$C$173,3,))</f>
        <v>#REF!</v>
      </c>
      <c r="AK128" s="38" t="e">
        <f t="shared" si="82"/>
        <v>#REF!</v>
      </c>
      <c r="AL128" s="38" t="e">
        <f t="shared" si="82"/>
        <v>#REF!</v>
      </c>
      <c r="AM128" s="38" t="e">
        <f t="shared" si="82"/>
        <v>#REF!</v>
      </c>
      <c r="AN128" s="38" t="e">
        <f t="shared" si="82"/>
        <v>#REF!</v>
      </c>
      <c r="AO128" s="38" t="e">
        <f t="shared" si="82"/>
        <v>#REF!</v>
      </c>
      <c r="AP128" s="38" t="e">
        <f t="shared" si="82"/>
        <v>#REF!</v>
      </c>
      <c r="AQ128" s="38" t="e">
        <f t="shared" si="82"/>
        <v>#REF!</v>
      </c>
      <c r="AR128" s="38" t="e">
        <f t="shared" si="82"/>
        <v>#REF!</v>
      </c>
      <c r="BA128" s="21" t="str">
        <f>IF(BB128="","",ROWS($BB$113:BB128))</f>
        <v/>
      </c>
      <c r="BB128" s="149"/>
      <c r="BC128" s="150"/>
      <c r="BD128" s="150"/>
      <c r="BE128" s="151"/>
      <c r="BF128" s="49">
        <v>37900</v>
      </c>
      <c r="BG128" s="22" t="str">
        <f t="shared" si="88"/>
        <v>13.08</v>
      </c>
      <c r="BH128" s="22">
        <v>40</v>
      </c>
      <c r="BI128" s="22">
        <v>1.1399999999999999</v>
      </c>
      <c r="BJ128" s="22">
        <f t="shared" si="87"/>
        <v>1.3</v>
      </c>
      <c r="BK128" s="22">
        <f t="shared" si="89"/>
        <v>30.77</v>
      </c>
      <c r="BL128" s="22" t="str">
        <f t="shared" si="90"/>
        <v>Severely Wasted</v>
      </c>
      <c r="BN128" s="14" t="str">
        <f t="shared" si="65"/>
        <v>13.08</v>
      </c>
      <c r="BO128" s="14">
        <f t="shared" si="66"/>
        <v>8</v>
      </c>
      <c r="BP128" s="14" t="str">
        <f t="shared" si="67"/>
        <v>F</v>
      </c>
      <c r="BQ128" s="14" t="str">
        <f t="shared" si="68"/>
        <v>0</v>
      </c>
      <c r="BT128" s="13">
        <v>15.03</v>
      </c>
      <c r="BU128" s="45">
        <v>3</v>
      </c>
      <c r="BV128" s="45">
        <v>183</v>
      </c>
      <c r="BW128" s="2"/>
      <c r="BX128" s="1">
        <v>1.466</v>
      </c>
      <c r="BY128" s="1">
        <v>1.4669999999999999</v>
      </c>
      <c r="BZ128" s="1">
        <v>1.544</v>
      </c>
      <c r="CA128" s="1">
        <v>1.5449999999999999</v>
      </c>
      <c r="CB128" s="1">
        <v>1.857</v>
      </c>
      <c r="CC128" s="1">
        <v>1.8579999999999999</v>
      </c>
      <c r="CE128" s="64">
        <v>1.413</v>
      </c>
      <c r="CF128" s="64">
        <v>1.4140000000000001</v>
      </c>
      <c r="CG128" s="64">
        <v>1.4809999999999999</v>
      </c>
      <c r="CH128" s="64">
        <v>1.482</v>
      </c>
      <c r="CI128" s="64">
        <v>1.7569999999999999</v>
      </c>
      <c r="CJ128" s="64">
        <v>1.7579999999999998</v>
      </c>
      <c r="CM128" s="14" t="e">
        <f>IF('Nutritional Status'!#REF!="","",IF('Nutritional Status'!#REF!&gt;CT128,$CU$3,IF('Nutritional Status'!#REF!&gt;CR128,$CS$3,IF('Nutritional Status'!#REF!&gt;CP128,$CQ$3,$CP$3))))</f>
        <v>#REF!</v>
      </c>
      <c r="CN128" s="38">
        <v>23</v>
      </c>
      <c r="CO128" s="14" t="str">
        <f t="shared" si="58"/>
        <v/>
      </c>
      <c r="CP128" s="14" t="str">
        <f t="shared" si="85"/>
        <v/>
      </c>
      <c r="CQ128" s="14" t="str">
        <f t="shared" si="85"/>
        <v/>
      </c>
      <c r="CR128" s="14" t="str">
        <f t="shared" si="85"/>
        <v/>
      </c>
      <c r="CS128" s="14" t="str">
        <f t="shared" si="85"/>
        <v/>
      </c>
      <c r="CT128" s="14" t="str">
        <f t="shared" si="85"/>
        <v/>
      </c>
      <c r="CU128" s="14" t="str">
        <f t="shared" si="85"/>
        <v/>
      </c>
      <c r="CW128" s="38">
        <v>23</v>
      </c>
      <c r="CX128" s="14" t="e">
        <f t="shared" si="59"/>
        <v>#REF!</v>
      </c>
      <c r="CY128" s="14" t="e">
        <f t="shared" si="84"/>
        <v>#REF!</v>
      </c>
      <c r="CZ128" s="14" t="e">
        <f t="shared" si="84"/>
        <v>#REF!</v>
      </c>
      <c r="DA128" s="14" t="e">
        <f t="shared" si="84"/>
        <v>#REF!</v>
      </c>
      <c r="DB128" s="14" t="e">
        <f t="shared" si="84"/>
        <v>#REF!</v>
      </c>
      <c r="DC128" s="14" t="e">
        <f t="shared" si="84"/>
        <v>#REF!</v>
      </c>
      <c r="DD128" s="14" t="e">
        <f t="shared" si="84"/>
        <v>#REF!</v>
      </c>
    </row>
    <row r="129" spans="1:108" ht="15" customHeight="1">
      <c r="A129" s="13">
        <v>15.04</v>
      </c>
      <c r="B129" s="31">
        <v>4</v>
      </c>
      <c r="C129" s="31">
        <v>184</v>
      </c>
      <c r="D129" s="2"/>
      <c r="E129" s="11">
        <v>14.7</v>
      </c>
      <c r="F129" s="11">
        <f t="shared" si="41"/>
        <v>14.799999999999999</v>
      </c>
      <c r="G129" s="11">
        <v>16.100000000000001</v>
      </c>
      <c r="H129" s="11">
        <f t="shared" si="42"/>
        <v>16.200000000000003</v>
      </c>
      <c r="I129" s="11">
        <v>27.3</v>
      </c>
      <c r="J129" s="11">
        <f t="shared" si="43"/>
        <v>27.400000000000002</v>
      </c>
      <c r="K129" s="1">
        <v>34.299999999999997</v>
      </c>
      <c r="L129" s="1">
        <f t="shared" si="44"/>
        <v>34.4</v>
      </c>
      <c r="M129" s="3"/>
      <c r="N129" s="11">
        <v>14.4</v>
      </c>
      <c r="O129" s="11">
        <f t="shared" si="45"/>
        <v>14.5</v>
      </c>
      <c r="P129" s="1">
        <v>15.9</v>
      </c>
      <c r="Q129" s="1">
        <f t="shared" si="46"/>
        <v>16</v>
      </c>
      <c r="R129" s="1">
        <v>28.5</v>
      </c>
      <c r="S129" s="1">
        <f t="shared" si="86"/>
        <v>28.6</v>
      </c>
      <c r="T129" s="1">
        <v>35.799999999999997</v>
      </c>
      <c r="U129" s="1">
        <f t="shared" si="48"/>
        <v>35.9</v>
      </c>
      <c r="Y129" s="38">
        <v>24</v>
      </c>
      <c r="Z129" s="38" t="str">
        <f>IF('Nutritional Status'!C80="","",VLOOKUP('Nutritional Status'!#REF!,$A$5:$C$173,3,))</f>
        <v/>
      </c>
      <c r="AA129" s="38" t="str">
        <f t="shared" si="74"/>
        <v/>
      </c>
      <c r="AB129" s="38" t="str">
        <f t="shared" si="75"/>
        <v/>
      </c>
      <c r="AC129" s="38" t="str">
        <f t="shared" si="76"/>
        <v/>
      </c>
      <c r="AD129" s="38" t="str">
        <f t="shared" si="77"/>
        <v/>
      </c>
      <c r="AE129" s="38" t="str">
        <f t="shared" si="78"/>
        <v/>
      </c>
      <c r="AF129" s="38" t="str">
        <f t="shared" si="79"/>
        <v/>
      </c>
      <c r="AG129" s="38" t="str">
        <f t="shared" si="80"/>
        <v/>
      </c>
      <c r="AH129" s="38" t="str">
        <f t="shared" si="81"/>
        <v/>
      </c>
      <c r="AJ129" s="38" t="e">
        <f>IF(#REF!="","",VLOOKUP(#REF!,$A$5:$C$173,3,))</f>
        <v>#REF!</v>
      </c>
      <c r="AK129" s="38" t="e">
        <f t="shared" si="82"/>
        <v>#REF!</v>
      </c>
      <c r="AL129" s="38" t="e">
        <f t="shared" si="82"/>
        <v>#REF!</v>
      </c>
      <c r="AM129" s="38" t="e">
        <f t="shared" si="82"/>
        <v>#REF!</v>
      </c>
      <c r="AN129" s="38" t="e">
        <f t="shared" si="82"/>
        <v>#REF!</v>
      </c>
      <c r="AO129" s="38" t="e">
        <f t="shared" si="82"/>
        <v>#REF!</v>
      </c>
      <c r="AP129" s="38" t="e">
        <f t="shared" si="82"/>
        <v>#REF!</v>
      </c>
      <c r="AQ129" s="38" t="e">
        <f t="shared" si="82"/>
        <v>#REF!</v>
      </c>
      <c r="AR129" s="38" t="e">
        <f t="shared" si="82"/>
        <v>#REF!</v>
      </c>
      <c r="BA129" s="21" t="str">
        <f>IF(BB129="","",ROWS($BB$113:BB129))</f>
        <v/>
      </c>
      <c r="BB129" s="149"/>
      <c r="BC129" s="150"/>
      <c r="BD129" s="150"/>
      <c r="BE129" s="151"/>
      <c r="BF129" s="49">
        <v>37312</v>
      </c>
      <c r="BG129" s="22" t="str">
        <f t="shared" si="88"/>
        <v>15.03</v>
      </c>
      <c r="BH129" s="22">
        <v>37</v>
      </c>
      <c r="BI129" s="22">
        <v>1.35</v>
      </c>
      <c r="BJ129" s="22">
        <f t="shared" si="87"/>
        <v>1.82</v>
      </c>
      <c r="BK129" s="22">
        <f t="shared" si="89"/>
        <v>20.329999999999998</v>
      </c>
      <c r="BL129" s="22" t="e">
        <f t="shared" si="90"/>
        <v>#REF!</v>
      </c>
      <c r="BN129" s="14" t="str">
        <f t="shared" si="65"/>
        <v>15.03</v>
      </c>
      <c r="BO129" s="14">
        <f t="shared" si="66"/>
        <v>3</v>
      </c>
      <c r="BP129" s="14" t="str">
        <f t="shared" si="67"/>
        <v>F</v>
      </c>
      <c r="BQ129" s="14" t="str">
        <f t="shared" si="68"/>
        <v>0</v>
      </c>
      <c r="BT129" s="13">
        <v>15.04</v>
      </c>
      <c r="BU129" s="45">
        <v>4</v>
      </c>
      <c r="BV129" s="45">
        <v>184</v>
      </c>
      <c r="BW129" s="2"/>
      <c r="BX129" s="1">
        <v>1.47</v>
      </c>
      <c r="BY129" s="1">
        <v>1.4709999999999999</v>
      </c>
      <c r="BZ129" s="1">
        <v>1.548</v>
      </c>
      <c r="CA129" s="1">
        <v>1.5490000000000002</v>
      </c>
      <c r="CB129" s="1">
        <v>1.861</v>
      </c>
      <c r="CC129" s="1">
        <v>1.8619999999999999</v>
      </c>
      <c r="CE129" s="64">
        <v>1.4140000000000001</v>
      </c>
      <c r="CF129" s="64">
        <v>1.415</v>
      </c>
      <c r="CG129" s="64">
        <v>1.4820000000000002</v>
      </c>
      <c r="CH129" s="64">
        <v>1.4830000000000001</v>
      </c>
      <c r="CI129" s="64">
        <v>1.7569999999999999</v>
      </c>
      <c r="CJ129" s="64">
        <v>1.7579999999999998</v>
      </c>
      <c r="CM129" s="14" t="e">
        <f>IF('Nutritional Status'!#REF!="","",IF('Nutritional Status'!#REF!&gt;CT129,$CU$3,IF('Nutritional Status'!#REF!&gt;CR129,$CS$3,IF('Nutritional Status'!#REF!&gt;CP129,$CQ$3,$CP$3))))</f>
        <v>#REF!</v>
      </c>
      <c r="CN129" s="38">
        <v>24</v>
      </c>
      <c r="CO129" s="14" t="str">
        <f t="shared" si="58"/>
        <v/>
      </c>
      <c r="CP129" s="14" t="str">
        <f t="shared" si="85"/>
        <v/>
      </c>
      <c r="CQ129" s="14" t="str">
        <f t="shared" si="85"/>
        <v/>
      </c>
      <c r="CR129" s="14" t="str">
        <f t="shared" si="85"/>
        <v/>
      </c>
      <c r="CS129" s="14" t="str">
        <f t="shared" si="85"/>
        <v/>
      </c>
      <c r="CT129" s="14" t="str">
        <f t="shared" si="85"/>
        <v/>
      </c>
      <c r="CU129" s="14" t="str">
        <f t="shared" si="85"/>
        <v/>
      </c>
      <c r="CW129" s="38">
        <v>24</v>
      </c>
      <c r="CX129" s="14" t="e">
        <f t="shared" si="59"/>
        <v>#REF!</v>
      </c>
      <c r="CY129" s="14" t="e">
        <f t="shared" si="84"/>
        <v>#REF!</v>
      </c>
      <c r="CZ129" s="14" t="e">
        <f t="shared" si="84"/>
        <v>#REF!</v>
      </c>
      <c r="DA129" s="14" t="e">
        <f t="shared" si="84"/>
        <v>#REF!</v>
      </c>
      <c r="DB129" s="14" t="e">
        <f t="shared" si="84"/>
        <v>#REF!</v>
      </c>
      <c r="DC129" s="14" t="e">
        <f t="shared" si="84"/>
        <v>#REF!</v>
      </c>
      <c r="DD129" s="14" t="e">
        <f t="shared" si="84"/>
        <v>#REF!</v>
      </c>
    </row>
    <row r="130" spans="1:108" ht="15" customHeight="1">
      <c r="A130" s="13">
        <v>15.05</v>
      </c>
      <c r="B130" s="31">
        <v>5</v>
      </c>
      <c r="C130" s="31">
        <v>185</v>
      </c>
      <c r="D130" s="2"/>
      <c r="E130" s="11">
        <v>14.8</v>
      </c>
      <c r="F130" s="11">
        <f t="shared" si="41"/>
        <v>14.9</v>
      </c>
      <c r="G130" s="11">
        <v>16.100000000000001</v>
      </c>
      <c r="H130" s="11">
        <f t="shared" si="42"/>
        <v>16.200000000000003</v>
      </c>
      <c r="I130" s="11">
        <v>27.4</v>
      </c>
      <c r="J130" s="11">
        <f t="shared" si="43"/>
        <v>27.5</v>
      </c>
      <c r="K130" s="1">
        <v>34.4</v>
      </c>
      <c r="L130" s="1">
        <f t="shared" si="44"/>
        <v>34.5</v>
      </c>
      <c r="M130" s="3"/>
      <c r="N130" s="11">
        <v>14.4</v>
      </c>
      <c r="O130" s="11">
        <f t="shared" si="45"/>
        <v>14.5</v>
      </c>
      <c r="P130" s="1">
        <v>15.9</v>
      </c>
      <c r="Q130" s="1">
        <f t="shared" si="46"/>
        <v>16</v>
      </c>
      <c r="R130" s="1">
        <v>28.5</v>
      </c>
      <c r="S130" s="1">
        <f t="shared" si="86"/>
        <v>28.6</v>
      </c>
      <c r="T130" s="1">
        <v>35.799999999999997</v>
      </c>
      <c r="U130" s="1">
        <f t="shared" si="48"/>
        <v>35.9</v>
      </c>
      <c r="Y130" s="38">
        <v>25</v>
      </c>
      <c r="Z130" s="38" t="str">
        <f>IF('Nutritional Status'!C81="","",VLOOKUP('Nutritional Status'!#REF!,$A$5:$C$173,3,))</f>
        <v/>
      </c>
      <c r="AA130" s="38" t="str">
        <f t="shared" si="74"/>
        <v/>
      </c>
      <c r="AB130" s="38" t="str">
        <f t="shared" si="75"/>
        <v/>
      </c>
      <c r="AC130" s="38" t="str">
        <f t="shared" si="76"/>
        <v/>
      </c>
      <c r="AD130" s="38" t="str">
        <f t="shared" si="77"/>
        <v/>
      </c>
      <c r="AE130" s="38" t="str">
        <f t="shared" si="78"/>
        <v/>
      </c>
      <c r="AF130" s="38" t="str">
        <f t="shared" si="79"/>
        <v/>
      </c>
      <c r="AG130" s="38" t="str">
        <f t="shared" si="80"/>
        <v/>
      </c>
      <c r="AH130" s="38" t="str">
        <f t="shared" si="81"/>
        <v/>
      </c>
      <c r="AJ130" s="38" t="e">
        <f>IF(#REF!="","",VLOOKUP(#REF!,$A$5:$C$173,3,))</f>
        <v>#REF!</v>
      </c>
      <c r="AK130" s="38" t="e">
        <f t="shared" si="82"/>
        <v>#REF!</v>
      </c>
      <c r="AL130" s="38" t="e">
        <f t="shared" si="82"/>
        <v>#REF!</v>
      </c>
      <c r="AM130" s="38" t="e">
        <f t="shared" si="82"/>
        <v>#REF!</v>
      </c>
      <c r="AN130" s="38" t="e">
        <f t="shared" si="82"/>
        <v>#REF!</v>
      </c>
      <c r="AO130" s="38" t="e">
        <f t="shared" si="82"/>
        <v>#REF!</v>
      </c>
      <c r="AP130" s="38" t="e">
        <f t="shared" si="82"/>
        <v>#REF!</v>
      </c>
      <c r="AQ130" s="38" t="e">
        <f t="shared" si="82"/>
        <v>#REF!</v>
      </c>
      <c r="AR130" s="38" t="e">
        <f t="shared" si="82"/>
        <v>#REF!</v>
      </c>
      <c r="BA130" s="21" t="str">
        <f>IF(BB130="","",ROWS($BB$113:BB130))</f>
        <v/>
      </c>
      <c r="BB130" s="149"/>
      <c r="BC130" s="150"/>
      <c r="BD130" s="150"/>
      <c r="BE130" s="151"/>
      <c r="BF130" s="49">
        <v>36386</v>
      </c>
      <c r="BG130" s="22" t="str">
        <f t="shared" si="88"/>
        <v>17.10</v>
      </c>
      <c r="BH130" s="22">
        <v>20</v>
      </c>
      <c r="BI130" s="22">
        <v>1.1100000000000001</v>
      </c>
      <c r="BJ130" s="22">
        <f t="shared" si="87"/>
        <v>1.23</v>
      </c>
      <c r="BK130" s="22">
        <f t="shared" si="89"/>
        <v>16.260000000000002</v>
      </c>
      <c r="BL130" s="22" t="str">
        <f t="shared" si="90"/>
        <v>Severely Wasted</v>
      </c>
      <c r="BN130" s="14" t="str">
        <f t="shared" si="65"/>
        <v>17.10</v>
      </c>
      <c r="BO130" s="14">
        <f t="shared" si="66"/>
        <v>10</v>
      </c>
      <c r="BP130" s="14" t="str">
        <f t="shared" si="67"/>
        <v>F</v>
      </c>
      <c r="BQ130" s="14" t="str">
        <f t="shared" si="68"/>
        <v>0</v>
      </c>
      <c r="BT130" s="13">
        <v>15.05</v>
      </c>
      <c r="BU130" s="45">
        <v>5</v>
      </c>
      <c r="BV130" s="45">
        <v>185</v>
      </c>
      <c r="BW130" s="2"/>
      <c r="BX130" s="1">
        <v>1.4730000000000001</v>
      </c>
      <c r="BY130" s="1">
        <v>1.474</v>
      </c>
      <c r="BZ130" s="1">
        <v>1.5509999999999999</v>
      </c>
      <c r="CA130" s="1">
        <v>1.5519999999999998</v>
      </c>
      <c r="CB130" s="1">
        <v>1.8640000000000001</v>
      </c>
      <c r="CC130" s="1">
        <v>1.865</v>
      </c>
      <c r="CE130" s="64">
        <v>1.415</v>
      </c>
      <c r="CF130" s="64">
        <v>1.4159999999999999</v>
      </c>
      <c r="CG130" s="64">
        <v>1.4830000000000001</v>
      </c>
      <c r="CH130" s="64">
        <v>1.484</v>
      </c>
      <c r="CI130" s="64">
        <v>1.758</v>
      </c>
      <c r="CJ130" s="64">
        <v>1.7590000000000001</v>
      </c>
      <c r="CM130" s="14" t="e">
        <f>IF('Nutritional Status'!#REF!="","",IF('Nutritional Status'!#REF!&gt;CT130,$CU$3,IF('Nutritional Status'!#REF!&gt;CR130,$CS$3,IF('Nutritional Status'!#REF!&gt;CP130,$CQ$3,$CP$3))))</f>
        <v>#REF!</v>
      </c>
      <c r="CN130" s="38">
        <v>25</v>
      </c>
      <c r="CO130" s="14" t="str">
        <f t="shared" si="58"/>
        <v/>
      </c>
      <c r="CP130" s="14" t="str">
        <f t="shared" si="85"/>
        <v/>
      </c>
      <c r="CQ130" s="14" t="str">
        <f t="shared" si="85"/>
        <v/>
      </c>
      <c r="CR130" s="14" t="str">
        <f t="shared" si="85"/>
        <v/>
      </c>
      <c r="CS130" s="14" t="str">
        <f t="shared" si="85"/>
        <v/>
      </c>
      <c r="CT130" s="14" t="str">
        <f t="shared" si="85"/>
        <v/>
      </c>
      <c r="CU130" s="14" t="str">
        <f t="shared" si="85"/>
        <v/>
      </c>
      <c r="CW130" s="38">
        <v>25</v>
      </c>
      <c r="CX130" s="14" t="e">
        <f t="shared" si="59"/>
        <v>#REF!</v>
      </c>
      <c r="CY130" s="14" t="e">
        <f t="shared" si="84"/>
        <v>#REF!</v>
      </c>
      <c r="CZ130" s="14" t="e">
        <f t="shared" si="84"/>
        <v>#REF!</v>
      </c>
      <c r="DA130" s="14" t="e">
        <f t="shared" si="84"/>
        <v>#REF!</v>
      </c>
      <c r="DB130" s="14" t="e">
        <f t="shared" si="84"/>
        <v>#REF!</v>
      </c>
      <c r="DC130" s="14" t="e">
        <f t="shared" si="84"/>
        <v>#REF!</v>
      </c>
      <c r="DD130" s="14" t="e">
        <f t="shared" si="84"/>
        <v>#REF!</v>
      </c>
    </row>
    <row r="131" spans="1:108" ht="15" customHeight="1">
      <c r="A131" s="13">
        <v>15.06</v>
      </c>
      <c r="B131" s="31">
        <v>6</v>
      </c>
      <c r="C131" s="31">
        <v>186</v>
      </c>
      <c r="D131" s="2"/>
      <c r="E131" s="11">
        <v>14.8</v>
      </c>
      <c r="F131" s="11">
        <f t="shared" si="41"/>
        <v>14.9</v>
      </c>
      <c r="G131" s="11">
        <v>16.2</v>
      </c>
      <c r="H131" s="11">
        <f t="shared" si="42"/>
        <v>16.3</v>
      </c>
      <c r="I131" s="11">
        <v>27.4</v>
      </c>
      <c r="J131" s="11">
        <f t="shared" si="43"/>
        <v>27.5</v>
      </c>
      <c r="K131" s="1">
        <v>34.5</v>
      </c>
      <c r="L131" s="1">
        <f t="shared" si="44"/>
        <v>34.6</v>
      </c>
      <c r="M131" s="3"/>
      <c r="N131" s="11">
        <v>14.4</v>
      </c>
      <c r="O131" s="11">
        <f t="shared" si="45"/>
        <v>14.5</v>
      </c>
      <c r="P131" s="1">
        <v>15.9</v>
      </c>
      <c r="Q131" s="1">
        <f t="shared" si="46"/>
        <v>16</v>
      </c>
      <c r="R131" s="1">
        <v>28.6</v>
      </c>
      <c r="S131" s="1">
        <f t="shared" si="86"/>
        <v>28.700000000000003</v>
      </c>
      <c r="T131" s="1">
        <v>35.799999999999997</v>
      </c>
      <c r="U131" s="1">
        <f t="shared" si="48"/>
        <v>35.9</v>
      </c>
      <c r="Y131" s="38">
        <v>26</v>
      </c>
      <c r="Z131" s="38" t="str">
        <f>IF('Nutritional Status'!C82="","",VLOOKUP('Nutritional Status'!#REF!,$A$5:$C$173,3,))</f>
        <v/>
      </c>
      <c r="AA131" s="38" t="str">
        <f t="shared" si="74"/>
        <v/>
      </c>
      <c r="AB131" s="38" t="str">
        <f t="shared" si="75"/>
        <v/>
      </c>
      <c r="AC131" s="38" t="str">
        <f t="shared" si="76"/>
        <v/>
      </c>
      <c r="AD131" s="38" t="str">
        <f t="shared" si="77"/>
        <v/>
      </c>
      <c r="AE131" s="38" t="str">
        <f t="shared" si="78"/>
        <v/>
      </c>
      <c r="AF131" s="38" t="str">
        <f t="shared" si="79"/>
        <v/>
      </c>
      <c r="AG131" s="38" t="str">
        <f t="shared" si="80"/>
        <v/>
      </c>
      <c r="AH131" s="38" t="str">
        <f t="shared" si="81"/>
        <v/>
      </c>
      <c r="AJ131" s="38" t="e">
        <f>IF(#REF!="","",VLOOKUP(#REF!,$A$5:$C$173,3,))</f>
        <v>#REF!</v>
      </c>
      <c r="AK131" s="38" t="e">
        <f t="shared" si="82"/>
        <v>#REF!</v>
      </c>
      <c r="AL131" s="38" t="e">
        <f t="shared" si="82"/>
        <v>#REF!</v>
      </c>
      <c r="AM131" s="38" t="e">
        <f t="shared" si="82"/>
        <v>#REF!</v>
      </c>
      <c r="AN131" s="38" t="e">
        <f t="shared" si="82"/>
        <v>#REF!</v>
      </c>
      <c r="AO131" s="38" t="e">
        <f t="shared" si="82"/>
        <v>#REF!</v>
      </c>
      <c r="AP131" s="38" t="e">
        <f t="shared" si="82"/>
        <v>#REF!</v>
      </c>
      <c r="AQ131" s="38" t="e">
        <f t="shared" si="82"/>
        <v>#REF!</v>
      </c>
      <c r="AR131" s="38" t="e">
        <f t="shared" si="82"/>
        <v>#REF!</v>
      </c>
      <c r="BA131" s="21" t="str">
        <f>IF(BB131="","",ROWS($BB$113:BB131))</f>
        <v/>
      </c>
      <c r="BB131" s="149"/>
      <c r="BC131" s="150"/>
      <c r="BD131" s="150"/>
      <c r="BE131" s="151"/>
      <c r="BF131" s="49">
        <v>37900</v>
      </c>
      <c r="BG131" s="22" t="str">
        <f t="shared" si="88"/>
        <v>13.08</v>
      </c>
      <c r="BH131" s="22">
        <v>40</v>
      </c>
      <c r="BI131" s="22">
        <v>1.1399999999999999</v>
      </c>
      <c r="BJ131" s="22">
        <f t="shared" si="87"/>
        <v>1.3</v>
      </c>
      <c r="BK131" s="22">
        <f t="shared" si="89"/>
        <v>30.77</v>
      </c>
      <c r="BL131" s="22" t="str">
        <f t="shared" si="90"/>
        <v>Severely Wasted</v>
      </c>
      <c r="BN131" s="14" t="str">
        <f t="shared" si="65"/>
        <v>13.08</v>
      </c>
      <c r="BO131" s="14">
        <f t="shared" si="66"/>
        <v>8</v>
      </c>
      <c r="BP131" s="14" t="str">
        <f t="shared" si="67"/>
        <v>F</v>
      </c>
      <c r="BQ131" s="14" t="str">
        <f t="shared" si="68"/>
        <v>0</v>
      </c>
      <c r="BT131" s="13">
        <v>15.06</v>
      </c>
      <c r="BU131" s="45">
        <v>6</v>
      </c>
      <c r="BV131" s="45">
        <v>186</v>
      </c>
      <c r="BW131" s="2"/>
      <c r="BX131" s="1">
        <v>1.476</v>
      </c>
      <c r="BY131" s="1">
        <v>1.4769999999999999</v>
      </c>
      <c r="BZ131" s="1">
        <v>1.554</v>
      </c>
      <c r="CA131" s="1">
        <v>1.5549999999999999</v>
      </c>
      <c r="CB131" s="1">
        <v>1.8680000000000001</v>
      </c>
      <c r="CC131" s="1">
        <v>1.869</v>
      </c>
      <c r="CE131" s="64">
        <v>1.4159999999999999</v>
      </c>
      <c r="CF131" s="64">
        <v>1.4169999999999998</v>
      </c>
      <c r="CG131" s="64">
        <v>1.484</v>
      </c>
      <c r="CH131" s="64">
        <v>1.4850000000000001</v>
      </c>
      <c r="CI131" s="64">
        <v>1.7590000000000001</v>
      </c>
      <c r="CJ131" s="64">
        <v>1.76</v>
      </c>
      <c r="CM131" s="14" t="e">
        <f>IF('Nutritional Status'!#REF!="","",IF('Nutritional Status'!#REF!&gt;CT131,$CU$3,IF('Nutritional Status'!#REF!&gt;CR131,$CS$3,IF('Nutritional Status'!#REF!&gt;CP131,$CQ$3,$CP$3))))</f>
        <v>#REF!</v>
      </c>
      <c r="CN131" s="38">
        <v>26</v>
      </c>
      <c r="CO131" s="14" t="str">
        <f t="shared" si="58"/>
        <v/>
      </c>
      <c r="CP131" s="14" t="str">
        <f t="shared" si="85"/>
        <v/>
      </c>
      <c r="CQ131" s="14" t="str">
        <f t="shared" si="85"/>
        <v/>
      </c>
      <c r="CR131" s="14" t="str">
        <f t="shared" si="85"/>
        <v/>
      </c>
      <c r="CS131" s="14" t="str">
        <f t="shared" si="85"/>
        <v/>
      </c>
      <c r="CT131" s="14" t="str">
        <f t="shared" si="85"/>
        <v/>
      </c>
      <c r="CU131" s="14" t="str">
        <f t="shared" si="85"/>
        <v/>
      </c>
      <c r="CW131" s="38">
        <v>26</v>
      </c>
      <c r="CX131" s="14" t="e">
        <f t="shared" si="59"/>
        <v>#REF!</v>
      </c>
      <c r="CY131" s="14" t="e">
        <f t="shared" si="84"/>
        <v>#REF!</v>
      </c>
      <c r="CZ131" s="14" t="e">
        <f t="shared" si="84"/>
        <v>#REF!</v>
      </c>
      <c r="DA131" s="14" t="e">
        <f t="shared" si="84"/>
        <v>#REF!</v>
      </c>
      <c r="DB131" s="14" t="e">
        <f t="shared" si="84"/>
        <v>#REF!</v>
      </c>
      <c r="DC131" s="14" t="e">
        <f t="shared" si="84"/>
        <v>#REF!</v>
      </c>
      <c r="DD131" s="14" t="e">
        <f t="shared" si="84"/>
        <v>#REF!</v>
      </c>
    </row>
    <row r="132" spans="1:108" ht="15" customHeight="1">
      <c r="A132" s="13">
        <v>15.07</v>
      </c>
      <c r="B132" s="31">
        <v>7</v>
      </c>
      <c r="C132" s="31">
        <v>187</v>
      </c>
      <c r="D132" s="2"/>
      <c r="E132" s="11">
        <v>14.9</v>
      </c>
      <c r="F132" s="11">
        <f t="shared" si="41"/>
        <v>15</v>
      </c>
      <c r="G132" s="11">
        <v>16.2</v>
      </c>
      <c r="H132" s="11">
        <f t="shared" si="42"/>
        <v>16.3</v>
      </c>
      <c r="I132" s="11">
        <v>27.5</v>
      </c>
      <c r="J132" s="11">
        <f t="shared" si="43"/>
        <v>27.6</v>
      </c>
      <c r="K132" s="1">
        <v>34.5</v>
      </c>
      <c r="L132" s="1">
        <f t="shared" si="44"/>
        <v>34.6</v>
      </c>
      <c r="M132" s="3"/>
      <c r="N132" s="11">
        <v>14.4</v>
      </c>
      <c r="O132" s="11">
        <f t="shared" si="45"/>
        <v>14.5</v>
      </c>
      <c r="P132" s="1">
        <v>16</v>
      </c>
      <c r="Q132" s="1">
        <f t="shared" si="46"/>
        <v>16.100000000000001</v>
      </c>
      <c r="R132" s="1">
        <v>28.6</v>
      </c>
      <c r="S132" s="1">
        <f t="shared" si="86"/>
        <v>28.700000000000003</v>
      </c>
      <c r="T132" s="1">
        <v>35.9</v>
      </c>
      <c r="U132" s="1">
        <f t="shared" si="48"/>
        <v>36</v>
      </c>
      <c r="Y132" s="38">
        <v>27</v>
      </c>
      <c r="Z132" s="38" t="str">
        <f>IF('Nutritional Status'!C83="","",VLOOKUP('Nutritional Status'!#REF!,$A$5:$C$173,3,))</f>
        <v/>
      </c>
      <c r="AA132" s="38" t="str">
        <f t="shared" si="74"/>
        <v/>
      </c>
      <c r="AB132" s="38" t="str">
        <f t="shared" si="75"/>
        <v/>
      </c>
      <c r="AC132" s="38" t="str">
        <f t="shared" si="76"/>
        <v/>
      </c>
      <c r="AD132" s="38" t="str">
        <f t="shared" si="77"/>
        <v/>
      </c>
      <c r="AE132" s="38" t="str">
        <f t="shared" si="78"/>
        <v/>
      </c>
      <c r="AF132" s="38" t="str">
        <f t="shared" si="79"/>
        <v/>
      </c>
      <c r="AG132" s="38" t="str">
        <f t="shared" si="80"/>
        <v/>
      </c>
      <c r="AH132" s="38" t="str">
        <f t="shared" si="81"/>
        <v/>
      </c>
      <c r="AJ132" s="38" t="e">
        <f>IF(#REF!="","",VLOOKUP(#REF!,$A$5:$C$173,3,))</f>
        <v>#REF!</v>
      </c>
      <c r="AK132" s="38" t="e">
        <f t="shared" si="82"/>
        <v>#REF!</v>
      </c>
      <c r="AL132" s="38" t="e">
        <f t="shared" si="82"/>
        <v>#REF!</v>
      </c>
      <c r="AM132" s="38" t="e">
        <f t="shared" si="82"/>
        <v>#REF!</v>
      </c>
      <c r="AN132" s="38" t="e">
        <f t="shared" si="82"/>
        <v>#REF!</v>
      </c>
      <c r="AO132" s="38" t="e">
        <f t="shared" si="82"/>
        <v>#REF!</v>
      </c>
      <c r="AP132" s="38" t="e">
        <f t="shared" si="82"/>
        <v>#REF!</v>
      </c>
      <c r="AQ132" s="38" t="e">
        <f t="shared" si="82"/>
        <v>#REF!</v>
      </c>
      <c r="AR132" s="38" t="e">
        <f t="shared" si="82"/>
        <v>#REF!</v>
      </c>
      <c r="BA132" s="21" t="str">
        <f>IF(BB132="","",ROWS($BB$113:BB132))</f>
        <v/>
      </c>
      <c r="BB132" s="149"/>
      <c r="BC132" s="150"/>
      <c r="BD132" s="150"/>
      <c r="BE132" s="151"/>
      <c r="BF132" s="49">
        <v>37312</v>
      </c>
      <c r="BG132" s="22" t="str">
        <f t="shared" si="88"/>
        <v>15.03</v>
      </c>
      <c r="BH132" s="22">
        <v>37</v>
      </c>
      <c r="BI132" s="22">
        <v>1.35</v>
      </c>
      <c r="BJ132" s="22">
        <f t="shared" si="87"/>
        <v>1.82</v>
      </c>
      <c r="BK132" s="22">
        <f t="shared" si="89"/>
        <v>20.329999999999998</v>
      </c>
      <c r="BL132" s="22" t="str">
        <f t="shared" si="90"/>
        <v>Severely Wasted</v>
      </c>
      <c r="BN132" s="14" t="str">
        <f t="shared" si="65"/>
        <v>15.03</v>
      </c>
      <c r="BO132" s="14">
        <f t="shared" si="66"/>
        <v>3</v>
      </c>
      <c r="BP132" s="14" t="str">
        <f t="shared" si="67"/>
        <v>F</v>
      </c>
      <c r="BQ132" s="14" t="str">
        <f t="shared" si="68"/>
        <v>0</v>
      </c>
      <c r="BT132" s="13">
        <v>15.07</v>
      </c>
      <c r="BU132" s="45">
        <v>7</v>
      </c>
      <c r="BV132" s="45">
        <v>187</v>
      </c>
      <c r="BW132" s="2"/>
      <c r="BX132" s="1">
        <v>1.48</v>
      </c>
      <c r="BY132" s="1">
        <v>1.4809999999999999</v>
      </c>
      <c r="BZ132" s="1">
        <v>1.5580000000000001</v>
      </c>
      <c r="CA132" s="1">
        <v>1.5590000000000002</v>
      </c>
      <c r="CB132" s="1">
        <v>1.871</v>
      </c>
      <c r="CC132" s="1">
        <v>1.8719999999999999</v>
      </c>
      <c r="CE132" s="64">
        <v>1.4170000000000003</v>
      </c>
      <c r="CF132" s="64">
        <v>1.4180000000000001</v>
      </c>
      <c r="CG132" s="64">
        <v>1.4850000000000001</v>
      </c>
      <c r="CH132" s="64">
        <v>1.486</v>
      </c>
      <c r="CI132" s="64">
        <v>1.7590000000000001</v>
      </c>
      <c r="CJ132" s="64">
        <v>1.76</v>
      </c>
      <c r="CM132" s="14" t="e">
        <f>IF('Nutritional Status'!#REF!="","",IF('Nutritional Status'!#REF!&gt;CT132,$CU$3,IF('Nutritional Status'!#REF!&gt;CR132,$CS$3,IF('Nutritional Status'!#REF!&gt;CP132,$CQ$3,$CP$3))))</f>
        <v>#REF!</v>
      </c>
      <c r="CN132" s="38">
        <v>27</v>
      </c>
      <c r="CO132" s="14" t="str">
        <f t="shared" si="58"/>
        <v/>
      </c>
      <c r="CP132" s="14" t="str">
        <f t="shared" si="85"/>
        <v/>
      </c>
      <c r="CQ132" s="14" t="str">
        <f t="shared" si="85"/>
        <v/>
      </c>
      <c r="CR132" s="14" t="str">
        <f t="shared" si="85"/>
        <v/>
      </c>
      <c r="CS132" s="14" t="str">
        <f t="shared" si="85"/>
        <v/>
      </c>
      <c r="CT132" s="14" t="str">
        <f t="shared" si="85"/>
        <v/>
      </c>
      <c r="CU132" s="14" t="str">
        <f t="shared" si="85"/>
        <v/>
      </c>
      <c r="CW132" s="38">
        <v>27</v>
      </c>
      <c r="CX132" s="14" t="e">
        <f t="shared" si="59"/>
        <v>#REF!</v>
      </c>
      <c r="CY132" s="14" t="e">
        <f t="shared" si="84"/>
        <v>#REF!</v>
      </c>
      <c r="CZ132" s="14" t="e">
        <f t="shared" si="84"/>
        <v>#REF!</v>
      </c>
      <c r="DA132" s="14" t="e">
        <f t="shared" si="84"/>
        <v>#REF!</v>
      </c>
      <c r="DB132" s="14" t="e">
        <f t="shared" si="84"/>
        <v>#REF!</v>
      </c>
      <c r="DC132" s="14" t="e">
        <f t="shared" si="84"/>
        <v>#REF!</v>
      </c>
      <c r="DD132" s="14" t="e">
        <f t="shared" si="84"/>
        <v>#REF!</v>
      </c>
    </row>
    <row r="133" spans="1:108" ht="15" customHeight="1">
      <c r="A133" s="13">
        <v>15.08</v>
      </c>
      <c r="B133" s="31">
        <v>8</v>
      </c>
      <c r="C133" s="31">
        <v>188</v>
      </c>
      <c r="D133" s="2"/>
      <c r="E133" s="11">
        <v>14.9</v>
      </c>
      <c r="F133" s="11">
        <f t="shared" si="41"/>
        <v>15</v>
      </c>
      <c r="G133" s="11">
        <v>16.2</v>
      </c>
      <c r="H133" s="11">
        <f t="shared" si="42"/>
        <v>16.3</v>
      </c>
      <c r="I133" s="11">
        <v>27.6</v>
      </c>
      <c r="J133" s="11">
        <f t="shared" si="43"/>
        <v>27.700000000000003</v>
      </c>
      <c r="K133" s="1">
        <v>34.6</v>
      </c>
      <c r="L133" s="1">
        <f t="shared" si="44"/>
        <v>34.700000000000003</v>
      </c>
      <c r="M133" s="3"/>
      <c r="N133" s="11">
        <v>14.4</v>
      </c>
      <c r="O133" s="11">
        <f t="shared" si="45"/>
        <v>14.5</v>
      </c>
      <c r="P133" s="1">
        <v>16</v>
      </c>
      <c r="Q133" s="1">
        <f t="shared" si="46"/>
        <v>16.100000000000001</v>
      </c>
      <c r="R133" s="1">
        <v>28.7</v>
      </c>
      <c r="S133" s="1">
        <f t="shared" si="86"/>
        <v>28.8</v>
      </c>
      <c r="T133" s="1">
        <v>35.9</v>
      </c>
      <c r="U133" s="1">
        <f t="shared" si="48"/>
        <v>36</v>
      </c>
      <c r="Y133" s="38">
        <v>28</v>
      </c>
      <c r="Z133" s="38" t="str">
        <f>IF('Nutritional Status'!C84="","",VLOOKUP('Nutritional Status'!#REF!,$A$5:$C$173,3,))</f>
        <v/>
      </c>
      <c r="AA133" s="38" t="str">
        <f t="shared" si="74"/>
        <v/>
      </c>
      <c r="AB133" s="38" t="str">
        <f t="shared" si="75"/>
        <v/>
      </c>
      <c r="AC133" s="38" t="str">
        <f t="shared" si="76"/>
        <v/>
      </c>
      <c r="AD133" s="38" t="str">
        <f t="shared" si="77"/>
        <v/>
      </c>
      <c r="AE133" s="38" t="str">
        <f t="shared" si="78"/>
        <v/>
      </c>
      <c r="AF133" s="38" t="str">
        <f t="shared" si="79"/>
        <v/>
      </c>
      <c r="AG133" s="38" t="str">
        <f t="shared" si="80"/>
        <v/>
      </c>
      <c r="AH133" s="38" t="str">
        <f t="shared" si="81"/>
        <v/>
      </c>
      <c r="AJ133" s="38" t="e">
        <f>IF(#REF!="","",VLOOKUP(#REF!,$A$5:$C$173,3,))</f>
        <v>#REF!</v>
      </c>
      <c r="AK133" s="38" t="e">
        <f t="shared" si="82"/>
        <v>#REF!</v>
      </c>
      <c r="AL133" s="38" t="e">
        <f t="shared" si="82"/>
        <v>#REF!</v>
      </c>
      <c r="AM133" s="38" t="e">
        <f t="shared" si="82"/>
        <v>#REF!</v>
      </c>
      <c r="AN133" s="38" t="e">
        <f t="shared" si="82"/>
        <v>#REF!</v>
      </c>
      <c r="AO133" s="38" t="e">
        <f t="shared" si="82"/>
        <v>#REF!</v>
      </c>
      <c r="AP133" s="38" t="e">
        <f t="shared" si="82"/>
        <v>#REF!</v>
      </c>
      <c r="AQ133" s="38" t="e">
        <f t="shared" si="82"/>
        <v>#REF!</v>
      </c>
      <c r="AR133" s="38" t="e">
        <f t="shared" si="82"/>
        <v>#REF!</v>
      </c>
      <c r="BA133" s="21" t="str">
        <f>IF(BB133="","",ROWS($BB$113:BB133))</f>
        <v/>
      </c>
      <c r="BB133" s="149"/>
      <c r="BC133" s="150"/>
      <c r="BD133" s="150"/>
      <c r="BE133" s="151"/>
      <c r="BF133" s="49">
        <v>36386</v>
      </c>
      <c r="BG133" s="22" t="str">
        <f t="shared" si="88"/>
        <v>17.10</v>
      </c>
      <c r="BH133" s="22">
        <v>20</v>
      </c>
      <c r="BI133" s="22">
        <v>1.1100000000000001</v>
      </c>
      <c r="BJ133" s="22">
        <f t="shared" si="87"/>
        <v>1.23</v>
      </c>
      <c r="BK133" s="22">
        <f t="shared" si="89"/>
        <v>16.260000000000002</v>
      </c>
      <c r="BL133" s="22" t="str">
        <f t="shared" si="90"/>
        <v>Severely Wasted</v>
      </c>
      <c r="BN133" s="14" t="str">
        <f t="shared" si="65"/>
        <v>17.10</v>
      </c>
      <c r="BO133" s="14">
        <f t="shared" si="66"/>
        <v>10</v>
      </c>
      <c r="BP133" s="14" t="str">
        <f t="shared" si="67"/>
        <v>F</v>
      </c>
      <c r="BQ133" s="14" t="str">
        <f t="shared" si="68"/>
        <v>0</v>
      </c>
      <c r="BT133" s="13">
        <v>15.08</v>
      </c>
      <c r="BU133" s="45">
        <v>8</v>
      </c>
      <c r="BV133" s="45">
        <v>188</v>
      </c>
      <c r="BW133" s="2"/>
      <c r="BX133" s="1">
        <v>1.4830000000000001</v>
      </c>
      <c r="BY133" s="1">
        <v>1.484</v>
      </c>
      <c r="BZ133" s="1">
        <v>1.5609999999999999</v>
      </c>
      <c r="CA133" s="1">
        <v>1.5619999999999998</v>
      </c>
      <c r="CB133" s="1">
        <v>1.8740000000000001</v>
      </c>
      <c r="CC133" s="1">
        <v>1.875</v>
      </c>
      <c r="CE133" s="64">
        <v>1.4180000000000001</v>
      </c>
      <c r="CF133" s="64">
        <v>1.419</v>
      </c>
      <c r="CG133" s="64">
        <v>1.486</v>
      </c>
      <c r="CH133" s="64">
        <v>1.4869999999999999</v>
      </c>
      <c r="CI133" s="64">
        <v>1.76</v>
      </c>
      <c r="CJ133" s="64">
        <v>1.7609999999999999</v>
      </c>
      <c r="CM133" s="14" t="e">
        <f>IF('Nutritional Status'!#REF!="","",IF('Nutritional Status'!#REF!&gt;CT133,$CU$3,IF('Nutritional Status'!#REF!&gt;CR133,$CS$3,IF('Nutritional Status'!#REF!&gt;CP133,$CQ$3,$CP$3))))</f>
        <v>#REF!</v>
      </c>
      <c r="CN133" s="38">
        <v>28</v>
      </c>
      <c r="CO133" s="14" t="str">
        <f t="shared" si="58"/>
        <v/>
      </c>
      <c r="CP133" s="14" t="str">
        <f t="shared" si="85"/>
        <v/>
      </c>
      <c r="CQ133" s="14" t="str">
        <f t="shared" si="85"/>
        <v/>
      </c>
      <c r="CR133" s="14" t="str">
        <f t="shared" si="85"/>
        <v/>
      </c>
      <c r="CS133" s="14" t="str">
        <f t="shared" si="85"/>
        <v/>
      </c>
      <c r="CT133" s="14" t="str">
        <f t="shared" si="85"/>
        <v/>
      </c>
      <c r="CU133" s="14" t="str">
        <f t="shared" si="85"/>
        <v/>
      </c>
      <c r="CW133" s="38">
        <v>28</v>
      </c>
      <c r="CX133" s="14" t="e">
        <f t="shared" si="59"/>
        <v>#REF!</v>
      </c>
      <c r="CY133" s="14" t="e">
        <f t="shared" si="84"/>
        <v>#REF!</v>
      </c>
      <c r="CZ133" s="14" t="e">
        <f t="shared" si="84"/>
        <v>#REF!</v>
      </c>
      <c r="DA133" s="14" t="e">
        <f t="shared" si="84"/>
        <v>#REF!</v>
      </c>
      <c r="DB133" s="14" t="e">
        <f t="shared" si="84"/>
        <v>#REF!</v>
      </c>
      <c r="DC133" s="14" t="e">
        <f t="shared" si="84"/>
        <v>#REF!</v>
      </c>
      <c r="DD133" s="14" t="e">
        <f t="shared" si="84"/>
        <v>#REF!</v>
      </c>
    </row>
    <row r="134" spans="1:108" ht="15" customHeight="1">
      <c r="A134" s="13">
        <v>15.09</v>
      </c>
      <c r="B134" s="31">
        <v>9</v>
      </c>
      <c r="C134" s="31">
        <v>189</v>
      </c>
      <c r="D134" s="2"/>
      <c r="E134" s="11">
        <v>14.9</v>
      </c>
      <c r="F134" s="11">
        <f t="shared" ref="F134:F173" si="91">E134+0.1</f>
        <v>15</v>
      </c>
      <c r="G134" s="11">
        <v>16.3</v>
      </c>
      <c r="H134" s="11">
        <f t="shared" ref="H134:H173" si="92">G134+0.1</f>
        <v>16.400000000000002</v>
      </c>
      <c r="I134" s="11">
        <v>27.7</v>
      </c>
      <c r="J134" s="11">
        <f t="shared" ref="J134:J173" si="93">I134+0.1</f>
        <v>27.8</v>
      </c>
      <c r="K134" s="1">
        <v>34.6</v>
      </c>
      <c r="L134" s="1">
        <f t="shared" ref="L134:L173" si="94">K134+0.1</f>
        <v>34.700000000000003</v>
      </c>
      <c r="M134" s="3"/>
      <c r="N134" s="11">
        <v>14.4</v>
      </c>
      <c r="O134" s="11">
        <f t="shared" ref="O134:O173" si="95">N134+0.1</f>
        <v>14.5</v>
      </c>
      <c r="P134" s="1">
        <v>16</v>
      </c>
      <c r="Q134" s="1">
        <f t="shared" ref="Q134:Q173" si="96">P134+0.1</f>
        <v>16.100000000000001</v>
      </c>
      <c r="R134" s="1">
        <v>28.7</v>
      </c>
      <c r="S134" s="1">
        <f t="shared" si="86"/>
        <v>28.8</v>
      </c>
      <c r="T134" s="1">
        <v>36</v>
      </c>
      <c r="U134" s="1">
        <f t="shared" ref="U134:U173" si="97">T134+0.1</f>
        <v>36.1</v>
      </c>
      <c r="Y134" s="38">
        <v>29</v>
      </c>
      <c r="Z134" s="38" t="str">
        <f>IF('Nutritional Status'!C85="","",VLOOKUP('Nutritional Status'!#REF!,$A$5:$C$173,3,))</f>
        <v/>
      </c>
      <c r="AA134" s="38" t="str">
        <f t="shared" si="74"/>
        <v/>
      </c>
      <c r="AB134" s="38" t="str">
        <f t="shared" si="75"/>
        <v/>
      </c>
      <c r="AC134" s="38" t="str">
        <f t="shared" si="76"/>
        <v/>
      </c>
      <c r="AD134" s="38" t="str">
        <f t="shared" si="77"/>
        <v/>
      </c>
      <c r="AE134" s="38" t="str">
        <f t="shared" si="78"/>
        <v/>
      </c>
      <c r="AF134" s="38" t="str">
        <f t="shared" si="79"/>
        <v/>
      </c>
      <c r="AG134" s="38" t="str">
        <f t="shared" si="80"/>
        <v/>
      </c>
      <c r="AH134" s="38" t="str">
        <f t="shared" si="81"/>
        <v/>
      </c>
      <c r="AJ134" s="38" t="e">
        <f>IF(#REF!="","",VLOOKUP(#REF!,$A$5:$C$173,3,))</f>
        <v>#REF!</v>
      </c>
      <c r="AK134" s="38" t="e">
        <f t="shared" si="82"/>
        <v>#REF!</v>
      </c>
      <c r="AL134" s="38" t="e">
        <f t="shared" si="82"/>
        <v>#REF!</v>
      </c>
      <c r="AM134" s="38" t="e">
        <f t="shared" si="82"/>
        <v>#REF!</v>
      </c>
      <c r="AN134" s="38" t="e">
        <f t="shared" si="82"/>
        <v>#REF!</v>
      </c>
      <c r="AO134" s="38" t="e">
        <f t="shared" si="82"/>
        <v>#REF!</v>
      </c>
      <c r="AP134" s="38" t="e">
        <f t="shared" si="82"/>
        <v>#REF!</v>
      </c>
      <c r="AQ134" s="38" t="e">
        <f t="shared" si="82"/>
        <v>#REF!</v>
      </c>
      <c r="AR134" s="38" t="e">
        <f t="shared" si="82"/>
        <v>#REF!</v>
      </c>
      <c r="BA134" s="21" t="str">
        <f>IF(BB134="","",ROWS($BB$113:BB134))</f>
        <v/>
      </c>
      <c r="BB134" s="149"/>
      <c r="BC134" s="150"/>
      <c r="BD134" s="150"/>
      <c r="BE134" s="151"/>
      <c r="BF134" s="49">
        <v>37756</v>
      </c>
      <c r="BG134" s="22" t="str">
        <f t="shared" si="88"/>
        <v>14.01</v>
      </c>
      <c r="BH134" s="22">
        <v>10</v>
      </c>
      <c r="BI134" s="22">
        <v>1.1200000000000001</v>
      </c>
      <c r="BJ134" s="22">
        <f t="shared" si="87"/>
        <v>1.25</v>
      </c>
      <c r="BK134" s="22">
        <f t="shared" si="89"/>
        <v>8</v>
      </c>
      <c r="BL134" s="22" t="str">
        <f t="shared" si="90"/>
        <v>Severely Wasted</v>
      </c>
      <c r="BN134" s="14" t="str">
        <f t="shared" si="65"/>
        <v>14.01</v>
      </c>
      <c r="BO134" s="14">
        <f t="shared" si="66"/>
        <v>1</v>
      </c>
      <c r="BP134" s="14" t="str">
        <f t="shared" si="67"/>
        <v>F</v>
      </c>
      <c r="BQ134" s="14" t="str">
        <f t="shared" si="68"/>
        <v>0</v>
      </c>
      <c r="BT134" s="13">
        <v>15.09</v>
      </c>
      <c r="BU134" s="45">
        <v>9</v>
      </c>
      <c r="BV134" s="45">
        <v>189</v>
      </c>
      <c r="BW134" s="2"/>
      <c r="BX134" s="1">
        <v>1.486</v>
      </c>
      <c r="BY134" s="1">
        <v>1.4869999999999999</v>
      </c>
      <c r="BZ134" s="1">
        <v>1.5640000000000001</v>
      </c>
      <c r="CA134" s="1">
        <v>1.5649999999999999</v>
      </c>
      <c r="CB134" s="1">
        <v>1.8769999999999998</v>
      </c>
      <c r="CC134" s="1">
        <v>1.8779999999999999</v>
      </c>
      <c r="CE134" s="64">
        <v>1.4180000000000001</v>
      </c>
      <c r="CF134" s="64">
        <v>1.419</v>
      </c>
      <c r="CG134" s="64">
        <v>1.486</v>
      </c>
      <c r="CH134" s="64">
        <v>1.4869999999999999</v>
      </c>
      <c r="CI134" s="64">
        <v>1.76</v>
      </c>
      <c r="CJ134" s="64">
        <v>1.7609999999999999</v>
      </c>
      <c r="CM134" s="14" t="e">
        <f>IF('Nutritional Status'!#REF!="","",IF('Nutritional Status'!#REF!&gt;CT134,$CU$3,IF('Nutritional Status'!#REF!&gt;CR134,$CS$3,IF('Nutritional Status'!#REF!&gt;CP134,$CQ$3,$CP$3))))</f>
        <v>#REF!</v>
      </c>
      <c r="CN134" s="38">
        <v>29</v>
      </c>
      <c r="CO134" s="14" t="str">
        <f t="shared" ref="CO134:CO197" si="98">Z134</f>
        <v/>
      </c>
      <c r="CP134" s="14" t="str">
        <f t="shared" si="85"/>
        <v/>
      </c>
      <c r="CQ134" s="14" t="str">
        <f t="shared" si="85"/>
        <v/>
      </c>
      <c r="CR134" s="14" t="str">
        <f t="shared" si="85"/>
        <v/>
      </c>
      <c r="CS134" s="14" t="str">
        <f t="shared" si="85"/>
        <v/>
      </c>
      <c r="CT134" s="14" t="str">
        <f t="shared" si="85"/>
        <v/>
      </c>
      <c r="CU134" s="14" t="str">
        <f t="shared" si="85"/>
        <v/>
      </c>
      <c r="CW134" s="38">
        <v>29</v>
      </c>
      <c r="CX134" s="14" t="e">
        <f t="shared" ref="CX134:CX197" si="99">AJ134</f>
        <v>#REF!</v>
      </c>
      <c r="CY134" s="14" t="e">
        <f t="shared" si="84"/>
        <v>#REF!</v>
      </c>
      <c r="CZ134" s="14" t="e">
        <f t="shared" si="84"/>
        <v>#REF!</v>
      </c>
      <c r="DA134" s="14" t="e">
        <f t="shared" si="84"/>
        <v>#REF!</v>
      </c>
      <c r="DB134" s="14" t="e">
        <f t="shared" si="84"/>
        <v>#REF!</v>
      </c>
      <c r="DC134" s="14" t="e">
        <f t="shared" si="84"/>
        <v>#REF!</v>
      </c>
      <c r="DD134" s="14" t="e">
        <f t="shared" si="84"/>
        <v>#REF!</v>
      </c>
    </row>
    <row r="135" spans="1:108" ht="15" customHeight="1">
      <c r="A135" s="13">
        <v>15.1</v>
      </c>
      <c r="B135" s="31">
        <v>10</v>
      </c>
      <c r="C135" s="31">
        <v>190</v>
      </c>
      <c r="D135" s="2"/>
      <c r="E135" s="11">
        <v>14.9</v>
      </c>
      <c r="F135" s="11">
        <f t="shared" si="91"/>
        <v>15</v>
      </c>
      <c r="G135" s="11">
        <v>16.3</v>
      </c>
      <c r="H135" s="11">
        <f t="shared" si="92"/>
        <v>16.400000000000002</v>
      </c>
      <c r="I135" s="11">
        <v>27.7</v>
      </c>
      <c r="J135" s="11">
        <f t="shared" si="93"/>
        <v>27.8</v>
      </c>
      <c r="K135" s="1">
        <v>34.700000000000003</v>
      </c>
      <c r="L135" s="1">
        <f t="shared" si="94"/>
        <v>34.800000000000004</v>
      </c>
      <c r="M135" s="3"/>
      <c r="N135" s="11">
        <v>14.5</v>
      </c>
      <c r="O135" s="11">
        <f t="shared" si="95"/>
        <v>14.6</v>
      </c>
      <c r="P135" s="1">
        <v>16</v>
      </c>
      <c r="Q135" s="1">
        <f t="shared" si="96"/>
        <v>16.100000000000001</v>
      </c>
      <c r="R135" s="1">
        <v>28.8</v>
      </c>
      <c r="S135" s="1">
        <f t="shared" si="86"/>
        <v>28.900000000000002</v>
      </c>
      <c r="T135" s="1">
        <v>36</v>
      </c>
      <c r="U135" s="1">
        <f t="shared" si="97"/>
        <v>36.1</v>
      </c>
      <c r="Y135" s="38">
        <v>30</v>
      </c>
      <c r="Z135" s="38" t="str">
        <f>IF('Nutritional Status'!C86="","",VLOOKUP('Nutritional Status'!#REF!,$A$5:$C$173,3,))</f>
        <v/>
      </c>
      <c r="AA135" s="38" t="str">
        <f t="shared" si="74"/>
        <v/>
      </c>
      <c r="AB135" s="38" t="str">
        <f t="shared" si="75"/>
        <v/>
      </c>
      <c r="AC135" s="38" t="str">
        <f t="shared" si="76"/>
        <v/>
      </c>
      <c r="AD135" s="38" t="str">
        <f t="shared" si="77"/>
        <v/>
      </c>
      <c r="AE135" s="38" t="str">
        <f t="shared" si="78"/>
        <v/>
      </c>
      <c r="AF135" s="38" t="str">
        <f t="shared" si="79"/>
        <v/>
      </c>
      <c r="AG135" s="38" t="str">
        <f t="shared" si="80"/>
        <v/>
      </c>
      <c r="AH135" s="38" t="str">
        <f t="shared" si="81"/>
        <v/>
      </c>
      <c r="AJ135" s="38" t="e">
        <f>IF(#REF!="","",VLOOKUP(#REF!,$A$5:$C$173,3,))</f>
        <v>#REF!</v>
      </c>
      <c r="AK135" s="38" t="e">
        <f t="shared" si="82"/>
        <v>#REF!</v>
      </c>
      <c r="AL135" s="38" t="e">
        <f t="shared" si="82"/>
        <v>#REF!</v>
      </c>
      <c r="AM135" s="38" t="e">
        <f t="shared" si="82"/>
        <v>#REF!</v>
      </c>
      <c r="AN135" s="38" t="e">
        <f t="shared" si="82"/>
        <v>#REF!</v>
      </c>
      <c r="AO135" s="38" t="e">
        <f t="shared" si="82"/>
        <v>#REF!</v>
      </c>
      <c r="AP135" s="38" t="e">
        <f t="shared" si="82"/>
        <v>#REF!</v>
      </c>
      <c r="AQ135" s="38" t="e">
        <f t="shared" si="82"/>
        <v>#REF!</v>
      </c>
      <c r="AR135" s="38" t="e">
        <f t="shared" si="82"/>
        <v>#REF!</v>
      </c>
      <c r="BA135" s="21" t="str">
        <f>IF(BB135="","",ROWS($BB$113:BB135))</f>
        <v/>
      </c>
      <c r="BB135" s="149"/>
      <c r="BC135" s="150"/>
      <c r="BD135" s="150"/>
      <c r="BE135" s="151"/>
      <c r="BF135" s="49">
        <v>37591</v>
      </c>
      <c r="BG135" s="22" t="str">
        <f t="shared" si="88"/>
        <v>14.06</v>
      </c>
      <c r="BH135" s="22">
        <v>40</v>
      </c>
      <c r="BI135" s="22">
        <v>1.35</v>
      </c>
      <c r="BJ135" s="22">
        <f t="shared" si="87"/>
        <v>1.82</v>
      </c>
      <c r="BK135" s="22">
        <f t="shared" si="89"/>
        <v>21.98</v>
      </c>
      <c r="BL135" s="22" t="str">
        <f t="shared" si="90"/>
        <v>Severely Wasted</v>
      </c>
      <c r="BN135" s="14" t="str">
        <f t="shared" si="65"/>
        <v>14.06</v>
      </c>
      <c r="BO135" s="14">
        <f t="shared" si="66"/>
        <v>6</v>
      </c>
      <c r="BP135" s="14" t="str">
        <f t="shared" si="67"/>
        <v>F</v>
      </c>
      <c r="BQ135" s="14" t="str">
        <f t="shared" si="68"/>
        <v>0</v>
      </c>
      <c r="BT135" s="13">
        <v>15.1</v>
      </c>
      <c r="BU135" s="45">
        <v>10</v>
      </c>
      <c r="BV135" s="45">
        <v>190</v>
      </c>
      <c r="BW135" s="2"/>
      <c r="BX135" s="1">
        <v>1.4890000000000001</v>
      </c>
      <c r="BY135" s="1">
        <v>1.49</v>
      </c>
      <c r="BZ135" s="1">
        <v>1.5670000000000002</v>
      </c>
      <c r="CA135" s="1">
        <v>1.5680000000000001</v>
      </c>
      <c r="CB135" s="1">
        <v>1.879</v>
      </c>
      <c r="CC135" s="1">
        <v>1.88</v>
      </c>
      <c r="CE135" s="64">
        <v>1.419</v>
      </c>
      <c r="CF135" s="64">
        <v>1.42</v>
      </c>
      <c r="CG135" s="64">
        <v>1.4870000000000001</v>
      </c>
      <c r="CH135" s="64">
        <v>1.4880000000000002</v>
      </c>
      <c r="CI135" s="64">
        <v>1.76</v>
      </c>
      <c r="CJ135" s="64">
        <v>1.7609999999999999</v>
      </c>
      <c r="CM135" s="14" t="e">
        <f>IF('Nutritional Status'!#REF!="","",IF('Nutritional Status'!#REF!&gt;CT135,$CU$3,IF('Nutritional Status'!#REF!&gt;CR135,$CS$3,IF('Nutritional Status'!#REF!&gt;CP135,$CQ$3,$CP$3))))</f>
        <v>#REF!</v>
      </c>
      <c r="CN135" s="38">
        <v>30</v>
      </c>
      <c r="CO135" s="14" t="str">
        <f t="shared" si="98"/>
        <v/>
      </c>
      <c r="CP135" s="14" t="str">
        <f t="shared" si="85"/>
        <v/>
      </c>
      <c r="CQ135" s="14" t="str">
        <f t="shared" si="85"/>
        <v/>
      </c>
      <c r="CR135" s="14" t="str">
        <f t="shared" si="85"/>
        <v/>
      </c>
      <c r="CS135" s="14" t="str">
        <f t="shared" si="85"/>
        <v/>
      </c>
      <c r="CT135" s="14" t="str">
        <f t="shared" si="85"/>
        <v/>
      </c>
      <c r="CU135" s="14" t="str">
        <f t="shared" si="85"/>
        <v/>
      </c>
      <c r="CW135" s="38">
        <v>30</v>
      </c>
      <c r="CX135" s="14" t="e">
        <f t="shared" si="99"/>
        <v>#REF!</v>
      </c>
      <c r="CY135" s="14" t="e">
        <f t="shared" si="84"/>
        <v>#REF!</v>
      </c>
      <c r="CZ135" s="14" t="e">
        <f t="shared" si="84"/>
        <v>#REF!</v>
      </c>
      <c r="DA135" s="14" t="e">
        <f t="shared" si="84"/>
        <v>#REF!</v>
      </c>
      <c r="DB135" s="14" t="e">
        <f t="shared" si="84"/>
        <v>#REF!</v>
      </c>
      <c r="DC135" s="14" t="e">
        <f t="shared" si="84"/>
        <v>#REF!</v>
      </c>
      <c r="DD135" s="14" t="e">
        <f t="shared" si="84"/>
        <v>#REF!</v>
      </c>
    </row>
    <row r="136" spans="1:108" ht="15" customHeight="1">
      <c r="A136" s="13">
        <v>15.11</v>
      </c>
      <c r="B136" s="31">
        <v>11</v>
      </c>
      <c r="C136" s="31">
        <v>191</v>
      </c>
      <c r="D136" s="2"/>
      <c r="E136" s="11">
        <v>15</v>
      </c>
      <c r="F136" s="11">
        <f t="shared" si="91"/>
        <v>15.1</v>
      </c>
      <c r="G136" s="11">
        <v>16.399999999999999</v>
      </c>
      <c r="H136" s="11">
        <f t="shared" si="92"/>
        <v>16.5</v>
      </c>
      <c r="I136" s="11">
        <v>27.8</v>
      </c>
      <c r="J136" s="11">
        <f t="shared" si="93"/>
        <v>27.900000000000002</v>
      </c>
      <c r="K136" s="1">
        <v>34.700000000000003</v>
      </c>
      <c r="L136" s="1">
        <f t="shared" si="94"/>
        <v>34.800000000000004</v>
      </c>
      <c r="M136" s="3"/>
      <c r="N136" s="11">
        <v>14.5</v>
      </c>
      <c r="O136" s="11">
        <f t="shared" si="95"/>
        <v>14.6</v>
      </c>
      <c r="P136" s="1">
        <v>16.100000000000001</v>
      </c>
      <c r="Q136" s="1">
        <f t="shared" si="96"/>
        <v>16.200000000000003</v>
      </c>
      <c r="R136" s="1">
        <v>28.8</v>
      </c>
      <c r="S136" s="1">
        <f t="shared" si="86"/>
        <v>28.900000000000002</v>
      </c>
      <c r="T136" s="1">
        <v>36</v>
      </c>
      <c r="U136" s="1">
        <f t="shared" si="97"/>
        <v>36.1</v>
      </c>
      <c r="Y136" s="38">
        <v>31</v>
      </c>
      <c r="Z136" s="38" t="str">
        <f>IF('Nutritional Status'!C87="","",VLOOKUP('Nutritional Status'!#REF!,$A$5:$C$173,3,))</f>
        <v/>
      </c>
      <c r="AA136" s="38" t="str">
        <f t="shared" si="74"/>
        <v/>
      </c>
      <c r="AB136" s="38" t="str">
        <f t="shared" si="75"/>
        <v/>
      </c>
      <c r="AC136" s="38" t="str">
        <f t="shared" si="76"/>
        <v/>
      </c>
      <c r="AD136" s="38" t="str">
        <f t="shared" si="77"/>
        <v/>
      </c>
      <c r="AE136" s="38" t="str">
        <f t="shared" si="78"/>
        <v/>
      </c>
      <c r="AF136" s="38" t="str">
        <f t="shared" si="79"/>
        <v/>
      </c>
      <c r="AG136" s="38" t="str">
        <f t="shared" si="80"/>
        <v/>
      </c>
      <c r="AH136" s="38" t="str">
        <f t="shared" si="81"/>
        <v/>
      </c>
      <c r="AJ136" s="38" t="e">
        <f>IF(#REF!="","",VLOOKUP(#REF!,$A$5:$C$173,3,))</f>
        <v>#REF!</v>
      </c>
      <c r="AK136" s="38" t="e">
        <f t="shared" si="82"/>
        <v>#REF!</v>
      </c>
      <c r="AL136" s="38" t="e">
        <f t="shared" si="82"/>
        <v>#REF!</v>
      </c>
      <c r="AM136" s="38" t="e">
        <f t="shared" si="82"/>
        <v>#REF!</v>
      </c>
      <c r="AN136" s="38" t="e">
        <f t="shared" si="82"/>
        <v>#REF!</v>
      </c>
      <c r="AO136" s="38" t="e">
        <f t="shared" si="82"/>
        <v>#REF!</v>
      </c>
      <c r="AP136" s="38" t="e">
        <f t="shared" si="82"/>
        <v>#REF!</v>
      </c>
      <c r="AQ136" s="38" t="e">
        <f t="shared" si="82"/>
        <v>#REF!</v>
      </c>
      <c r="AR136" s="38" t="e">
        <f t="shared" si="82"/>
        <v>#REF!</v>
      </c>
      <c r="BA136" s="21" t="str">
        <f>IF(BB136="","",ROWS($BB$113:BB136))</f>
        <v/>
      </c>
      <c r="BB136" s="149"/>
      <c r="BC136" s="150"/>
      <c r="BD136" s="150"/>
      <c r="BE136" s="151"/>
      <c r="BF136" s="49">
        <v>37215</v>
      </c>
      <c r="BG136" s="22" t="str">
        <f t="shared" si="88"/>
        <v>15.06</v>
      </c>
      <c r="BH136" s="22">
        <v>35</v>
      </c>
      <c r="BI136" s="22">
        <v>1.1100000000000001</v>
      </c>
      <c r="BJ136" s="22">
        <f t="shared" si="87"/>
        <v>1.23</v>
      </c>
      <c r="BK136" s="22">
        <f t="shared" si="89"/>
        <v>28.46</v>
      </c>
      <c r="BL136" s="22" t="str">
        <f t="shared" si="90"/>
        <v>Severely Wasted</v>
      </c>
      <c r="BN136" s="14" t="str">
        <f t="shared" si="65"/>
        <v>15.06</v>
      </c>
      <c r="BO136" s="14">
        <f t="shared" si="66"/>
        <v>6</v>
      </c>
      <c r="BP136" s="14" t="str">
        <f t="shared" si="67"/>
        <v>F</v>
      </c>
      <c r="BQ136" s="14" t="str">
        <f t="shared" si="68"/>
        <v>0</v>
      </c>
      <c r="BT136" s="13">
        <v>15.11</v>
      </c>
      <c r="BU136" s="45">
        <v>11</v>
      </c>
      <c r="BV136" s="45">
        <v>191</v>
      </c>
      <c r="BW136" s="2"/>
      <c r="BX136" s="1">
        <v>1.492</v>
      </c>
      <c r="BY136" s="1">
        <v>1.4929999999999999</v>
      </c>
      <c r="BZ136" s="1">
        <v>1.57</v>
      </c>
      <c r="CA136" s="1">
        <v>1.571</v>
      </c>
      <c r="CB136" s="1">
        <v>1.8819999999999999</v>
      </c>
      <c r="CC136" s="1">
        <v>1.8829999999999998</v>
      </c>
      <c r="CE136" s="64">
        <v>1.42</v>
      </c>
      <c r="CF136" s="64">
        <v>1.421</v>
      </c>
      <c r="CG136" s="64">
        <v>1.4880000000000002</v>
      </c>
      <c r="CH136" s="64">
        <v>1.4890000000000001</v>
      </c>
      <c r="CI136" s="64">
        <v>1.7609999999999999</v>
      </c>
      <c r="CJ136" s="64">
        <v>1.7619999999999998</v>
      </c>
      <c r="CM136" s="14" t="e">
        <f>IF('Nutritional Status'!#REF!="","",IF('Nutritional Status'!#REF!&gt;CT136,$CU$3,IF('Nutritional Status'!#REF!&gt;CR136,$CS$3,IF('Nutritional Status'!#REF!&gt;CP136,$CQ$3,$CP$3))))</f>
        <v>#REF!</v>
      </c>
      <c r="CN136" s="38">
        <v>31</v>
      </c>
      <c r="CO136" s="14" t="str">
        <f t="shared" si="98"/>
        <v/>
      </c>
      <c r="CP136" s="14" t="str">
        <f t="shared" si="85"/>
        <v/>
      </c>
      <c r="CQ136" s="14" t="str">
        <f t="shared" si="85"/>
        <v/>
      </c>
      <c r="CR136" s="14" t="str">
        <f t="shared" si="85"/>
        <v/>
      </c>
      <c r="CS136" s="14" t="str">
        <f t="shared" si="85"/>
        <v/>
      </c>
      <c r="CT136" s="14" t="str">
        <f t="shared" si="85"/>
        <v/>
      </c>
      <c r="CU136" s="14" t="str">
        <f t="shared" si="85"/>
        <v/>
      </c>
      <c r="CW136" s="38">
        <v>31</v>
      </c>
      <c r="CX136" s="14" t="e">
        <f t="shared" si="99"/>
        <v>#REF!</v>
      </c>
      <c r="CY136" s="14" t="e">
        <f t="shared" si="84"/>
        <v>#REF!</v>
      </c>
      <c r="CZ136" s="14" t="e">
        <f t="shared" si="84"/>
        <v>#REF!</v>
      </c>
      <c r="DA136" s="14" t="e">
        <f t="shared" si="84"/>
        <v>#REF!</v>
      </c>
      <c r="DB136" s="14" t="e">
        <f t="shared" si="84"/>
        <v>#REF!</v>
      </c>
      <c r="DC136" s="14" t="e">
        <f t="shared" si="84"/>
        <v>#REF!</v>
      </c>
      <c r="DD136" s="14" t="e">
        <f t="shared" si="84"/>
        <v>#REF!</v>
      </c>
    </row>
    <row r="137" spans="1:108" ht="15" customHeight="1">
      <c r="A137" s="13">
        <v>16</v>
      </c>
      <c r="B137" s="31">
        <v>0</v>
      </c>
      <c r="C137" s="31">
        <v>192</v>
      </c>
      <c r="D137" s="2"/>
      <c r="E137" s="11">
        <v>15</v>
      </c>
      <c r="F137" s="11">
        <f t="shared" si="91"/>
        <v>15.1</v>
      </c>
      <c r="G137" s="11">
        <v>16.399999999999999</v>
      </c>
      <c r="H137" s="11">
        <f t="shared" si="92"/>
        <v>16.5</v>
      </c>
      <c r="I137" s="11">
        <v>27.9</v>
      </c>
      <c r="J137" s="11">
        <f t="shared" si="93"/>
        <v>28</v>
      </c>
      <c r="K137" s="1">
        <v>34.799999999999997</v>
      </c>
      <c r="L137" s="1">
        <f t="shared" si="94"/>
        <v>34.9</v>
      </c>
      <c r="M137" s="3"/>
      <c r="N137" s="11">
        <v>14.5</v>
      </c>
      <c r="O137" s="11">
        <f t="shared" si="95"/>
        <v>14.6</v>
      </c>
      <c r="P137" s="1">
        <v>16.100000000000001</v>
      </c>
      <c r="Q137" s="1">
        <f t="shared" si="96"/>
        <v>16.200000000000003</v>
      </c>
      <c r="R137" s="1">
        <v>28.9</v>
      </c>
      <c r="S137" s="1">
        <f t="shared" si="86"/>
        <v>29</v>
      </c>
      <c r="T137" s="1">
        <v>36.1</v>
      </c>
      <c r="U137" s="1">
        <f t="shared" si="97"/>
        <v>36.200000000000003</v>
      </c>
      <c r="Y137" s="38">
        <v>32</v>
      </c>
      <c r="Z137" s="38" t="str">
        <f>IF('Nutritional Status'!C88="","",VLOOKUP('Nutritional Status'!#REF!,$A$5:$C$173,3,))</f>
        <v/>
      </c>
      <c r="AA137" s="38" t="str">
        <f t="shared" si="74"/>
        <v/>
      </c>
      <c r="AB137" s="38" t="str">
        <f t="shared" si="75"/>
        <v/>
      </c>
      <c r="AC137" s="38" t="str">
        <f t="shared" si="76"/>
        <v/>
      </c>
      <c r="AD137" s="38" t="str">
        <f t="shared" si="77"/>
        <v/>
      </c>
      <c r="AE137" s="38" t="str">
        <f t="shared" si="78"/>
        <v/>
      </c>
      <c r="AF137" s="38" t="str">
        <f t="shared" si="79"/>
        <v/>
      </c>
      <c r="AG137" s="38" t="str">
        <f t="shared" si="80"/>
        <v/>
      </c>
      <c r="AH137" s="38" t="str">
        <f t="shared" si="81"/>
        <v/>
      </c>
      <c r="AJ137" s="38" t="e">
        <f>IF(#REF!="","",VLOOKUP(#REF!,$A$5:$C$173,3,))</f>
        <v>#REF!</v>
      </c>
      <c r="AK137" s="38" t="e">
        <f t="shared" si="82"/>
        <v>#REF!</v>
      </c>
      <c r="AL137" s="38" t="e">
        <f t="shared" si="82"/>
        <v>#REF!</v>
      </c>
      <c r="AM137" s="38" t="e">
        <f t="shared" si="82"/>
        <v>#REF!</v>
      </c>
      <c r="AN137" s="38" t="e">
        <f t="shared" si="82"/>
        <v>#REF!</v>
      </c>
      <c r="AO137" s="38" t="e">
        <f t="shared" si="82"/>
        <v>#REF!</v>
      </c>
      <c r="AP137" s="38" t="e">
        <f t="shared" si="82"/>
        <v>#REF!</v>
      </c>
      <c r="AQ137" s="38" t="e">
        <f t="shared" si="82"/>
        <v>#REF!</v>
      </c>
      <c r="AR137" s="38" t="e">
        <f t="shared" si="82"/>
        <v>#REF!</v>
      </c>
      <c r="BA137" s="21" t="str">
        <f>IF(BB137="","",ROWS($BB$113:BB137))</f>
        <v/>
      </c>
      <c r="BB137" s="149"/>
      <c r="BC137" s="150"/>
      <c r="BD137" s="150"/>
      <c r="BE137" s="151"/>
      <c r="BF137" s="49">
        <v>37900</v>
      </c>
      <c r="BG137" s="22" t="str">
        <f t="shared" si="88"/>
        <v>13.08</v>
      </c>
      <c r="BH137" s="22">
        <v>24</v>
      </c>
      <c r="BI137" s="22">
        <v>1.1399999999999999</v>
      </c>
      <c r="BJ137" s="22">
        <f t="shared" si="87"/>
        <v>1.3</v>
      </c>
      <c r="BK137" s="22">
        <f t="shared" si="89"/>
        <v>18.46</v>
      </c>
      <c r="BL137" s="22" t="str">
        <f t="shared" si="90"/>
        <v>Severely Wasted</v>
      </c>
      <c r="BN137" s="14" t="str">
        <f t="shared" si="65"/>
        <v>13.08</v>
      </c>
      <c r="BO137" s="14">
        <f t="shared" si="66"/>
        <v>8</v>
      </c>
      <c r="BP137" s="14" t="str">
        <f t="shared" si="67"/>
        <v>F</v>
      </c>
      <c r="BQ137" s="14" t="str">
        <f t="shared" si="68"/>
        <v>0</v>
      </c>
      <c r="BT137" s="13">
        <v>16</v>
      </c>
      <c r="BU137" s="45">
        <v>0</v>
      </c>
      <c r="BV137" s="45">
        <v>192</v>
      </c>
      <c r="BW137" s="2"/>
      <c r="BX137" s="1">
        <v>1.4950000000000001</v>
      </c>
      <c r="BY137" s="1">
        <v>1.496</v>
      </c>
      <c r="BZ137" s="1">
        <v>1.5730000000000002</v>
      </c>
      <c r="CA137" s="1">
        <v>1.5740000000000001</v>
      </c>
      <c r="CB137" s="1">
        <v>1.8840000000000001</v>
      </c>
      <c r="CC137" s="1">
        <v>1.885</v>
      </c>
      <c r="CE137" s="64">
        <v>1.421</v>
      </c>
      <c r="CF137" s="64">
        <v>1.4219999999999999</v>
      </c>
      <c r="CG137" s="64">
        <v>1.4880000000000002</v>
      </c>
      <c r="CH137" s="64">
        <v>1.4890000000000001</v>
      </c>
      <c r="CI137" s="64">
        <v>1.7609999999999999</v>
      </c>
      <c r="CJ137" s="64">
        <v>1.7619999999999998</v>
      </c>
      <c r="CM137" s="14" t="e">
        <f>IF('Nutritional Status'!#REF!="","",IF('Nutritional Status'!#REF!&gt;CT137,$CU$3,IF('Nutritional Status'!#REF!&gt;CR137,$CS$3,IF('Nutritional Status'!#REF!&gt;CP137,$CQ$3,$CP$3))))</f>
        <v>#REF!</v>
      </c>
      <c r="CN137" s="38">
        <v>32</v>
      </c>
      <c r="CO137" s="14" t="str">
        <f t="shared" si="98"/>
        <v/>
      </c>
      <c r="CP137" s="14" t="str">
        <f t="shared" si="85"/>
        <v/>
      </c>
      <c r="CQ137" s="14" t="str">
        <f t="shared" si="85"/>
        <v/>
      </c>
      <c r="CR137" s="14" t="str">
        <f t="shared" si="85"/>
        <v/>
      </c>
      <c r="CS137" s="14" t="str">
        <f t="shared" si="85"/>
        <v/>
      </c>
      <c r="CT137" s="14" t="str">
        <f t="shared" si="85"/>
        <v/>
      </c>
      <c r="CU137" s="14" t="str">
        <f t="shared" si="85"/>
        <v/>
      </c>
      <c r="CW137" s="38">
        <v>32</v>
      </c>
      <c r="CX137" s="14" t="e">
        <f t="shared" si="99"/>
        <v>#REF!</v>
      </c>
      <c r="CY137" s="14" t="e">
        <f t="shared" si="84"/>
        <v>#REF!</v>
      </c>
      <c r="CZ137" s="14" t="e">
        <f t="shared" si="84"/>
        <v>#REF!</v>
      </c>
      <c r="DA137" s="14" t="e">
        <f t="shared" si="84"/>
        <v>#REF!</v>
      </c>
      <c r="DB137" s="14" t="e">
        <f t="shared" si="84"/>
        <v>#REF!</v>
      </c>
      <c r="DC137" s="14" t="e">
        <f t="shared" si="84"/>
        <v>#REF!</v>
      </c>
      <c r="DD137" s="14" t="e">
        <f t="shared" si="84"/>
        <v>#REF!</v>
      </c>
    </row>
    <row r="138" spans="1:108" ht="15" customHeight="1">
      <c r="A138" s="13">
        <v>16.010000000000002</v>
      </c>
      <c r="B138" s="31">
        <v>1</v>
      </c>
      <c r="C138" s="31">
        <v>193</v>
      </c>
      <c r="D138" s="2"/>
      <c r="E138" s="11">
        <v>15</v>
      </c>
      <c r="F138" s="11">
        <f t="shared" si="91"/>
        <v>15.1</v>
      </c>
      <c r="G138" s="11">
        <v>16.399999999999999</v>
      </c>
      <c r="H138" s="11">
        <f t="shared" si="92"/>
        <v>16.5</v>
      </c>
      <c r="I138" s="11">
        <v>27.9</v>
      </c>
      <c r="J138" s="11">
        <f t="shared" si="93"/>
        <v>28</v>
      </c>
      <c r="K138" s="1">
        <v>34.799999999999997</v>
      </c>
      <c r="L138" s="1">
        <f t="shared" si="94"/>
        <v>34.9</v>
      </c>
      <c r="M138" s="3"/>
      <c r="N138" s="11">
        <v>14.5</v>
      </c>
      <c r="O138" s="11">
        <f t="shared" si="95"/>
        <v>14.6</v>
      </c>
      <c r="P138" s="1">
        <v>16.100000000000001</v>
      </c>
      <c r="Q138" s="1">
        <f t="shared" si="96"/>
        <v>16.200000000000003</v>
      </c>
      <c r="R138" s="1">
        <v>28.9</v>
      </c>
      <c r="S138" s="1">
        <f t="shared" si="86"/>
        <v>29</v>
      </c>
      <c r="T138" s="1">
        <v>36.1</v>
      </c>
      <c r="U138" s="1">
        <f t="shared" si="97"/>
        <v>36.200000000000003</v>
      </c>
      <c r="Y138" s="38">
        <v>33</v>
      </c>
      <c r="Z138" s="38" t="str">
        <f>IF('Nutritional Status'!C89="","",VLOOKUP('Nutritional Status'!#REF!,$A$5:$C$173,3,))</f>
        <v/>
      </c>
      <c r="AA138" s="38" t="str">
        <f t="shared" si="74"/>
        <v/>
      </c>
      <c r="AB138" s="38" t="str">
        <f t="shared" si="75"/>
        <v/>
      </c>
      <c r="AC138" s="38" t="str">
        <f t="shared" si="76"/>
        <v/>
      </c>
      <c r="AD138" s="38" t="str">
        <f t="shared" si="77"/>
        <v/>
      </c>
      <c r="AE138" s="38" t="str">
        <f t="shared" si="78"/>
        <v/>
      </c>
      <c r="AF138" s="38" t="str">
        <f t="shared" si="79"/>
        <v/>
      </c>
      <c r="AG138" s="38" t="str">
        <f t="shared" si="80"/>
        <v/>
      </c>
      <c r="AH138" s="38" t="str">
        <f t="shared" si="81"/>
        <v/>
      </c>
      <c r="AJ138" s="38" t="e">
        <f>IF(#REF!="","",VLOOKUP(#REF!,$A$5:$C$173,3,))</f>
        <v>#REF!</v>
      </c>
      <c r="AK138" s="38" t="e">
        <f t="shared" si="82"/>
        <v>#REF!</v>
      </c>
      <c r="AL138" s="38" t="e">
        <f t="shared" si="82"/>
        <v>#REF!</v>
      </c>
      <c r="AM138" s="38" t="e">
        <f t="shared" si="82"/>
        <v>#REF!</v>
      </c>
      <c r="AN138" s="38" t="e">
        <f t="shared" si="82"/>
        <v>#REF!</v>
      </c>
      <c r="AO138" s="38" t="e">
        <f t="shared" si="82"/>
        <v>#REF!</v>
      </c>
      <c r="AP138" s="38" t="e">
        <f t="shared" si="82"/>
        <v>#REF!</v>
      </c>
      <c r="AQ138" s="38" t="e">
        <f t="shared" si="82"/>
        <v>#REF!</v>
      </c>
      <c r="AR138" s="38" t="e">
        <f t="shared" si="82"/>
        <v>#REF!</v>
      </c>
      <c r="BA138" s="21" t="str">
        <f>IF(BB138="","",ROWS($BB$113:BB138))</f>
        <v/>
      </c>
      <c r="BB138" s="149"/>
      <c r="BC138" s="150"/>
      <c r="BD138" s="150"/>
      <c r="BE138" s="151"/>
      <c r="BF138" s="49"/>
      <c r="BG138" s="22" t="str">
        <f t="shared" si="88"/>
        <v/>
      </c>
      <c r="BH138" s="22"/>
      <c r="BI138" s="22"/>
      <c r="BJ138" s="22" t="str">
        <f t="shared" si="87"/>
        <v/>
      </c>
      <c r="BK138" s="22" t="str">
        <f t="shared" si="89"/>
        <v/>
      </c>
      <c r="BL138" s="22" t="str">
        <f t="shared" si="90"/>
        <v/>
      </c>
      <c r="BN138" s="14" t="str">
        <f t="shared" si="65"/>
        <v/>
      </c>
      <c r="BO138" s="14">
        <f t="shared" si="66"/>
        <v>5</v>
      </c>
      <c r="BP138" s="14" t="str">
        <f t="shared" si="67"/>
        <v>F</v>
      </c>
      <c r="BQ138" s="14" t="str">
        <f t="shared" si="68"/>
        <v>0</v>
      </c>
      <c r="BT138" s="13">
        <v>16.010000000000002</v>
      </c>
      <c r="BU138" s="45">
        <v>1</v>
      </c>
      <c r="BV138" s="45">
        <v>193</v>
      </c>
      <c r="BW138" s="2"/>
      <c r="BX138" s="1">
        <v>1.4980000000000002</v>
      </c>
      <c r="BY138" s="1">
        <v>1.4990000000000001</v>
      </c>
      <c r="BZ138" s="1">
        <v>1.575</v>
      </c>
      <c r="CA138" s="1">
        <v>1.5759999999999998</v>
      </c>
      <c r="CB138" s="1">
        <v>1.8869999999999998</v>
      </c>
      <c r="CC138" s="1">
        <v>1.8879999999999999</v>
      </c>
      <c r="CE138" s="64">
        <v>1.421</v>
      </c>
      <c r="CF138" s="64">
        <v>1.4219999999999999</v>
      </c>
      <c r="CG138" s="64">
        <v>1.4890000000000001</v>
      </c>
      <c r="CH138" s="64">
        <v>1.49</v>
      </c>
      <c r="CI138" s="64">
        <v>1.7609999999999999</v>
      </c>
      <c r="CJ138" s="64">
        <v>1.7619999999999998</v>
      </c>
      <c r="CM138" s="14" t="e">
        <f>IF('Nutritional Status'!#REF!="","",IF('Nutritional Status'!#REF!&gt;CT138,$CU$3,IF('Nutritional Status'!#REF!&gt;CR138,$CS$3,IF('Nutritional Status'!#REF!&gt;CP138,$CQ$3,$CP$3))))</f>
        <v>#REF!</v>
      </c>
      <c r="CN138" s="38">
        <v>33</v>
      </c>
      <c r="CO138" s="14" t="str">
        <f t="shared" si="98"/>
        <v/>
      </c>
      <c r="CP138" s="14" t="str">
        <f t="shared" si="85"/>
        <v/>
      </c>
      <c r="CQ138" s="14" t="str">
        <f t="shared" si="85"/>
        <v/>
      </c>
      <c r="CR138" s="14" t="str">
        <f t="shared" si="85"/>
        <v/>
      </c>
      <c r="CS138" s="14" t="str">
        <f t="shared" si="85"/>
        <v/>
      </c>
      <c r="CT138" s="14" t="str">
        <f t="shared" si="85"/>
        <v/>
      </c>
      <c r="CU138" s="14" t="str">
        <f t="shared" si="85"/>
        <v/>
      </c>
      <c r="CW138" s="38">
        <v>33</v>
      </c>
      <c r="CX138" s="14" t="e">
        <f t="shared" si="99"/>
        <v>#REF!</v>
      </c>
      <c r="CY138" s="14" t="e">
        <f t="shared" si="84"/>
        <v>#REF!</v>
      </c>
      <c r="CZ138" s="14" t="e">
        <f t="shared" si="84"/>
        <v>#REF!</v>
      </c>
      <c r="DA138" s="14" t="e">
        <f t="shared" si="84"/>
        <v>#REF!</v>
      </c>
      <c r="DB138" s="14" t="e">
        <f t="shared" si="84"/>
        <v>#REF!</v>
      </c>
      <c r="DC138" s="14" t="e">
        <f t="shared" si="84"/>
        <v>#REF!</v>
      </c>
      <c r="DD138" s="14" t="e">
        <f t="shared" si="84"/>
        <v>#REF!</v>
      </c>
    </row>
    <row r="139" spans="1:108" ht="15" customHeight="1">
      <c r="A139" s="13">
        <v>16.02</v>
      </c>
      <c r="B139" s="31">
        <v>2</v>
      </c>
      <c r="C139" s="31">
        <v>194</v>
      </c>
      <c r="D139" s="2"/>
      <c r="E139" s="11">
        <v>15.1</v>
      </c>
      <c r="F139" s="11">
        <f t="shared" si="91"/>
        <v>15.2</v>
      </c>
      <c r="G139" s="11">
        <v>16.5</v>
      </c>
      <c r="H139" s="11">
        <f t="shared" si="92"/>
        <v>16.600000000000001</v>
      </c>
      <c r="I139" s="11">
        <v>28</v>
      </c>
      <c r="J139" s="11">
        <f t="shared" si="93"/>
        <v>28.1</v>
      </c>
      <c r="K139" s="1">
        <v>34.799999999999997</v>
      </c>
      <c r="L139" s="1">
        <f t="shared" si="94"/>
        <v>34.9</v>
      </c>
      <c r="M139" s="3"/>
      <c r="N139" s="11">
        <v>14.5</v>
      </c>
      <c r="O139" s="11">
        <f t="shared" si="95"/>
        <v>14.6</v>
      </c>
      <c r="P139" s="1">
        <v>16.100000000000001</v>
      </c>
      <c r="Q139" s="1">
        <f t="shared" si="96"/>
        <v>16.200000000000003</v>
      </c>
      <c r="R139" s="1">
        <v>29</v>
      </c>
      <c r="S139" s="1">
        <f t="shared" si="86"/>
        <v>29.1</v>
      </c>
      <c r="T139" s="1">
        <v>36.1</v>
      </c>
      <c r="U139" s="1">
        <f t="shared" si="97"/>
        <v>36.200000000000003</v>
      </c>
      <c r="Y139" s="38">
        <v>34</v>
      </c>
      <c r="Z139" s="38" t="str">
        <f>IF('Nutritional Status'!C90="","",VLOOKUP('Nutritional Status'!#REF!,$A$5:$C$173,3,))</f>
        <v/>
      </c>
      <c r="AA139" s="38" t="str">
        <f t="shared" si="74"/>
        <v/>
      </c>
      <c r="AB139" s="38" t="str">
        <f t="shared" si="75"/>
        <v/>
      </c>
      <c r="AC139" s="38" t="str">
        <f t="shared" si="76"/>
        <v/>
      </c>
      <c r="AD139" s="38" t="str">
        <f t="shared" si="77"/>
        <v/>
      </c>
      <c r="AE139" s="38" t="str">
        <f t="shared" si="78"/>
        <v/>
      </c>
      <c r="AF139" s="38" t="str">
        <f t="shared" si="79"/>
        <v/>
      </c>
      <c r="AG139" s="38" t="str">
        <f t="shared" si="80"/>
        <v/>
      </c>
      <c r="AH139" s="38" t="str">
        <f t="shared" si="81"/>
        <v/>
      </c>
      <c r="AJ139" s="38" t="e">
        <f>IF(#REF!="","",VLOOKUP(#REF!,$A$5:$C$173,3,))</f>
        <v>#REF!</v>
      </c>
      <c r="AK139" s="38" t="e">
        <f t="shared" ref="AK139:AR170" si="100">IF($AJ139="","",VLOOKUP($AJ139,$C$5:$U$273,AK$2))</f>
        <v>#REF!</v>
      </c>
      <c r="AL139" s="38" t="e">
        <f t="shared" si="100"/>
        <v>#REF!</v>
      </c>
      <c r="AM139" s="38" t="e">
        <f t="shared" si="100"/>
        <v>#REF!</v>
      </c>
      <c r="AN139" s="38" t="e">
        <f t="shared" si="100"/>
        <v>#REF!</v>
      </c>
      <c r="AO139" s="38" t="e">
        <f t="shared" si="100"/>
        <v>#REF!</v>
      </c>
      <c r="AP139" s="38" t="e">
        <f t="shared" si="100"/>
        <v>#REF!</v>
      </c>
      <c r="AQ139" s="38" t="e">
        <f t="shared" si="100"/>
        <v>#REF!</v>
      </c>
      <c r="AR139" s="38" t="e">
        <f t="shared" si="100"/>
        <v>#REF!</v>
      </c>
      <c r="BA139" s="21" t="str">
        <f>IF(BB139="","",ROWS($BB$113:BB139))</f>
        <v/>
      </c>
      <c r="BB139" s="149"/>
      <c r="BC139" s="150"/>
      <c r="BD139" s="150"/>
      <c r="BE139" s="151"/>
      <c r="BF139" s="49"/>
      <c r="BG139" s="22" t="str">
        <f t="shared" si="88"/>
        <v/>
      </c>
      <c r="BH139" s="22"/>
      <c r="BI139" s="22"/>
      <c r="BJ139" s="22" t="str">
        <f t="shared" si="87"/>
        <v/>
      </c>
      <c r="BK139" s="22" t="str">
        <f t="shared" si="89"/>
        <v/>
      </c>
      <c r="BL139" s="22" t="str">
        <f t="shared" si="90"/>
        <v/>
      </c>
      <c r="BN139" s="14" t="str">
        <f t="shared" si="65"/>
        <v/>
      </c>
      <c r="BO139" s="14">
        <f t="shared" si="66"/>
        <v>5</v>
      </c>
      <c r="BP139" s="14" t="str">
        <f t="shared" si="67"/>
        <v>F</v>
      </c>
      <c r="BQ139" s="14" t="str">
        <f t="shared" si="68"/>
        <v>0</v>
      </c>
      <c r="BT139" s="13">
        <v>16.02</v>
      </c>
      <c r="BU139" s="45">
        <v>2</v>
      </c>
      <c r="BV139" s="45">
        <v>194</v>
      </c>
      <c r="BW139" s="2"/>
      <c r="BX139" s="1">
        <v>1.5</v>
      </c>
      <c r="BY139" s="1">
        <v>1.5009999999999999</v>
      </c>
      <c r="BZ139" s="1">
        <v>1.5780000000000001</v>
      </c>
      <c r="CA139" s="1">
        <v>1.579</v>
      </c>
      <c r="CB139" s="1">
        <v>1.889</v>
      </c>
      <c r="CC139" s="1">
        <v>1.89</v>
      </c>
      <c r="CE139" s="64">
        <v>1.4220000000000002</v>
      </c>
      <c r="CF139" s="64">
        <v>1.423</v>
      </c>
      <c r="CG139" s="64">
        <v>1.49</v>
      </c>
      <c r="CH139" s="64">
        <v>1.4909999999999999</v>
      </c>
      <c r="CI139" s="64">
        <v>1.7609999999999999</v>
      </c>
      <c r="CJ139" s="64">
        <v>1.7619999999999998</v>
      </c>
      <c r="CM139" s="14" t="e">
        <f>IF('Nutritional Status'!#REF!="","",IF('Nutritional Status'!#REF!&gt;CT139,$CU$3,IF('Nutritional Status'!#REF!&gt;CR139,$CS$3,IF('Nutritional Status'!#REF!&gt;CP139,$CQ$3,$CP$3))))</f>
        <v>#REF!</v>
      </c>
      <c r="CN139" s="38">
        <v>34</v>
      </c>
      <c r="CO139" s="14" t="str">
        <f t="shared" si="98"/>
        <v/>
      </c>
      <c r="CP139" s="14" t="str">
        <f t="shared" si="85"/>
        <v/>
      </c>
      <c r="CQ139" s="14" t="str">
        <f t="shared" si="85"/>
        <v/>
      </c>
      <c r="CR139" s="14" t="str">
        <f t="shared" si="85"/>
        <v/>
      </c>
      <c r="CS139" s="14" t="str">
        <f t="shared" si="85"/>
        <v/>
      </c>
      <c r="CT139" s="14" t="str">
        <f t="shared" si="85"/>
        <v/>
      </c>
      <c r="CU139" s="14" t="str">
        <f t="shared" si="85"/>
        <v/>
      </c>
      <c r="CW139" s="38">
        <v>34</v>
      </c>
      <c r="CX139" s="14" t="e">
        <f t="shared" si="99"/>
        <v>#REF!</v>
      </c>
      <c r="CY139" s="14" t="e">
        <f t="shared" ref="CY139:DD170" si="101">IF($CX139="","",VLOOKUP($CX139,$BV$5:$CJ$173,CY$2))</f>
        <v>#REF!</v>
      </c>
      <c r="CZ139" s="14" t="e">
        <f t="shared" si="101"/>
        <v>#REF!</v>
      </c>
      <c r="DA139" s="14" t="e">
        <f t="shared" si="101"/>
        <v>#REF!</v>
      </c>
      <c r="DB139" s="14" t="e">
        <f t="shared" si="101"/>
        <v>#REF!</v>
      </c>
      <c r="DC139" s="14" t="e">
        <f t="shared" si="101"/>
        <v>#REF!</v>
      </c>
      <c r="DD139" s="14" t="e">
        <f t="shared" si="101"/>
        <v>#REF!</v>
      </c>
    </row>
    <row r="140" spans="1:108" ht="15" customHeight="1">
      <c r="A140" s="13">
        <v>16.03</v>
      </c>
      <c r="B140" s="31">
        <v>3</v>
      </c>
      <c r="C140" s="31">
        <v>195</v>
      </c>
      <c r="D140" s="2"/>
      <c r="E140" s="11">
        <v>15.1</v>
      </c>
      <c r="F140" s="11">
        <f t="shared" si="91"/>
        <v>15.2</v>
      </c>
      <c r="G140" s="11">
        <v>16.5</v>
      </c>
      <c r="H140" s="11">
        <f t="shared" si="92"/>
        <v>16.600000000000001</v>
      </c>
      <c r="I140" s="11">
        <v>28.1</v>
      </c>
      <c r="J140" s="11">
        <f t="shared" si="93"/>
        <v>28.200000000000003</v>
      </c>
      <c r="K140" s="1">
        <v>34.9</v>
      </c>
      <c r="L140" s="1">
        <f t="shared" si="94"/>
        <v>35</v>
      </c>
      <c r="M140" s="3"/>
      <c r="N140" s="11">
        <v>14.5</v>
      </c>
      <c r="O140" s="11">
        <f t="shared" si="95"/>
        <v>14.6</v>
      </c>
      <c r="P140" s="1">
        <v>16.100000000000001</v>
      </c>
      <c r="Q140" s="1">
        <f t="shared" si="96"/>
        <v>16.200000000000003</v>
      </c>
      <c r="R140" s="1">
        <v>29</v>
      </c>
      <c r="S140" s="1">
        <f t="shared" si="86"/>
        <v>29.1</v>
      </c>
      <c r="T140" s="1">
        <v>36.1</v>
      </c>
      <c r="U140" s="1">
        <f t="shared" si="97"/>
        <v>36.200000000000003</v>
      </c>
      <c r="Y140" s="38">
        <v>35</v>
      </c>
      <c r="Z140" s="38" t="str">
        <f>IF('Nutritional Status'!C91="","",VLOOKUP('Nutritional Status'!#REF!,$A$5:$C$173,3,))</f>
        <v/>
      </c>
      <c r="AA140" s="38" t="str">
        <f t="shared" si="74"/>
        <v/>
      </c>
      <c r="AB140" s="38" t="str">
        <f t="shared" si="75"/>
        <v/>
      </c>
      <c r="AC140" s="38" t="str">
        <f t="shared" si="76"/>
        <v/>
      </c>
      <c r="AD140" s="38" t="str">
        <f t="shared" si="77"/>
        <v/>
      </c>
      <c r="AE140" s="38" t="str">
        <f t="shared" si="78"/>
        <v/>
      </c>
      <c r="AF140" s="38" t="str">
        <f t="shared" si="79"/>
        <v/>
      </c>
      <c r="AG140" s="38" t="str">
        <f t="shared" si="80"/>
        <v/>
      </c>
      <c r="AH140" s="38" t="str">
        <f t="shared" si="81"/>
        <v/>
      </c>
      <c r="AJ140" s="38" t="e">
        <f>IF(#REF!="","",VLOOKUP(#REF!,$A$5:$C$173,3,))</f>
        <v>#REF!</v>
      </c>
      <c r="AK140" s="38" t="e">
        <f t="shared" si="100"/>
        <v>#REF!</v>
      </c>
      <c r="AL140" s="38" t="e">
        <f t="shared" si="100"/>
        <v>#REF!</v>
      </c>
      <c r="AM140" s="38" t="e">
        <f t="shared" si="100"/>
        <v>#REF!</v>
      </c>
      <c r="AN140" s="38" t="e">
        <f t="shared" si="100"/>
        <v>#REF!</v>
      </c>
      <c r="AO140" s="38" t="e">
        <f t="shared" si="100"/>
        <v>#REF!</v>
      </c>
      <c r="AP140" s="38" t="e">
        <f t="shared" si="100"/>
        <v>#REF!</v>
      </c>
      <c r="AQ140" s="38" t="e">
        <f t="shared" si="100"/>
        <v>#REF!</v>
      </c>
      <c r="AR140" s="38" t="e">
        <f t="shared" si="100"/>
        <v>#REF!</v>
      </c>
      <c r="BA140" s="21" t="str">
        <f>IF(BB140="","",ROWS($BB$113:BB140))</f>
        <v/>
      </c>
      <c r="BB140" s="149"/>
      <c r="BC140" s="150"/>
      <c r="BD140" s="150"/>
      <c r="BE140" s="151"/>
      <c r="BF140" s="49"/>
      <c r="BG140" s="22" t="str">
        <f t="shared" si="88"/>
        <v/>
      </c>
      <c r="BH140" s="22"/>
      <c r="BI140" s="22"/>
      <c r="BJ140" s="22" t="str">
        <f t="shared" si="87"/>
        <v/>
      </c>
      <c r="BK140" s="22" t="str">
        <f t="shared" si="89"/>
        <v/>
      </c>
      <c r="BL140" s="22" t="str">
        <f t="shared" si="90"/>
        <v/>
      </c>
      <c r="BN140" s="14" t="str">
        <f t="shared" si="65"/>
        <v/>
      </c>
      <c r="BO140" s="14">
        <f t="shared" si="66"/>
        <v>5</v>
      </c>
      <c r="BP140" s="14" t="str">
        <f t="shared" si="67"/>
        <v>F</v>
      </c>
      <c r="BQ140" s="14" t="str">
        <f t="shared" si="68"/>
        <v>0</v>
      </c>
      <c r="BT140" s="13">
        <v>16.03</v>
      </c>
      <c r="BU140" s="45">
        <v>3</v>
      </c>
      <c r="BV140" s="45">
        <v>195</v>
      </c>
      <c r="BW140" s="2"/>
      <c r="BX140" s="1">
        <v>1.5030000000000001</v>
      </c>
      <c r="BY140" s="1">
        <v>1.504</v>
      </c>
      <c r="BZ140" s="1">
        <v>1.58</v>
      </c>
      <c r="CA140" s="1">
        <v>1.581</v>
      </c>
      <c r="CB140" s="1">
        <v>1.891</v>
      </c>
      <c r="CC140" s="1">
        <v>1.8919999999999999</v>
      </c>
      <c r="CE140" s="64">
        <v>1.4220000000000002</v>
      </c>
      <c r="CF140" s="64">
        <v>1.423</v>
      </c>
      <c r="CG140" s="64">
        <v>1.49</v>
      </c>
      <c r="CH140" s="64">
        <v>1.4909999999999999</v>
      </c>
      <c r="CI140" s="64">
        <v>1.7619999999999998</v>
      </c>
      <c r="CJ140" s="64">
        <v>1.7629999999999999</v>
      </c>
      <c r="CM140" s="14" t="e">
        <f>IF('Nutritional Status'!#REF!="","",IF('Nutritional Status'!#REF!&gt;CT140,$CU$3,IF('Nutritional Status'!#REF!&gt;CR140,$CS$3,IF('Nutritional Status'!#REF!&gt;CP140,$CQ$3,$CP$3))))</f>
        <v>#REF!</v>
      </c>
      <c r="CN140" s="38">
        <v>35</v>
      </c>
      <c r="CO140" s="14" t="str">
        <f t="shared" si="98"/>
        <v/>
      </c>
      <c r="CP140" s="14" t="str">
        <f t="shared" si="85"/>
        <v/>
      </c>
      <c r="CQ140" s="14" t="str">
        <f t="shared" si="85"/>
        <v/>
      </c>
      <c r="CR140" s="14" t="str">
        <f t="shared" si="85"/>
        <v/>
      </c>
      <c r="CS140" s="14" t="str">
        <f t="shared" si="85"/>
        <v/>
      </c>
      <c r="CT140" s="14" t="str">
        <f t="shared" si="85"/>
        <v/>
      </c>
      <c r="CU140" s="14" t="str">
        <f t="shared" si="85"/>
        <v/>
      </c>
      <c r="CW140" s="38">
        <v>35</v>
      </c>
      <c r="CX140" s="14" t="e">
        <f t="shared" si="99"/>
        <v>#REF!</v>
      </c>
      <c r="CY140" s="14" t="e">
        <f t="shared" si="101"/>
        <v>#REF!</v>
      </c>
      <c r="CZ140" s="14" t="e">
        <f t="shared" si="101"/>
        <v>#REF!</v>
      </c>
      <c r="DA140" s="14" t="e">
        <f t="shared" si="101"/>
        <v>#REF!</v>
      </c>
      <c r="DB140" s="14" t="e">
        <f t="shared" si="101"/>
        <v>#REF!</v>
      </c>
      <c r="DC140" s="14" t="e">
        <f t="shared" si="101"/>
        <v>#REF!</v>
      </c>
      <c r="DD140" s="14" t="e">
        <f t="shared" si="101"/>
        <v>#REF!</v>
      </c>
    </row>
    <row r="141" spans="1:108" ht="15" customHeight="1">
      <c r="A141" s="13">
        <v>16.04</v>
      </c>
      <c r="B141" s="31">
        <v>4</v>
      </c>
      <c r="C141" s="31">
        <v>196</v>
      </c>
      <c r="D141" s="2"/>
      <c r="E141" s="11">
        <v>15.1</v>
      </c>
      <c r="F141" s="11">
        <f t="shared" si="91"/>
        <v>15.2</v>
      </c>
      <c r="G141" s="11">
        <v>16.600000000000001</v>
      </c>
      <c r="H141" s="11">
        <f t="shared" si="92"/>
        <v>16.700000000000003</v>
      </c>
      <c r="I141" s="11">
        <v>28.1</v>
      </c>
      <c r="J141" s="11">
        <f t="shared" si="93"/>
        <v>28.200000000000003</v>
      </c>
      <c r="K141" s="1">
        <v>34.9</v>
      </c>
      <c r="L141" s="1">
        <f t="shared" si="94"/>
        <v>35</v>
      </c>
      <c r="M141" s="3"/>
      <c r="N141" s="11">
        <v>14.5</v>
      </c>
      <c r="O141" s="11">
        <f t="shared" si="95"/>
        <v>14.6</v>
      </c>
      <c r="P141" s="1">
        <v>16.100000000000001</v>
      </c>
      <c r="Q141" s="1">
        <f t="shared" si="96"/>
        <v>16.200000000000003</v>
      </c>
      <c r="R141" s="1">
        <v>29</v>
      </c>
      <c r="S141" s="1">
        <f t="shared" si="86"/>
        <v>29.1</v>
      </c>
      <c r="T141" s="1">
        <v>36.200000000000003</v>
      </c>
      <c r="U141" s="1">
        <f t="shared" si="97"/>
        <v>36.300000000000004</v>
      </c>
      <c r="Y141" s="38">
        <v>36</v>
      </c>
      <c r="Z141" s="38" t="str">
        <f>IF('Nutritional Status'!C92="","",VLOOKUP('Nutritional Status'!#REF!,$A$5:$C$173,3,))</f>
        <v/>
      </c>
      <c r="AA141" s="38" t="str">
        <f t="shared" si="74"/>
        <v/>
      </c>
      <c r="AB141" s="38" t="str">
        <f t="shared" si="75"/>
        <v/>
      </c>
      <c r="AC141" s="38" t="str">
        <f t="shared" si="76"/>
        <v/>
      </c>
      <c r="AD141" s="38" t="str">
        <f t="shared" si="77"/>
        <v/>
      </c>
      <c r="AE141" s="38" t="str">
        <f t="shared" si="78"/>
        <v/>
      </c>
      <c r="AF141" s="38" t="str">
        <f t="shared" si="79"/>
        <v/>
      </c>
      <c r="AG141" s="38" t="str">
        <f t="shared" si="80"/>
        <v/>
      </c>
      <c r="AH141" s="38" t="str">
        <f t="shared" si="81"/>
        <v/>
      </c>
      <c r="AJ141" s="38" t="e">
        <f>IF(#REF!="","",VLOOKUP(#REF!,$A$5:$C$173,3,))</f>
        <v>#REF!</v>
      </c>
      <c r="AK141" s="38" t="e">
        <f t="shared" si="100"/>
        <v>#REF!</v>
      </c>
      <c r="AL141" s="38" t="e">
        <f t="shared" si="100"/>
        <v>#REF!</v>
      </c>
      <c r="AM141" s="38" t="e">
        <f t="shared" si="100"/>
        <v>#REF!</v>
      </c>
      <c r="AN141" s="38" t="e">
        <f t="shared" si="100"/>
        <v>#REF!</v>
      </c>
      <c r="AO141" s="38" t="e">
        <f t="shared" si="100"/>
        <v>#REF!</v>
      </c>
      <c r="AP141" s="38" t="e">
        <f t="shared" si="100"/>
        <v>#REF!</v>
      </c>
      <c r="AQ141" s="38" t="e">
        <f t="shared" si="100"/>
        <v>#REF!</v>
      </c>
      <c r="AR141" s="38" t="e">
        <f t="shared" si="100"/>
        <v>#REF!</v>
      </c>
      <c r="BA141" s="21" t="str">
        <f>IF(BB141="","",ROWS($BB$113:BB141))</f>
        <v/>
      </c>
      <c r="BB141" s="149"/>
      <c r="BC141" s="150"/>
      <c r="BD141" s="150"/>
      <c r="BE141" s="151"/>
      <c r="BF141" s="49"/>
      <c r="BG141" s="22" t="str">
        <f t="shared" si="88"/>
        <v/>
      </c>
      <c r="BH141" s="22"/>
      <c r="BI141" s="22"/>
      <c r="BJ141" s="22" t="str">
        <f t="shared" si="87"/>
        <v/>
      </c>
      <c r="BK141" s="22" t="str">
        <f t="shared" si="89"/>
        <v/>
      </c>
      <c r="BL141" s="22" t="str">
        <f t="shared" si="90"/>
        <v/>
      </c>
      <c r="BN141" s="14" t="str">
        <f t="shared" ref="BN141:BN204" si="102">IF(BF141="","",IF(ISERROR(((IF(MONTH(BF141)&lt;MONTH($BL$7),YEAR($BL$7)-YEAR(BF141),YEAR($BL$7)-YEAR(BF141)-1))*12+(DATEDIF(BF141,$BL$7,"ym")))/12),"",TRUNC(((IF(MONTH(BF141)&lt;MONTH($BL$7),YEAR($BL$7)-YEAR(BF141),YEAR($BL$7)-YEAR(BF141)-1))*12+(DATEDIF(BF141,$BL$7,"ym")))/12,0)&amp;"."&amp;IF(MOD(((IF(MONTH(BF141)&lt;MONTH($BL$7),YEAR($BL$7)-YEAR(BF141),YEAR($BL$7)-YEAR(BF141)-1))*12+(DATEDIF(BF141,$BL$7,"ym"))),12)&lt;10,"0","")&amp;MOD(((IF(MONTH(BF141)&lt;MONTH($BL$7),YEAR($BL$7)-YEAR(BF141),YEAR($BL$7)-YEAR(BF141)-1))*12+(DATEDIF(BF141,$BL$7,"ym"))),12)))</f>
        <v/>
      </c>
      <c r="BO141" s="14">
        <f t="shared" ref="BO141:BO204" si="103">DATEDIF(BF141,$BL$7,"YM")</f>
        <v>5</v>
      </c>
      <c r="BP141" s="14" t="str">
        <f t="shared" ref="BP141:BP204" si="104">IF(MONTH(BF141)=MONTH($BL$7),"T","F")</f>
        <v>F</v>
      </c>
      <c r="BQ141" s="14" t="str">
        <f t="shared" ref="BQ141:BQ204" si="105">IF(AND(BO141=0,BP141="T"),"1","0")</f>
        <v>0</v>
      </c>
      <c r="BT141" s="13">
        <v>16.04</v>
      </c>
      <c r="BU141" s="45">
        <v>4</v>
      </c>
      <c r="BV141" s="45">
        <v>196</v>
      </c>
      <c r="BW141" s="2"/>
      <c r="BX141" s="1">
        <v>1.5049999999999999</v>
      </c>
      <c r="BY141" s="1">
        <v>1.506</v>
      </c>
      <c r="BZ141" s="1">
        <v>1.5830000000000002</v>
      </c>
      <c r="CA141" s="1">
        <v>1.5840000000000001</v>
      </c>
      <c r="CB141" s="1">
        <v>1.893</v>
      </c>
      <c r="CC141" s="1">
        <v>1.8940000000000001</v>
      </c>
      <c r="CE141" s="64">
        <v>1.423</v>
      </c>
      <c r="CF141" s="64">
        <v>1.4240000000000002</v>
      </c>
      <c r="CG141" s="64">
        <v>1.4909999999999999</v>
      </c>
      <c r="CH141" s="64">
        <v>1.492</v>
      </c>
      <c r="CI141" s="64">
        <v>1.7619999999999998</v>
      </c>
      <c r="CJ141" s="64">
        <v>1.7629999999999999</v>
      </c>
      <c r="CM141" s="14" t="e">
        <f>IF('Nutritional Status'!#REF!="","",IF('Nutritional Status'!#REF!&gt;CT141,$CU$3,IF('Nutritional Status'!#REF!&gt;CR141,$CS$3,IF('Nutritional Status'!#REF!&gt;CP141,$CQ$3,$CP$3))))</f>
        <v>#REF!</v>
      </c>
      <c r="CN141" s="38">
        <v>36</v>
      </c>
      <c r="CO141" s="14" t="str">
        <f t="shared" si="98"/>
        <v/>
      </c>
      <c r="CP141" s="14" t="str">
        <f t="shared" si="85"/>
        <v/>
      </c>
      <c r="CQ141" s="14" t="str">
        <f t="shared" si="85"/>
        <v/>
      </c>
      <c r="CR141" s="14" t="str">
        <f t="shared" si="85"/>
        <v/>
      </c>
      <c r="CS141" s="14" t="str">
        <f t="shared" si="85"/>
        <v/>
      </c>
      <c r="CT141" s="14" t="str">
        <f t="shared" si="85"/>
        <v/>
      </c>
      <c r="CU141" s="14" t="str">
        <f t="shared" si="85"/>
        <v/>
      </c>
      <c r="CW141" s="38">
        <v>36</v>
      </c>
      <c r="CX141" s="14" t="e">
        <f t="shared" si="99"/>
        <v>#REF!</v>
      </c>
      <c r="CY141" s="14" t="e">
        <f t="shared" si="101"/>
        <v>#REF!</v>
      </c>
      <c r="CZ141" s="14" t="e">
        <f t="shared" si="101"/>
        <v>#REF!</v>
      </c>
      <c r="DA141" s="14" t="e">
        <f t="shared" si="101"/>
        <v>#REF!</v>
      </c>
      <c r="DB141" s="14" t="e">
        <f t="shared" si="101"/>
        <v>#REF!</v>
      </c>
      <c r="DC141" s="14" t="e">
        <f t="shared" si="101"/>
        <v>#REF!</v>
      </c>
      <c r="DD141" s="14" t="e">
        <f t="shared" si="101"/>
        <v>#REF!</v>
      </c>
    </row>
    <row r="142" spans="1:108" ht="15" customHeight="1">
      <c r="A142" s="13">
        <v>16.05</v>
      </c>
      <c r="B142" s="31">
        <v>5</v>
      </c>
      <c r="C142" s="31">
        <v>197</v>
      </c>
      <c r="D142" s="2"/>
      <c r="E142" s="11">
        <v>15.2</v>
      </c>
      <c r="F142" s="11">
        <f t="shared" si="91"/>
        <v>15.299999999999999</v>
      </c>
      <c r="G142" s="11">
        <v>16.600000000000001</v>
      </c>
      <c r="H142" s="11">
        <f t="shared" si="92"/>
        <v>16.700000000000003</v>
      </c>
      <c r="I142" s="11">
        <v>28.2</v>
      </c>
      <c r="J142" s="11">
        <f t="shared" si="93"/>
        <v>28.3</v>
      </c>
      <c r="K142" s="1">
        <v>35</v>
      </c>
      <c r="L142" s="1">
        <f t="shared" si="94"/>
        <v>35.1</v>
      </c>
      <c r="M142" s="3"/>
      <c r="N142" s="11">
        <v>14.5</v>
      </c>
      <c r="O142" s="11">
        <f t="shared" si="95"/>
        <v>14.6</v>
      </c>
      <c r="P142" s="1">
        <v>16.2</v>
      </c>
      <c r="Q142" s="1">
        <f t="shared" si="96"/>
        <v>16.3</v>
      </c>
      <c r="R142" s="1">
        <v>29.1</v>
      </c>
      <c r="S142" s="1">
        <f t="shared" si="86"/>
        <v>29.200000000000003</v>
      </c>
      <c r="T142" s="1">
        <v>36.200000000000003</v>
      </c>
      <c r="U142" s="1">
        <f t="shared" si="97"/>
        <v>36.300000000000004</v>
      </c>
      <c r="Y142" s="38">
        <v>37</v>
      </c>
      <c r="Z142" s="38" t="str">
        <f>IF('Nutritional Status'!C93="","",VLOOKUP('Nutritional Status'!#REF!,$A$5:$C$173,3,))</f>
        <v/>
      </c>
      <c r="AA142" s="38" t="str">
        <f t="shared" si="74"/>
        <v/>
      </c>
      <c r="AB142" s="38" t="str">
        <f t="shared" si="75"/>
        <v/>
      </c>
      <c r="AC142" s="38" t="str">
        <f t="shared" si="76"/>
        <v/>
      </c>
      <c r="AD142" s="38" t="str">
        <f t="shared" si="77"/>
        <v/>
      </c>
      <c r="AE142" s="38" t="str">
        <f t="shared" si="78"/>
        <v/>
      </c>
      <c r="AF142" s="38" t="str">
        <f t="shared" si="79"/>
        <v/>
      </c>
      <c r="AG142" s="38" t="str">
        <f t="shared" si="80"/>
        <v/>
      </c>
      <c r="AH142" s="38" t="str">
        <f t="shared" si="81"/>
        <v/>
      </c>
      <c r="AJ142" s="38" t="e">
        <f>IF(#REF!="","",VLOOKUP(#REF!,$A$5:$C$173,3,))</f>
        <v>#REF!</v>
      </c>
      <c r="AK142" s="38" t="e">
        <f t="shared" si="100"/>
        <v>#REF!</v>
      </c>
      <c r="AL142" s="38" t="e">
        <f t="shared" si="100"/>
        <v>#REF!</v>
      </c>
      <c r="AM142" s="38" t="e">
        <f t="shared" si="100"/>
        <v>#REF!</v>
      </c>
      <c r="AN142" s="38" t="e">
        <f t="shared" si="100"/>
        <v>#REF!</v>
      </c>
      <c r="AO142" s="38" t="e">
        <f t="shared" si="100"/>
        <v>#REF!</v>
      </c>
      <c r="AP142" s="38" t="e">
        <f t="shared" si="100"/>
        <v>#REF!</v>
      </c>
      <c r="AQ142" s="38" t="e">
        <f t="shared" si="100"/>
        <v>#REF!</v>
      </c>
      <c r="AR142" s="38" t="e">
        <f t="shared" si="100"/>
        <v>#REF!</v>
      </c>
      <c r="BA142" s="21" t="str">
        <f>IF(BB142="","",ROWS($BB$113:BB142))</f>
        <v/>
      </c>
      <c r="BB142" s="149"/>
      <c r="BC142" s="150"/>
      <c r="BD142" s="150"/>
      <c r="BE142" s="151"/>
      <c r="BF142" s="49"/>
      <c r="BG142" s="22" t="str">
        <f t="shared" si="88"/>
        <v/>
      </c>
      <c r="BH142" s="22"/>
      <c r="BI142" s="22"/>
      <c r="BJ142" s="22" t="str">
        <f t="shared" si="87"/>
        <v/>
      </c>
      <c r="BK142" s="22" t="str">
        <f t="shared" si="89"/>
        <v/>
      </c>
      <c r="BL142" s="22" t="str">
        <f t="shared" si="90"/>
        <v/>
      </c>
      <c r="BN142" s="14" t="str">
        <f t="shared" si="102"/>
        <v/>
      </c>
      <c r="BO142" s="14">
        <f t="shared" si="103"/>
        <v>5</v>
      </c>
      <c r="BP142" s="14" t="str">
        <f t="shared" si="104"/>
        <v>F</v>
      </c>
      <c r="BQ142" s="14" t="str">
        <f t="shared" si="105"/>
        <v>0</v>
      </c>
      <c r="BT142" s="13">
        <v>16.05</v>
      </c>
      <c r="BU142" s="45">
        <v>5</v>
      </c>
      <c r="BV142" s="45">
        <v>197</v>
      </c>
      <c r="BW142" s="2"/>
      <c r="BX142" s="1">
        <v>1.508</v>
      </c>
      <c r="BY142" s="1">
        <v>1.5090000000000001</v>
      </c>
      <c r="BZ142" s="1">
        <v>1.585</v>
      </c>
      <c r="CA142" s="1">
        <v>1.5859999999999999</v>
      </c>
      <c r="CB142" s="1">
        <v>1.895</v>
      </c>
      <c r="CC142" s="1">
        <v>1.8959999999999999</v>
      </c>
      <c r="CE142" s="64">
        <v>1.423</v>
      </c>
      <c r="CF142" s="64">
        <v>1.4240000000000002</v>
      </c>
      <c r="CG142" s="64">
        <v>1.4909999999999999</v>
      </c>
      <c r="CH142" s="64">
        <v>1.492</v>
      </c>
      <c r="CI142" s="64">
        <v>1.7619999999999998</v>
      </c>
      <c r="CJ142" s="64">
        <v>1.7629999999999999</v>
      </c>
      <c r="CM142" s="14" t="e">
        <f>IF('Nutritional Status'!#REF!="","",IF('Nutritional Status'!#REF!&gt;CT142,$CU$3,IF('Nutritional Status'!#REF!&gt;CR142,$CS$3,IF('Nutritional Status'!#REF!&gt;CP142,$CQ$3,$CP$3))))</f>
        <v>#REF!</v>
      </c>
      <c r="CN142" s="38">
        <v>37</v>
      </c>
      <c r="CO142" s="14" t="str">
        <f t="shared" si="98"/>
        <v/>
      </c>
      <c r="CP142" s="14" t="str">
        <f t="shared" si="85"/>
        <v/>
      </c>
      <c r="CQ142" s="14" t="str">
        <f t="shared" si="85"/>
        <v/>
      </c>
      <c r="CR142" s="14" t="str">
        <f t="shared" si="85"/>
        <v/>
      </c>
      <c r="CS142" s="14" t="str">
        <f t="shared" si="85"/>
        <v/>
      </c>
      <c r="CT142" s="14" t="str">
        <f t="shared" si="85"/>
        <v/>
      </c>
      <c r="CU142" s="14" t="str">
        <f t="shared" si="85"/>
        <v/>
      </c>
      <c r="CW142" s="38">
        <v>37</v>
      </c>
      <c r="CX142" s="14" t="e">
        <f t="shared" si="99"/>
        <v>#REF!</v>
      </c>
      <c r="CY142" s="14" t="e">
        <f t="shared" si="101"/>
        <v>#REF!</v>
      </c>
      <c r="CZ142" s="14" t="e">
        <f t="shared" si="101"/>
        <v>#REF!</v>
      </c>
      <c r="DA142" s="14" t="e">
        <f t="shared" si="101"/>
        <v>#REF!</v>
      </c>
      <c r="DB142" s="14" t="e">
        <f t="shared" si="101"/>
        <v>#REF!</v>
      </c>
      <c r="DC142" s="14" t="e">
        <f t="shared" si="101"/>
        <v>#REF!</v>
      </c>
      <c r="DD142" s="14" t="e">
        <f t="shared" si="101"/>
        <v>#REF!</v>
      </c>
    </row>
    <row r="143" spans="1:108" ht="15" customHeight="1">
      <c r="A143" s="13">
        <v>16.059999999999999</v>
      </c>
      <c r="B143" s="31">
        <v>6</v>
      </c>
      <c r="C143" s="31">
        <v>198</v>
      </c>
      <c r="D143" s="2"/>
      <c r="E143" s="11">
        <v>15.2</v>
      </c>
      <c r="F143" s="11">
        <f t="shared" si="91"/>
        <v>15.299999999999999</v>
      </c>
      <c r="G143" s="11">
        <v>16.600000000000001</v>
      </c>
      <c r="H143" s="11">
        <f t="shared" si="92"/>
        <v>16.700000000000003</v>
      </c>
      <c r="I143" s="11">
        <v>28.3</v>
      </c>
      <c r="J143" s="11">
        <f t="shared" si="93"/>
        <v>28.400000000000002</v>
      </c>
      <c r="K143" s="1">
        <v>35</v>
      </c>
      <c r="L143" s="1">
        <f t="shared" si="94"/>
        <v>35.1</v>
      </c>
      <c r="M143" s="3"/>
      <c r="N143" s="11">
        <v>14.6</v>
      </c>
      <c r="O143" s="11">
        <f t="shared" si="95"/>
        <v>14.7</v>
      </c>
      <c r="P143" s="1">
        <v>16.2</v>
      </c>
      <c r="Q143" s="1">
        <f t="shared" si="96"/>
        <v>16.3</v>
      </c>
      <c r="R143" s="1">
        <v>29.1</v>
      </c>
      <c r="S143" s="1">
        <f t="shared" si="86"/>
        <v>29.200000000000003</v>
      </c>
      <c r="T143" s="1">
        <v>36.200000000000003</v>
      </c>
      <c r="U143" s="1">
        <f t="shared" si="97"/>
        <v>36.300000000000004</v>
      </c>
      <c r="Y143" s="38">
        <v>38</v>
      </c>
      <c r="Z143" s="38" t="str">
        <f>IF('Nutritional Status'!C94="","",VLOOKUP('Nutritional Status'!#REF!,$A$5:$C$173,3,))</f>
        <v/>
      </c>
      <c r="AA143" s="38" t="str">
        <f t="shared" si="74"/>
        <v/>
      </c>
      <c r="AB143" s="38" t="str">
        <f t="shared" si="75"/>
        <v/>
      </c>
      <c r="AC143" s="38" t="str">
        <f t="shared" si="76"/>
        <v/>
      </c>
      <c r="AD143" s="38" t="str">
        <f t="shared" si="77"/>
        <v/>
      </c>
      <c r="AE143" s="38" t="str">
        <f t="shared" si="78"/>
        <v/>
      </c>
      <c r="AF143" s="38" t="str">
        <f t="shared" si="79"/>
        <v/>
      </c>
      <c r="AG143" s="38" t="str">
        <f t="shared" si="80"/>
        <v/>
      </c>
      <c r="AH143" s="38" t="str">
        <f t="shared" si="81"/>
        <v/>
      </c>
      <c r="AJ143" s="38" t="e">
        <f>IF(#REF!="","",VLOOKUP(#REF!,$A$5:$C$173,3,))</f>
        <v>#REF!</v>
      </c>
      <c r="AK143" s="38" t="e">
        <f t="shared" si="100"/>
        <v>#REF!</v>
      </c>
      <c r="AL143" s="38" t="e">
        <f t="shared" si="100"/>
        <v>#REF!</v>
      </c>
      <c r="AM143" s="38" t="e">
        <f t="shared" si="100"/>
        <v>#REF!</v>
      </c>
      <c r="AN143" s="38" t="e">
        <f t="shared" si="100"/>
        <v>#REF!</v>
      </c>
      <c r="AO143" s="38" t="e">
        <f t="shared" si="100"/>
        <v>#REF!</v>
      </c>
      <c r="AP143" s="38" t="e">
        <f t="shared" si="100"/>
        <v>#REF!</v>
      </c>
      <c r="AQ143" s="38" t="e">
        <f t="shared" si="100"/>
        <v>#REF!</v>
      </c>
      <c r="AR143" s="38" t="e">
        <f t="shared" si="100"/>
        <v>#REF!</v>
      </c>
      <c r="BA143" s="21" t="str">
        <f>IF(BB143="","",ROWS($BB$113:BB143))</f>
        <v/>
      </c>
      <c r="BB143" s="149"/>
      <c r="BC143" s="150"/>
      <c r="BD143" s="150"/>
      <c r="BE143" s="151"/>
      <c r="BF143" s="49"/>
      <c r="BG143" s="22" t="str">
        <f t="shared" si="88"/>
        <v/>
      </c>
      <c r="BH143" s="22"/>
      <c r="BI143" s="22"/>
      <c r="BJ143" s="22" t="str">
        <f t="shared" si="87"/>
        <v/>
      </c>
      <c r="BK143" s="22" t="str">
        <f t="shared" si="89"/>
        <v/>
      </c>
      <c r="BL143" s="22" t="str">
        <f t="shared" si="90"/>
        <v/>
      </c>
      <c r="BN143" s="14" t="str">
        <f t="shared" si="102"/>
        <v/>
      </c>
      <c r="BO143" s="14">
        <f t="shared" si="103"/>
        <v>5</v>
      </c>
      <c r="BP143" s="14" t="str">
        <f t="shared" si="104"/>
        <v>F</v>
      </c>
      <c r="BQ143" s="14" t="str">
        <f t="shared" si="105"/>
        <v>0</v>
      </c>
      <c r="BT143" s="13">
        <v>16.059999999999999</v>
      </c>
      <c r="BU143" s="45">
        <v>6</v>
      </c>
      <c r="BV143" s="45">
        <v>198</v>
      </c>
      <c r="BW143" s="2"/>
      <c r="BX143" s="1">
        <v>1.51</v>
      </c>
      <c r="BY143" s="1">
        <v>1.5109999999999999</v>
      </c>
      <c r="BZ143" s="1">
        <v>1.5870000000000002</v>
      </c>
      <c r="CA143" s="1">
        <v>1.5880000000000001</v>
      </c>
      <c r="CB143" s="1">
        <v>1.8969999999999998</v>
      </c>
      <c r="CC143" s="1">
        <v>1.8979999999999999</v>
      </c>
      <c r="CE143" s="64">
        <v>1.4240000000000002</v>
      </c>
      <c r="CF143" s="64">
        <v>1.425</v>
      </c>
      <c r="CG143" s="64">
        <v>1.4909999999999999</v>
      </c>
      <c r="CH143" s="64">
        <v>1.492</v>
      </c>
      <c r="CI143" s="64">
        <v>1.7619999999999998</v>
      </c>
      <c r="CJ143" s="64">
        <v>1.7629999999999999</v>
      </c>
      <c r="CM143" s="14" t="e">
        <f>IF('Nutritional Status'!#REF!="","",IF('Nutritional Status'!#REF!&gt;CT143,$CU$3,IF('Nutritional Status'!#REF!&gt;CR143,$CS$3,IF('Nutritional Status'!#REF!&gt;CP143,$CQ$3,$CP$3))))</f>
        <v>#REF!</v>
      </c>
      <c r="CN143" s="38">
        <v>38</v>
      </c>
      <c r="CO143" s="14" t="str">
        <f t="shared" si="98"/>
        <v/>
      </c>
      <c r="CP143" s="14" t="str">
        <f t="shared" si="85"/>
        <v/>
      </c>
      <c r="CQ143" s="14" t="str">
        <f t="shared" si="85"/>
        <v/>
      </c>
      <c r="CR143" s="14" t="str">
        <f t="shared" si="85"/>
        <v/>
      </c>
      <c r="CS143" s="14" t="str">
        <f t="shared" si="85"/>
        <v/>
      </c>
      <c r="CT143" s="14" t="str">
        <f t="shared" si="85"/>
        <v/>
      </c>
      <c r="CU143" s="14" t="str">
        <f t="shared" si="85"/>
        <v/>
      </c>
      <c r="CW143" s="38">
        <v>38</v>
      </c>
      <c r="CX143" s="14" t="e">
        <f t="shared" si="99"/>
        <v>#REF!</v>
      </c>
      <c r="CY143" s="14" t="e">
        <f t="shared" si="101"/>
        <v>#REF!</v>
      </c>
      <c r="CZ143" s="14" t="e">
        <f t="shared" si="101"/>
        <v>#REF!</v>
      </c>
      <c r="DA143" s="14" t="e">
        <f t="shared" si="101"/>
        <v>#REF!</v>
      </c>
      <c r="DB143" s="14" t="e">
        <f t="shared" si="101"/>
        <v>#REF!</v>
      </c>
      <c r="DC143" s="14" t="e">
        <f t="shared" si="101"/>
        <v>#REF!</v>
      </c>
      <c r="DD143" s="14" t="e">
        <f t="shared" si="101"/>
        <v>#REF!</v>
      </c>
    </row>
    <row r="144" spans="1:108" ht="15" customHeight="1">
      <c r="A144" s="13">
        <v>16.07</v>
      </c>
      <c r="B144" s="31">
        <v>7</v>
      </c>
      <c r="C144" s="31">
        <v>199</v>
      </c>
      <c r="D144" s="2"/>
      <c r="E144" s="11">
        <v>15.2</v>
      </c>
      <c r="F144" s="11">
        <f t="shared" si="91"/>
        <v>15.299999999999999</v>
      </c>
      <c r="G144" s="11">
        <v>16.7</v>
      </c>
      <c r="H144" s="11">
        <f t="shared" si="92"/>
        <v>16.8</v>
      </c>
      <c r="I144" s="11">
        <v>28.3</v>
      </c>
      <c r="J144" s="11">
        <f t="shared" si="93"/>
        <v>28.400000000000002</v>
      </c>
      <c r="K144" s="1">
        <v>35</v>
      </c>
      <c r="L144" s="1">
        <f t="shared" si="94"/>
        <v>35.1</v>
      </c>
      <c r="M144" s="3"/>
      <c r="N144" s="11">
        <v>14.6</v>
      </c>
      <c r="O144" s="11">
        <f t="shared" si="95"/>
        <v>14.7</v>
      </c>
      <c r="P144" s="1">
        <v>16.2</v>
      </c>
      <c r="Q144" s="1">
        <f t="shared" si="96"/>
        <v>16.3</v>
      </c>
      <c r="R144" s="1">
        <v>29.1</v>
      </c>
      <c r="S144" s="1">
        <f t="shared" si="86"/>
        <v>29.200000000000003</v>
      </c>
      <c r="T144" s="1">
        <v>36.200000000000003</v>
      </c>
      <c r="U144" s="1">
        <f t="shared" si="97"/>
        <v>36.300000000000004</v>
      </c>
      <c r="Y144" s="38">
        <v>39</v>
      </c>
      <c r="Z144" s="38" t="e">
        <f>IF('Nutritional Status'!#REF!="","",VLOOKUP('Nutritional Status'!#REF!,$A$5:$C$173,3,))</f>
        <v>#REF!</v>
      </c>
      <c r="AA144" s="38" t="e">
        <f t="shared" si="74"/>
        <v>#REF!</v>
      </c>
      <c r="AB144" s="38" t="e">
        <f t="shared" si="75"/>
        <v>#REF!</v>
      </c>
      <c r="AC144" s="38" t="e">
        <f t="shared" si="76"/>
        <v>#REF!</v>
      </c>
      <c r="AD144" s="38" t="e">
        <f t="shared" si="77"/>
        <v>#REF!</v>
      </c>
      <c r="AE144" s="38" t="e">
        <f t="shared" si="78"/>
        <v>#REF!</v>
      </c>
      <c r="AF144" s="38" t="e">
        <f t="shared" si="79"/>
        <v>#REF!</v>
      </c>
      <c r="AG144" s="38" t="e">
        <f t="shared" si="80"/>
        <v>#REF!</v>
      </c>
      <c r="AH144" s="38" t="e">
        <f t="shared" si="81"/>
        <v>#REF!</v>
      </c>
      <c r="AJ144" s="38" t="e">
        <f>IF(#REF!="","",VLOOKUP(#REF!,$A$5:$C$173,3,))</f>
        <v>#REF!</v>
      </c>
      <c r="AK144" s="38" t="e">
        <f t="shared" si="100"/>
        <v>#REF!</v>
      </c>
      <c r="AL144" s="38" t="e">
        <f t="shared" si="100"/>
        <v>#REF!</v>
      </c>
      <c r="AM144" s="38" t="e">
        <f t="shared" si="100"/>
        <v>#REF!</v>
      </c>
      <c r="AN144" s="38" t="e">
        <f t="shared" si="100"/>
        <v>#REF!</v>
      </c>
      <c r="AO144" s="38" t="e">
        <f t="shared" si="100"/>
        <v>#REF!</v>
      </c>
      <c r="AP144" s="38" t="e">
        <f t="shared" si="100"/>
        <v>#REF!</v>
      </c>
      <c r="AQ144" s="38" t="e">
        <f t="shared" si="100"/>
        <v>#REF!</v>
      </c>
      <c r="AR144" s="38" t="e">
        <f t="shared" si="100"/>
        <v>#REF!</v>
      </c>
      <c r="BA144" s="21" t="str">
        <f>IF(BB144="","",ROWS($BB$113:BB144))</f>
        <v/>
      </c>
      <c r="BB144" s="149"/>
      <c r="BC144" s="150"/>
      <c r="BD144" s="150"/>
      <c r="BE144" s="151"/>
      <c r="BF144" s="49"/>
      <c r="BG144" s="22" t="str">
        <f t="shared" si="88"/>
        <v/>
      </c>
      <c r="BH144" s="22"/>
      <c r="BI144" s="22"/>
      <c r="BJ144" s="22" t="str">
        <f t="shared" si="87"/>
        <v/>
      </c>
      <c r="BK144" s="22" t="str">
        <f t="shared" si="89"/>
        <v/>
      </c>
      <c r="BL144" s="22" t="str">
        <f t="shared" si="90"/>
        <v/>
      </c>
      <c r="BN144" s="14" t="str">
        <f t="shared" si="102"/>
        <v/>
      </c>
      <c r="BO144" s="14">
        <f t="shared" si="103"/>
        <v>5</v>
      </c>
      <c r="BP144" s="14" t="str">
        <f t="shared" si="104"/>
        <v>F</v>
      </c>
      <c r="BQ144" s="14" t="str">
        <f t="shared" si="105"/>
        <v>0</v>
      </c>
      <c r="BT144" s="13">
        <v>16.07</v>
      </c>
      <c r="BU144" s="45">
        <v>7</v>
      </c>
      <c r="BV144" s="45">
        <v>199</v>
      </c>
      <c r="BW144" s="2"/>
      <c r="BX144" s="1">
        <v>1.5119999999999998</v>
      </c>
      <c r="BY144" s="1">
        <v>1.5129999999999999</v>
      </c>
      <c r="BZ144" s="1">
        <v>1.589</v>
      </c>
      <c r="CA144" s="1">
        <v>1.59</v>
      </c>
      <c r="CB144" s="1">
        <v>1.8980000000000001</v>
      </c>
      <c r="CC144" s="1">
        <v>1.899</v>
      </c>
      <c r="CE144" s="64">
        <v>1.4240000000000002</v>
      </c>
      <c r="CF144" s="64">
        <v>1.425</v>
      </c>
      <c r="CG144" s="64">
        <v>1.4920000000000002</v>
      </c>
      <c r="CH144" s="64">
        <v>1.4930000000000001</v>
      </c>
      <c r="CI144" s="64">
        <v>1.7619999999999998</v>
      </c>
      <c r="CJ144" s="64">
        <v>1.7629999999999999</v>
      </c>
      <c r="CM144" s="14" t="e">
        <f>IF('Nutritional Status'!#REF!="","",IF('Nutritional Status'!#REF!&gt;CT144,$CU$3,IF('Nutritional Status'!#REF!&gt;CR144,$CS$3,IF('Nutritional Status'!#REF!&gt;CP144,$CQ$3,$CP$3))))</f>
        <v>#REF!</v>
      </c>
      <c r="CN144" s="38">
        <v>39</v>
      </c>
      <c r="CO144" s="14" t="e">
        <f t="shared" si="98"/>
        <v>#REF!</v>
      </c>
      <c r="CP144" s="14" t="e">
        <f t="shared" si="85"/>
        <v>#REF!</v>
      </c>
      <c r="CQ144" s="14" t="e">
        <f t="shared" si="85"/>
        <v>#REF!</v>
      </c>
      <c r="CR144" s="14" t="e">
        <f t="shared" si="85"/>
        <v>#REF!</v>
      </c>
      <c r="CS144" s="14" t="e">
        <f t="shared" si="85"/>
        <v>#REF!</v>
      </c>
      <c r="CT144" s="14" t="e">
        <f t="shared" si="85"/>
        <v>#REF!</v>
      </c>
      <c r="CU144" s="14" t="e">
        <f t="shared" si="85"/>
        <v>#REF!</v>
      </c>
      <c r="CW144" s="38">
        <v>39</v>
      </c>
      <c r="CX144" s="14" t="e">
        <f t="shared" si="99"/>
        <v>#REF!</v>
      </c>
      <c r="CY144" s="14" t="e">
        <f t="shared" si="101"/>
        <v>#REF!</v>
      </c>
      <c r="CZ144" s="14" t="e">
        <f t="shared" si="101"/>
        <v>#REF!</v>
      </c>
      <c r="DA144" s="14" t="e">
        <f t="shared" si="101"/>
        <v>#REF!</v>
      </c>
      <c r="DB144" s="14" t="e">
        <f t="shared" si="101"/>
        <v>#REF!</v>
      </c>
      <c r="DC144" s="14" t="e">
        <f t="shared" si="101"/>
        <v>#REF!</v>
      </c>
      <c r="DD144" s="14" t="e">
        <f t="shared" si="101"/>
        <v>#REF!</v>
      </c>
    </row>
    <row r="145" spans="1:108" ht="15" customHeight="1">
      <c r="A145" s="13">
        <v>16.079999999999998</v>
      </c>
      <c r="B145" s="31">
        <v>8</v>
      </c>
      <c r="C145" s="31">
        <v>200</v>
      </c>
      <c r="D145" s="2"/>
      <c r="E145" s="11">
        <v>15.2</v>
      </c>
      <c r="F145" s="11">
        <f t="shared" si="91"/>
        <v>15.299999999999999</v>
      </c>
      <c r="G145" s="11">
        <v>16.7</v>
      </c>
      <c r="H145" s="11">
        <f t="shared" si="92"/>
        <v>16.8</v>
      </c>
      <c r="I145" s="11">
        <v>28.4</v>
      </c>
      <c r="J145" s="11">
        <f t="shared" si="93"/>
        <v>28.5</v>
      </c>
      <c r="K145" s="1">
        <v>35.1</v>
      </c>
      <c r="L145" s="1">
        <f t="shared" si="94"/>
        <v>35.200000000000003</v>
      </c>
      <c r="M145" s="3"/>
      <c r="N145" s="11">
        <v>14.6</v>
      </c>
      <c r="O145" s="11">
        <f t="shared" si="95"/>
        <v>14.7</v>
      </c>
      <c r="P145" s="1">
        <v>16.2</v>
      </c>
      <c r="Q145" s="1">
        <f t="shared" si="96"/>
        <v>16.3</v>
      </c>
      <c r="R145" s="1">
        <v>29.2</v>
      </c>
      <c r="S145" s="1">
        <f t="shared" si="86"/>
        <v>29.3</v>
      </c>
      <c r="T145" s="1">
        <v>36.200000000000003</v>
      </c>
      <c r="U145" s="1">
        <f t="shared" si="97"/>
        <v>36.300000000000004</v>
      </c>
      <c r="Y145" s="38">
        <v>40</v>
      </c>
      <c r="Z145" s="38" t="e">
        <f>IF('Nutritional Status'!#REF!="","",VLOOKUP('Nutritional Status'!#REF!,$A$5:$C$173,3,))</f>
        <v>#REF!</v>
      </c>
      <c r="AA145" s="38" t="e">
        <f t="shared" si="74"/>
        <v>#REF!</v>
      </c>
      <c r="AB145" s="38" t="e">
        <f t="shared" si="75"/>
        <v>#REF!</v>
      </c>
      <c r="AC145" s="38" t="e">
        <f t="shared" si="76"/>
        <v>#REF!</v>
      </c>
      <c r="AD145" s="38" t="e">
        <f t="shared" si="77"/>
        <v>#REF!</v>
      </c>
      <c r="AE145" s="38" t="e">
        <f t="shared" si="78"/>
        <v>#REF!</v>
      </c>
      <c r="AF145" s="38" t="e">
        <f t="shared" si="79"/>
        <v>#REF!</v>
      </c>
      <c r="AG145" s="38" t="e">
        <f t="shared" si="80"/>
        <v>#REF!</v>
      </c>
      <c r="AH145" s="38" t="e">
        <f t="shared" si="81"/>
        <v>#REF!</v>
      </c>
      <c r="AJ145" s="38" t="e">
        <f>IF(#REF!="","",VLOOKUP(#REF!,$A$5:$C$173,3,))</f>
        <v>#REF!</v>
      </c>
      <c r="AK145" s="38" t="e">
        <f t="shared" si="100"/>
        <v>#REF!</v>
      </c>
      <c r="AL145" s="38" t="e">
        <f t="shared" si="100"/>
        <v>#REF!</v>
      </c>
      <c r="AM145" s="38" t="e">
        <f t="shared" si="100"/>
        <v>#REF!</v>
      </c>
      <c r="AN145" s="38" t="e">
        <f t="shared" si="100"/>
        <v>#REF!</v>
      </c>
      <c r="AO145" s="38" t="e">
        <f t="shared" si="100"/>
        <v>#REF!</v>
      </c>
      <c r="AP145" s="38" t="e">
        <f t="shared" si="100"/>
        <v>#REF!</v>
      </c>
      <c r="AQ145" s="38" t="e">
        <f t="shared" si="100"/>
        <v>#REF!</v>
      </c>
      <c r="AR145" s="38" t="e">
        <f t="shared" si="100"/>
        <v>#REF!</v>
      </c>
      <c r="BA145" s="21" t="str">
        <f>IF(BB145="","",ROWS($BB$113:BB145))</f>
        <v/>
      </c>
      <c r="BB145" s="149"/>
      <c r="BC145" s="150"/>
      <c r="BD145" s="150"/>
      <c r="BE145" s="151"/>
      <c r="BF145" s="49"/>
      <c r="BG145" s="22" t="str">
        <f t="shared" si="88"/>
        <v/>
      </c>
      <c r="BH145" s="22"/>
      <c r="BI145" s="22"/>
      <c r="BJ145" s="22" t="str">
        <f t="shared" si="87"/>
        <v/>
      </c>
      <c r="BK145" s="22" t="str">
        <f t="shared" si="89"/>
        <v/>
      </c>
      <c r="BL145" s="22" t="str">
        <f t="shared" si="90"/>
        <v/>
      </c>
      <c r="BN145" s="14" t="str">
        <f t="shared" si="102"/>
        <v/>
      </c>
      <c r="BO145" s="14">
        <f t="shared" si="103"/>
        <v>5</v>
      </c>
      <c r="BP145" s="14" t="str">
        <f t="shared" si="104"/>
        <v>F</v>
      </c>
      <c r="BQ145" s="14" t="str">
        <f t="shared" si="105"/>
        <v>0</v>
      </c>
      <c r="BT145" s="13">
        <v>16.079999999999998</v>
      </c>
      <c r="BU145" s="45">
        <v>8</v>
      </c>
      <c r="BV145" s="45">
        <v>200</v>
      </c>
      <c r="BW145" s="2"/>
      <c r="BX145" s="1">
        <v>1.514</v>
      </c>
      <c r="BY145" s="1">
        <v>1.5149999999999999</v>
      </c>
      <c r="BZ145" s="1">
        <v>1.591</v>
      </c>
      <c r="CA145" s="1">
        <v>1.5919999999999999</v>
      </c>
      <c r="CB145" s="1">
        <v>1.9</v>
      </c>
      <c r="CC145" s="1">
        <v>1.901</v>
      </c>
      <c r="CE145" s="64">
        <v>1.425</v>
      </c>
      <c r="CF145" s="64">
        <v>1.4259999999999999</v>
      </c>
      <c r="CG145" s="64">
        <v>1.4920000000000002</v>
      </c>
      <c r="CH145" s="64">
        <v>1.4930000000000001</v>
      </c>
      <c r="CI145" s="64">
        <v>1.7619999999999998</v>
      </c>
      <c r="CJ145" s="64">
        <v>1.7629999999999999</v>
      </c>
      <c r="CM145" s="14" t="e">
        <f>IF('Nutritional Status'!#REF!="","",IF('Nutritional Status'!#REF!&gt;CT145,$CU$3,IF('Nutritional Status'!#REF!&gt;CR145,$CS$3,IF('Nutritional Status'!#REF!&gt;CP145,$CQ$3,$CP$3))))</f>
        <v>#REF!</v>
      </c>
      <c r="CN145" s="38">
        <v>40</v>
      </c>
      <c r="CO145" s="14" t="e">
        <f t="shared" si="98"/>
        <v>#REF!</v>
      </c>
      <c r="CP145" s="14" t="e">
        <f t="shared" si="85"/>
        <v>#REF!</v>
      </c>
      <c r="CQ145" s="14" t="e">
        <f t="shared" si="85"/>
        <v>#REF!</v>
      </c>
      <c r="CR145" s="14" t="e">
        <f t="shared" si="85"/>
        <v>#REF!</v>
      </c>
      <c r="CS145" s="14" t="e">
        <f t="shared" si="85"/>
        <v>#REF!</v>
      </c>
      <c r="CT145" s="14" t="e">
        <f t="shared" si="85"/>
        <v>#REF!</v>
      </c>
      <c r="CU145" s="14" t="e">
        <f t="shared" si="85"/>
        <v>#REF!</v>
      </c>
      <c r="CW145" s="38">
        <v>40</v>
      </c>
      <c r="CX145" s="14" t="e">
        <f t="shared" si="99"/>
        <v>#REF!</v>
      </c>
      <c r="CY145" s="14" t="e">
        <f t="shared" si="101"/>
        <v>#REF!</v>
      </c>
      <c r="CZ145" s="14" t="e">
        <f t="shared" si="101"/>
        <v>#REF!</v>
      </c>
      <c r="DA145" s="14" t="e">
        <f t="shared" si="101"/>
        <v>#REF!</v>
      </c>
      <c r="DB145" s="14" t="e">
        <f t="shared" si="101"/>
        <v>#REF!</v>
      </c>
      <c r="DC145" s="14" t="e">
        <f t="shared" si="101"/>
        <v>#REF!</v>
      </c>
      <c r="DD145" s="14" t="e">
        <f t="shared" si="101"/>
        <v>#REF!</v>
      </c>
    </row>
    <row r="146" spans="1:108" ht="15" customHeight="1">
      <c r="A146" s="13">
        <v>16.09</v>
      </c>
      <c r="B146" s="31">
        <v>9</v>
      </c>
      <c r="C146" s="31">
        <v>201</v>
      </c>
      <c r="D146" s="2"/>
      <c r="E146" s="11">
        <v>15.3</v>
      </c>
      <c r="F146" s="11">
        <f t="shared" si="91"/>
        <v>15.4</v>
      </c>
      <c r="G146" s="11">
        <v>16.7</v>
      </c>
      <c r="H146" s="11">
        <f t="shared" si="92"/>
        <v>16.8</v>
      </c>
      <c r="I146" s="11">
        <v>28.5</v>
      </c>
      <c r="J146" s="11">
        <f t="shared" si="93"/>
        <v>28.6</v>
      </c>
      <c r="K146" s="1">
        <v>35.1</v>
      </c>
      <c r="L146" s="1">
        <f t="shared" si="94"/>
        <v>35.200000000000003</v>
      </c>
      <c r="M146" s="3"/>
      <c r="N146" s="11">
        <v>14.6</v>
      </c>
      <c r="O146" s="11">
        <f t="shared" si="95"/>
        <v>14.7</v>
      </c>
      <c r="P146" s="1">
        <v>16.2</v>
      </c>
      <c r="Q146" s="1">
        <f t="shared" si="96"/>
        <v>16.3</v>
      </c>
      <c r="R146" s="1">
        <v>29.2</v>
      </c>
      <c r="S146" s="1">
        <f t="shared" si="86"/>
        <v>29.3</v>
      </c>
      <c r="T146" s="1">
        <v>36.299999999999997</v>
      </c>
      <c r="U146" s="1">
        <f t="shared" si="97"/>
        <v>36.4</v>
      </c>
      <c r="Y146" s="38">
        <v>41</v>
      </c>
      <c r="Z146" s="38" t="e">
        <f>IF('Nutritional Status'!#REF!="","",VLOOKUP('Nutritional Status'!#REF!,$A$5:$C$173,3,))</f>
        <v>#REF!</v>
      </c>
      <c r="AA146" s="38" t="e">
        <f t="shared" si="74"/>
        <v>#REF!</v>
      </c>
      <c r="AB146" s="38" t="e">
        <f t="shared" si="75"/>
        <v>#REF!</v>
      </c>
      <c r="AC146" s="38" t="e">
        <f t="shared" si="76"/>
        <v>#REF!</v>
      </c>
      <c r="AD146" s="38" t="e">
        <f t="shared" si="77"/>
        <v>#REF!</v>
      </c>
      <c r="AE146" s="38" t="e">
        <f t="shared" si="78"/>
        <v>#REF!</v>
      </c>
      <c r="AF146" s="38" t="e">
        <f t="shared" si="79"/>
        <v>#REF!</v>
      </c>
      <c r="AG146" s="38" t="e">
        <f t="shared" si="80"/>
        <v>#REF!</v>
      </c>
      <c r="AH146" s="38" t="e">
        <f t="shared" si="81"/>
        <v>#REF!</v>
      </c>
      <c r="AJ146" s="38" t="e">
        <f>IF(#REF!="","",VLOOKUP(#REF!,$A$5:$C$173,3,))</f>
        <v>#REF!</v>
      </c>
      <c r="AK146" s="38" t="e">
        <f t="shared" si="100"/>
        <v>#REF!</v>
      </c>
      <c r="AL146" s="38" t="e">
        <f t="shared" si="100"/>
        <v>#REF!</v>
      </c>
      <c r="AM146" s="38" t="e">
        <f t="shared" si="100"/>
        <v>#REF!</v>
      </c>
      <c r="AN146" s="38" t="e">
        <f t="shared" si="100"/>
        <v>#REF!</v>
      </c>
      <c r="AO146" s="38" t="e">
        <f t="shared" si="100"/>
        <v>#REF!</v>
      </c>
      <c r="AP146" s="38" t="e">
        <f t="shared" si="100"/>
        <v>#REF!</v>
      </c>
      <c r="AQ146" s="38" t="e">
        <f t="shared" si="100"/>
        <v>#REF!</v>
      </c>
      <c r="AR146" s="38" t="e">
        <f t="shared" si="100"/>
        <v>#REF!</v>
      </c>
      <c r="BA146" s="21" t="str">
        <f>IF(BB146="","",ROWS($BB$113:BB146))</f>
        <v/>
      </c>
      <c r="BB146" s="149"/>
      <c r="BC146" s="150"/>
      <c r="BD146" s="150"/>
      <c r="BE146" s="151"/>
      <c r="BF146" s="49"/>
      <c r="BG146" s="22" t="str">
        <f t="shared" si="88"/>
        <v/>
      </c>
      <c r="BH146" s="22"/>
      <c r="BI146" s="22"/>
      <c r="BJ146" s="22" t="str">
        <f t="shared" si="87"/>
        <v/>
      </c>
      <c r="BK146" s="22" t="str">
        <f t="shared" si="89"/>
        <v/>
      </c>
      <c r="BL146" s="22" t="str">
        <f t="shared" si="90"/>
        <v/>
      </c>
      <c r="BN146" s="14" t="str">
        <f t="shared" si="102"/>
        <v/>
      </c>
      <c r="BO146" s="14">
        <f t="shared" si="103"/>
        <v>5</v>
      </c>
      <c r="BP146" s="14" t="str">
        <f t="shared" si="104"/>
        <v>F</v>
      </c>
      <c r="BQ146" s="14" t="str">
        <f t="shared" si="105"/>
        <v>0</v>
      </c>
      <c r="BT146" s="13">
        <v>16.09</v>
      </c>
      <c r="BU146" s="45">
        <v>9</v>
      </c>
      <c r="BV146" s="45">
        <v>201</v>
      </c>
      <c r="BW146" s="2"/>
      <c r="BX146" s="1">
        <v>1.516</v>
      </c>
      <c r="BY146" s="1">
        <v>1.5169999999999999</v>
      </c>
      <c r="BZ146" s="1">
        <v>1.5930000000000002</v>
      </c>
      <c r="CA146" s="1">
        <v>1.5940000000000001</v>
      </c>
      <c r="CB146" s="1">
        <v>1.901</v>
      </c>
      <c r="CC146" s="1">
        <v>1.9019999999999999</v>
      </c>
      <c r="CE146" s="64">
        <v>1.425</v>
      </c>
      <c r="CF146" s="64">
        <v>1.4259999999999999</v>
      </c>
      <c r="CG146" s="64">
        <v>1.4930000000000001</v>
      </c>
      <c r="CH146" s="64">
        <v>1.494</v>
      </c>
      <c r="CI146" s="64">
        <v>1.7619999999999998</v>
      </c>
      <c r="CJ146" s="64">
        <v>1.7629999999999999</v>
      </c>
      <c r="CM146" s="14" t="e">
        <f>IF('Nutritional Status'!#REF!="","",IF('Nutritional Status'!#REF!&gt;CT146,$CU$3,IF('Nutritional Status'!#REF!&gt;CR146,$CS$3,IF('Nutritional Status'!#REF!&gt;CP146,$CQ$3,$CP$3))))</f>
        <v>#REF!</v>
      </c>
      <c r="CN146" s="38">
        <v>41</v>
      </c>
      <c r="CO146" s="14" t="e">
        <f t="shared" si="98"/>
        <v>#REF!</v>
      </c>
      <c r="CP146" s="14" t="e">
        <f t="shared" si="85"/>
        <v>#REF!</v>
      </c>
      <c r="CQ146" s="14" t="e">
        <f t="shared" si="85"/>
        <v>#REF!</v>
      </c>
      <c r="CR146" s="14" t="e">
        <f t="shared" si="85"/>
        <v>#REF!</v>
      </c>
      <c r="CS146" s="14" t="e">
        <f t="shared" si="85"/>
        <v>#REF!</v>
      </c>
      <c r="CT146" s="14" t="e">
        <f t="shared" si="85"/>
        <v>#REF!</v>
      </c>
      <c r="CU146" s="14" t="e">
        <f t="shared" si="85"/>
        <v>#REF!</v>
      </c>
      <c r="CW146" s="38">
        <v>41</v>
      </c>
      <c r="CX146" s="14" t="e">
        <f t="shared" si="99"/>
        <v>#REF!</v>
      </c>
      <c r="CY146" s="14" t="e">
        <f t="shared" si="101"/>
        <v>#REF!</v>
      </c>
      <c r="CZ146" s="14" t="e">
        <f t="shared" si="101"/>
        <v>#REF!</v>
      </c>
      <c r="DA146" s="14" t="e">
        <f t="shared" si="101"/>
        <v>#REF!</v>
      </c>
      <c r="DB146" s="14" t="e">
        <f t="shared" si="101"/>
        <v>#REF!</v>
      </c>
      <c r="DC146" s="14" t="e">
        <f t="shared" si="101"/>
        <v>#REF!</v>
      </c>
      <c r="DD146" s="14" t="e">
        <f t="shared" si="101"/>
        <v>#REF!</v>
      </c>
    </row>
    <row r="147" spans="1:108" ht="15" customHeight="1">
      <c r="A147" s="13">
        <v>16.100000000000001</v>
      </c>
      <c r="B147" s="31">
        <v>10</v>
      </c>
      <c r="C147" s="31">
        <v>202</v>
      </c>
      <c r="D147" s="2"/>
      <c r="E147" s="11">
        <v>15.3</v>
      </c>
      <c r="F147" s="11">
        <f t="shared" si="91"/>
        <v>15.4</v>
      </c>
      <c r="G147" s="11">
        <v>16.8</v>
      </c>
      <c r="H147" s="11">
        <f t="shared" si="92"/>
        <v>16.900000000000002</v>
      </c>
      <c r="I147" s="11">
        <v>28.5</v>
      </c>
      <c r="J147" s="11">
        <f t="shared" si="93"/>
        <v>28.6</v>
      </c>
      <c r="K147" s="1">
        <v>35.1</v>
      </c>
      <c r="L147" s="1">
        <f t="shared" si="94"/>
        <v>35.200000000000003</v>
      </c>
      <c r="M147" s="3"/>
      <c r="N147" s="11">
        <v>14.6</v>
      </c>
      <c r="O147" s="11">
        <f t="shared" si="95"/>
        <v>14.7</v>
      </c>
      <c r="P147" s="1">
        <v>16.2</v>
      </c>
      <c r="Q147" s="1">
        <f t="shared" si="96"/>
        <v>16.3</v>
      </c>
      <c r="R147" s="1">
        <v>29.2</v>
      </c>
      <c r="S147" s="1">
        <f t="shared" si="86"/>
        <v>29.3</v>
      </c>
      <c r="T147" s="1">
        <v>36.299999999999997</v>
      </c>
      <c r="U147" s="1">
        <f t="shared" si="97"/>
        <v>36.4</v>
      </c>
      <c r="Y147" s="38">
        <v>42</v>
      </c>
      <c r="Z147" s="38" t="e">
        <f>IF('Nutritional Status'!#REF!="","",VLOOKUP('Nutritional Status'!#REF!,$A$5:$C$173,3,))</f>
        <v>#REF!</v>
      </c>
      <c r="AA147" s="38" t="e">
        <f t="shared" si="74"/>
        <v>#REF!</v>
      </c>
      <c r="AB147" s="38" t="e">
        <f t="shared" si="75"/>
        <v>#REF!</v>
      </c>
      <c r="AC147" s="38" t="e">
        <f t="shared" si="76"/>
        <v>#REF!</v>
      </c>
      <c r="AD147" s="38" t="e">
        <f t="shared" si="77"/>
        <v>#REF!</v>
      </c>
      <c r="AE147" s="38" t="e">
        <f t="shared" si="78"/>
        <v>#REF!</v>
      </c>
      <c r="AF147" s="38" t="e">
        <f t="shared" si="79"/>
        <v>#REF!</v>
      </c>
      <c r="AG147" s="38" t="e">
        <f t="shared" si="80"/>
        <v>#REF!</v>
      </c>
      <c r="AH147" s="38" t="e">
        <f t="shared" si="81"/>
        <v>#REF!</v>
      </c>
      <c r="AJ147" s="38" t="e">
        <f>IF(#REF!="","",VLOOKUP(#REF!,$A$5:$C$173,3,))</f>
        <v>#REF!</v>
      </c>
      <c r="AK147" s="38" t="e">
        <f t="shared" si="100"/>
        <v>#REF!</v>
      </c>
      <c r="AL147" s="38" t="e">
        <f t="shared" si="100"/>
        <v>#REF!</v>
      </c>
      <c r="AM147" s="38" t="e">
        <f t="shared" si="100"/>
        <v>#REF!</v>
      </c>
      <c r="AN147" s="38" t="e">
        <f t="shared" si="100"/>
        <v>#REF!</v>
      </c>
      <c r="AO147" s="38" t="e">
        <f t="shared" si="100"/>
        <v>#REF!</v>
      </c>
      <c r="AP147" s="38" t="e">
        <f t="shared" si="100"/>
        <v>#REF!</v>
      </c>
      <c r="AQ147" s="38" t="e">
        <f t="shared" si="100"/>
        <v>#REF!</v>
      </c>
      <c r="AR147" s="38" t="e">
        <f t="shared" si="100"/>
        <v>#REF!</v>
      </c>
      <c r="BA147" s="21" t="str">
        <f>IF(BB147="","",ROWS($BB$113:BB147))</f>
        <v/>
      </c>
      <c r="BB147" s="149"/>
      <c r="BC147" s="150"/>
      <c r="BD147" s="150"/>
      <c r="BE147" s="151"/>
      <c r="BF147" s="49"/>
      <c r="BG147" s="22" t="str">
        <f t="shared" si="88"/>
        <v/>
      </c>
      <c r="BH147" s="22"/>
      <c r="BI147" s="22"/>
      <c r="BJ147" s="22" t="str">
        <f t="shared" si="87"/>
        <v/>
      </c>
      <c r="BK147" s="22" t="str">
        <f t="shared" si="89"/>
        <v/>
      </c>
      <c r="BL147" s="22" t="str">
        <f t="shared" si="90"/>
        <v/>
      </c>
      <c r="BN147" s="14" t="str">
        <f t="shared" si="102"/>
        <v/>
      </c>
      <c r="BO147" s="14">
        <f t="shared" si="103"/>
        <v>5</v>
      </c>
      <c r="BP147" s="14" t="str">
        <f t="shared" si="104"/>
        <v>F</v>
      </c>
      <c r="BQ147" s="14" t="str">
        <f t="shared" si="105"/>
        <v>0</v>
      </c>
      <c r="BT147" s="13">
        <v>16.100000000000001</v>
      </c>
      <c r="BU147" s="45">
        <v>10</v>
      </c>
      <c r="BV147" s="45">
        <v>202</v>
      </c>
      <c r="BW147" s="2"/>
      <c r="BX147" s="1">
        <v>1.518</v>
      </c>
      <c r="BY147" s="1">
        <v>1.5190000000000001</v>
      </c>
      <c r="BZ147" s="1">
        <v>1.595</v>
      </c>
      <c r="CA147" s="1">
        <v>1.5959999999999999</v>
      </c>
      <c r="CB147" s="1">
        <v>1.9019999999999999</v>
      </c>
      <c r="CC147" s="1">
        <v>1.9029999999999998</v>
      </c>
      <c r="CE147" s="64">
        <v>1.4259999999999999</v>
      </c>
      <c r="CF147" s="64">
        <v>1.4269999999999998</v>
      </c>
      <c r="CG147" s="64">
        <v>1.4930000000000001</v>
      </c>
      <c r="CH147" s="64">
        <v>1.494</v>
      </c>
      <c r="CI147" s="64">
        <v>1.7619999999999998</v>
      </c>
      <c r="CJ147" s="64">
        <v>1.7629999999999999</v>
      </c>
      <c r="CM147" s="14" t="e">
        <f>IF('Nutritional Status'!#REF!="","",IF('Nutritional Status'!#REF!&gt;CT147,$CU$3,IF('Nutritional Status'!#REF!&gt;CR147,$CS$3,IF('Nutritional Status'!#REF!&gt;CP147,$CQ$3,$CP$3))))</f>
        <v>#REF!</v>
      </c>
      <c r="CN147" s="38">
        <v>42</v>
      </c>
      <c r="CO147" s="14" t="e">
        <f t="shared" si="98"/>
        <v>#REF!</v>
      </c>
      <c r="CP147" s="14" t="e">
        <f t="shared" si="85"/>
        <v>#REF!</v>
      </c>
      <c r="CQ147" s="14" t="e">
        <f t="shared" si="85"/>
        <v>#REF!</v>
      </c>
      <c r="CR147" s="14" t="e">
        <f t="shared" si="85"/>
        <v>#REF!</v>
      </c>
      <c r="CS147" s="14" t="e">
        <f t="shared" si="85"/>
        <v>#REF!</v>
      </c>
      <c r="CT147" s="14" t="e">
        <f t="shared" si="85"/>
        <v>#REF!</v>
      </c>
      <c r="CU147" s="14" t="e">
        <f t="shared" si="85"/>
        <v>#REF!</v>
      </c>
      <c r="CW147" s="38">
        <v>42</v>
      </c>
      <c r="CX147" s="14" t="e">
        <f t="shared" si="99"/>
        <v>#REF!</v>
      </c>
      <c r="CY147" s="14" t="e">
        <f t="shared" si="101"/>
        <v>#REF!</v>
      </c>
      <c r="CZ147" s="14" t="e">
        <f t="shared" si="101"/>
        <v>#REF!</v>
      </c>
      <c r="DA147" s="14" t="e">
        <f t="shared" si="101"/>
        <v>#REF!</v>
      </c>
      <c r="DB147" s="14" t="e">
        <f t="shared" si="101"/>
        <v>#REF!</v>
      </c>
      <c r="DC147" s="14" t="e">
        <f t="shared" si="101"/>
        <v>#REF!</v>
      </c>
      <c r="DD147" s="14" t="e">
        <f t="shared" si="101"/>
        <v>#REF!</v>
      </c>
    </row>
    <row r="148" spans="1:108" ht="15" customHeight="1">
      <c r="A148" s="13">
        <v>16.11</v>
      </c>
      <c r="B148" s="31">
        <v>11</v>
      </c>
      <c r="C148" s="31">
        <v>203</v>
      </c>
      <c r="D148" s="2"/>
      <c r="E148" s="11">
        <v>15.3</v>
      </c>
      <c r="F148" s="11">
        <f t="shared" si="91"/>
        <v>15.4</v>
      </c>
      <c r="G148" s="11">
        <v>16.8</v>
      </c>
      <c r="H148" s="11">
        <f t="shared" si="92"/>
        <v>16.900000000000002</v>
      </c>
      <c r="I148" s="11">
        <v>28.6</v>
      </c>
      <c r="J148" s="11">
        <f t="shared" si="93"/>
        <v>28.700000000000003</v>
      </c>
      <c r="K148" s="1">
        <v>35.200000000000003</v>
      </c>
      <c r="L148" s="1">
        <f t="shared" si="94"/>
        <v>35.300000000000004</v>
      </c>
      <c r="M148" s="3"/>
      <c r="N148" s="11">
        <v>14.6</v>
      </c>
      <c r="O148" s="11">
        <f t="shared" si="95"/>
        <v>14.7</v>
      </c>
      <c r="P148" s="1">
        <v>16.2</v>
      </c>
      <c r="Q148" s="1">
        <f t="shared" si="96"/>
        <v>16.3</v>
      </c>
      <c r="R148" s="1">
        <v>29.3</v>
      </c>
      <c r="S148" s="1">
        <f t="shared" si="86"/>
        <v>29.400000000000002</v>
      </c>
      <c r="T148" s="1">
        <v>36.299999999999997</v>
      </c>
      <c r="U148" s="1">
        <f t="shared" si="97"/>
        <v>36.4</v>
      </c>
      <c r="Y148" s="38">
        <v>43</v>
      </c>
      <c r="Z148" s="38" t="str">
        <f>IF('Nutritional Status'!C95="","",VLOOKUP('Nutritional Status'!#REF!,$A$5:$C$173,3,))</f>
        <v/>
      </c>
      <c r="AA148" s="38" t="str">
        <f t="shared" si="74"/>
        <v/>
      </c>
      <c r="AB148" s="38" t="str">
        <f t="shared" si="75"/>
        <v/>
      </c>
      <c r="AC148" s="38" t="str">
        <f t="shared" si="76"/>
        <v/>
      </c>
      <c r="AD148" s="38" t="str">
        <f t="shared" si="77"/>
        <v/>
      </c>
      <c r="AE148" s="38" t="str">
        <f t="shared" si="78"/>
        <v/>
      </c>
      <c r="AF148" s="38" t="str">
        <f t="shared" si="79"/>
        <v/>
      </c>
      <c r="AG148" s="38" t="str">
        <f t="shared" si="80"/>
        <v/>
      </c>
      <c r="AH148" s="38" t="str">
        <f t="shared" si="81"/>
        <v/>
      </c>
      <c r="AJ148" s="38" t="e">
        <f>IF(#REF!="","",VLOOKUP(#REF!,$A$5:$C$173,3,))</f>
        <v>#REF!</v>
      </c>
      <c r="AK148" s="38" t="e">
        <f t="shared" si="100"/>
        <v>#REF!</v>
      </c>
      <c r="AL148" s="38" t="e">
        <f t="shared" si="100"/>
        <v>#REF!</v>
      </c>
      <c r="AM148" s="38" t="e">
        <f t="shared" si="100"/>
        <v>#REF!</v>
      </c>
      <c r="AN148" s="38" t="e">
        <f t="shared" si="100"/>
        <v>#REF!</v>
      </c>
      <c r="AO148" s="38" t="e">
        <f t="shared" si="100"/>
        <v>#REF!</v>
      </c>
      <c r="AP148" s="38" t="e">
        <f t="shared" si="100"/>
        <v>#REF!</v>
      </c>
      <c r="AQ148" s="38" t="e">
        <f t="shared" si="100"/>
        <v>#REF!</v>
      </c>
      <c r="AR148" s="38" t="e">
        <f t="shared" si="100"/>
        <v>#REF!</v>
      </c>
      <c r="BA148" s="21" t="str">
        <f>IF(BB148="","",ROWS($BB$113:BB148))</f>
        <v/>
      </c>
      <c r="BB148" s="149"/>
      <c r="BC148" s="150"/>
      <c r="BD148" s="150"/>
      <c r="BE148" s="151"/>
      <c r="BF148" s="49"/>
      <c r="BG148" s="22" t="str">
        <f t="shared" si="88"/>
        <v/>
      </c>
      <c r="BH148" s="22"/>
      <c r="BI148" s="22"/>
      <c r="BJ148" s="22" t="str">
        <f t="shared" si="87"/>
        <v/>
      </c>
      <c r="BK148" s="22" t="str">
        <f t="shared" si="89"/>
        <v/>
      </c>
      <c r="BL148" s="22" t="str">
        <f t="shared" si="90"/>
        <v/>
      </c>
      <c r="BN148" s="14" t="str">
        <f t="shared" si="102"/>
        <v/>
      </c>
      <c r="BO148" s="14">
        <f t="shared" si="103"/>
        <v>5</v>
      </c>
      <c r="BP148" s="14" t="str">
        <f t="shared" si="104"/>
        <v>F</v>
      </c>
      <c r="BQ148" s="14" t="str">
        <f t="shared" si="105"/>
        <v>0</v>
      </c>
      <c r="BT148" s="13">
        <v>16.11</v>
      </c>
      <c r="BU148" s="45">
        <v>11</v>
      </c>
      <c r="BV148" s="45">
        <v>203</v>
      </c>
      <c r="BW148" s="2"/>
      <c r="BX148" s="1">
        <v>1.52</v>
      </c>
      <c r="BY148" s="1">
        <v>1.5209999999999999</v>
      </c>
      <c r="BZ148" s="1">
        <v>1.5959999999999999</v>
      </c>
      <c r="CA148" s="1">
        <v>1.597</v>
      </c>
      <c r="CB148" s="1">
        <v>1.903</v>
      </c>
      <c r="CC148" s="1">
        <v>1.9040000000000001</v>
      </c>
      <c r="CE148" s="64">
        <v>1.4259999999999999</v>
      </c>
      <c r="CF148" s="64">
        <v>1.4269999999999998</v>
      </c>
      <c r="CG148" s="64">
        <v>1.4930000000000001</v>
      </c>
      <c r="CH148" s="64">
        <v>1.494</v>
      </c>
      <c r="CI148" s="64">
        <v>1.7619999999999998</v>
      </c>
      <c r="CJ148" s="64">
        <v>1.7629999999999999</v>
      </c>
      <c r="CM148" s="14" t="e">
        <f>IF('Nutritional Status'!#REF!="","",IF('Nutritional Status'!#REF!&gt;CT148,$CU$3,IF('Nutritional Status'!#REF!&gt;CR148,$CS$3,IF('Nutritional Status'!#REF!&gt;CP148,$CQ$3,$CP$3))))</f>
        <v>#REF!</v>
      </c>
      <c r="CN148" s="38">
        <v>43</v>
      </c>
      <c r="CO148" s="14" t="str">
        <f t="shared" si="98"/>
        <v/>
      </c>
      <c r="CP148" s="14" t="str">
        <f t="shared" si="85"/>
        <v/>
      </c>
      <c r="CQ148" s="14" t="str">
        <f t="shared" si="85"/>
        <v/>
      </c>
      <c r="CR148" s="14" t="str">
        <f t="shared" si="85"/>
        <v/>
      </c>
      <c r="CS148" s="14" t="str">
        <f t="shared" si="85"/>
        <v/>
      </c>
      <c r="CT148" s="14" t="str">
        <f t="shared" si="85"/>
        <v/>
      </c>
      <c r="CU148" s="14" t="str">
        <f t="shared" si="85"/>
        <v/>
      </c>
      <c r="CW148" s="38">
        <v>43</v>
      </c>
      <c r="CX148" s="14" t="e">
        <f t="shared" si="99"/>
        <v>#REF!</v>
      </c>
      <c r="CY148" s="14" t="e">
        <f t="shared" si="101"/>
        <v>#REF!</v>
      </c>
      <c r="CZ148" s="14" t="e">
        <f t="shared" si="101"/>
        <v>#REF!</v>
      </c>
      <c r="DA148" s="14" t="e">
        <f t="shared" si="101"/>
        <v>#REF!</v>
      </c>
      <c r="DB148" s="14" t="e">
        <f t="shared" si="101"/>
        <v>#REF!</v>
      </c>
      <c r="DC148" s="14" t="e">
        <f t="shared" si="101"/>
        <v>#REF!</v>
      </c>
      <c r="DD148" s="14" t="e">
        <f t="shared" si="101"/>
        <v>#REF!</v>
      </c>
    </row>
    <row r="149" spans="1:108" ht="15" customHeight="1">
      <c r="A149" s="13">
        <v>17</v>
      </c>
      <c r="B149" s="31">
        <v>0</v>
      </c>
      <c r="C149" s="31">
        <v>204</v>
      </c>
      <c r="D149" s="2"/>
      <c r="E149" s="11">
        <v>15.3</v>
      </c>
      <c r="F149" s="11">
        <f t="shared" si="91"/>
        <v>15.4</v>
      </c>
      <c r="G149" s="11">
        <v>16.8</v>
      </c>
      <c r="H149" s="11">
        <f t="shared" si="92"/>
        <v>16.900000000000002</v>
      </c>
      <c r="I149" s="11">
        <v>28.6</v>
      </c>
      <c r="J149" s="11">
        <f t="shared" si="93"/>
        <v>28.700000000000003</v>
      </c>
      <c r="K149" s="1">
        <v>35.200000000000003</v>
      </c>
      <c r="L149" s="1">
        <f t="shared" si="94"/>
        <v>35.300000000000004</v>
      </c>
      <c r="M149" s="3"/>
      <c r="N149" s="11">
        <v>14.6</v>
      </c>
      <c r="O149" s="11">
        <f t="shared" si="95"/>
        <v>14.7</v>
      </c>
      <c r="P149" s="1">
        <v>16.3</v>
      </c>
      <c r="Q149" s="1">
        <f t="shared" si="96"/>
        <v>16.400000000000002</v>
      </c>
      <c r="R149" s="1">
        <v>29.3</v>
      </c>
      <c r="S149" s="1">
        <f t="shared" si="86"/>
        <v>29.400000000000002</v>
      </c>
      <c r="T149" s="1">
        <v>36.299999999999997</v>
      </c>
      <c r="U149" s="1">
        <f t="shared" si="97"/>
        <v>36.4</v>
      </c>
      <c r="Y149" s="38">
        <v>44</v>
      </c>
      <c r="Z149" s="38" t="str">
        <f>IF('Nutritional Status'!C96="","",VLOOKUP('Nutritional Status'!#REF!,$A$5:$C$173,3,))</f>
        <v/>
      </c>
      <c r="AA149" s="38" t="str">
        <f t="shared" si="74"/>
        <v/>
      </c>
      <c r="AB149" s="38" t="str">
        <f t="shared" si="75"/>
        <v/>
      </c>
      <c r="AC149" s="38" t="str">
        <f t="shared" si="76"/>
        <v/>
      </c>
      <c r="AD149" s="38" t="str">
        <f t="shared" si="77"/>
        <v/>
      </c>
      <c r="AE149" s="38" t="str">
        <f t="shared" si="78"/>
        <v/>
      </c>
      <c r="AF149" s="38" t="str">
        <f t="shared" si="79"/>
        <v/>
      </c>
      <c r="AG149" s="38" t="str">
        <f t="shared" si="80"/>
        <v/>
      </c>
      <c r="AH149" s="38" t="str">
        <f t="shared" si="81"/>
        <v/>
      </c>
      <c r="AJ149" s="38" t="e">
        <f>IF(#REF!="","",VLOOKUP(#REF!,$A$5:$C$173,3,))</f>
        <v>#REF!</v>
      </c>
      <c r="AK149" s="38" t="e">
        <f t="shared" si="100"/>
        <v>#REF!</v>
      </c>
      <c r="AL149" s="38" t="e">
        <f t="shared" si="100"/>
        <v>#REF!</v>
      </c>
      <c r="AM149" s="38" t="e">
        <f t="shared" si="100"/>
        <v>#REF!</v>
      </c>
      <c r="AN149" s="38" t="e">
        <f t="shared" si="100"/>
        <v>#REF!</v>
      </c>
      <c r="AO149" s="38" t="e">
        <f t="shared" si="100"/>
        <v>#REF!</v>
      </c>
      <c r="AP149" s="38" t="e">
        <f t="shared" si="100"/>
        <v>#REF!</v>
      </c>
      <c r="AQ149" s="38" t="e">
        <f t="shared" si="100"/>
        <v>#REF!</v>
      </c>
      <c r="AR149" s="38" t="e">
        <f t="shared" si="100"/>
        <v>#REF!</v>
      </c>
      <c r="BA149" s="21" t="str">
        <f>IF(BB149="","",ROWS($BB$113:BB149))</f>
        <v/>
      </c>
      <c r="BB149" s="149"/>
      <c r="BC149" s="150"/>
      <c r="BD149" s="150"/>
      <c r="BE149" s="151"/>
      <c r="BF149" s="49"/>
      <c r="BG149" s="22" t="str">
        <f t="shared" si="88"/>
        <v/>
      </c>
      <c r="BH149" s="22"/>
      <c r="BI149" s="22"/>
      <c r="BJ149" s="22" t="str">
        <f t="shared" si="87"/>
        <v/>
      </c>
      <c r="BK149" s="22" t="str">
        <f t="shared" si="89"/>
        <v/>
      </c>
      <c r="BL149" s="22" t="str">
        <f t="shared" si="90"/>
        <v/>
      </c>
      <c r="BN149" s="14" t="str">
        <f t="shared" si="102"/>
        <v/>
      </c>
      <c r="BO149" s="14">
        <f t="shared" si="103"/>
        <v>5</v>
      </c>
      <c r="BP149" s="14" t="str">
        <f t="shared" si="104"/>
        <v>F</v>
      </c>
      <c r="BQ149" s="14" t="str">
        <f t="shared" si="105"/>
        <v>0</v>
      </c>
      <c r="BT149" s="13">
        <v>17</v>
      </c>
      <c r="BU149" s="45">
        <v>0</v>
      </c>
      <c r="BV149" s="45">
        <v>204</v>
      </c>
      <c r="BW149" s="2"/>
      <c r="BX149" s="1">
        <v>1.5209999999999999</v>
      </c>
      <c r="BY149" s="1">
        <v>1.5219999999999998</v>
      </c>
      <c r="BZ149" s="1">
        <v>1.5980000000000001</v>
      </c>
      <c r="CA149" s="1">
        <v>1.599</v>
      </c>
      <c r="CB149" s="1">
        <v>1.9040000000000001</v>
      </c>
      <c r="CC149" s="1">
        <v>1.905</v>
      </c>
      <c r="CE149" s="64">
        <v>1.4270000000000003</v>
      </c>
      <c r="CF149" s="64">
        <v>1.4280000000000002</v>
      </c>
      <c r="CG149" s="64">
        <v>1.494</v>
      </c>
      <c r="CH149" s="64">
        <v>1.4950000000000001</v>
      </c>
      <c r="CI149" s="64">
        <v>1.7619999999999998</v>
      </c>
      <c r="CJ149" s="64">
        <v>1.7629999999999999</v>
      </c>
      <c r="CM149" s="14" t="e">
        <f>IF('Nutritional Status'!#REF!="","",IF('Nutritional Status'!#REF!&gt;CT149,$CU$3,IF('Nutritional Status'!#REF!&gt;CR149,$CS$3,IF('Nutritional Status'!#REF!&gt;CP149,$CQ$3,$CP$3))))</f>
        <v>#REF!</v>
      </c>
      <c r="CN149" s="38">
        <v>44</v>
      </c>
      <c r="CO149" s="14" t="str">
        <f t="shared" si="98"/>
        <v/>
      </c>
      <c r="CP149" s="14" t="str">
        <f t="shared" si="85"/>
        <v/>
      </c>
      <c r="CQ149" s="14" t="str">
        <f t="shared" si="85"/>
        <v/>
      </c>
      <c r="CR149" s="14" t="str">
        <f t="shared" si="85"/>
        <v/>
      </c>
      <c r="CS149" s="14" t="str">
        <f t="shared" si="85"/>
        <v/>
      </c>
      <c r="CT149" s="14" t="str">
        <f t="shared" si="85"/>
        <v/>
      </c>
      <c r="CU149" s="14" t="str">
        <f t="shared" si="85"/>
        <v/>
      </c>
      <c r="CW149" s="38">
        <v>44</v>
      </c>
      <c r="CX149" s="14" t="e">
        <f t="shared" si="99"/>
        <v>#REF!</v>
      </c>
      <c r="CY149" s="14" t="e">
        <f t="shared" si="101"/>
        <v>#REF!</v>
      </c>
      <c r="CZ149" s="14" t="e">
        <f t="shared" si="101"/>
        <v>#REF!</v>
      </c>
      <c r="DA149" s="14" t="e">
        <f t="shared" si="101"/>
        <v>#REF!</v>
      </c>
      <c r="DB149" s="14" t="e">
        <f t="shared" si="101"/>
        <v>#REF!</v>
      </c>
      <c r="DC149" s="14" t="e">
        <f t="shared" si="101"/>
        <v>#REF!</v>
      </c>
      <c r="DD149" s="14" t="e">
        <f t="shared" si="101"/>
        <v>#REF!</v>
      </c>
    </row>
    <row r="150" spans="1:108" ht="15" customHeight="1">
      <c r="A150" s="13">
        <v>17.010000000000002</v>
      </c>
      <c r="B150" s="31">
        <v>1</v>
      </c>
      <c r="C150" s="31">
        <v>205</v>
      </c>
      <c r="D150" s="2"/>
      <c r="E150" s="11">
        <v>15.4</v>
      </c>
      <c r="F150" s="11">
        <f t="shared" si="91"/>
        <v>15.5</v>
      </c>
      <c r="G150" s="11">
        <v>16.899999999999999</v>
      </c>
      <c r="H150" s="11">
        <f t="shared" si="92"/>
        <v>17</v>
      </c>
      <c r="I150" s="11">
        <v>28.7</v>
      </c>
      <c r="J150" s="11">
        <f t="shared" si="93"/>
        <v>28.8</v>
      </c>
      <c r="K150" s="1">
        <v>35.200000000000003</v>
      </c>
      <c r="L150" s="1">
        <f t="shared" si="94"/>
        <v>35.300000000000004</v>
      </c>
      <c r="M150" s="3"/>
      <c r="N150" s="11">
        <v>14.6</v>
      </c>
      <c r="O150" s="11">
        <f t="shared" si="95"/>
        <v>14.7</v>
      </c>
      <c r="P150" s="1">
        <v>16.3</v>
      </c>
      <c r="Q150" s="1">
        <f t="shared" si="96"/>
        <v>16.400000000000002</v>
      </c>
      <c r="R150" s="1">
        <v>29.3</v>
      </c>
      <c r="S150" s="1">
        <f t="shared" si="86"/>
        <v>29.400000000000002</v>
      </c>
      <c r="T150" s="1">
        <v>36.299999999999997</v>
      </c>
      <c r="U150" s="1">
        <f t="shared" si="97"/>
        <v>36.4</v>
      </c>
      <c r="Y150" s="38">
        <v>45</v>
      </c>
      <c r="Z150" s="38" t="str">
        <f>IF('Nutritional Status'!C97="","",VLOOKUP('Nutritional Status'!#REF!,$A$5:$C$173,3,))</f>
        <v/>
      </c>
      <c r="AA150" s="38" t="str">
        <f t="shared" si="74"/>
        <v/>
      </c>
      <c r="AB150" s="38" t="str">
        <f t="shared" si="75"/>
        <v/>
      </c>
      <c r="AC150" s="38" t="str">
        <f t="shared" si="76"/>
        <v/>
      </c>
      <c r="AD150" s="38" t="str">
        <f t="shared" si="77"/>
        <v/>
      </c>
      <c r="AE150" s="38" t="str">
        <f t="shared" si="78"/>
        <v/>
      </c>
      <c r="AF150" s="38" t="str">
        <f t="shared" si="79"/>
        <v/>
      </c>
      <c r="AG150" s="38" t="str">
        <f t="shared" si="80"/>
        <v/>
      </c>
      <c r="AH150" s="38" t="str">
        <f t="shared" si="81"/>
        <v/>
      </c>
      <c r="AJ150" s="38" t="e">
        <f>IF(#REF!="","",VLOOKUP(#REF!,$A$5:$C$173,3,))</f>
        <v>#REF!</v>
      </c>
      <c r="AK150" s="38" t="e">
        <f t="shared" si="100"/>
        <v>#REF!</v>
      </c>
      <c r="AL150" s="38" t="e">
        <f t="shared" si="100"/>
        <v>#REF!</v>
      </c>
      <c r="AM150" s="38" t="e">
        <f t="shared" si="100"/>
        <v>#REF!</v>
      </c>
      <c r="AN150" s="38" t="e">
        <f t="shared" si="100"/>
        <v>#REF!</v>
      </c>
      <c r="AO150" s="38" t="e">
        <f t="shared" si="100"/>
        <v>#REF!</v>
      </c>
      <c r="AP150" s="38" t="e">
        <f t="shared" si="100"/>
        <v>#REF!</v>
      </c>
      <c r="AQ150" s="38" t="e">
        <f t="shared" si="100"/>
        <v>#REF!</v>
      </c>
      <c r="AR150" s="38" t="e">
        <f t="shared" si="100"/>
        <v>#REF!</v>
      </c>
      <c r="BA150" s="21" t="str">
        <f>IF(BB150="","",ROWS($BB$113:BB150))</f>
        <v/>
      </c>
      <c r="BB150" s="149"/>
      <c r="BC150" s="150"/>
      <c r="BD150" s="150"/>
      <c r="BE150" s="151"/>
      <c r="BF150" s="49"/>
      <c r="BG150" s="22" t="str">
        <f t="shared" si="88"/>
        <v/>
      </c>
      <c r="BH150" s="22"/>
      <c r="BI150" s="22"/>
      <c r="BJ150" s="22" t="str">
        <f t="shared" si="87"/>
        <v/>
      </c>
      <c r="BK150" s="22" t="str">
        <f t="shared" si="89"/>
        <v/>
      </c>
      <c r="BL150" s="22" t="str">
        <f t="shared" si="90"/>
        <v/>
      </c>
      <c r="BN150" s="14" t="str">
        <f t="shared" si="102"/>
        <v/>
      </c>
      <c r="BO150" s="14">
        <f t="shared" si="103"/>
        <v>5</v>
      </c>
      <c r="BP150" s="14" t="str">
        <f t="shared" si="104"/>
        <v>F</v>
      </c>
      <c r="BQ150" s="14" t="str">
        <f t="shared" si="105"/>
        <v>0</v>
      </c>
      <c r="BT150" s="13">
        <v>17.010000000000002</v>
      </c>
      <c r="BU150" s="45">
        <v>1</v>
      </c>
      <c r="BV150" s="45">
        <v>205</v>
      </c>
      <c r="BW150" s="2"/>
      <c r="BX150" s="1">
        <v>1.5230000000000001</v>
      </c>
      <c r="BY150" s="1">
        <v>1.524</v>
      </c>
      <c r="BZ150" s="1">
        <v>1.599</v>
      </c>
      <c r="CA150" s="1">
        <v>1.6</v>
      </c>
      <c r="CB150" s="1">
        <v>1.905</v>
      </c>
      <c r="CC150" s="1">
        <v>1.9059999999999999</v>
      </c>
      <c r="CE150" s="64">
        <v>1.4270000000000003</v>
      </c>
      <c r="CF150" s="64">
        <v>1.4280000000000002</v>
      </c>
      <c r="CG150" s="64">
        <v>1.494</v>
      </c>
      <c r="CH150" s="64">
        <v>1.4950000000000001</v>
      </c>
      <c r="CI150" s="64">
        <v>1.7619999999999998</v>
      </c>
      <c r="CJ150" s="64">
        <v>1.7629999999999999</v>
      </c>
      <c r="CM150" s="14" t="e">
        <f>IF('Nutritional Status'!#REF!="","",IF('Nutritional Status'!#REF!&gt;CT150,$CU$3,IF('Nutritional Status'!#REF!&gt;CR150,$CS$3,IF('Nutritional Status'!#REF!&gt;CP150,$CQ$3,$CP$3))))</f>
        <v>#REF!</v>
      </c>
      <c r="CN150" s="38">
        <v>45</v>
      </c>
      <c r="CO150" s="14" t="str">
        <f t="shared" si="98"/>
        <v/>
      </c>
      <c r="CP150" s="14" t="str">
        <f t="shared" si="85"/>
        <v/>
      </c>
      <c r="CQ150" s="14" t="str">
        <f t="shared" si="85"/>
        <v/>
      </c>
      <c r="CR150" s="14" t="str">
        <f t="shared" si="85"/>
        <v/>
      </c>
      <c r="CS150" s="14" t="str">
        <f t="shared" ref="CP150:CU192" si="106">IF($CO150="","",VLOOKUP($CO150,$BV$5:$CJ$173,CS$1))</f>
        <v/>
      </c>
      <c r="CT150" s="14" t="str">
        <f t="shared" si="106"/>
        <v/>
      </c>
      <c r="CU150" s="14" t="str">
        <f t="shared" si="106"/>
        <v/>
      </c>
      <c r="CW150" s="38">
        <v>45</v>
      </c>
      <c r="CX150" s="14" t="e">
        <f t="shared" si="99"/>
        <v>#REF!</v>
      </c>
      <c r="CY150" s="14" t="e">
        <f t="shared" si="101"/>
        <v>#REF!</v>
      </c>
      <c r="CZ150" s="14" t="e">
        <f t="shared" si="101"/>
        <v>#REF!</v>
      </c>
      <c r="DA150" s="14" t="e">
        <f t="shared" si="101"/>
        <v>#REF!</v>
      </c>
      <c r="DB150" s="14" t="e">
        <f t="shared" si="101"/>
        <v>#REF!</v>
      </c>
      <c r="DC150" s="14" t="e">
        <f t="shared" si="101"/>
        <v>#REF!</v>
      </c>
      <c r="DD150" s="14" t="e">
        <f t="shared" si="101"/>
        <v>#REF!</v>
      </c>
    </row>
    <row r="151" spans="1:108" ht="15" customHeight="1">
      <c r="A151" s="13">
        <v>17.02</v>
      </c>
      <c r="B151" s="31">
        <v>2</v>
      </c>
      <c r="C151" s="31">
        <v>206</v>
      </c>
      <c r="D151" s="2"/>
      <c r="E151" s="11">
        <v>15.4</v>
      </c>
      <c r="F151" s="11">
        <f t="shared" si="91"/>
        <v>15.5</v>
      </c>
      <c r="G151" s="11">
        <v>16.899999999999999</v>
      </c>
      <c r="H151" s="11">
        <f t="shared" si="92"/>
        <v>17</v>
      </c>
      <c r="I151" s="11">
        <v>28.7</v>
      </c>
      <c r="J151" s="11">
        <f t="shared" si="93"/>
        <v>28.8</v>
      </c>
      <c r="K151" s="1">
        <v>35.200000000000003</v>
      </c>
      <c r="L151" s="1">
        <f t="shared" si="94"/>
        <v>35.300000000000004</v>
      </c>
      <c r="M151" s="3"/>
      <c r="N151" s="11">
        <v>14.6</v>
      </c>
      <c r="O151" s="11">
        <f t="shared" si="95"/>
        <v>14.7</v>
      </c>
      <c r="P151" s="1">
        <v>16.3</v>
      </c>
      <c r="Q151" s="1">
        <f t="shared" si="96"/>
        <v>16.400000000000002</v>
      </c>
      <c r="R151" s="1">
        <v>29.3</v>
      </c>
      <c r="S151" s="1">
        <f t="shared" si="86"/>
        <v>29.400000000000002</v>
      </c>
      <c r="T151" s="1">
        <v>36.299999999999997</v>
      </c>
      <c r="U151" s="1">
        <f t="shared" si="97"/>
        <v>36.4</v>
      </c>
      <c r="Y151" s="38">
        <v>46</v>
      </c>
      <c r="Z151" s="38" t="str">
        <f>IF('Nutritional Status'!C98="","",VLOOKUP('Nutritional Status'!#REF!,$A$5:$C$173,3,))</f>
        <v/>
      </c>
      <c r="AA151" s="38" t="str">
        <f t="shared" si="74"/>
        <v/>
      </c>
      <c r="AB151" s="38" t="str">
        <f t="shared" si="75"/>
        <v/>
      </c>
      <c r="AC151" s="38" t="str">
        <f t="shared" si="76"/>
        <v/>
      </c>
      <c r="AD151" s="38" t="str">
        <f t="shared" si="77"/>
        <v/>
      </c>
      <c r="AE151" s="38" t="str">
        <f t="shared" si="78"/>
        <v/>
      </c>
      <c r="AF151" s="38" t="str">
        <f t="shared" si="79"/>
        <v/>
      </c>
      <c r="AG151" s="38" t="str">
        <f t="shared" si="80"/>
        <v/>
      </c>
      <c r="AH151" s="38" t="str">
        <f t="shared" si="81"/>
        <v/>
      </c>
      <c r="AJ151" s="38" t="e">
        <f>IF(#REF!="","",VLOOKUP(#REF!,$A$5:$C$173,3,))</f>
        <v>#REF!</v>
      </c>
      <c r="AK151" s="38" t="e">
        <f t="shared" si="100"/>
        <v>#REF!</v>
      </c>
      <c r="AL151" s="38" t="e">
        <f t="shared" si="100"/>
        <v>#REF!</v>
      </c>
      <c r="AM151" s="38" t="e">
        <f t="shared" si="100"/>
        <v>#REF!</v>
      </c>
      <c r="AN151" s="38" t="e">
        <f t="shared" si="100"/>
        <v>#REF!</v>
      </c>
      <c r="AO151" s="38" t="e">
        <f t="shared" si="100"/>
        <v>#REF!</v>
      </c>
      <c r="AP151" s="38" t="e">
        <f t="shared" si="100"/>
        <v>#REF!</v>
      </c>
      <c r="AQ151" s="38" t="e">
        <f t="shared" si="100"/>
        <v>#REF!</v>
      </c>
      <c r="AR151" s="38" t="e">
        <f t="shared" si="100"/>
        <v>#REF!</v>
      </c>
      <c r="BA151" s="21" t="str">
        <f>IF(BB151="","",ROWS($BB$113:BB151))</f>
        <v/>
      </c>
      <c r="BB151" s="149"/>
      <c r="BC151" s="150"/>
      <c r="BD151" s="150"/>
      <c r="BE151" s="151"/>
      <c r="BF151" s="49"/>
      <c r="BG151" s="22" t="str">
        <f t="shared" si="88"/>
        <v/>
      </c>
      <c r="BH151" s="22"/>
      <c r="BI151" s="22"/>
      <c r="BJ151" s="22" t="str">
        <f t="shared" si="87"/>
        <v/>
      </c>
      <c r="BK151" s="22" t="str">
        <f t="shared" si="89"/>
        <v/>
      </c>
      <c r="BL151" s="22" t="str">
        <f t="shared" si="90"/>
        <v/>
      </c>
      <c r="BN151" s="14" t="str">
        <f t="shared" si="102"/>
        <v/>
      </c>
      <c r="BO151" s="14">
        <f t="shared" si="103"/>
        <v>5</v>
      </c>
      <c r="BP151" s="14" t="str">
        <f t="shared" si="104"/>
        <v>F</v>
      </c>
      <c r="BQ151" s="14" t="str">
        <f t="shared" si="105"/>
        <v>0</v>
      </c>
      <c r="BT151" s="13">
        <v>17.02</v>
      </c>
      <c r="BU151" s="45">
        <v>2</v>
      </c>
      <c r="BV151" s="45">
        <v>206</v>
      </c>
      <c r="BW151" s="2"/>
      <c r="BX151" s="1">
        <v>1.524</v>
      </c>
      <c r="BY151" s="1">
        <v>1.5249999999999999</v>
      </c>
      <c r="BZ151" s="1">
        <v>1.601</v>
      </c>
      <c r="CA151" s="1">
        <v>1.6019999999999999</v>
      </c>
      <c r="CB151" s="1">
        <v>1.9059999999999999</v>
      </c>
      <c r="CC151" s="1">
        <v>1.9069999999999998</v>
      </c>
      <c r="CE151" s="64">
        <v>1.4280000000000002</v>
      </c>
      <c r="CF151" s="64">
        <v>1.429</v>
      </c>
      <c r="CG151" s="64">
        <v>1.494</v>
      </c>
      <c r="CH151" s="64">
        <v>1.4950000000000001</v>
      </c>
      <c r="CI151" s="64">
        <v>1.7619999999999998</v>
      </c>
      <c r="CJ151" s="64">
        <v>1.7629999999999999</v>
      </c>
      <c r="CM151" s="14" t="e">
        <f>IF('Nutritional Status'!#REF!="","",IF('Nutritional Status'!#REF!&gt;CT151,$CU$3,IF('Nutritional Status'!#REF!&gt;CR151,$CS$3,IF('Nutritional Status'!#REF!&gt;CP151,$CQ$3,$CP$3))))</f>
        <v>#REF!</v>
      </c>
      <c r="CN151" s="38">
        <v>46</v>
      </c>
      <c r="CO151" s="14" t="str">
        <f t="shared" si="98"/>
        <v/>
      </c>
      <c r="CP151" s="14" t="str">
        <f t="shared" si="106"/>
        <v/>
      </c>
      <c r="CQ151" s="14" t="str">
        <f t="shared" si="106"/>
        <v/>
      </c>
      <c r="CR151" s="14" t="str">
        <f t="shared" si="106"/>
        <v/>
      </c>
      <c r="CS151" s="14" t="str">
        <f t="shared" si="106"/>
        <v/>
      </c>
      <c r="CT151" s="14" t="str">
        <f t="shared" si="106"/>
        <v/>
      </c>
      <c r="CU151" s="14" t="str">
        <f t="shared" si="106"/>
        <v/>
      </c>
      <c r="CW151" s="38">
        <v>46</v>
      </c>
      <c r="CX151" s="14" t="e">
        <f t="shared" si="99"/>
        <v>#REF!</v>
      </c>
      <c r="CY151" s="14" t="e">
        <f t="shared" si="101"/>
        <v>#REF!</v>
      </c>
      <c r="CZ151" s="14" t="e">
        <f t="shared" si="101"/>
        <v>#REF!</v>
      </c>
      <c r="DA151" s="14" t="e">
        <f t="shared" si="101"/>
        <v>#REF!</v>
      </c>
      <c r="DB151" s="14" t="e">
        <f t="shared" si="101"/>
        <v>#REF!</v>
      </c>
      <c r="DC151" s="14" t="e">
        <f t="shared" si="101"/>
        <v>#REF!</v>
      </c>
      <c r="DD151" s="14" t="e">
        <f t="shared" si="101"/>
        <v>#REF!</v>
      </c>
    </row>
    <row r="152" spans="1:108" ht="15" customHeight="1">
      <c r="A152" s="13">
        <v>17.03</v>
      </c>
      <c r="B152" s="31">
        <v>3</v>
      </c>
      <c r="C152" s="31">
        <v>207</v>
      </c>
      <c r="D152" s="2"/>
      <c r="E152" s="11">
        <v>15.4</v>
      </c>
      <c r="F152" s="11">
        <f t="shared" si="91"/>
        <v>15.5</v>
      </c>
      <c r="G152" s="11">
        <v>16.899999999999999</v>
      </c>
      <c r="H152" s="11">
        <f t="shared" si="92"/>
        <v>17</v>
      </c>
      <c r="I152" s="11">
        <v>28.8</v>
      </c>
      <c r="J152" s="11">
        <f t="shared" si="93"/>
        <v>28.900000000000002</v>
      </c>
      <c r="K152" s="1">
        <v>35.299999999999997</v>
      </c>
      <c r="L152" s="1">
        <f t="shared" si="94"/>
        <v>35.4</v>
      </c>
      <c r="M152" s="3"/>
      <c r="N152" s="11">
        <v>14.6</v>
      </c>
      <c r="O152" s="11">
        <f t="shared" si="95"/>
        <v>14.7</v>
      </c>
      <c r="P152" s="1">
        <v>16.3</v>
      </c>
      <c r="Q152" s="1">
        <f t="shared" si="96"/>
        <v>16.400000000000002</v>
      </c>
      <c r="R152" s="1">
        <v>29.4</v>
      </c>
      <c r="S152" s="1">
        <f t="shared" si="86"/>
        <v>29.5</v>
      </c>
      <c r="T152" s="1">
        <v>36.299999999999997</v>
      </c>
      <c r="U152" s="1">
        <f t="shared" si="97"/>
        <v>36.4</v>
      </c>
      <c r="Y152" s="38">
        <v>47</v>
      </c>
      <c r="Z152" s="38" t="str">
        <f>IF('Nutritional Status'!C99="","",VLOOKUP('Nutritional Status'!#REF!,$A$5:$C$173,3,))</f>
        <v/>
      </c>
      <c r="AA152" s="38" t="str">
        <f t="shared" si="74"/>
        <v/>
      </c>
      <c r="AB152" s="38" t="str">
        <f t="shared" si="75"/>
        <v/>
      </c>
      <c r="AC152" s="38" t="str">
        <f t="shared" si="76"/>
        <v/>
      </c>
      <c r="AD152" s="38" t="str">
        <f t="shared" si="77"/>
        <v/>
      </c>
      <c r="AE152" s="38" t="str">
        <f t="shared" si="78"/>
        <v/>
      </c>
      <c r="AF152" s="38" t="str">
        <f t="shared" si="79"/>
        <v/>
      </c>
      <c r="AG152" s="38" t="str">
        <f t="shared" si="80"/>
        <v/>
      </c>
      <c r="AH152" s="38" t="str">
        <f t="shared" si="81"/>
        <v/>
      </c>
      <c r="AJ152" s="38" t="e">
        <f>IF(#REF!="","",VLOOKUP(#REF!,$A$5:$C$173,3,))</f>
        <v>#REF!</v>
      </c>
      <c r="AK152" s="38" t="e">
        <f t="shared" si="100"/>
        <v>#REF!</v>
      </c>
      <c r="AL152" s="38" t="e">
        <f t="shared" si="100"/>
        <v>#REF!</v>
      </c>
      <c r="AM152" s="38" t="e">
        <f t="shared" si="100"/>
        <v>#REF!</v>
      </c>
      <c r="AN152" s="38" t="e">
        <f t="shared" si="100"/>
        <v>#REF!</v>
      </c>
      <c r="AO152" s="38" t="e">
        <f t="shared" si="100"/>
        <v>#REF!</v>
      </c>
      <c r="AP152" s="38" t="e">
        <f t="shared" si="100"/>
        <v>#REF!</v>
      </c>
      <c r="AQ152" s="38" t="e">
        <f t="shared" si="100"/>
        <v>#REF!</v>
      </c>
      <c r="AR152" s="38" t="e">
        <f t="shared" si="100"/>
        <v>#REF!</v>
      </c>
      <c r="BA152" s="21" t="str">
        <f>IF(BB152="","",ROWS($BB$113:BB152))</f>
        <v/>
      </c>
      <c r="BB152" s="149"/>
      <c r="BC152" s="150"/>
      <c r="BD152" s="150"/>
      <c r="BE152" s="151"/>
      <c r="BF152" s="49"/>
      <c r="BG152" s="22" t="str">
        <f t="shared" si="88"/>
        <v/>
      </c>
      <c r="BH152" s="22"/>
      <c r="BI152" s="22"/>
      <c r="BJ152" s="22" t="str">
        <f t="shared" si="87"/>
        <v/>
      </c>
      <c r="BK152" s="22" t="str">
        <f t="shared" si="89"/>
        <v/>
      </c>
      <c r="BL152" s="22" t="str">
        <f t="shared" si="90"/>
        <v/>
      </c>
      <c r="BN152" s="14" t="str">
        <f t="shared" si="102"/>
        <v/>
      </c>
      <c r="BO152" s="14">
        <f t="shared" si="103"/>
        <v>5</v>
      </c>
      <c r="BP152" s="14" t="str">
        <f t="shared" si="104"/>
        <v>F</v>
      </c>
      <c r="BQ152" s="14" t="str">
        <f t="shared" si="105"/>
        <v>0</v>
      </c>
      <c r="BT152" s="13">
        <v>17.03</v>
      </c>
      <c r="BU152" s="45">
        <v>3</v>
      </c>
      <c r="BV152" s="45">
        <v>207</v>
      </c>
      <c r="BW152" s="2"/>
      <c r="BX152" s="1">
        <v>1.526</v>
      </c>
      <c r="BY152" s="1">
        <v>1.5269999999999999</v>
      </c>
      <c r="BZ152" s="1">
        <v>1.6020000000000001</v>
      </c>
      <c r="CA152" s="1">
        <v>1.6030000000000002</v>
      </c>
      <c r="CB152" s="1">
        <v>1.9069999999999998</v>
      </c>
      <c r="CC152" s="1">
        <v>1.9079999999999999</v>
      </c>
      <c r="CE152" s="64">
        <v>1.4280000000000002</v>
      </c>
      <c r="CF152" s="64">
        <v>1.429</v>
      </c>
      <c r="CG152" s="64">
        <v>1.4950000000000001</v>
      </c>
      <c r="CH152" s="64">
        <v>1.496</v>
      </c>
      <c r="CI152" s="64">
        <v>1.7630000000000001</v>
      </c>
      <c r="CJ152" s="64">
        <v>1.764</v>
      </c>
      <c r="CM152" s="14" t="e">
        <f>IF('Nutritional Status'!#REF!="","",IF('Nutritional Status'!#REF!&gt;CT152,$CU$3,IF('Nutritional Status'!#REF!&gt;CR152,$CS$3,IF('Nutritional Status'!#REF!&gt;CP152,$CQ$3,$CP$3))))</f>
        <v>#REF!</v>
      </c>
      <c r="CN152" s="38">
        <v>47</v>
      </c>
      <c r="CO152" s="14" t="str">
        <f t="shared" si="98"/>
        <v/>
      </c>
      <c r="CP152" s="14" t="str">
        <f t="shared" si="106"/>
        <v/>
      </c>
      <c r="CQ152" s="14" t="str">
        <f t="shared" si="106"/>
        <v/>
      </c>
      <c r="CR152" s="14" t="str">
        <f t="shared" si="106"/>
        <v/>
      </c>
      <c r="CS152" s="14" t="str">
        <f t="shared" si="106"/>
        <v/>
      </c>
      <c r="CT152" s="14" t="str">
        <f t="shared" si="106"/>
        <v/>
      </c>
      <c r="CU152" s="14" t="str">
        <f t="shared" si="106"/>
        <v/>
      </c>
      <c r="CW152" s="38">
        <v>47</v>
      </c>
      <c r="CX152" s="14" t="e">
        <f t="shared" si="99"/>
        <v>#REF!</v>
      </c>
      <c r="CY152" s="14" t="e">
        <f t="shared" si="101"/>
        <v>#REF!</v>
      </c>
      <c r="CZ152" s="14" t="e">
        <f t="shared" si="101"/>
        <v>#REF!</v>
      </c>
      <c r="DA152" s="14" t="e">
        <f t="shared" si="101"/>
        <v>#REF!</v>
      </c>
      <c r="DB152" s="14" t="e">
        <f t="shared" si="101"/>
        <v>#REF!</v>
      </c>
      <c r="DC152" s="14" t="e">
        <f t="shared" si="101"/>
        <v>#REF!</v>
      </c>
      <c r="DD152" s="14" t="e">
        <f t="shared" si="101"/>
        <v>#REF!</v>
      </c>
    </row>
    <row r="153" spans="1:108" ht="15" customHeight="1">
      <c r="A153" s="13">
        <v>17.04</v>
      </c>
      <c r="B153" s="31">
        <v>4</v>
      </c>
      <c r="C153" s="31">
        <v>208</v>
      </c>
      <c r="D153" s="2"/>
      <c r="E153" s="11">
        <v>15.4</v>
      </c>
      <c r="F153" s="11">
        <f t="shared" si="91"/>
        <v>15.5</v>
      </c>
      <c r="G153" s="11">
        <v>17</v>
      </c>
      <c r="H153" s="11">
        <f t="shared" si="92"/>
        <v>17.100000000000001</v>
      </c>
      <c r="I153" s="11">
        <v>28.9</v>
      </c>
      <c r="J153" s="11">
        <f t="shared" si="93"/>
        <v>29</v>
      </c>
      <c r="K153" s="1">
        <v>35.299999999999997</v>
      </c>
      <c r="L153" s="1">
        <f t="shared" si="94"/>
        <v>35.4</v>
      </c>
      <c r="M153" s="3"/>
      <c r="N153" s="11">
        <v>14.6</v>
      </c>
      <c r="O153" s="11">
        <f t="shared" si="95"/>
        <v>14.7</v>
      </c>
      <c r="P153" s="1">
        <v>16.3</v>
      </c>
      <c r="Q153" s="1">
        <f t="shared" si="96"/>
        <v>16.400000000000002</v>
      </c>
      <c r="R153" s="1">
        <v>29.4</v>
      </c>
      <c r="S153" s="1">
        <f t="shared" si="86"/>
        <v>29.5</v>
      </c>
      <c r="T153" s="1">
        <v>36.299999999999997</v>
      </c>
      <c r="U153" s="1">
        <f t="shared" si="97"/>
        <v>36.4</v>
      </c>
      <c r="Y153" s="38">
        <v>48</v>
      </c>
      <c r="Z153" s="38" t="str">
        <f>IF('Nutritional Status'!C100="","",VLOOKUP('Nutritional Status'!#REF!,$A$5:$C$173,3,))</f>
        <v/>
      </c>
      <c r="AA153" s="38" t="str">
        <f t="shared" si="74"/>
        <v/>
      </c>
      <c r="AB153" s="38" t="str">
        <f t="shared" si="75"/>
        <v/>
      </c>
      <c r="AC153" s="38" t="str">
        <f t="shared" si="76"/>
        <v/>
      </c>
      <c r="AD153" s="38" t="str">
        <f t="shared" si="77"/>
        <v/>
      </c>
      <c r="AE153" s="38" t="str">
        <f t="shared" si="78"/>
        <v/>
      </c>
      <c r="AF153" s="38" t="str">
        <f t="shared" si="79"/>
        <v/>
      </c>
      <c r="AG153" s="38" t="str">
        <f t="shared" si="80"/>
        <v/>
      </c>
      <c r="AH153" s="38" t="str">
        <f t="shared" si="81"/>
        <v/>
      </c>
      <c r="AJ153" s="38" t="e">
        <f>IF(#REF!="","",VLOOKUP(#REF!,$A$5:$C$173,3,))</f>
        <v>#REF!</v>
      </c>
      <c r="AK153" s="38" t="e">
        <f t="shared" si="100"/>
        <v>#REF!</v>
      </c>
      <c r="AL153" s="38" t="e">
        <f t="shared" si="100"/>
        <v>#REF!</v>
      </c>
      <c r="AM153" s="38" t="e">
        <f t="shared" si="100"/>
        <v>#REF!</v>
      </c>
      <c r="AN153" s="38" t="e">
        <f t="shared" si="100"/>
        <v>#REF!</v>
      </c>
      <c r="AO153" s="38" t="e">
        <f t="shared" si="100"/>
        <v>#REF!</v>
      </c>
      <c r="AP153" s="38" t="e">
        <f t="shared" si="100"/>
        <v>#REF!</v>
      </c>
      <c r="AQ153" s="38" t="e">
        <f t="shared" si="100"/>
        <v>#REF!</v>
      </c>
      <c r="AR153" s="38" t="e">
        <f t="shared" si="100"/>
        <v>#REF!</v>
      </c>
      <c r="BA153" s="21" t="str">
        <f>IF(BB153="","",ROWS($BB$113:BB153))</f>
        <v/>
      </c>
      <c r="BB153" s="149"/>
      <c r="BC153" s="150"/>
      <c r="BD153" s="150"/>
      <c r="BE153" s="151"/>
      <c r="BF153" s="49"/>
      <c r="BG153" s="22" t="str">
        <f t="shared" si="88"/>
        <v/>
      </c>
      <c r="BH153" s="22"/>
      <c r="BI153" s="22"/>
      <c r="BJ153" s="22" t="str">
        <f t="shared" si="87"/>
        <v/>
      </c>
      <c r="BK153" s="22" t="str">
        <f t="shared" si="89"/>
        <v/>
      </c>
      <c r="BL153" s="22" t="str">
        <f t="shared" si="90"/>
        <v/>
      </c>
      <c r="BN153" s="14" t="str">
        <f t="shared" si="102"/>
        <v/>
      </c>
      <c r="BO153" s="14">
        <f t="shared" si="103"/>
        <v>5</v>
      </c>
      <c r="BP153" s="14" t="str">
        <f t="shared" si="104"/>
        <v>F</v>
      </c>
      <c r="BQ153" s="14" t="str">
        <f t="shared" si="105"/>
        <v>0</v>
      </c>
      <c r="BT153" s="13">
        <v>17.04</v>
      </c>
      <c r="BU153" s="45">
        <v>4</v>
      </c>
      <c r="BV153" s="45">
        <v>208</v>
      </c>
      <c r="BW153" s="2"/>
      <c r="BX153" s="1">
        <v>1.5269999999999999</v>
      </c>
      <c r="BY153" s="1">
        <v>1.5279999999999998</v>
      </c>
      <c r="BZ153" s="1">
        <v>1.6030000000000002</v>
      </c>
      <c r="CA153" s="1">
        <v>1.6040000000000001</v>
      </c>
      <c r="CB153" s="1">
        <v>1.9080000000000001</v>
      </c>
      <c r="CC153" s="1">
        <v>1.909</v>
      </c>
      <c r="CE153" s="64">
        <v>1.4280000000000002</v>
      </c>
      <c r="CF153" s="64">
        <v>1.429</v>
      </c>
      <c r="CG153" s="64">
        <v>1.4950000000000001</v>
      </c>
      <c r="CH153" s="64">
        <v>1.496</v>
      </c>
      <c r="CI153" s="64">
        <v>1.7630000000000001</v>
      </c>
      <c r="CJ153" s="64">
        <v>1.764</v>
      </c>
      <c r="CM153" s="14" t="e">
        <f>IF('Nutritional Status'!#REF!="","",IF('Nutritional Status'!#REF!&gt;CT153,$CU$3,IF('Nutritional Status'!#REF!&gt;CR153,$CS$3,IF('Nutritional Status'!#REF!&gt;CP153,$CQ$3,$CP$3))))</f>
        <v>#REF!</v>
      </c>
      <c r="CN153" s="38">
        <v>48</v>
      </c>
      <c r="CO153" s="14" t="str">
        <f t="shared" si="98"/>
        <v/>
      </c>
      <c r="CP153" s="14" t="str">
        <f t="shared" si="106"/>
        <v/>
      </c>
      <c r="CQ153" s="14" t="str">
        <f t="shared" si="106"/>
        <v/>
      </c>
      <c r="CR153" s="14" t="str">
        <f t="shared" si="106"/>
        <v/>
      </c>
      <c r="CS153" s="14" t="str">
        <f t="shared" si="106"/>
        <v/>
      </c>
      <c r="CT153" s="14" t="str">
        <f t="shared" si="106"/>
        <v/>
      </c>
      <c r="CU153" s="14" t="str">
        <f t="shared" si="106"/>
        <v/>
      </c>
      <c r="CW153" s="38">
        <v>48</v>
      </c>
      <c r="CX153" s="14" t="e">
        <f t="shared" si="99"/>
        <v>#REF!</v>
      </c>
      <c r="CY153" s="14" t="e">
        <f t="shared" si="101"/>
        <v>#REF!</v>
      </c>
      <c r="CZ153" s="14" t="e">
        <f t="shared" si="101"/>
        <v>#REF!</v>
      </c>
      <c r="DA153" s="14" t="e">
        <f t="shared" si="101"/>
        <v>#REF!</v>
      </c>
      <c r="DB153" s="14" t="e">
        <f t="shared" si="101"/>
        <v>#REF!</v>
      </c>
      <c r="DC153" s="14" t="e">
        <f t="shared" si="101"/>
        <v>#REF!</v>
      </c>
      <c r="DD153" s="14" t="e">
        <f t="shared" si="101"/>
        <v>#REF!</v>
      </c>
    </row>
    <row r="154" spans="1:108" ht="15" customHeight="1">
      <c r="A154" s="13">
        <v>17.05</v>
      </c>
      <c r="B154" s="31">
        <v>5</v>
      </c>
      <c r="C154" s="31">
        <v>209</v>
      </c>
      <c r="D154" s="2"/>
      <c r="E154" s="11">
        <v>15.5</v>
      </c>
      <c r="F154" s="11">
        <f t="shared" si="91"/>
        <v>15.6</v>
      </c>
      <c r="G154" s="11">
        <v>17</v>
      </c>
      <c r="H154" s="11">
        <f t="shared" si="92"/>
        <v>17.100000000000001</v>
      </c>
      <c r="I154" s="11">
        <v>28.9</v>
      </c>
      <c r="J154" s="11">
        <f t="shared" si="93"/>
        <v>29</v>
      </c>
      <c r="K154" s="1">
        <v>35.299999999999997</v>
      </c>
      <c r="L154" s="1">
        <f t="shared" si="94"/>
        <v>35.4</v>
      </c>
      <c r="M154" s="3"/>
      <c r="N154" s="11">
        <v>14.6</v>
      </c>
      <c r="O154" s="11">
        <f t="shared" si="95"/>
        <v>14.7</v>
      </c>
      <c r="P154" s="1">
        <v>16.3</v>
      </c>
      <c r="Q154" s="1">
        <f t="shared" si="96"/>
        <v>16.400000000000002</v>
      </c>
      <c r="R154" s="1">
        <v>29.4</v>
      </c>
      <c r="S154" s="1">
        <f t="shared" si="86"/>
        <v>29.5</v>
      </c>
      <c r="T154" s="1">
        <v>36.299999999999997</v>
      </c>
      <c r="U154" s="1">
        <f t="shared" si="97"/>
        <v>36.4</v>
      </c>
      <c r="Y154" s="38">
        <v>49</v>
      </c>
      <c r="Z154" s="38" t="str">
        <f>IF('Nutritional Status'!C101="","",VLOOKUP('Nutritional Status'!#REF!,$A$5:$C$173,3,))</f>
        <v/>
      </c>
      <c r="AA154" s="38" t="str">
        <f t="shared" si="74"/>
        <v/>
      </c>
      <c r="AB154" s="38" t="str">
        <f t="shared" si="75"/>
        <v/>
      </c>
      <c r="AC154" s="38" t="str">
        <f t="shared" si="76"/>
        <v/>
      </c>
      <c r="AD154" s="38" t="str">
        <f t="shared" si="77"/>
        <v/>
      </c>
      <c r="AE154" s="38" t="str">
        <f t="shared" si="78"/>
        <v/>
      </c>
      <c r="AF154" s="38" t="str">
        <f t="shared" si="79"/>
        <v/>
      </c>
      <c r="AG154" s="38" t="str">
        <f t="shared" si="80"/>
        <v/>
      </c>
      <c r="AH154" s="38" t="str">
        <f t="shared" si="81"/>
        <v/>
      </c>
      <c r="AJ154" s="38" t="e">
        <f>IF(#REF!="","",VLOOKUP(#REF!,$A$5:$C$173,3,))</f>
        <v>#REF!</v>
      </c>
      <c r="AK154" s="38" t="e">
        <f t="shared" si="100"/>
        <v>#REF!</v>
      </c>
      <c r="AL154" s="38" t="e">
        <f t="shared" si="100"/>
        <v>#REF!</v>
      </c>
      <c r="AM154" s="38" t="e">
        <f t="shared" si="100"/>
        <v>#REF!</v>
      </c>
      <c r="AN154" s="38" t="e">
        <f t="shared" si="100"/>
        <v>#REF!</v>
      </c>
      <c r="AO154" s="38" t="e">
        <f t="shared" si="100"/>
        <v>#REF!</v>
      </c>
      <c r="AP154" s="38" t="e">
        <f t="shared" si="100"/>
        <v>#REF!</v>
      </c>
      <c r="AQ154" s="38" t="e">
        <f t="shared" si="100"/>
        <v>#REF!</v>
      </c>
      <c r="AR154" s="38" t="e">
        <f t="shared" si="100"/>
        <v>#REF!</v>
      </c>
      <c r="BA154" s="21" t="str">
        <f>IF(BB154="","",ROWS($BB$113:BB154))</f>
        <v/>
      </c>
      <c r="BB154" s="149"/>
      <c r="BC154" s="150"/>
      <c r="BD154" s="150"/>
      <c r="BE154" s="151"/>
      <c r="BF154" s="49"/>
      <c r="BG154" s="22" t="str">
        <f t="shared" si="88"/>
        <v/>
      </c>
      <c r="BH154" s="22"/>
      <c r="BI154" s="22"/>
      <c r="BJ154" s="22" t="str">
        <f t="shared" si="87"/>
        <v/>
      </c>
      <c r="BK154" s="22" t="str">
        <f t="shared" si="89"/>
        <v/>
      </c>
      <c r="BL154" s="22" t="str">
        <f t="shared" si="90"/>
        <v/>
      </c>
      <c r="BN154" s="14" t="str">
        <f t="shared" si="102"/>
        <v/>
      </c>
      <c r="BO154" s="14">
        <f t="shared" si="103"/>
        <v>5</v>
      </c>
      <c r="BP154" s="14" t="str">
        <f t="shared" si="104"/>
        <v>F</v>
      </c>
      <c r="BQ154" s="14" t="str">
        <f t="shared" si="105"/>
        <v>0</v>
      </c>
      <c r="BT154" s="13">
        <v>17.05</v>
      </c>
      <c r="BU154" s="45">
        <v>5</v>
      </c>
      <c r="BV154" s="45">
        <v>209</v>
      </c>
      <c r="BW154" s="2"/>
      <c r="BX154" s="1">
        <v>1.5290000000000001</v>
      </c>
      <c r="BY154" s="1">
        <v>1.53</v>
      </c>
      <c r="BZ154" s="1">
        <v>1.6040000000000001</v>
      </c>
      <c r="CA154" s="1">
        <v>1.605</v>
      </c>
      <c r="CB154" s="1">
        <v>1.9080000000000001</v>
      </c>
      <c r="CC154" s="1">
        <v>1.909</v>
      </c>
      <c r="CE154" s="64">
        <v>1.429</v>
      </c>
      <c r="CF154" s="64">
        <v>1.43</v>
      </c>
      <c r="CG154" s="64">
        <v>1.4950000000000001</v>
      </c>
      <c r="CH154" s="64">
        <v>1.496</v>
      </c>
      <c r="CI154" s="64">
        <v>1.7630000000000001</v>
      </c>
      <c r="CJ154" s="64">
        <v>1.764</v>
      </c>
      <c r="CM154" s="14" t="e">
        <f>IF('Nutritional Status'!#REF!="","",IF('Nutritional Status'!#REF!&gt;CT154,$CU$3,IF('Nutritional Status'!#REF!&gt;CR154,$CS$3,IF('Nutritional Status'!#REF!&gt;CP154,$CQ$3,$CP$3))))</f>
        <v>#REF!</v>
      </c>
      <c r="CN154" s="38">
        <v>49</v>
      </c>
      <c r="CO154" s="14" t="str">
        <f t="shared" si="98"/>
        <v/>
      </c>
      <c r="CP154" s="14" t="str">
        <f t="shared" si="106"/>
        <v/>
      </c>
      <c r="CQ154" s="14" t="str">
        <f t="shared" si="106"/>
        <v/>
      </c>
      <c r="CR154" s="14" t="str">
        <f t="shared" si="106"/>
        <v/>
      </c>
      <c r="CS154" s="14" t="str">
        <f t="shared" si="106"/>
        <v/>
      </c>
      <c r="CT154" s="14" t="str">
        <f t="shared" si="106"/>
        <v/>
      </c>
      <c r="CU154" s="14" t="str">
        <f t="shared" si="106"/>
        <v/>
      </c>
      <c r="CW154" s="38">
        <v>49</v>
      </c>
      <c r="CX154" s="14" t="e">
        <f t="shared" si="99"/>
        <v>#REF!</v>
      </c>
      <c r="CY154" s="14" t="e">
        <f t="shared" si="101"/>
        <v>#REF!</v>
      </c>
      <c r="CZ154" s="14" t="e">
        <f t="shared" si="101"/>
        <v>#REF!</v>
      </c>
      <c r="DA154" s="14" t="e">
        <f t="shared" si="101"/>
        <v>#REF!</v>
      </c>
      <c r="DB154" s="14" t="e">
        <f t="shared" si="101"/>
        <v>#REF!</v>
      </c>
      <c r="DC154" s="14" t="e">
        <f t="shared" si="101"/>
        <v>#REF!</v>
      </c>
      <c r="DD154" s="14" t="e">
        <f t="shared" si="101"/>
        <v>#REF!</v>
      </c>
    </row>
    <row r="155" spans="1:108" ht="15" customHeight="1">
      <c r="A155" s="13">
        <v>17.059999999999999</v>
      </c>
      <c r="B155" s="31">
        <v>6</v>
      </c>
      <c r="C155" s="31">
        <v>210</v>
      </c>
      <c r="D155" s="2"/>
      <c r="E155" s="11">
        <v>15.5</v>
      </c>
      <c r="F155" s="11">
        <f t="shared" si="91"/>
        <v>15.6</v>
      </c>
      <c r="G155" s="11">
        <v>17</v>
      </c>
      <c r="H155" s="11">
        <f t="shared" si="92"/>
        <v>17.100000000000001</v>
      </c>
      <c r="I155" s="11">
        <v>29</v>
      </c>
      <c r="J155" s="11">
        <f t="shared" si="93"/>
        <v>29.1</v>
      </c>
      <c r="K155" s="1">
        <v>35.299999999999997</v>
      </c>
      <c r="L155" s="1">
        <f t="shared" si="94"/>
        <v>35.4</v>
      </c>
      <c r="M155" s="3"/>
      <c r="N155" s="11">
        <v>14.6</v>
      </c>
      <c r="O155" s="11">
        <f t="shared" si="95"/>
        <v>14.7</v>
      </c>
      <c r="P155" s="1">
        <v>16.3</v>
      </c>
      <c r="Q155" s="1">
        <f t="shared" si="96"/>
        <v>16.400000000000002</v>
      </c>
      <c r="R155" s="1">
        <v>29.4</v>
      </c>
      <c r="S155" s="1">
        <f t="shared" si="86"/>
        <v>29.5</v>
      </c>
      <c r="T155" s="1">
        <v>36.299999999999997</v>
      </c>
      <c r="U155" s="1">
        <f t="shared" si="97"/>
        <v>36.4</v>
      </c>
      <c r="Y155" s="38">
        <v>50</v>
      </c>
      <c r="Z155" s="38" t="str">
        <f>IF('Nutritional Status'!C102="","",VLOOKUP('Nutritional Status'!#REF!,$A$5:$C$173,3,))</f>
        <v/>
      </c>
      <c r="AA155" s="38" t="str">
        <f t="shared" si="74"/>
        <v/>
      </c>
      <c r="AB155" s="38" t="str">
        <f t="shared" si="75"/>
        <v/>
      </c>
      <c r="AC155" s="38" t="str">
        <f t="shared" si="76"/>
        <v/>
      </c>
      <c r="AD155" s="38" t="str">
        <f t="shared" si="77"/>
        <v/>
      </c>
      <c r="AE155" s="38" t="str">
        <f t="shared" si="78"/>
        <v/>
      </c>
      <c r="AF155" s="38" t="str">
        <f t="shared" si="79"/>
        <v/>
      </c>
      <c r="AG155" s="38" t="str">
        <f t="shared" si="80"/>
        <v/>
      </c>
      <c r="AH155" s="38" t="str">
        <f t="shared" si="81"/>
        <v/>
      </c>
      <c r="AJ155" s="38" t="e">
        <f>IF(#REF!="","",VLOOKUP(#REF!,$A$5:$C$173,3,))</f>
        <v>#REF!</v>
      </c>
      <c r="AK155" s="38" t="e">
        <f t="shared" si="100"/>
        <v>#REF!</v>
      </c>
      <c r="AL155" s="38" t="e">
        <f t="shared" si="100"/>
        <v>#REF!</v>
      </c>
      <c r="AM155" s="38" t="e">
        <f t="shared" si="100"/>
        <v>#REF!</v>
      </c>
      <c r="AN155" s="38" t="e">
        <f t="shared" si="100"/>
        <v>#REF!</v>
      </c>
      <c r="AO155" s="38" t="e">
        <f t="shared" si="100"/>
        <v>#REF!</v>
      </c>
      <c r="AP155" s="38" t="e">
        <f t="shared" si="100"/>
        <v>#REF!</v>
      </c>
      <c r="AQ155" s="38" t="e">
        <f t="shared" si="100"/>
        <v>#REF!</v>
      </c>
      <c r="AR155" s="38" t="e">
        <f t="shared" si="100"/>
        <v>#REF!</v>
      </c>
      <c r="BA155" s="21" t="str">
        <f>IF(BB155="","",ROWS($BB$113:BB155))</f>
        <v/>
      </c>
      <c r="BB155" s="149"/>
      <c r="BC155" s="150"/>
      <c r="BD155" s="150"/>
      <c r="BE155" s="151"/>
      <c r="BF155" s="49"/>
      <c r="BG155" s="22" t="str">
        <f t="shared" si="88"/>
        <v/>
      </c>
      <c r="BH155" s="22"/>
      <c r="BI155" s="22"/>
      <c r="BJ155" s="22" t="str">
        <f t="shared" si="87"/>
        <v/>
      </c>
      <c r="BK155" s="22" t="str">
        <f t="shared" si="89"/>
        <v/>
      </c>
      <c r="BL155" s="22" t="str">
        <f t="shared" si="90"/>
        <v/>
      </c>
      <c r="BN155" s="14" t="str">
        <f t="shared" si="102"/>
        <v/>
      </c>
      <c r="BO155" s="14">
        <f t="shared" si="103"/>
        <v>5</v>
      </c>
      <c r="BP155" s="14" t="str">
        <f t="shared" si="104"/>
        <v>F</v>
      </c>
      <c r="BQ155" s="14" t="str">
        <f t="shared" si="105"/>
        <v>0</v>
      </c>
      <c r="BT155" s="13">
        <v>17.059999999999999</v>
      </c>
      <c r="BU155" s="45">
        <v>6</v>
      </c>
      <c r="BV155" s="45">
        <v>210</v>
      </c>
      <c r="BW155" s="2"/>
      <c r="BX155" s="1">
        <v>1.53</v>
      </c>
      <c r="BY155" s="1">
        <v>1.5309999999999999</v>
      </c>
      <c r="BZ155" s="1">
        <v>1.605</v>
      </c>
      <c r="CA155" s="1">
        <v>1.6059999999999999</v>
      </c>
      <c r="CB155" s="1">
        <v>1.909</v>
      </c>
      <c r="CC155" s="1">
        <v>1.91</v>
      </c>
      <c r="CE155" s="64">
        <v>1.429</v>
      </c>
      <c r="CF155" s="64">
        <v>1.43</v>
      </c>
      <c r="CG155" s="64">
        <v>1.496</v>
      </c>
      <c r="CH155" s="64">
        <v>1.4969999999999999</v>
      </c>
      <c r="CI155" s="64">
        <v>1.7630000000000001</v>
      </c>
      <c r="CJ155" s="64">
        <v>1.764</v>
      </c>
      <c r="CM155" s="14" t="e">
        <f>IF('Nutritional Status'!#REF!="","",IF('Nutritional Status'!#REF!&gt;CT155,$CU$3,IF('Nutritional Status'!#REF!&gt;CR155,$CS$3,IF('Nutritional Status'!#REF!&gt;CP155,$CQ$3,$CP$3))))</f>
        <v>#REF!</v>
      </c>
      <c r="CN155" s="38">
        <v>50</v>
      </c>
      <c r="CO155" s="14" t="str">
        <f t="shared" si="98"/>
        <v/>
      </c>
      <c r="CP155" s="14" t="str">
        <f t="shared" si="106"/>
        <v/>
      </c>
      <c r="CQ155" s="14" t="str">
        <f t="shared" si="106"/>
        <v/>
      </c>
      <c r="CR155" s="14" t="str">
        <f t="shared" si="106"/>
        <v/>
      </c>
      <c r="CS155" s="14" t="str">
        <f t="shared" si="106"/>
        <v/>
      </c>
      <c r="CT155" s="14" t="str">
        <f t="shared" si="106"/>
        <v/>
      </c>
      <c r="CU155" s="14" t="str">
        <f t="shared" si="106"/>
        <v/>
      </c>
      <c r="CW155" s="38">
        <v>50</v>
      </c>
      <c r="CX155" s="14" t="e">
        <f t="shared" si="99"/>
        <v>#REF!</v>
      </c>
      <c r="CY155" s="14" t="e">
        <f t="shared" si="101"/>
        <v>#REF!</v>
      </c>
      <c r="CZ155" s="14" t="e">
        <f t="shared" si="101"/>
        <v>#REF!</v>
      </c>
      <c r="DA155" s="14" t="e">
        <f t="shared" si="101"/>
        <v>#REF!</v>
      </c>
      <c r="DB155" s="14" t="e">
        <f t="shared" si="101"/>
        <v>#REF!</v>
      </c>
      <c r="DC155" s="14" t="e">
        <f t="shared" si="101"/>
        <v>#REF!</v>
      </c>
      <c r="DD155" s="14" t="e">
        <f t="shared" si="101"/>
        <v>#REF!</v>
      </c>
    </row>
    <row r="156" spans="1:108" ht="15" customHeight="1">
      <c r="A156" s="13">
        <v>17.07</v>
      </c>
      <c r="B156" s="31">
        <v>7</v>
      </c>
      <c r="C156" s="31">
        <v>211</v>
      </c>
      <c r="D156" s="2"/>
      <c r="E156" s="11">
        <v>15.5</v>
      </c>
      <c r="F156" s="11">
        <f t="shared" si="91"/>
        <v>15.6</v>
      </c>
      <c r="G156" s="11">
        <v>17</v>
      </c>
      <c r="H156" s="11">
        <f t="shared" si="92"/>
        <v>17.100000000000001</v>
      </c>
      <c r="I156" s="11">
        <v>29</v>
      </c>
      <c r="J156" s="11">
        <f t="shared" si="93"/>
        <v>29.1</v>
      </c>
      <c r="K156" s="1">
        <v>35.4</v>
      </c>
      <c r="L156" s="1">
        <f t="shared" si="94"/>
        <v>35.5</v>
      </c>
      <c r="M156" s="3"/>
      <c r="N156" s="11">
        <v>14.6</v>
      </c>
      <c r="O156" s="11">
        <f t="shared" si="95"/>
        <v>14.7</v>
      </c>
      <c r="P156" s="1">
        <v>16.3</v>
      </c>
      <c r="Q156" s="1">
        <f t="shared" si="96"/>
        <v>16.400000000000002</v>
      </c>
      <c r="R156" s="1">
        <v>29.4</v>
      </c>
      <c r="S156" s="1">
        <f t="shared" si="86"/>
        <v>29.5</v>
      </c>
      <c r="T156" s="1">
        <v>36.299999999999997</v>
      </c>
      <c r="U156" s="1">
        <f t="shared" si="97"/>
        <v>36.4</v>
      </c>
      <c r="Y156" s="38">
        <v>51</v>
      </c>
      <c r="Z156" s="38" t="e">
        <f>IF('Nutritional Status'!#REF!="","",VLOOKUP('Nutritional Status'!#REF!,$A$5:$C$173,3,))</f>
        <v>#REF!</v>
      </c>
      <c r="AA156" s="38" t="e">
        <f t="shared" si="74"/>
        <v>#REF!</v>
      </c>
      <c r="AB156" s="38" t="e">
        <f t="shared" si="75"/>
        <v>#REF!</v>
      </c>
      <c r="AC156" s="38" t="e">
        <f t="shared" si="76"/>
        <v>#REF!</v>
      </c>
      <c r="AD156" s="38" t="e">
        <f t="shared" si="77"/>
        <v>#REF!</v>
      </c>
      <c r="AE156" s="38" t="e">
        <f t="shared" si="78"/>
        <v>#REF!</v>
      </c>
      <c r="AF156" s="38" t="e">
        <f t="shared" si="79"/>
        <v>#REF!</v>
      </c>
      <c r="AG156" s="38" t="e">
        <f t="shared" si="80"/>
        <v>#REF!</v>
      </c>
      <c r="AH156" s="38" t="e">
        <f t="shared" si="81"/>
        <v>#REF!</v>
      </c>
      <c r="AJ156" s="38" t="e">
        <f>IF(#REF!="","",VLOOKUP(#REF!,$A$5:$C$173,3,))</f>
        <v>#REF!</v>
      </c>
      <c r="AK156" s="38" t="e">
        <f t="shared" si="100"/>
        <v>#REF!</v>
      </c>
      <c r="AL156" s="38" t="e">
        <f t="shared" si="100"/>
        <v>#REF!</v>
      </c>
      <c r="AM156" s="38" t="e">
        <f t="shared" si="100"/>
        <v>#REF!</v>
      </c>
      <c r="AN156" s="38" t="e">
        <f t="shared" si="100"/>
        <v>#REF!</v>
      </c>
      <c r="AO156" s="38" t="e">
        <f t="shared" si="100"/>
        <v>#REF!</v>
      </c>
      <c r="AP156" s="38" t="e">
        <f t="shared" si="100"/>
        <v>#REF!</v>
      </c>
      <c r="AQ156" s="38" t="e">
        <f t="shared" si="100"/>
        <v>#REF!</v>
      </c>
      <c r="AR156" s="38" t="e">
        <f t="shared" si="100"/>
        <v>#REF!</v>
      </c>
      <c r="BA156" s="21" t="str">
        <f>IF(BB156="","",ROWS($BB$113:BB156))</f>
        <v/>
      </c>
      <c r="BB156" s="149"/>
      <c r="BC156" s="150"/>
      <c r="BD156" s="150"/>
      <c r="BE156" s="151"/>
      <c r="BF156" s="49"/>
      <c r="BG156" s="22" t="str">
        <f t="shared" si="88"/>
        <v/>
      </c>
      <c r="BH156" s="22"/>
      <c r="BI156" s="22"/>
      <c r="BJ156" s="22" t="str">
        <f t="shared" si="87"/>
        <v/>
      </c>
      <c r="BK156" s="22" t="str">
        <f t="shared" si="89"/>
        <v/>
      </c>
      <c r="BL156" s="22" t="str">
        <f t="shared" si="90"/>
        <v/>
      </c>
      <c r="BN156" s="14" t="str">
        <f t="shared" si="102"/>
        <v/>
      </c>
      <c r="BO156" s="14">
        <f t="shared" si="103"/>
        <v>5</v>
      </c>
      <c r="BP156" s="14" t="str">
        <f t="shared" si="104"/>
        <v>F</v>
      </c>
      <c r="BQ156" s="14" t="str">
        <f t="shared" si="105"/>
        <v>0</v>
      </c>
      <c r="BT156" s="13">
        <v>17.07</v>
      </c>
      <c r="BU156" s="45">
        <v>7</v>
      </c>
      <c r="BV156" s="45">
        <v>211</v>
      </c>
      <c r="BW156" s="2"/>
      <c r="BX156" s="1">
        <v>1.5309999999999999</v>
      </c>
      <c r="BY156" s="1">
        <v>1.5319999999999998</v>
      </c>
      <c r="BZ156" s="1">
        <v>1.6070000000000002</v>
      </c>
      <c r="CA156" s="1">
        <v>1.6080000000000001</v>
      </c>
      <c r="CB156" s="1">
        <v>1.909</v>
      </c>
      <c r="CC156" s="1">
        <v>1.91</v>
      </c>
      <c r="CE156" s="64">
        <v>1.43</v>
      </c>
      <c r="CF156" s="64">
        <v>1.431</v>
      </c>
      <c r="CG156" s="64">
        <v>1.496</v>
      </c>
      <c r="CH156" s="64">
        <v>1.4969999999999999</v>
      </c>
      <c r="CI156" s="64">
        <v>1.7630000000000001</v>
      </c>
      <c r="CJ156" s="64">
        <v>1.764</v>
      </c>
      <c r="CM156" s="14" t="e">
        <f>IF('Nutritional Status'!#REF!="","",IF('Nutritional Status'!#REF!&gt;CT156,$CU$3,IF('Nutritional Status'!#REF!&gt;CR156,$CS$3,IF('Nutritional Status'!#REF!&gt;CP156,$CQ$3,$CP$3))))</f>
        <v>#REF!</v>
      </c>
      <c r="CN156" s="38">
        <v>51</v>
      </c>
      <c r="CO156" s="14" t="e">
        <f t="shared" si="98"/>
        <v>#REF!</v>
      </c>
      <c r="CP156" s="14" t="e">
        <f t="shared" si="106"/>
        <v>#REF!</v>
      </c>
      <c r="CQ156" s="14" t="e">
        <f t="shared" si="106"/>
        <v>#REF!</v>
      </c>
      <c r="CR156" s="14" t="e">
        <f t="shared" si="106"/>
        <v>#REF!</v>
      </c>
      <c r="CS156" s="14" t="e">
        <f t="shared" si="106"/>
        <v>#REF!</v>
      </c>
      <c r="CT156" s="14" t="e">
        <f t="shared" si="106"/>
        <v>#REF!</v>
      </c>
      <c r="CU156" s="14" t="e">
        <f t="shared" si="106"/>
        <v>#REF!</v>
      </c>
      <c r="CW156" s="38">
        <v>51</v>
      </c>
      <c r="CX156" s="14" t="e">
        <f t="shared" si="99"/>
        <v>#REF!</v>
      </c>
      <c r="CY156" s="14" t="e">
        <f t="shared" si="101"/>
        <v>#REF!</v>
      </c>
      <c r="CZ156" s="14" t="e">
        <f t="shared" si="101"/>
        <v>#REF!</v>
      </c>
      <c r="DA156" s="14" t="e">
        <f t="shared" si="101"/>
        <v>#REF!</v>
      </c>
      <c r="DB156" s="14" t="e">
        <f t="shared" si="101"/>
        <v>#REF!</v>
      </c>
      <c r="DC156" s="14" t="e">
        <f t="shared" si="101"/>
        <v>#REF!</v>
      </c>
      <c r="DD156" s="14" t="e">
        <f t="shared" si="101"/>
        <v>#REF!</v>
      </c>
    </row>
    <row r="157" spans="1:108" ht="15" customHeight="1">
      <c r="A157" s="13">
        <v>17.079999999999998</v>
      </c>
      <c r="B157" s="31">
        <v>8</v>
      </c>
      <c r="C157" s="31">
        <v>212</v>
      </c>
      <c r="D157" s="2"/>
      <c r="E157" s="11">
        <v>15.5</v>
      </c>
      <c r="F157" s="11">
        <f t="shared" si="91"/>
        <v>15.6</v>
      </c>
      <c r="G157" s="11">
        <v>17.100000000000001</v>
      </c>
      <c r="H157" s="11">
        <f t="shared" si="92"/>
        <v>17.200000000000003</v>
      </c>
      <c r="I157" s="11">
        <v>29.1</v>
      </c>
      <c r="J157" s="11">
        <f t="shared" si="93"/>
        <v>29.200000000000003</v>
      </c>
      <c r="K157" s="1">
        <v>35.4</v>
      </c>
      <c r="L157" s="1">
        <f t="shared" si="94"/>
        <v>35.5</v>
      </c>
      <c r="M157" s="3"/>
      <c r="N157" s="11">
        <v>14.6</v>
      </c>
      <c r="O157" s="11">
        <f t="shared" si="95"/>
        <v>14.7</v>
      </c>
      <c r="P157" s="1">
        <v>16.3</v>
      </c>
      <c r="Q157" s="1">
        <f t="shared" si="96"/>
        <v>16.400000000000002</v>
      </c>
      <c r="R157" s="1">
        <v>29.5</v>
      </c>
      <c r="S157" s="1">
        <f t="shared" si="86"/>
        <v>29.6</v>
      </c>
      <c r="T157" s="1">
        <v>36.299999999999997</v>
      </c>
      <c r="U157" s="1">
        <f t="shared" si="97"/>
        <v>36.4</v>
      </c>
      <c r="Y157" s="38">
        <v>52</v>
      </c>
      <c r="Z157" s="38" t="e">
        <f>IF('Nutritional Status'!#REF!="","",VLOOKUP('Nutritional Status'!#REF!,$A$5:$C$173,3,))</f>
        <v>#REF!</v>
      </c>
      <c r="AA157" s="38" t="e">
        <f t="shared" si="74"/>
        <v>#REF!</v>
      </c>
      <c r="AB157" s="38" t="e">
        <f t="shared" si="75"/>
        <v>#REF!</v>
      </c>
      <c r="AC157" s="38" t="e">
        <f t="shared" si="76"/>
        <v>#REF!</v>
      </c>
      <c r="AD157" s="38" t="e">
        <f t="shared" si="77"/>
        <v>#REF!</v>
      </c>
      <c r="AE157" s="38" t="e">
        <f t="shared" si="78"/>
        <v>#REF!</v>
      </c>
      <c r="AF157" s="38" t="e">
        <f t="shared" si="79"/>
        <v>#REF!</v>
      </c>
      <c r="AG157" s="38" t="e">
        <f t="shared" si="80"/>
        <v>#REF!</v>
      </c>
      <c r="AH157" s="38" t="e">
        <f t="shared" si="81"/>
        <v>#REF!</v>
      </c>
      <c r="AJ157" s="38" t="e">
        <f>IF(#REF!="","",VLOOKUP(#REF!,$A$5:$C$173,3,))</f>
        <v>#REF!</v>
      </c>
      <c r="AK157" s="38" t="e">
        <f t="shared" si="100"/>
        <v>#REF!</v>
      </c>
      <c r="AL157" s="38" t="e">
        <f t="shared" si="100"/>
        <v>#REF!</v>
      </c>
      <c r="AM157" s="38" t="e">
        <f t="shared" si="100"/>
        <v>#REF!</v>
      </c>
      <c r="AN157" s="38" t="e">
        <f t="shared" si="100"/>
        <v>#REF!</v>
      </c>
      <c r="AO157" s="38" t="e">
        <f t="shared" si="100"/>
        <v>#REF!</v>
      </c>
      <c r="AP157" s="38" t="e">
        <f t="shared" si="100"/>
        <v>#REF!</v>
      </c>
      <c r="AQ157" s="38" t="e">
        <f t="shared" si="100"/>
        <v>#REF!</v>
      </c>
      <c r="AR157" s="38" t="e">
        <f t="shared" si="100"/>
        <v>#REF!</v>
      </c>
      <c r="BA157" s="21" t="str">
        <f>IF(BB157="","",ROWS($BB$113:BB157))</f>
        <v/>
      </c>
      <c r="BB157" s="149"/>
      <c r="BC157" s="150"/>
      <c r="BD157" s="150"/>
      <c r="BE157" s="151"/>
      <c r="BF157" s="49"/>
      <c r="BG157" s="22" t="str">
        <f t="shared" si="88"/>
        <v/>
      </c>
      <c r="BH157" s="22"/>
      <c r="BI157" s="22"/>
      <c r="BJ157" s="22" t="str">
        <f t="shared" si="87"/>
        <v/>
      </c>
      <c r="BK157" s="22" t="str">
        <f t="shared" si="89"/>
        <v/>
      </c>
      <c r="BL157" s="22" t="str">
        <f t="shared" si="90"/>
        <v/>
      </c>
      <c r="BN157" s="14" t="str">
        <f t="shared" si="102"/>
        <v/>
      </c>
      <c r="BO157" s="14">
        <f t="shared" si="103"/>
        <v>5</v>
      </c>
      <c r="BP157" s="14" t="str">
        <f t="shared" si="104"/>
        <v>F</v>
      </c>
      <c r="BQ157" s="14" t="str">
        <f t="shared" si="105"/>
        <v>0</v>
      </c>
      <c r="BT157" s="13">
        <v>17.079999999999998</v>
      </c>
      <c r="BU157" s="45">
        <v>8</v>
      </c>
      <c r="BV157" s="45">
        <v>212</v>
      </c>
      <c r="BW157" s="2"/>
      <c r="BX157" s="1">
        <v>1.5319999999999998</v>
      </c>
      <c r="BY157" s="1">
        <v>1.5329999999999999</v>
      </c>
      <c r="BZ157" s="1">
        <v>1.6080000000000001</v>
      </c>
      <c r="CA157" s="1">
        <v>1.609</v>
      </c>
      <c r="CB157" s="1">
        <v>1.91</v>
      </c>
      <c r="CC157" s="1">
        <v>1.911</v>
      </c>
      <c r="CE157" s="64">
        <v>1.43</v>
      </c>
      <c r="CF157" s="64">
        <v>1.431</v>
      </c>
      <c r="CG157" s="64">
        <v>1.496</v>
      </c>
      <c r="CH157" s="64">
        <v>1.4969999999999999</v>
      </c>
      <c r="CI157" s="64">
        <v>1.7630000000000001</v>
      </c>
      <c r="CJ157" s="64">
        <v>1.764</v>
      </c>
      <c r="CM157" s="14" t="e">
        <f>IF('Nutritional Status'!#REF!="","",IF('Nutritional Status'!#REF!&gt;CT157,$CU$3,IF('Nutritional Status'!#REF!&gt;CR157,$CS$3,IF('Nutritional Status'!#REF!&gt;CP157,$CQ$3,$CP$3))))</f>
        <v>#REF!</v>
      </c>
      <c r="CN157" s="38">
        <v>52</v>
      </c>
      <c r="CO157" s="14" t="e">
        <f t="shared" si="98"/>
        <v>#REF!</v>
      </c>
      <c r="CP157" s="14" t="e">
        <f t="shared" si="106"/>
        <v>#REF!</v>
      </c>
      <c r="CQ157" s="14" t="e">
        <f t="shared" si="106"/>
        <v>#REF!</v>
      </c>
      <c r="CR157" s="14" t="e">
        <f t="shared" si="106"/>
        <v>#REF!</v>
      </c>
      <c r="CS157" s="14" t="e">
        <f t="shared" si="106"/>
        <v>#REF!</v>
      </c>
      <c r="CT157" s="14" t="e">
        <f t="shared" si="106"/>
        <v>#REF!</v>
      </c>
      <c r="CU157" s="14" t="e">
        <f t="shared" si="106"/>
        <v>#REF!</v>
      </c>
      <c r="CW157" s="38">
        <v>52</v>
      </c>
      <c r="CX157" s="14" t="e">
        <f t="shared" si="99"/>
        <v>#REF!</v>
      </c>
      <c r="CY157" s="14" t="e">
        <f t="shared" si="101"/>
        <v>#REF!</v>
      </c>
      <c r="CZ157" s="14" t="e">
        <f t="shared" si="101"/>
        <v>#REF!</v>
      </c>
      <c r="DA157" s="14" t="e">
        <f t="shared" si="101"/>
        <v>#REF!</v>
      </c>
      <c r="DB157" s="14" t="e">
        <f t="shared" si="101"/>
        <v>#REF!</v>
      </c>
      <c r="DC157" s="14" t="e">
        <f t="shared" si="101"/>
        <v>#REF!</v>
      </c>
      <c r="DD157" s="14" t="e">
        <f t="shared" si="101"/>
        <v>#REF!</v>
      </c>
    </row>
    <row r="158" spans="1:108" ht="15" customHeight="1">
      <c r="A158" s="13">
        <v>17.09</v>
      </c>
      <c r="B158" s="31">
        <v>9</v>
      </c>
      <c r="C158" s="31">
        <v>213</v>
      </c>
      <c r="D158" s="2"/>
      <c r="E158" s="11">
        <v>15.5</v>
      </c>
      <c r="F158" s="11">
        <f t="shared" si="91"/>
        <v>15.6</v>
      </c>
      <c r="G158" s="11">
        <v>17.100000000000001</v>
      </c>
      <c r="H158" s="11">
        <f t="shared" si="92"/>
        <v>17.200000000000003</v>
      </c>
      <c r="I158" s="11">
        <v>29.1</v>
      </c>
      <c r="J158" s="11">
        <f t="shared" si="93"/>
        <v>29.200000000000003</v>
      </c>
      <c r="K158" s="1">
        <v>35.4</v>
      </c>
      <c r="L158" s="1">
        <f t="shared" si="94"/>
        <v>35.5</v>
      </c>
      <c r="M158" s="3"/>
      <c r="N158" s="11">
        <v>14.6</v>
      </c>
      <c r="O158" s="11">
        <f t="shared" si="95"/>
        <v>14.7</v>
      </c>
      <c r="P158" s="1">
        <v>16.3</v>
      </c>
      <c r="Q158" s="1">
        <f t="shared" si="96"/>
        <v>16.400000000000002</v>
      </c>
      <c r="R158" s="1">
        <v>29.5</v>
      </c>
      <c r="S158" s="1">
        <f t="shared" si="86"/>
        <v>29.6</v>
      </c>
      <c r="T158" s="1">
        <v>36.299999999999997</v>
      </c>
      <c r="U158" s="1">
        <f t="shared" si="97"/>
        <v>36.4</v>
      </c>
      <c r="Y158" s="38">
        <v>53</v>
      </c>
      <c r="Z158" s="38" t="e">
        <f>IF('Nutritional Status'!#REF!="","",VLOOKUP('Nutritional Status'!#REF!,$A$5:$C$173,3,))</f>
        <v>#REF!</v>
      </c>
      <c r="AA158" s="38" t="e">
        <f t="shared" si="74"/>
        <v>#REF!</v>
      </c>
      <c r="AB158" s="38" t="e">
        <f t="shared" si="75"/>
        <v>#REF!</v>
      </c>
      <c r="AC158" s="38" t="e">
        <f t="shared" si="76"/>
        <v>#REF!</v>
      </c>
      <c r="AD158" s="38" t="e">
        <f t="shared" si="77"/>
        <v>#REF!</v>
      </c>
      <c r="AE158" s="38" t="e">
        <f t="shared" si="78"/>
        <v>#REF!</v>
      </c>
      <c r="AF158" s="38" t="e">
        <f t="shared" si="79"/>
        <v>#REF!</v>
      </c>
      <c r="AG158" s="38" t="e">
        <f t="shared" si="80"/>
        <v>#REF!</v>
      </c>
      <c r="AH158" s="38" t="e">
        <f t="shared" si="81"/>
        <v>#REF!</v>
      </c>
      <c r="AJ158" s="38" t="e">
        <f>IF(#REF!="","",VLOOKUP(#REF!,$A$5:$C$173,3,))</f>
        <v>#REF!</v>
      </c>
      <c r="AK158" s="38" t="e">
        <f t="shared" si="100"/>
        <v>#REF!</v>
      </c>
      <c r="AL158" s="38" t="e">
        <f t="shared" si="100"/>
        <v>#REF!</v>
      </c>
      <c r="AM158" s="38" t="e">
        <f t="shared" si="100"/>
        <v>#REF!</v>
      </c>
      <c r="AN158" s="38" t="e">
        <f t="shared" si="100"/>
        <v>#REF!</v>
      </c>
      <c r="AO158" s="38" t="e">
        <f t="shared" si="100"/>
        <v>#REF!</v>
      </c>
      <c r="AP158" s="38" t="e">
        <f t="shared" si="100"/>
        <v>#REF!</v>
      </c>
      <c r="AQ158" s="38" t="e">
        <f t="shared" si="100"/>
        <v>#REF!</v>
      </c>
      <c r="AR158" s="38" t="e">
        <f t="shared" si="100"/>
        <v>#REF!</v>
      </c>
      <c r="BA158" s="21" t="str">
        <f>IF(BB158="","",ROWS($BB$113:BB158))</f>
        <v/>
      </c>
      <c r="BB158" s="149"/>
      <c r="BC158" s="150"/>
      <c r="BD158" s="150"/>
      <c r="BE158" s="151"/>
      <c r="BF158" s="49"/>
      <c r="BG158" s="22" t="str">
        <f t="shared" si="88"/>
        <v/>
      </c>
      <c r="BH158" s="22"/>
      <c r="BI158" s="22"/>
      <c r="BJ158" s="22" t="str">
        <f t="shared" si="87"/>
        <v/>
      </c>
      <c r="BK158" s="22" t="str">
        <f t="shared" si="89"/>
        <v/>
      </c>
      <c r="BL158" s="22" t="str">
        <f t="shared" si="90"/>
        <v/>
      </c>
      <c r="BN158" s="14" t="str">
        <f t="shared" si="102"/>
        <v/>
      </c>
      <c r="BO158" s="14">
        <f t="shared" si="103"/>
        <v>5</v>
      </c>
      <c r="BP158" s="14" t="str">
        <f t="shared" si="104"/>
        <v>F</v>
      </c>
      <c r="BQ158" s="14" t="str">
        <f t="shared" si="105"/>
        <v>0</v>
      </c>
      <c r="BT158" s="13">
        <v>17.09</v>
      </c>
      <c r="BU158" s="45">
        <v>9</v>
      </c>
      <c r="BV158" s="45">
        <v>213</v>
      </c>
      <c r="BW158" s="2"/>
      <c r="BX158" s="1">
        <v>1.5330000000000001</v>
      </c>
      <c r="BY158" s="1">
        <v>1.534</v>
      </c>
      <c r="BZ158" s="1">
        <v>1.6080000000000001</v>
      </c>
      <c r="CA158" s="1">
        <v>1.609</v>
      </c>
      <c r="CB158" s="1">
        <v>1.91</v>
      </c>
      <c r="CC158" s="1">
        <v>1.911</v>
      </c>
      <c r="CE158" s="64">
        <v>1.43</v>
      </c>
      <c r="CF158" s="64">
        <v>1.431</v>
      </c>
      <c r="CG158" s="64">
        <v>1.4970000000000001</v>
      </c>
      <c r="CH158" s="64">
        <v>1.4980000000000002</v>
      </c>
      <c r="CI158" s="64">
        <v>1.7630000000000001</v>
      </c>
      <c r="CJ158" s="64">
        <v>1.764</v>
      </c>
      <c r="CM158" s="14" t="e">
        <f>IF('Nutritional Status'!#REF!="","",IF('Nutritional Status'!#REF!&gt;CT158,$CU$3,IF('Nutritional Status'!#REF!&gt;CR158,$CS$3,IF('Nutritional Status'!#REF!&gt;CP158,$CQ$3,$CP$3))))</f>
        <v>#REF!</v>
      </c>
      <c r="CN158" s="38">
        <v>53</v>
      </c>
      <c r="CO158" s="14" t="e">
        <f t="shared" si="98"/>
        <v>#REF!</v>
      </c>
      <c r="CP158" s="14" t="e">
        <f t="shared" si="106"/>
        <v>#REF!</v>
      </c>
      <c r="CQ158" s="14" t="e">
        <f t="shared" si="106"/>
        <v>#REF!</v>
      </c>
      <c r="CR158" s="14" t="e">
        <f t="shared" si="106"/>
        <v>#REF!</v>
      </c>
      <c r="CS158" s="14" t="e">
        <f t="shared" si="106"/>
        <v>#REF!</v>
      </c>
      <c r="CT158" s="14" t="e">
        <f t="shared" si="106"/>
        <v>#REF!</v>
      </c>
      <c r="CU158" s="14" t="e">
        <f t="shared" si="106"/>
        <v>#REF!</v>
      </c>
      <c r="CW158" s="38">
        <v>53</v>
      </c>
      <c r="CX158" s="14" t="e">
        <f t="shared" si="99"/>
        <v>#REF!</v>
      </c>
      <c r="CY158" s="14" t="e">
        <f t="shared" si="101"/>
        <v>#REF!</v>
      </c>
      <c r="CZ158" s="14" t="e">
        <f t="shared" si="101"/>
        <v>#REF!</v>
      </c>
      <c r="DA158" s="14" t="e">
        <f t="shared" si="101"/>
        <v>#REF!</v>
      </c>
      <c r="DB158" s="14" t="e">
        <f t="shared" si="101"/>
        <v>#REF!</v>
      </c>
      <c r="DC158" s="14" t="e">
        <f t="shared" si="101"/>
        <v>#REF!</v>
      </c>
      <c r="DD158" s="14" t="e">
        <f t="shared" si="101"/>
        <v>#REF!</v>
      </c>
    </row>
    <row r="159" spans="1:108" ht="15" customHeight="1">
      <c r="A159" s="13">
        <v>17.100000000000001</v>
      </c>
      <c r="B159" s="31">
        <v>10</v>
      </c>
      <c r="C159" s="31">
        <v>214</v>
      </c>
      <c r="D159" s="2"/>
      <c r="E159" s="11">
        <v>15.6</v>
      </c>
      <c r="F159" s="11">
        <f t="shared" si="91"/>
        <v>15.7</v>
      </c>
      <c r="G159" s="11">
        <v>17.100000000000001</v>
      </c>
      <c r="H159" s="11">
        <f t="shared" si="92"/>
        <v>17.200000000000003</v>
      </c>
      <c r="I159" s="11">
        <v>29.2</v>
      </c>
      <c r="J159" s="11">
        <f t="shared" si="93"/>
        <v>29.3</v>
      </c>
      <c r="K159" s="1">
        <v>35.4</v>
      </c>
      <c r="L159" s="1">
        <f t="shared" si="94"/>
        <v>35.5</v>
      </c>
      <c r="M159" s="3"/>
      <c r="N159" s="11">
        <v>14.6</v>
      </c>
      <c r="O159" s="11">
        <f t="shared" si="95"/>
        <v>14.7</v>
      </c>
      <c r="P159" s="1">
        <v>16.3</v>
      </c>
      <c r="Q159" s="1">
        <f t="shared" si="96"/>
        <v>16.400000000000002</v>
      </c>
      <c r="R159" s="1">
        <v>29.5</v>
      </c>
      <c r="S159" s="1">
        <f t="shared" si="86"/>
        <v>29.6</v>
      </c>
      <c r="T159" s="1">
        <v>36.299999999999997</v>
      </c>
      <c r="U159" s="1">
        <f t="shared" si="97"/>
        <v>36.4</v>
      </c>
      <c r="Y159" s="38">
        <v>54</v>
      </c>
      <c r="Z159" s="38" t="e">
        <f>IF('Nutritional Status'!#REF!="","",VLOOKUP('Nutritional Status'!#REF!,$A$5:$C$173,3,))</f>
        <v>#REF!</v>
      </c>
      <c r="AA159" s="38" t="e">
        <f t="shared" si="74"/>
        <v>#REF!</v>
      </c>
      <c r="AB159" s="38" t="e">
        <f t="shared" si="75"/>
        <v>#REF!</v>
      </c>
      <c r="AC159" s="38" t="e">
        <f t="shared" si="76"/>
        <v>#REF!</v>
      </c>
      <c r="AD159" s="38" t="e">
        <f t="shared" si="77"/>
        <v>#REF!</v>
      </c>
      <c r="AE159" s="38" t="e">
        <f t="shared" si="78"/>
        <v>#REF!</v>
      </c>
      <c r="AF159" s="38" t="e">
        <f t="shared" si="79"/>
        <v>#REF!</v>
      </c>
      <c r="AG159" s="38" t="e">
        <f t="shared" si="80"/>
        <v>#REF!</v>
      </c>
      <c r="AH159" s="38" t="e">
        <f t="shared" si="81"/>
        <v>#REF!</v>
      </c>
      <c r="AJ159" s="38" t="e">
        <f>IF(#REF!="","",VLOOKUP(#REF!,$A$5:$C$173,3,))</f>
        <v>#REF!</v>
      </c>
      <c r="AK159" s="38" t="e">
        <f t="shared" si="100"/>
        <v>#REF!</v>
      </c>
      <c r="AL159" s="38" t="e">
        <f t="shared" si="100"/>
        <v>#REF!</v>
      </c>
      <c r="AM159" s="38" t="e">
        <f t="shared" si="100"/>
        <v>#REF!</v>
      </c>
      <c r="AN159" s="38" t="e">
        <f t="shared" si="100"/>
        <v>#REF!</v>
      </c>
      <c r="AO159" s="38" t="e">
        <f t="shared" si="100"/>
        <v>#REF!</v>
      </c>
      <c r="AP159" s="38" t="e">
        <f t="shared" si="100"/>
        <v>#REF!</v>
      </c>
      <c r="AQ159" s="38" t="e">
        <f t="shared" si="100"/>
        <v>#REF!</v>
      </c>
      <c r="AR159" s="38" t="e">
        <f t="shared" si="100"/>
        <v>#REF!</v>
      </c>
      <c r="BA159" s="21" t="str">
        <f>IF(BB159="","",ROWS($BB$113:BB159))</f>
        <v/>
      </c>
      <c r="BB159" s="149"/>
      <c r="BC159" s="150"/>
      <c r="BD159" s="150"/>
      <c r="BE159" s="151"/>
      <c r="BF159" s="49"/>
      <c r="BG159" s="22" t="str">
        <f t="shared" si="88"/>
        <v/>
      </c>
      <c r="BH159" s="22"/>
      <c r="BI159" s="22"/>
      <c r="BJ159" s="22" t="str">
        <f t="shared" si="87"/>
        <v/>
      </c>
      <c r="BK159" s="22" t="str">
        <f t="shared" si="89"/>
        <v/>
      </c>
      <c r="BL159" s="22" t="str">
        <f t="shared" si="90"/>
        <v/>
      </c>
      <c r="BN159" s="14" t="str">
        <f t="shared" si="102"/>
        <v/>
      </c>
      <c r="BO159" s="14">
        <f t="shared" si="103"/>
        <v>5</v>
      </c>
      <c r="BP159" s="14" t="str">
        <f t="shared" si="104"/>
        <v>F</v>
      </c>
      <c r="BQ159" s="14" t="str">
        <f t="shared" si="105"/>
        <v>0</v>
      </c>
      <c r="BT159" s="13">
        <v>17.100000000000001</v>
      </c>
      <c r="BU159" s="45">
        <v>10</v>
      </c>
      <c r="BV159" s="45">
        <v>214</v>
      </c>
      <c r="BW159" s="2"/>
      <c r="BX159" s="1">
        <v>1.534</v>
      </c>
      <c r="BY159" s="1">
        <v>1.5349999999999999</v>
      </c>
      <c r="BZ159" s="1">
        <v>1.609</v>
      </c>
      <c r="CA159" s="1">
        <v>1.61</v>
      </c>
      <c r="CB159" s="1">
        <v>1.91</v>
      </c>
      <c r="CC159" s="1">
        <v>1.911</v>
      </c>
      <c r="CE159" s="64">
        <v>1.431</v>
      </c>
      <c r="CF159" s="64">
        <v>1.4319999999999999</v>
      </c>
      <c r="CG159" s="64">
        <v>1.4970000000000001</v>
      </c>
      <c r="CH159" s="64">
        <v>1.4980000000000002</v>
      </c>
      <c r="CI159" s="64">
        <v>1.7630000000000001</v>
      </c>
      <c r="CJ159" s="64">
        <v>1.764</v>
      </c>
      <c r="CM159" s="14" t="e">
        <f>IF('Nutritional Status'!#REF!="","",IF('Nutritional Status'!#REF!&gt;CT159,$CU$3,IF('Nutritional Status'!#REF!&gt;CR159,$CS$3,IF('Nutritional Status'!#REF!&gt;CP159,$CQ$3,$CP$3))))</f>
        <v>#REF!</v>
      </c>
      <c r="CN159" s="38">
        <v>54</v>
      </c>
      <c r="CO159" s="14" t="e">
        <f t="shared" si="98"/>
        <v>#REF!</v>
      </c>
      <c r="CP159" s="14" t="e">
        <f t="shared" si="106"/>
        <v>#REF!</v>
      </c>
      <c r="CQ159" s="14" t="e">
        <f t="shared" si="106"/>
        <v>#REF!</v>
      </c>
      <c r="CR159" s="14" t="e">
        <f t="shared" si="106"/>
        <v>#REF!</v>
      </c>
      <c r="CS159" s="14" t="e">
        <f t="shared" si="106"/>
        <v>#REF!</v>
      </c>
      <c r="CT159" s="14" t="e">
        <f t="shared" si="106"/>
        <v>#REF!</v>
      </c>
      <c r="CU159" s="14" t="e">
        <f t="shared" si="106"/>
        <v>#REF!</v>
      </c>
      <c r="CW159" s="38">
        <v>54</v>
      </c>
      <c r="CX159" s="14" t="e">
        <f t="shared" si="99"/>
        <v>#REF!</v>
      </c>
      <c r="CY159" s="14" t="e">
        <f t="shared" si="101"/>
        <v>#REF!</v>
      </c>
      <c r="CZ159" s="14" t="e">
        <f t="shared" si="101"/>
        <v>#REF!</v>
      </c>
      <c r="DA159" s="14" t="e">
        <f t="shared" si="101"/>
        <v>#REF!</v>
      </c>
      <c r="DB159" s="14" t="e">
        <f t="shared" si="101"/>
        <v>#REF!</v>
      </c>
      <c r="DC159" s="14" t="e">
        <f t="shared" si="101"/>
        <v>#REF!</v>
      </c>
      <c r="DD159" s="14" t="e">
        <f t="shared" si="101"/>
        <v>#REF!</v>
      </c>
    </row>
    <row r="160" spans="1:108" ht="15" customHeight="1">
      <c r="A160" s="13">
        <v>17.11</v>
      </c>
      <c r="B160" s="31">
        <v>11</v>
      </c>
      <c r="C160" s="31">
        <v>215</v>
      </c>
      <c r="D160" s="2"/>
      <c r="E160" s="11">
        <v>15.6</v>
      </c>
      <c r="F160" s="11">
        <f t="shared" si="91"/>
        <v>15.7</v>
      </c>
      <c r="G160" s="11">
        <v>17.2</v>
      </c>
      <c r="H160" s="11">
        <f t="shared" si="92"/>
        <v>17.3</v>
      </c>
      <c r="I160" s="11">
        <v>29.2</v>
      </c>
      <c r="J160" s="11">
        <f t="shared" si="93"/>
        <v>29.3</v>
      </c>
      <c r="K160" s="1">
        <v>35.4</v>
      </c>
      <c r="L160" s="1">
        <f t="shared" si="94"/>
        <v>35.5</v>
      </c>
      <c r="M160" s="3"/>
      <c r="N160" s="11">
        <v>14.6</v>
      </c>
      <c r="O160" s="11">
        <f t="shared" si="95"/>
        <v>14.7</v>
      </c>
      <c r="P160" s="1">
        <v>16.3</v>
      </c>
      <c r="Q160" s="1">
        <f t="shared" si="96"/>
        <v>16.400000000000002</v>
      </c>
      <c r="R160" s="1">
        <v>29.5</v>
      </c>
      <c r="S160" s="1">
        <f t="shared" si="86"/>
        <v>29.6</v>
      </c>
      <c r="T160" s="1">
        <v>36.299999999999997</v>
      </c>
      <c r="U160" s="1">
        <f t="shared" si="97"/>
        <v>36.4</v>
      </c>
      <c r="Y160" s="38">
        <v>55</v>
      </c>
      <c r="Z160" s="38" t="e">
        <f>IF('Nutritional Status'!#REF!="","",VLOOKUP('Nutritional Status'!#REF!,$A$5:$C$173,3,))</f>
        <v>#REF!</v>
      </c>
      <c r="AA160" s="38" t="e">
        <f t="shared" si="74"/>
        <v>#REF!</v>
      </c>
      <c r="AB160" s="38" t="e">
        <f t="shared" si="75"/>
        <v>#REF!</v>
      </c>
      <c r="AC160" s="38" t="e">
        <f t="shared" si="76"/>
        <v>#REF!</v>
      </c>
      <c r="AD160" s="38" t="e">
        <f t="shared" si="77"/>
        <v>#REF!</v>
      </c>
      <c r="AE160" s="38" t="e">
        <f t="shared" si="78"/>
        <v>#REF!</v>
      </c>
      <c r="AF160" s="38" t="e">
        <f t="shared" si="79"/>
        <v>#REF!</v>
      </c>
      <c r="AG160" s="38" t="e">
        <f t="shared" si="80"/>
        <v>#REF!</v>
      </c>
      <c r="AH160" s="38" t="e">
        <f t="shared" si="81"/>
        <v>#REF!</v>
      </c>
      <c r="AJ160" s="38" t="e">
        <f>IF(#REF!="","",VLOOKUP(#REF!,$A$5:$C$173,3,))</f>
        <v>#REF!</v>
      </c>
      <c r="AK160" s="38" t="e">
        <f t="shared" si="100"/>
        <v>#REF!</v>
      </c>
      <c r="AL160" s="38" t="e">
        <f t="shared" si="100"/>
        <v>#REF!</v>
      </c>
      <c r="AM160" s="38" t="e">
        <f t="shared" si="100"/>
        <v>#REF!</v>
      </c>
      <c r="AN160" s="38" t="e">
        <f t="shared" si="100"/>
        <v>#REF!</v>
      </c>
      <c r="AO160" s="38" t="e">
        <f t="shared" si="100"/>
        <v>#REF!</v>
      </c>
      <c r="AP160" s="38" t="e">
        <f t="shared" si="100"/>
        <v>#REF!</v>
      </c>
      <c r="AQ160" s="38" t="e">
        <f t="shared" si="100"/>
        <v>#REF!</v>
      </c>
      <c r="AR160" s="38" t="e">
        <f t="shared" si="100"/>
        <v>#REF!</v>
      </c>
      <c r="BA160" s="21" t="str">
        <f>IF(BB160="","",ROWS($BB$113:BB160))</f>
        <v/>
      </c>
      <c r="BB160" s="149"/>
      <c r="BC160" s="150"/>
      <c r="BD160" s="150"/>
      <c r="BE160" s="151"/>
      <c r="BF160" s="49"/>
      <c r="BG160" s="22" t="str">
        <f t="shared" si="88"/>
        <v/>
      </c>
      <c r="BH160" s="22"/>
      <c r="BI160" s="22"/>
      <c r="BJ160" s="22" t="str">
        <f t="shared" si="87"/>
        <v/>
      </c>
      <c r="BK160" s="22" t="str">
        <f t="shared" si="89"/>
        <v/>
      </c>
      <c r="BL160" s="22" t="str">
        <f t="shared" si="90"/>
        <v/>
      </c>
      <c r="BN160" s="14" t="str">
        <f t="shared" si="102"/>
        <v/>
      </c>
      <c r="BO160" s="14">
        <f t="shared" si="103"/>
        <v>5</v>
      </c>
      <c r="BP160" s="14" t="str">
        <f t="shared" si="104"/>
        <v>F</v>
      </c>
      <c r="BQ160" s="14" t="str">
        <f t="shared" si="105"/>
        <v>0</v>
      </c>
      <c r="BT160" s="13">
        <v>17.11</v>
      </c>
      <c r="BU160" s="45">
        <v>11</v>
      </c>
      <c r="BV160" s="45">
        <v>215</v>
      </c>
      <c r="BW160" s="2"/>
      <c r="BX160" s="1">
        <v>1.5349999999999999</v>
      </c>
      <c r="BY160" s="1">
        <v>1.536</v>
      </c>
      <c r="BZ160" s="1">
        <v>1.61</v>
      </c>
      <c r="CA160" s="1">
        <v>1.611</v>
      </c>
      <c r="CB160" s="1">
        <v>1.911</v>
      </c>
      <c r="CC160" s="1">
        <v>1.9119999999999999</v>
      </c>
      <c r="CE160" s="64">
        <v>1.431</v>
      </c>
      <c r="CF160" s="64">
        <v>1.4319999999999999</v>
      </c>
      <c r="CG160" s="64">
        <v>1.4970000000000001</v>
      </c>
      <c r="CH160" s="64">
        <v>1.4980000000000002</v>
      </c>
      <c r="CI160" s="64">
        <v>1.7630000000000001</v>
      </c>
      <c r="CJ160" s="64">
        <v>1.764</v>
      </c>
      <c r="CM160" s="14" t="e">
        <f>IF('Nutritional Status'!#REF!="","",IF('Nutritional Status'!#REF!&gt;CT160,$CU$3,IF('Nutritional Status'!#REF!&gt;CR160,$CS$3,IF('Nutritional Status'!#REF!&gt;CP160,$CQ$3,$CP$3))))</f>
        <v>#REF!</v>
      </c>
      <c r="CN160" s="38">
        <v>55</v>
      </c>
      <c r="CO160" s="14" t="e">
        <f t="shared" si="98"/>
        <v>#REF!</v>
      </c>
      <c r="CP160" s="14" t="e">
        <f t="shared" si="106"/>
        <v>#REF!</v>
      </c>
      <c r="CQ160" s="14" t="e">
        <f t="shared" si="106"/>
        <v>#REF!</v>
      </c>
      <c r="CR160" s="14" t="e">
        <f t="shared" si="106"/>
        <v>#REF!</v>
      </c>
      <c r="CS160" s="14" t="e">
        <f t="shared" si="106"/>
        <v>#REF!</v>
      </c>
      <c r="CT160" s="14" t="e">
        <f t="shared" si="106"/>
        <v>#REF!</v>
      </c>
      <c r="CU160" s="14" t="e">
        <f t="shared" si="106"/>
        <v>#REF!</v>
      </c>
      <c r="CW160" s="38">
        <v>55</v>
      </c>
      <c r="CX160" s="14" t="e">
        <f t="shared" si="99"/>
        <v>#REF!</v>
      </c>
      <c r="CY160" s="14" t="e">
        <f t="shared" si="101"/>
        <v>#REF!</v>
      </c>
      <c r="CZ160" s="14" t="e">
        <f t="shared" si="101"/>
        <v>#REF!</v>
      </c>
      <c r="DA160" s="14" t="e">
        <f t="shared" si="101"/>
        <v>#REF!</v>
      </c>
      <c r="DB160" s="14" t="e">
        <f t="shared" si="101"/>
        <v>#REF!</v>
      </c>
      <c r="DC160" s="14" t="e">
        <f t="shared" si="101"/>
        <v>#REF!</v>
      </c>
      <c r="DD160" s="14" t="e">
        <f t="shared" si="101"/>
        <v>#REF!</v>
      </c>
    </row>
    <row r="161" spans="1:108" ht="15" customHeight="1">
      <c r="A161" s="13">
        <v>18</v>
      </c>
      <c r="B161" s="31">
        <v>0</v>
      </c>
      <c r="C161" s="31">
        <v>216</v>
      </c>
      <c r="D161" s="2"/>
      <c r="E161" s="11">
        <v>15.6</v>
      </c>
      <c r="F161" s="11">
        <f t="shared" si="91"/>
        <v>15.7</v>
      </c>
      <c r="G161" s="11">
        <v>17.2</v>
      </c>
      <c r="H161" s="11">
        <f t="shared" si="92"/>
        <v>17.3</v>
      </c>
      <c r="I161" s="11">
        <v>29.2</v>
      </c>
      <c r="J161" s="11">
        <f t="shared" si="93"/>
        <v>29.3</v>
      </c>
      <c r="K161" s="1">
        <v>35.4</v>
      </c>
      <c r="L161" s="1">
        <f t="shared" si="94"/>
        <v>35.5</v>
      </c>
      <c r="M161" s="3"/>
      <c r="N161" s="11">
        <v>14.6</v>
      </c>
      <c r="O161" s="11">
        <f t="shared" si="95"/>
        <v>14.7</v>
      </c>
      <c r="P161" s="1">
        <v>16.3</v>
      </c>
      <c r="Q161" s="1">
        <f t="shared" si="96"/>
        <v>16.400000000000002</v>
      </c>
      <c r="R161" s="1">
        <v>29.5</v>
      </c>
      <c r="S161" s="1">
        <f t="shared" si="86"/>
        <v>29.6</v>
      </c>
      <c r="T161" s="1">
        <v>36.299999999999997</v>
      </c>
      <c r="U161" s="1">
        <f t="shared" si="97"/>
        <v>36.4</v>
      </c>
      <c r="Y161" s="38">
        <v>56</v>
      </c>
      <c r="Z161" s="38" t="e">
        <f>IF('Nutritional Status'!#REF!="","",VLOOKUP('Nutritional Status'!#REF!,$A$5:$C$173,3,))</f>
        <v>#REF!</v>
      </c>
      <c r="AA161" s="38" t="e">
        <f t="shared" si="74"/>
        <v>#REF!</v>
      </c>
      <c r="AB161" s="38" t="e">
        <f t="shared" si="75"/>
        <v>#REF!</v>
      </c>
      <c r="AC161" s="38" t="e">
        <f t="shared" si="76"/>
        <v>#REF!</v>
      </c>
      <c r="AD161" s="38" t="e">
        <f t="shared" si="77"/>
        <v>#REF!</v>
      </c>
      <c r="AE161" s="38" t="e">
        <f t="shared" si="78"/>
        <v>#REF!</v>
      </c>
      <c r="AF161" s="38" t="e">
        <f t="shared" si="79"/>
        <v>#REF!</v>
      </c>
      <c r="AG161" s="38" t="e">
        <f t="shared" si="80"/>
        <v>#REF!</v>
      </c>
      <c r="AH161" s="38" t="e">
        <f t="shared" si="81"/>
        <v>#REF!</v>
      </c>
      <c r="AJ161" s="38" t="e">
        <f>IF(#REF!="","",VLOOKUP(#REF!,$A$5:$C$173,3,))</f>
        <v>#REF!</v>
      </c>
      <c r="AK161" s="38" t="e">
        <f t="shared" si="100"/>
        <v>#REF!</v>
      </c>
      <c r="AL161" s="38" t="e">
        <f t="shared" si="100"/>
        <v>#REF!</v>
      </c>
      <c r="AM161" s="38" t="e">
        <f t="shared" si="100"/>
        <v>#REF!</v>
      </c>
      <c r="AN161" s="38" t="e">
        <f t="shared" si="100"/>
        <v>#REF!</v>
      </c>
      <c r="AO161" s="38" t="e">
        <f t="shared" si="100"/>
        <v>#REF!</v>
      </c>
      <c r="AP161" s="38" t="e">
        <f t="shared" si="100"/>
        <v>#REF!</v>
      </c>
      <c r="AQ161" s="38" t="e">
        <f t="shared" si="100"/>
        <v>#REF!</v>
      </c>
      <c r="AR161" s="38" t="e">
        <f t="shared" si="100"/>
        <v>#REF!</v>
      </c>
      <c r="BA161" s="21" t="str">
        <f>IF(BB161="","",ROWS($BB$113:BB161))</f>
        <v/>
      </c>
      <c r="BB161" s="149"/>
      <c r="BC161" s="150"/>
      <c r="BD161" s="150"/>
      <c r="BE161" s="151"/>
      <c r="BF161" s="49"/>
      <c r="BG161" s="22" t="str">
        <f t="shared" si="88"/>
        <v/>
      </c>
      <c r="BH161" s="22"/>
      <c r="BI161" s="22"/>
      <c r="BJ161" s="22" t="str">
        <f t="shared" si="87"/>
        <v/>
      </c>
      <c r="BK161" s="22" t="str">
        <f t="shared" si="89"/>
        <v/>
      </c>
      <c r="BL161" s="22" t="str">
        <f t="shared" si="90"/>
        <v/>
      </c>
      <c r="BN161" s="14" t="str">
        <f t="shared" si="102"/>
        <v/>
      </c>
      <c r="BO161" s="14">
        <f t="shared" si="103"/>
        <v>5</v>
      </c>
      <c r="BP161" s="14" t="str">
        <f t="shared" si="104"/>
        <v>F</v>
      </c>
      <c r="BQ161" s="14" t="str">
        <f t="shared" si="105"/>
        <v>0</v>
      </c>
      <c r="BT161" s="13">
        <v>18</v>
      </c>
      <c r="BU161" s="45">
        <v>0</v>
      </c>
      <c r="BV161" s="45">
        <v>216</v>
      </c>
      <c r="BW161" s="2"/>
      <c r="BX161" s="1">
        <v>1.536</v>
      </c>
      <c r="BY161" s="1">
        <v>1.5369999999999999</v>
      </c>
      <c r="BZ161" s="1">
        <v>1.611</v>
      </c>
      <c r="CA161" s="1">
        <v>1.6119999999999999</v>
      </c>
      <c r="CB161" s="1">
        <v>1.911</v>
      </c>
      <c r="CC161" s="1">
        <v>1.9119999999999999</v>
      </c>
      <c r="CE161" s="64">
        <v>1.431</v>
      </c>
      <c r="CF161" s="64">
        <v>1.4319999999999999</v>
      </c>
      <c r="CG161" s="64">
        <v>1.4970000000000001</v>
      </c>
      <c r="CH161" s="64">
        <v>1.4980000000000002</v>
      </c>
      <c r="CI161" s="64">
        <v>1.7630000000000001</v>
      </c>
      <c r="CJ161" s="64">
        <v>1.764</v>
      </c>
      <c r="CM161" s="14" t="e">
        <f>IF('Nutritional Status'!#REF!="","",IF('Nutritional Status'!#REF!&gt;CT161,$CU$3,IF('Nutritional Status'!#REF!&gt;CR161,$CS$3,IF('Nutritional Status'!#REF!&gt;CP161,$CQ$3,$CP$3))))</f>
        <v>#REF!</v>
      </c>
      <c r="CN161" s="38">
        <v>56</v>
      </c>
      <c r="CO161" s="14" t="e">
        <f t="shared" si="98"/>
        <v>#REF!</v>
      </c>
      <c r="CP161" s="14" t="e">
        <f t="shared" si="106"/>
        <v>#REF!</v>
      </c>
      <c r="CQ161" s="14" t="e">
        <f t="shared" si="106"/>
        <v>#REF!</v>
      </c>
      <c r="CR161" s="14" t="e">
        <f t="shared" si="106"/>
        <v>#REF!</v>
      </c>
      <c r="CS161" s="14" t="e">
        <f t="shared" si="106"/>
        <v>#REF!</v>
      </c>
      <c r="CT161" s="14" t="e">
        <f t="shared" si="106"/>
        <v>#REF!</v>
      </c>
      <c r="CU161" s="14" t="e">
        <f t="shared" si="106"/>
        <v>#REF!</v>
      </c>
      <c r="CW161" s="38">
        <v>56</v>
      </c>
      <c r="CX161" s="14" t="e">
        <f t="shared" si="99"/>
        <v>#REF!</v>
      </c>
      <c r="CY161" s="14" t="e">
        <f t="shared" si="101"/>
        <v>#REF!</v>
      </c>
      <c r="CZ161" s="14" t="e">
        <f t="shared" si="101"/>
        <v>#REF!</v>
      </c>
      <c r="DA161" s="14" t="e">
        <f t="shared" si="101"/>
        <v>#REF!</v>
      </c>
      <c r="DB161" s="14" t="e">
        <f t="shared" si="101"/>
        <v>#REF!</v>
      </c>
      <c r="DC161" s="14" t="e">
        <f t="shared" si="101"/>
        <v>#REF!</v>
      </c>
      <c r="DD161" s="14" t="e">
        <f t="shared" si="101"/>
        <v>#REF!</v>
      </c>
    </row>
    <row r="162" spans="1:108" ht="15" customHeight="1">
      <c r="A162" s="13">
        <v>18.010000000000002</v>
      </c>
      <c r="B162" s="31">
        <v>1</v>
      </c>
      <c r="C162" s="31">
        <v>217</v>
      </c>
      <c r="D162" s="2"/>
      <c r="E162" s="11">
        <v>15.6</v>
      </c>
      <c r="F162" s="11">
        <f t="shared" si="91"/>
        <v>15.7</v>
      </c>
      <c r="G162" s="11">
        <v>17.2</v>
      </c>
      <c r="H162" s="11">
        <f t="shared" si="92"/>
        <v>17.3</v>
      </c>
      <c r="I162" s="11">
        <v>29.3</v>
      </c>
      <c r="J162" s="11">
        <f t="shared" si="93"/>
        <v>29.400000000000002</v>
      </c>
      <c r="K162" s="1">
        <v>35.4</v>
      </c>
      <c r="L162" s="1">
        <f t="shared" si="94"/>
        <v>35.5</v>
      </c>
      <c r="M162" s="3"/>
      <c r="N162" s="11">
        <v>14.6</v>
      </c>
      <c r="O162" s="11">
        <f t="shared" si="95"/>
        <v>14.7</v>
      </c>
      <c r="P162" s="1">
        <v>16.399999999999999</v>
      </c>
      <c r="Q162" s="1">
        <f t="shared" si="96"/>
        <v>16.5</v>
      </c>
      <c r="R162" s="1">
        <v>29.5</v>
      </c>
      <c r="S162" s="1">
        <f t="shared" si="86"/>
        <v>29.6</v>
      </c>
      <c r="T162" s="1">
        <v>36.299999999999997</v>
      </c>
      <c r="U162" s="1">
        <f t="shared" si="97"/>
        <v>36.4</v>
      </c>
      <c r="Y162" s="38">
        <v>57</v>
      </c>
      <c r="Z162" s="38" t="e">
        <f>IF('Nutritional Status'!#REF!="","",VLOOKUP('Nutritional Status'!#REF!,$A$5:$C$173,3,))</f>
        <v>#REF!</v>
      </c>
      <c r="AA162" s="38" t="e">
        <f t="shared" si="74"/>
        <v>#REF!</v>
      </c>
      <c r="AB162" s="38" t="e">
        <f t="shared" si="75"/>
        <v>#REF!</v>
      </c>
      <c r="AC162" s="38" t="e">
        <f t="shared" si="76"/>
        <v>#REF!</v>
      </c>
      <c r="AD162" s="38" t="e">
        <f t="shared" si="77"/>
        <v>#REF!</v>
      </c>
      <c r="AE162" s="38" t="e">
        <f t="shared" si="78"/>
        <v>#REF!</v>
      </c>
      <c r="AF162" s="38" t="e">
        <f t="shared" si="79"/>
        <v>#REF!</v>
      </c>
      <c r="AG162" s="38" t="e">
        <f t="shared" si="80"/>
        <v>#REF!</v>
      </c>
      <c r="AH162" s="38" t="e">
        <f t="shared" si="81"/>
        <v>#REF!</v>
      </c>
      <c r="AJ162" s="38" t="e">
        <f>IF(#REF!="","",VLOOKUP(#REF!,$A$5:$C$173,3,))</f>
        <v>#REF!</v>
      </c>
      <c r="AK162" s="38" t="e">
        <f t="shared" si="100"/>
        <v>#REF!</v>
      </c>
      <c r="AL162" s="38" t="e">
        <f t="shared" si="100"/>
        <v>#REF!</v>
      </c>
      <c r="AM162" s="38" t="e">
        <f t="shared" si="100"/>
        <v>#REF!</v>
      </c>
      <c r="AN162" s="38" t="e">
        <f t="shared" si="100"/>
        <v>#REF!</v>
      </c>
      <c r="AO162" s="38" t="e">
        <f t="shared" si="100"/>
        <v>#REF!</v>
      </c>
      <c r="AP162" s="38" t="e">
        <f t="shared" si="100"/>
        <v>#REF!</v>
      </c>
      <c r="AQ162" s="38" t="e">
        <f t="shared" si="100"/>
        <v>#REF!</v>
      </c>
      <c r="AR162" s="38" t="e">
        <f t="shared" si="100"/>
        <v>#REF!</v>
      </c>
      <c r="BA162" s="21" t="str">
        <f>IF(BB162="","",ROWS($BB$113:BB162))</f>
        <v/>
      </c>
      <c r="BB162" s="149"/>
      <c r="BC162" s="150"/>
      <c r="BD162" s="150"/>
      <c r="BE162" s="151"/>
      <c r="BF162" s="49"/>
      <c r="BG162" s="22" t="str">
        <f t="shared" si="88"/>
        <v/>
      </c>
      <c r="BH162" s="22"/>
      <c r="BI162" s="22"/>
      <c r="BJ162" s="22" t="str">
        <f t="shared" si="87"/>
        <v/>
      </c>
      <c r="BK162" s="22" t="str">
        <f t="shared" si="89"/>
        <v/>
      </c>
      <c r="BL162" s="22" t="str">
        <f t="shared" si="90"/>
        <v/>
      </c>
      <c r="BN162" s="14" t="str">
        <f t="shared" si="102"/>
        <v/>
      </c>
      <c r="BO162" s="14">
        <f t="shared" si="103"/>
        <v>5</v>
      </c>
      <c r="BP162" s="14" t="str">
        <f t="shared" si="104"/>
        <v>F</v>
      </c>
      <c r="BQ162" s="14" t="str">
        <f t="shared" si="105"/>
        <v>0</v>
      </c>
      <c r="BT162" s="13">
        <v>18.010000000000002</v>
      </c>
      <c r="BU162" s="45">
        <v>1</v>
      </c>
      <c r="BV162" s="45">
        <v>217</v>
      </c>
      <c r="BW162" s="2"/>
      <c r="BX162" s="1">
        <v>1.5369999999999999</v>
      </c>
      <c r="BY162" s="1">
        <v>1.5379999999999998</v>
      </c>
      <c r="BZ162" s="1">
        <v>1.6120000000000001</v>
      </c>
      <c r="CA162" s="1">
        <v>1.6130000000000002</v>
      </c>
      <c r="CB162" s="1">
        <v>1.911</v>
      </c>
      <c r="CC162" s="1">
        <v>1.9119999999999999</v>
      </c>
      <c r="CE162" s="64">
        <v>1.4320000000000002</v>
      </c>
      <c r="CF162" s="64">
        <v>1.4330000000000001</v>
      </c>
      <c r="CG162" s="64">
        <v>1.4980000000000002</v>
      </c>
      <c r="CH162" s="64">
        <v>1.4990000000000001</v>
      </c>
      <c r="CI162" s="64">
        <v>1.7630000000000001</v>
      </c>
      <c r="CJ162" s="64">
        <v>1.764</v>
      </c>
      <c r="CM162" s="14" t="e">
        <f>IF('Nutritional Status'!#REF!="","",IF('Nutritional Status'!#REF!&gt;CT162,$CU$3,IF('Nutritional Status'!#REF!&gt;CR162,$CS$3,IF('Nutritional Status'!#REF!&gt;CP162,$CQ$3,$CP$3))))</f>
        <v>#REF!</v>
      </c>
      <c r="CN162" s="38">
        <v>57</v>
      </c>
      <c r="CO162" s="14" t="e">
        <f t="shared" si="98"/>
        <v>#REF!</v>
      </c>
      <c r="CP162" s="14" t="e">
        <f t="shared" si="106"/>
        <v>#REF!</v>
      </c>
      <c r="CQ162" s="14" t="e">
        <f t="shared" si="106"/>
        <v>#REF!</v>
      </c>
      <c r="CR162" s="14" t="e">
        <f t="shared" si="106"/>
        <v>#REF!</v>
      </c>
      <c r="CS162" s="14" t="e">
        <f t="shared" si="106"/>
        <v>#REF!</v>
      </c>
      <c r="CT162" s="14" t="e">
        <f t="shared" si="106"/>
        <v>#REF!</v>
      </c>
      <c r="CU162" s="14" t="e">
        <f t="shared" si="106"/>
        <v>#REF!</v>
      </c>
      <c r="CW162" s="38">
        <v>57</v>
      </c>
      <c r="CX162" s="14" t="e">
        <f t="shared" si="99"/>
        <v>#REF!</v>
      </c>
      <c r="CY162" s="14" t="e">
        <f t="shared" si="101"/>
        <v>#REF!</v>
      </c>
      <c r="CZ162" s="14" t="e">
        <f t="shared" si="101"/>
        <v>#REF!</v>
      </c>
      <c r="DA162" s="14" t="e">
        <f t="shared" si="101"/>
        <v>#REF!</v>
      </c>
      <c r="DB162" s="14" t="e">
        <f t="shared" si="101"/>
        <v>#REF!</v>
      </c>
      <c r="DC162" s="14" t="e">
        <f t="shared" si="101"/>
        <v>#REF!</v>
      </c>
      <c r="DD162" s="14" t="e">
        <f t="shared" si="101"/>
        <v>#REF!</v>
      </c>
    </row>
    <row r="163" spans="1:108" ht="15" customHeight="1">
      <c r="A163" s="13">
        <v>18.02</v>
      </c>
      <c r="B163" s="31">
        <v>2</v>
      </c>
      <c r="C163" s="31">
        <v>218</v>
      </c>
      <c r="D163" s="2"/>
      <c r="E163" s="11">
        <v>15.6</v>
      </c>
      <c r="F163" s="11">
        <f t="shared" si="91"/>
        <v>15.7</v>
      </c>
      <c r="G163" s="11">
        <v>17.2</v>
      </c>
      <c r="H163" s="11">
        <f t="shared" si="92"/>
        <v>17.3</v>
      </c>
      <c r="I163" s="11">
        <v>29.3</v>
      </c>
      <c r="J163" s="11">
        <f t="shared" si="93"/>
        <v>29.400000000000002</v>
      </c>
      <c r="K163" s="1">
        <v>35.5</v>
      </c>
      <c r="L163" s="1">
        <f t="shared" si="94"/>
        <v>35.6</v>
      </c>
      <c r="M163" s="3"/>
      <c r="N163" s="11">
        <v>14.6</v>
      </c>
      <c r="O163" s="11">
        <f t="shared" si="95"/>
        <v>14.7</v>
      </c>
      <c r="P163" s="1">
        <v>16.399999999999999</v>
      </c>
      <c r="Q163" s="1">
        <f t="shared" si="96"/>
        <v>16.5</v>
      </c>
      <c r="R163" s="1">
        <v>29.6</v>
      </c>
      <c r="S163" s="1">
        <f t="shared" si="86"/>
        <v>29.700000000000003</v>
      </c>
      <c r="T163" s="1">
        <v>36.299999999999997</v>
      </c>
      <c r="U163" s="1">
        <f t="shared" si="97"/>
        <v>36.4</v>
      </c>
      <c r="Y163" s="38">
        <v>58</v>
      </c>
      <c r="Z163" s="38" t="str">
        <f>IF('Nutritional Status'!C103="","",VLOOKUP('Nutritional Status'!#REF!,$A$5:$C$173,3,))</f>
        <v/>
      </c>
      <c r="AA163" s="38" t="str">
        <f t="shared" si="74"/>
        <v/>
      </c>
      <c r="AB163" s="38" t="str">
        <f t="shared" si="75"/>
        <v/>
      </c>
      <c r="AC163" s="38" t="str">
        <f t="shared" si="76"/>
        <v/>
      </c>
      <c r="AD163" s="38" t="str">
        <f t="shared" si="77"/>
        <v/>
      </c>
      <c r="AE163" s="38" t="str">
        <f t="shared" si="78"/>
        <v/>
      </c>
      <c r="AF163" s="38" t="str">
        <f t="shared" si="79"/>
        <v/>
      </c>
      <c r="AG163" s="38" t="str">
        <f t="shared" si="80"/>
        <v/>
      </c>
      <c r="AH163" s="38" t="str">
        <f t="shared" si="81"/>
        <v/>
      </c>
      <c r="AJ163" s="38" t="e">
        <f>IF(#REF!="","",VLOOKUP(#REF!,$A$5:$C$173,3,))</f>
        <v>#REF!</v>
      </c>
      <c r="AK163" s="38" t="e">
        <f t="shared" si="100"/>
        <v>#REF!</v>
      </c>
      <c r="AL163" s="38" t="e">
        <f t="shared" si="100"/>
        <v>#REF!</v>
      </c>
      <c r="AM163" s="38" t="e">
        <f t="shared" si="100"/>
        <v>#REF!</v>
      </c>
      <c r="AN163" s="38" t="e">
        <f t="shared" si="100"/>
        <v>#REF!</v>
      </c>
      <c r="AO163" s="38" t="e">
        <f t="shared" si="100"/>
        <v>#REF!</v>
      </c>
      <c r="AP163" s="38" t="e">
        <f t="shared" si="100"/>
        <v>#REF!</v>
      </c>
      <c r="AQ163" s="38" t="e">
        <f t="shared" si="100"/>
        <v>#REF!</v>
      </c>
      <c r="AR163" s="38" t="e">
        <f t="shared" si="100"/>
        <v>#REF!</v>
      </c>
      <c r="BA163" s="21" t="str">
        <f>IF(BB163="","",ROWS($BB$113:BB163))</f>
        <v/>
      </c>
      <c r="BB163" s="149"/>
      <c r="BC163" s="150"/>
      <c r="BD163" s="150"/>
      <c r="BE163" s="151"/>
      <c r="BF163" s="49"/>
      <c r="BG163" s="22" t="str">
        <f t="shared" si="88"/>
        <v/>
      </c>
      <c r="BH163" s="22"/>
      <c r="BI163" s="22"/>
      <c r="BJ163" s="22" t="str">
        <f t="shared" si="87"/>
        <v/>
      </c>
      <c r="BK163" s="22" t="str">
        <f t="shared" si="89"/>
        <v/>
      </c>
      <c r="BL163" s="22" t="str">
        <f t="shared" si="90"/>
        <v/>
      </c>
      <c r="BN163" s="14" t="str">
        <f t="shared" si="102"/>
        <v/>
      </c>
      <c r="BO163" s="14">
        <f t="shared" si="103"/>
        <v>5</v>
      </c>
      <c r="BP163" s="14" t="str">
        <f t="shared" si="104"/>
        <v>F</v>
      </c>
      <c r="BQ163" s="14" t="str">
        <f t="shared" si="105"/>
        <v>0</v>
      </c>
      <c r="BT163" s="13">
        <v>18.02</v>
      </c>
      <c r="BU163" s="45">
        <v>2</v>
      </c>
      <c r="BV163" s="45">
        <v>218</v>
      </c>
      <c r="BW163" s="2"/>
      <c r="BX163" s="1">
        <v>1.538</v>
      </c>
      <c r="BY163" s="1">
        <v>1.5390000000000001</v>
      </c>
      <c r="BZ163" s="1">
        <v>1.6130000000000002</v>
      </c>
      <c r="CA163" s="1">
        <v>1.6140000000000001</v>
      </c>
      <c r="CB163" s="1">
        <v>1.911</v>
      </c>
      <c r="CC163" s="1">
        <v>1.9119999999999999</v>
      </c>
      <c r="CE163" s="64">
        <v>1.4320000000000002</v>
      </c>
      <c r="CF163" s="64">
        <v>1.4330000000000001</v>
      </c>
      <c r="CG163" s="64">
        <v>1.4980000000000002</v>
      </c>
      <c r="CH163" s="64">
        <v>1.4990000000000001</v>
      </c>
      <c r="CI163" s="64">
        <v>1.7630000000000001</v>
      </c>
      <c r="CJ163" s="64">
        <v>1.764</v>
      </c>
      <c r="CM163" s="14" t="e">
        <f>IF('Nutritional Status'!#REF!="","",IF('Nutritional Status'!#REF!&gt;CT163,$CU$3,IF('Nutritional Status'!#REF!&gt;CR163,$CS$3,IF('Nutritional Status'!#REF!&gt;CP163,$CQ$3,$CP$3))))</f>
        <v>#REF!</v>
      </c>
      <c r="CN163" s="38">
        <v>58</v>
      </c>
      <c r="CO163" s="14" t="str">
        <f t="shared" si="98"/>
        <v/>
      </c>
      <c r="CP163" s="14" t="str">
        <f t="shared" si="106"/>
        <v/>
      </c>
      <c r="CQ163" s="14" t="str">
        <f t="shared" si="106"/>
        <v/>
      </c>
      <c r="CR163" s="14" t="str">
        <f t="shared" si="106"/>
        <v/>
      </c>
      <c r="CS163" s="14" t="str">
        <f t="shared" si="106"/>
        <v/>
      </c>
      <c r="CT163" s="14" t="str">
        <f t="shared" si="106"/>
        <v/>
      </c>
      <c r="CU163" s="14" t="str">
        <f t="shared" si="106"/>
        <v/>
      </c>
      <c r="CW163" s="38">
        <v>58</v>
      </c>
      <c r="CX163" s="14" t="e">
        <f t="shared" si="99"/>
        <v>#REF!</v>
      </c>
      <c r="CY163" s="14" t="e">
        <f t="shared" si="101"/>
        <v>#REF!</v>
      </c>
      <c r="CZ163" s="14" t="e">
        <f t="shared" si="101"/>
        <v>#REF!</v>
      </c>
      <c r="DA163" s="14" t="e">
        <f t="shared" si="101"/>
        <v>#REF!</v>
      </c>
      <c r="DB163" s="14" t="e">
        <f t="shared" si="101"/>
        <v>#REF!</v>
      </c>
      <c r="DC163" s="14" t="e">
        <f t="shared" si="101"/>
        <v>#REF!</v>
      </c>
      <c r="DD163" s="14" t="e">
        <f t="shared" si="101"/>
        <v>#REF!</v>
      </c>
    </row>
    <row r="164" spans="1:108" ht="15" customHeight="1">
      <c r="A164" s="13">
        <v>18.03</v>
      </c>
      <c r="B164" s="31">
        <v>3</v>
      </c>
      <c r="C164" s="31">
        <v>219</v>
      </c>
      <c r="D164" s="2"/>
      <c r="E164" s="11">
        <v>15.6</v>
      </c>
      <c r="F164" s="11">
        <f t="shared" si="91"/>
        <v>15.7</v>
      </c>
      <c r="G164" s="11">
        <v>17.3</v>
      </c>
      <c r="H164" s="11">
        <f t="shared" si="92"/>
        <v>17.400000000000002</v>
      </c>
      <c r="I164" s="11">
        <v>29.4</v>
      </c>
      <c r="J164" s="11">
        <f t="shared" si="93"/>
        <v>29.5</v>
      </c>
      <c r="K164" s="1">
        <v>35.5</v>
      </c>
      <c r="L164" s="1">
        <f t="shared" si="94"/>
        <v>35.6</v>
      </c>
      <c r="M164" s="3"/>
      <c r="N164" s="11">
        <v>14.6</v>
      </c>
      <c r="O164" s="11">
        <f t="shared" si="95"/>
        <v>14.7</v>
      </c>
      <c r="P164" s="1">
        <v>16.399999999999999</v>
      </c>
      <c r="Q164" s="1">
        <f t="shared" si="96"/>
        <v>16.5</v>
      </c>
      <c r="R164" s="1">
        <v>29.6</v>
      </c>
      <c r="S164" s="1">
        <f t="shared" si="86"/>
        <v>29.700000000000003</v>
      </c>
      <c r="T164" s="1">
        <v>36.299999999999997</v>
      </c>
      <c r="U164" s="1">
        <f t="shared" si="97"/>
        <v>36.4</v>
      </c>
      <c r="Y164" s="38">
        <v>59</v>
      </c>
      <c r="Z164" s="38" t="str">
        <f>IF('Nutritional Status'!C104="","",VLOOKUP('Nutritional Status'!#REF!,$A$5:$C$173,3,))</f>
        <v/>
      </c>
      <c r="AA164" s="38" t="str">
        <f t="shared" si="74"/>
        <v/>
      </c>
      <c r="AB164" s="38" t="str">
        <f t="shared" si="75"/>
        <v/>
      </c>
      <c r="AC164" s="38" t="str">
        <f t="shared" si="76"/>
        <v/>
      </c>
      <c r="AD164" s="38" t="str">
        <f t="shared" si="77"/>
        <v/>
      </c>
      <c r="AE164" s="38" t="str">
        <f t="shared" si="78"/>
        <v/>
      </c>
      <c r="AF164" s="38" t="str">
        <f t="shared" si="79"/>
        <v/>
      </c>
      <c r="AG164" s="38" t="str">
        <f t="shared" si="80"/>
        <v/>
      </c>
      <c r="AH164" s="38" t="str">
        <f t="shared" si="81"/>
        <v/>
      </c>
      <c r="AJ164" s="38" t="e">
        <f>IF(#REF!="","",VLOOKUP(#REF!,$A$5:$C$173,3,))</f>
        <v>#REF!</v>
      </c>
      <c r="AK164" s="38" t="e">
        <f t="shared" si="100"/>
        <v>#REF!</v>
      </c>
      <c r="AL164" s="38" t="e">
        <f t="shared" si="100"/>
        <v>#REF!</v>
      </c>
      <c r="AM164" s="38" t="e">
        <f t="shared" si="100"/>
        <v>#REF!</v>
      </c>
      <c r="AN164" s="38" t="e">
        <f t="shared" si="100"/>
        <v>#REF!</v>
      </c>
      <c r="AO164" s="38" t="e">
        <f t="shared" si="100"/>
        <v>#REF!</v>
      </c>
      <c r="AP164" s="38" t="e">
        <f t="shared" si="100"/>
        <v>#REF!</v>
      </c>
      <c r="AQ164" s="38" t="e">
        <f t="shared" si="100"/>
        <v>#REF!</v>
      </c>
      <c r="AR164" s="38" t="e">
        <f t="shared" si="100"/>
        <v>#REF!</v>
      </c>
      <c r="BA164" s="21" t="str">
        <f>IF(BB164="","",ROWS($BB$113:BB164))</f>
        <v/>
      </c>
      <c r="BB164" s="149"/>
      <c r="BC164" s="150"/>
      <c r="BD164" s="150"/>
      <c r="BE164" s="151"/>
      <c r="BF164" s="49"/>
      <c r="BG164" s="22" t="str">
        <f t="shared" si="88"/>
        <v/>
      </c>
      <c r="BH164" s="22"/>
      <c r="BI164" s="22"/>
      <c r="BJ164" s="22" t="str">
        <f t="shared" si="87"/>
        <v/>
      </c>
      <c r="BK164" s="22" t="str">
        <f t="shared" si="89"/>
        <v/>
      </c>
      <c r="BL164" s="22" t="str">
        <f t="shared" si="90"/>
        <v/>
      </c>
      <c r="BN164" s="14" t="str">
        <f t="shared" si="102"/>
        <v/>
      </c>
      <c r="BO164" s="14">
        <f t="shared" si="103"/>
        <v>5</v>
      </c>
      <c r="BP164" s="14" t="str">
        <f t="shared" si="104"/>
        <v>F</v>
      </c>
      <c r="BQ164" s="14" t="str">
        <f t="shared" si="105"/>
        <v>0</v>
      </c>
      <c r="BT164" s="13">
        <v>18.03</v>
      </c>
      <c r="BU164" s="45">
        <v>3</v>
      </c>
      <c r="BV164" s="45">
        <v>219</v>
      </c>
      <c r="BW164" s="2"/>
      <c r="BX164" s="1">
        <v>1.5390000000000001</v>
      </c>
      <c r="BY164" s="1">
        <v>1.54</v>
      </c>
      <c r="BZ164" s="1">
        <v>1.6130000000000002</v>
      </c>
      <c r="CA164" s="1">
        <v>1.6140000000000001</v>
      </c>
      <c r="CB164" s="1">
        <v>1.911</v>
      </c>
      <c r="CC164" s="1">
        <v>1.9119999999999999</v>
      </c>
      <c r="CE164" s="64">
        <v>1.4320000000000002</v>
      </c>
      <c r="CF164" s="64">
        <v>1.4330000000000001</v>
      </c>
      <c r="CG164" s="64">
        <v>1.4980000000000002</v>
      </c>
      <c r="CH164" s="64">
        <v>1.4990000000000001</v>
      </c>
      <c r="CI164" s="64">
        <v>1.7630000000000001</v>
      </c>
      <c r="CJ164" s="64">
        <v>1.764</v>
      </c>
      <c r="CM164" s="14" t="e">
        <f>IF('Nutritional Status'!#REF!="","",IF('Nutritional Status'!#REF!&gt;CT164,$CU$3,IF('Nutritional Status'!#REF!&gt;CR164,$CS$3,IF('Nutritional Status'!#REF!&gt;CP164,$CQ$3,$CP$3))))</f>
        <v>#REF!</v>
      </c>
      <c r="CN164" s="38">
        <v>59</v>
      </c>
      <c r="CO164" s="14" t="str">
        <f t="shared" si="98"/>
        <v/>
      </c>
      <c r="CP164" s="14" t="str">
        <f t="shared" si="106"/>
        <v/>
      </c>
      <c r="CQ164" s="14" t="str">
        <f t="shared" si="106"/>
        <v/>
      </c>
      <c r="CR164" s="14" t="str">
        <f t="shared" si="106"/>
        <v/>
      </c>
      <c r="CS164" s="14" t="str">
        <f t="shared" si="106"/>
        <v/>
      </c>
      <c r="CT164" s="14" t="str">
        <f t="shared" si="106"/>
        <v/>
      </c>
      <c r="CU164" s="14" t="str">
        <f t="shared" si="106"/>
        <v/>
      </c>
      <c r="CW164" s="38">
        <v>59</v>
      </c>
      <c r="CX164" s="14" t="e">
        <f t="shared" si="99"/>
        <v>#REF!</v>
      </c>
      <c r="CY164" s="14" t="e">
        <f t="shared" si="101"/>
        <v>#REF!</v>
      </c>
      <c r="CZ164" s="14" t="e">
        <f t="shared" si="101"/>
        <v>#REF!</v>
      </c>
      <c r="DA164" s="14" t="e">
        <f t="shared" si="101"/>
        <v>#REF!</v>
      </c>
      <c r="DB164" s="14" t="e">
        <f t="shared" si="101"/>
        <v>#REF!</v>
      </c>
      <c r="DC164" s="14" t="e">
        <f t="shared" si="101"/>
        <v>#REF!</v>
      </c>
      <c r="DD164" s="14" t="e">
        <f t="shared" si="101"/>
        <v>#REF!</v>
      </c>
    </row>
    <row r="165" spans="1:108" ht="15" customHeight="1">
      <c r="A165" s="13">
        <v>18.04</v>
      </c>
      <c r="B165" s="31">
        <v>4</v>
      </c>
      <c r="C165" s="31">
        <v>220</v>
      </c>
      <c r="D165" s="2"/>
      <c r="E165" s="11">
        <v>15.7</v>
      </c>
      <c r="F165" s="11">
        <f t="shared" si="91"/>
        <v>15.799999999999999</v>
      </c>
      <c r="G165" s="11">
        <v>17.3</v>
      </c>
      <c r="H165" s="11">
        <f t="shared" si="92"/>
        <v>17.400000000000002</v>
      </c>
      <c r="I165" s="11">
        <v>29.4</v>
      </c>
      <c r="J165" s="11">
        <f t="shared" si="93"/>
        <v>29.5</v>
      </c>
      <c r="K165" s="1">
        <v>35.5</v>
      </c>
      <c r="L165" s="1">
        <f t="shared" si="94"/>
        <v>35.6</v>
      </c>
      <c r="M165" s="3"/>
      <c r="N165" s="11">
        <v>14.6</v>
      </c>
      <c r="O165" s="11">
        <f t="shared" si="95"/>
        <v>14.7</v>
      </c>
      <c r="P165" s="1">
        <v>16.399999999999999</v>
      </c>
      <c r="Q165" s="1">
        <f t="shared" si="96"/>
        <v>16.5</v>
      </c>
      <c r="R165" s="1">
        <v>29.6</v>
      </c>
      <c r="S165" s="1">
        <f t="shared" si="86"/>
        <v>29.700000000000003</v>
      </c>
      <c r="T165" s="1">
        <v>36.299999999999997</v>
      </c>
      <c r="U165" s="1">
        <f t="shared" si="97"/>
        <v>36.4</v>
      </c>
      <c r="Y165" s="38">
        <v>60</v>
      </c>
      <c r="Z165" s="38" t="str">
        <f>IF('Nutritional Status'!C105="","",VLOOKUP('Nutritional Status'!#REF!,$A$5:$C$173,3,))</f>
        <v/>
      </c>
      <c r="AA165" s="38" t="str">
        <f t="shared" si="74"/>
        <v/>
      </c>
      <c r="AB165" s="38" t="str">
        <f t="shared" si="75"/>
        <v/>
      </c>
      <c r="AC165" s="38" t="str">
        <f t="shared" si="76"/>
        <v/>
      </c>
      <c r="AD165" s="38" t="str">
        <f t="shared" si="77"/>
        <v/>
      </c>
      <c r="AE165" s="38" t="str">
        <f t="shared" si="78"/>
        <v/>
      </c>
      <c r="AF165" s="38" t="str">
        <f t="shared" si="79"/>
        <v/>
      </c>
      <c r="AG165" s="38" t="str">
        <f t="shared" si="80"/>
        <v/>
      </c>
      <c r="AH165" s="38" t="str">
        <f t="shared" si="81"/>
        <v/>
      </c>
      <c r="AJ165" s="38" t="e">
        <f>IF(#REF!="","",VLOOKUP(#REF!,$A$5:$C$173,3,))</f>
        <v>#REF!</v>
      </c>
      <c r="AK165" s="38" t="e">
        <f t="shared" si="100"/>
        <v>#REF!</v>
      </c>
      <c r="AL165" s="38" t="e">
        <f t="shared" si="100"/>
        <v>#REF!</v>
      </c>
      <c r="AM165" s="38" t="e">
        <f t="shared" si="100"/>
        <v>#REF!</v>
      </c>
      <c r="AN165" s="38" t="e">
        <f t="shared" si="100"/>
        <v>#REF!</v>
      </c>
      <c r="AO165" s="38" t="e">
        <f t="shared" si="100"/>
        <v>#REF!</v>
      </c>
      <c r="AP165" s="38" t="e">
        <f t="shared" si="100"/>
        <v>#REF!</v>
      </c>
      <c r="AQ165" s="38" t="e">
        <f t="shared" si="100"/>
        <v>#REF!</v>
      </c>
      <c r="AR165" s="38" t="e">
        <f t="shared" si="100"/>
        <v>#REF!</v>
      </c>
      <c r="BA165" s="21" t="str">
        <f>IF(BB165="","",ROWS($BB$113:BB165))</f>
        <v/>
      </c>
      <c r="BB165" s="149"/>
      <c r="BC165" s="150"/>
      <c r="BD165" s="150"/>
      <c r="BE165" s="151"/>
      <c r="BF165" s="49"/>
      <c r="BG165" s="22" t="str">
        <f t="shared" si="88"/>
        <v/>
      </c>
      <c r="BH165" s="22"/>
      <c r="BI165" s="22"/>
      <c r="BJ165" s="22" t="str">
        <f t="shared" si="87"/>
        <v/>
      </c>
      <c r="BK165" s="22" t="str">
        <f t="shared" si="89"/>
        <v/>
      </c>
      <c r="BL165" s="22" t="str">
        <f t="shared" si="90"/>
        <v/>
      </c>
      <c r="BN165" s="14" t="str">
        <f t="shared" si="102"/>
        <v/>
      </c>
      <c r="BO165" s="14">
        <f t="shared" si="103"/>
        <v>5</v>
      </c>
      <c r="BP165" s="14" t="str">
        <f t="shared" si="104"/>
        <v>F</v>
      </c>
      <c r="BQ165" s="14" t="str">
        <f t="shared" si="105"/>
        <v>0</v>
      </c>
      <c r="BT165" s="13">
        <v>18.04</v>
      </c>
      <c r="BU165" s="45">
        <v>4</v>
      </c>
      <c r="BV165" s="45">
        <v>220</v>
      </c>
      <c r="BW165" s="2"/>
      <c r="BX165" s="1">
        <v>1.54</v>
      </c>
      <c r="BY165" s="1">
        <v>1.5409999999999999</v>
      </c>
      <c r="BZ165" s="1">
        <v>1.6140000000000001</v>
      </c>
      <c r="CA165" s="1">
        <v>1.615</v>
      </c>
      <c r="CB165" s="1">
        <v>1.911</v>
      </c>
      <c r="CC165" s="1">
        <v>1.9119999999999999</v>
      </c>
      <c r="CE165" s="64">
        <v>1.4330000000000001</v>
      </c>
      <c r="CF165" s="64">
        <v>1.4340000000000002</v>
      </c>
      <c r="CG165" s="64">
        <v>1.4980000000000002</v>
      </c>
      <c r="CH165" s="64">
        <v>1.4990000000000001</v>
      </c>
      <c r="CI165" s="64">
        <v>1.7630000000000001</v>
      </c>
      <c r="CJ165" s="64">
        <v>1.764</v>
      </c>
      <c r="CM165" s="14" t="e">
        <f>IF('Nutritional Status'!#REF!="","",IF('Nutritional Status'!#REF!&gt;CT165,$CU$3,IF('Nutritional Status'!#REF!&gt;CR165,$CS$3,IF('Nutritional Status'!#REF!&gt;CP165,$CQ$3,$CP$3))))</f>
        <v>#REF!</v>
      </c>
      <c r="CN165" s="38">
        <v>60</v>
      </c>
      <c r="CO165" s="14" t="str">
        <f t="shared" si="98"/>
        <v/>
      </c>
      <c r="CP165" s="14" t="str">
        <f t="shared" si="106"/>
        <v/>
      </c>
      <c r="CQ165" s="14" t="str">
        <f t="shared" si="106"/>
        <v/>
      </c>
      <c r="CR165" s="14" t="str">
        <f t="shared" si="106"/>
        <v/>
      </c>
      <c r="CS165" s="14" t="str">
        <f t="shared" si="106"/>
        <v/>
      </c>
      <c r="CT165" s="14" t="str">
        <f t="shared" si="106"/>
        <v/>
      </c>
      <c r="CU165" s="14" t="str">
        <f t="shared" si="106"/>
        <v/>
      </c>
      <c r="CW165" s="38">
        <v>60</v>
      </c>
      <c r="CX165" s="14" t="e">
        <f t="shared" si="99"/>
        <v>#REF!</v>
      </c>
      <c r="CY165" s="14" t="e">
        <f t="shared" si="101"/>
        <v>#REF!</v>
      </c>
      <c r="CZ165" s="14" t="e">
        <f t="shared" si="101"/>
        <v>#REF!</v>
      </c>
      <c r="DA165" s="14" t="e">
        <f t="shared" si="101"/>
        <v>#REF!</v>
      </c>
      <c r="DB165" s="14" t="e">
        <f t="shared" si="101"/>
        <v>#REF!</v>
      </c>
      <c r="DC165" s="14" t="e">
        <f t="shared" si="101"/>
        <v>#REF!</v>
      </c>
      <c r="DD165" s="14" t="e">
        <f t="shared" si="101"/>
        <v>#REF!</v>
      </c>
    </row>
    <row r="166" spans="1:108" ht="15" customHeight="1">
      <c r="A166" s="13">
        <v>18.05</v>
      </c>
      <c r="B166" s="31">
        <v>5</v>
      </c>
      <c r="C166" s="31">
        <v>221</v>
      </c>
      <c r="D166" s="2"/>
      <c r="E166" s="11">
        <v>15.7</v>
      </c>
      <c r="F166" s="11">
        <f t="shared" si="91"/>
        <v>15.799999999999999</v>
      </c>
      <c r="G166" s="11">
        <v>17.3</v>
      </c>
      <c r="H166" s="11">
        <f t="shared" si="92"/>
        <v>17.400000000000002</v>
      </c>
      <c r="I166" s="11">
        <v>29.5</v>
      </c>
      <c r="J166" s="11">
        <f t="shared" si="93"/>
        <v>29.6</v>
      </c>
      <c r="K166" s="1">
        <v>35.5</v>
      </c>
      <c r="L166" s="1">
        <f t="shared" si="94"/>
        <v>35.6</v>
      </c>
      <c r="M166" s="3"/>
      <c r="N166" s="11">
        <v>14.6</v>
      </c>
      <c r="O166" s="11">
        <f t="shared" si="95"/>
        <v>14.7</v>
      </c>
      <c r="P166" s="1">
        <v>16.399999999999999</v>
      </c>
      <c r="Q166" s="1">
        <f t="shared" si="96"/>
        <v>16.5</v>
      </c>
      <c r="R166" s="1">
        <v>29.6</v>
      </c>
      <c r="S166" s="1">
        <f t="shared" si="86"/>
        <v>29.700000000000003</v>
      </c>
      <c r="T166" s="1">
        <v>36.200000000000003</v>
      </c>
      <c r="U166" s="1">
        <f t="shared" si="97"/>
        <v>36.300000000000004</v>
      </c>
      <c r="Y166" s="38">
        <v>61</v>
      </c>
      <c r="Z166" s="38" t="e">
        <f>IF('Nutritional Status'!#REF!="","",VLOOKUP('Nutritional Status'!#REF!,$A$5:$C$173,3,))</f>
        <v>#REF!</v>
      </c>
      <c r="AA166" s="38" t="e">
        <f t="shared" si="74"/>
        <v>#REF!</v>
      </c>
      <c r="AB166" s="38" t="e">
        <f t="shared" si="75"/>
        <v>#REF!</v>
      </c>
      <c r="AC166" s="38" t="e">
        <f t="shared" si="76"/>
        <v>#REF!</v>
      </c>
      <c r="AD166" s="38" t="e">
        <f t="shared" si="77"/>
        <v>#REF!</v>
      </c>
      <c r="AE166" s="38" t="e">
        <f t="shared" si="78"/>
        <v>#REF!</v>
      </c>
      <c r="AF166" s="38" t="e">
        <f t="shared" si="79"/>
        <v>#REF!</v>
      </c>
      <c r="AG166" s="38" t="e">
        <f t="shared" si="80"/>
        <v>#REF!</v>
      </c>
      <c r="AH166" s="38" t="e">
        <f t="shared" si="81"/>
        <v>#REF!</v>
      </c>
      <c r="AJ166" s="38" t="e">
        <f>IF(#REF!="","",VLOOKUP(#REF!,$A$5:$C$173,3,))</f>
        <v>#REF!</v>
      </c>
      <c r="AK166" s="38" t="e">
        <f t="shared" si="100"/>
        <v>#REF!</v>
      </c>
      <c r="AL166" s="38" t="e">
        <f t="shared" si="100"/>
        <v>#REF!</v>
      </c>
      <c r="AM166" s="38" t="e">
        <f t="shared" si="100"/>
        <v>#REF!</v>
      </c>
      <c r="AN166" s="38" t="e">
        <f t="shared" si="100"/>
        <v>#REF!</v>
      </c>
      <c r="AO166" s="38" t="e">
        <f t="shared" si="100"/>
        <v>#REF!</v>
      </c>
      <c r="AP166" s="38" t="e">
        <f t="shared" si="100"/>
        <v>#REF!</v>
      </c>
      <c r="AQ166" s="38" t="e">
        <f t="shared" si="100"/>
        <v>#REF!</v>
      </c>
      <c r="AR166" s="38" t="e">
        <f t="shared" si="100"/>
        <v>#REF!</v>
      </c>
      <c r="BA166" s="21" t="str">
        <f>IF(BB166="","",ROWS($BB$113:BB166))</f>
        <v/>
      </c>
      <c r="BB166" s="149"/>
      <c r="BC166" s="150"/>
      <c r="BD166" s="150"/>
      <c r="BE166" s="151"/>
      <c r="BF166" s="49"/>
      <c r="BG166" s="22" t="str">
        <f t="shared" si="88"/>
        <v/>
      </c>
      <c r="BH166" s="22"/>
      <c r="BI166" s="22"/>
      <c r="BJ166" s="22" t="str">
        <f t="shared" si="87"/>
        <v/>
      </c>
      <c r="BK166" s="22" t="str">
        <f t="shared" si="89"/>
        <v/>
      </c>
      <c r="BL166" s="22" t="str">
        <f t="shared" si="90"/>
        <v/>
      </c>
      <c r="BN166" s="14" t="str">
        <f t="shared" si="102"/>
        <v/>
      </c>
      <c r="BO166" s="14">
        <f t="shared" si="103"/>
        <v>5</v>
      </c>
      <c r="BP166" s="14" t="str">
        <f t="shared" si="104"/>
        <v>F</v>
      </c>
      <c r="BQ166" s="14" t="str">
        <f t="shared" si="105"/>
        <v>0</v>
      </c>
      <c r="BT166" s="13">
        <v>18.05</v>
      </c>
      <c r="BU166" s="45">
        <v>5</v>
      </c>
      <c r="BV166" s="45">
        <v>221</v>
      </c>
      <c r="BW166" s="2"/>
      <c r="BX166" s="1">
        <v>1.5409999999999999</v>
      </c>
      <c r="BY166" s="1">
        <v>1.5419999999999998</v>
      </c>
      <c r="BZ166" s="1">
        <v>1.615</v>
      </c>
      <c r="CA166" s="1">
        <v>1.6159999999999999</v>
      </c>
      <c r="CB166" s="1">
        <v>1.911</v>
      </c>
      <c r="CC166" s="1">
        <v>1.9119999999999999</v>
      </c>
      <c r="CE166" s="64">
        <v>1.4330000000000001</v>
      </c>
      <c r="CF166" s="64">
        <v>1.4340000000000002</v>
      </c>
      <c r="CG166" s="64">
        <v>1.4990000000000001</v>
      </c>
      <c r="CH166" s="64">
        <v>1.5</v>
      </c>
      <c r="CI166" s="64">
        <v>1.7630000000000001</v>
      </c>
      <c r="CJ166" s="64">
        <v>1.764</v>
      </c>
      <c r="CM166" s="14" t="e">
        <f>IF('Nutritional Status'!#REF!="","",IF('Nutritional Status'!#REF!&gt;CT166,$CU$3,IF('Nutritional Status'!#REF!&gt;CR166,$CS$3,IF('Nutritional Status'!#REF!&gt;CP166,$CQ$3,$CP$3))))</f>
        <v>#REF!</v>
      </c>
      <c r="CN166" s="38">
        <v>61</v>
      </c>
      <c r="CO166" s="14" t="e">
        <f t="shared" si="98"/>
        <v>#REF!</v>
      </c>
      <c r="CP166" s="14" t="e">
        <f t="shared" si="106"/>
        <v>#REF!</v>
      </c>
      <c r="CQ166" s="14" t="e">
        <f t="shared" si="106"/>
        <v>#REF!</v>
      </c>
      <c r="CR166" s="14" t="e">
        <f t="shared" si="106"/>
        <v>#REF!</v>
      </c>
      <c r="CS166" s="14" t="e">
        <f t="shared" si="106"/>
        <v>#REF!</v>
      </c>
      <c r="CT166" s="14" t="e">
        <f t="shared" si="106"/>
        <v>#REF!</v>
      </c>
      <c r="CU166" s="14" t="e">
        <f t="shared" si="106"/>
        <v>#REF!</v>
      </c>
      <c r="CW166" s="38">
        <v>61</v>
      </c>
      <c r="CX166" s="14" t="e">
        <f t="shared" si="99"/>
        <v>#REF!</v>
      </c>
      <c r="CY166" s="14" t="e">
        <f t="shared" si="101"/>
        <v>#REF!</v>
      </c>
      <c r="CZ166" s="14" t="e">
        <f t="shared" si="101"/>
        <v>#REF!</v>
      </c>
      <c r="DA166" s="14" t="e">
        <f t="shared" si="101"/>
        <v>#REF!</v>
      </c>
      <c r="DB166" s="14" t="e">
        <f t="shared" si="101"/>
        <v>#REF!</v>
      </c>
      <c r="DC166" s="14" t="e">
        <f t="shared" si="101"/>
        <v>#REF!</v>
      </c>
      <c r="DD166" s="14" t="e">
        <f t="shared" si="101"/>
        <v>#REF!</v>
      </c>
    </row>
    <row r="167" spans="1:108" ht="15" customHeight="1">
      <c r="A167" s="13">
        <v>18.059999999999999</v>
      </c>
      <c r="B167" s="31">
        <v>6</v>
      </c>
      <c r="C167" s="31">
        <v>222</v>
      </c>
      <c r="D167" s="2"/>
      <c r="E167" s="11">
        <v>15.7</v>
      </c>
      <c r="F167" s="11">
        <f t="shared" si="91"/>
        <v>15.799999999999999</v>
      </c>
      <c r="G167" s="11">
        <v>17.3</v>
      </c>
      <c r="H167" s="11">
        <f t="shared" si="92"/>
        <v>17.400000000000002</v>
      </c>
      <c r="I167" s="11">
        <v>29.5</v>
      </c>
      <c r="J167" s="11">
        <f t="shared" si="93"/>
        <v>29.6</v>
      </c>
      <c r="K167" s="1">
        <v>35.5</v>
      </c>
      <c r="L167" s="1">
        <f t="shared" si="94"/>
        <v>35.6</v>
      </c>
      <c r="M167" s="3"/>
      <c r="N167" s="11">
        <v>14.6</v>
      </c>
      <c r="O167" s="11">
        <f t="shared" si="95"/>
        <v>14.7</v>
      </c>
      <c r="P167" s="1">
        <v>16.399999999999999</v>
      </c>
      <c r="Q167" s="1">
        <f t="shared" si="96"/>
        <v>16.5</v>
      </c>
      <c r="R167" s="1">
        <v>29.6</v>
      </c>
      <c r="S167" s="1">
        <f t="shared" si="86"/>
        <v>29.700000000000003</v>
      </c>
      <c r="T167" s="1">
        <v>36.200000000000003</v>
      </c>
      <c r="U167" s="1">
        <f t="shared" si="97"/>
        <v>36.300000000000004</v>
      </c>
      <c r="Y167" s="38">
        <v>62</v>
      </c>
      <c r="Z167" s="38" t="str">
        <f>IF('Nutritional Status'!C106="","",VLOOKUP('Nutritional Status'!#REF!,$A$5:$C$173,3,))</f>
        <v/>
      </c>
      <c r="AA167" s="38" t="str">
        <f t="shared" si="74"/>
        <v/>
      </c>
      <c r="AB167" s="38" t="str">
        <f t="shared" si="75"/>
        <v/>
      </c>
      <c r="AC167" s="38" t="str">
        <f t="shared" si="76"/>
        <v/>
      </c>
      <c r="AD167" s="38" t="str">
        <f t="shared" si="77"/>
        <v/>
      </c>
      <c r="AE167" s="38" t="str">
        <f t="shared" si="78"/>
        <v/>
      </c>
      <c r="AF167" s="38" t="str">
        <f t="shared" si="79"/>
        <v/>
      </c>
      <c r="AG167" s="38" t="str">
        <f t="shared" si="80"/>
        <v/>
      </c>
      <c r="AH167" s="38" t="str">
        <f t="shared" si="81"/>
        <v/>
      </c>
      <c r="AJ167" s="38" t="e">
        <f>IF(#REF!="","",VLOOKUP(#REF!,$A$5:$C$173,3,))</f>
        <v>#REF!</v>
      </c>
      <c r="AK167" s="38" t="e">
        <f t="shared" si="100"/>
        <v>#REF!</v>
      </c>
      <c r="AL167" s="38" t="e">
        <f t="shared" si="100"/>
        <v>#REF!</v>
      </c>
      <c r="AM167" s="38" t="e">
        <f t="shared" si="100"/>
        <v>#REF!</v>
      </c>
      <c r="AN167" s="38" t="e">
        <f t="shared" si="100"/>
        <v>#REF!</v>
      </c>
      <c r="AO167" s="38" t="e">
        <f t="shared" si="100"/>
        <v>#REF!</v>
      </c>
      <c r="AP167" s="38" t="e">
        <f t="shared" si="100"/>
        <v>#REF!</v>
      </c>
      <c r="AQ167" s="38" t="e">
        <f t="shared" si="100"/>
        <v>#REF!</v>
      </c>
      <c r="AR167" s="38" t="e">
        <f t="shared" si="100"/>
        <v>#REF!</v>
      </c>
      <c r="BA167" s="21" t="str">
        <f>IF(BB167="","",ROWS($BB$113:BB167))</f>
        <v/>
      </c>
      <c r="BB167" s="149"/>
      <c r="BC167" s="150"/>
      <c r="BD167" s="150"/>
      <c r="BE167" s="151"/>
      <c r="BF167" s="49"/>
      <c r="BG167" s="22" t="str">
        <f t="shared" si="88"/>
        <v/>
      </c>
      <c r="BH167" s="22"/>
      <c r="BI167" s="22"/>
      <c r="BJ167" s="22" t="str">
        <f t="shared" si="87"/>
        <v/>
      </c>
      <c r="BK167" s="22" t="str">
        <f t="shared" si="89"/>
        <v/>
      </c>
      <c r="BL167" s="22" t="str">
        <f t="shared" si="90"/>
        <v/>
      </c>
      <c r="BN167" s="14" t="str">
        <f t="shared" si="102"/>
        <v/>
      </c>
      <c r="BO167" s="14">
        <f t="shared" si="103"/>
        <v>5</v>
      </c>
      <c r="BP167" s="14" t="str">
        <f t="shared" si="104"/>
        <v>F</v>
      </c>
      <c r="BQ167" s="14" t="str">
        <f t="shared" si="105"/>
        <v>0</v>
      </c>
      <c r="BT167" s="13">
        <v>18.059999999999999</v>
      </c>
      <c r="BU167" s="45">
        <v>6</v>
      </c>
      <c r="BV167" s="45">
        <v>222</v>
      </c>
      <c r="BW167" s="2"/>
      <c r="BX167" s="1">
        <v>1.5409999999999999</v>
      </c>
      <c r="BY167" s="1">
        <v>1.5419999999999998</v>
      </c>
      <c r="BZ167" s="1">
        <v>1.615</v>
      </c>
      <c r="CA167" s="1">
        <v>1.6159999999999999</v>
      </c>
      <c r="CB167" s="1">
        <v>1.911</v>
      </c>
      <c r="CC167" s="1">
        <v>1.9119999999999999</v>
      </c>
      <c r="CE167" s="64">
        <v>1.4330000000000001</v>
      </c>
      <c r="CF167" s="64">
        <v>1.4340000000000002</v>
      </c>
      <c r="CG167" s="64">
        <v>1.4990000000000001</v>
      </c>
      <c r="CH167" s="64">
        <v>1.5</v>
      </c>
      <c r="CI167" s="64">
        <v>1.7630000000000001</v>
      </c>
      <c r="CJ167" s="64">
        <v>1.764</v>
      </c>
      <c r="CM167" s="14" t="e">
        <f>IF('Nutritional Status'!#REF!="","",IF('Nutritional Status'!#REF!&gt;CT167,$CU$3,IF('Nutritional Status'!#REF!&gt;CR167,$CS$3,IF('Nutritional Status'!#REF!&gt;CP167,$CQ$3,$CP$3))))</f>
        <v>#REF!</v>
      </c>
      <c r="CN167" s="38">
        <v>62</v>
      </c>
      <c r="CO167" s="14" t="str">
        <f t="shared" si="98"/>
        <v/>
      </c>
      <c r="CP167" s="14" t="str">
        <f t="shared" si="106"/>
        <v/>
      </c>
      <c r="CQ167" s="14" t="str">
        <f t="shared" si="106"/>
        <v/>
      </c>
      <c r="CR167" s="14" t="str">
        <f t="shared" si="106"/>
        <v/>
      </c>
      <c r="CS167" s="14" t="str">
        <f t="shared" si="106"/>
        <v/>
      </c>
      <c r="CT167" s="14" t="str">
        <f t="shared" si="106"/>
        <v/>
      </c>
      <c r="CU167" s="14" t="str">
        <f t="shared" si="106"/>
        <v/>
      </c>
      <c r="CW167" s="38">
        <v>62</v>
      </c>
      <c r="CX167" s="14" t="e">
        <f t="shared" si="99"/>
        <v>#REF!</v>
      </c>
      <c r="CY167" s="14" t="e">
        <f t="shared" si="101"/>
        <v>#REF!</v>
      </c>
      <c r="CZ167" s="14" t="e">
        <f t="shared" si="101"/>
        <v>#REF!</v>
      </c>
      <c r="DA167" s="14" t="e">
        <f t="shared" si="101"/>
        <v>#REF!</v>
      </c>
      <c r="DB167" s="14" t="e">
        <f t="shared" si="101"/>
        <v>#REF!</v>
      </c>
      <c r="DC167" s="14" t="e">
        <f t="shared" si="101"/>
        <v>#REF!</v>
      </c>
      <c r="DD167" s="14" t="e">
        <f t="shared" si="101"/>
        <v>#REF!</v>
      </c>
    </row>
    <row r="168" spans="1:108" ht="15" customHeight="1">
      <c r="A168" s="13">
        <v>18.07</v>
      </c>
      <c r="B168" s="31">
        <v>7</v>
      </c>
      <c r="C168" s="31">
        <v>223</v>
      </c>
      <c r="D168" s="2"/>
      <c r="E168" s="11">
        <v>15.7</v>
      </c>
      <c r="F168" s="11">
        <f t="shared" si="91"/>
        <v>15.799999999999999</v>
      </c>
      <c r="G168" s="11">
        <v>17.399999999999999</v>
      </c>
      <c r="H168" s="11">
        <f t="shared" si="92"/>
        <v>17.5</v>
      </c>
      <c r="I168" s="11">
        <v>29.5</v>
      </c>
      <c r="J168" s="11">
        <f t="shared" si="93"/>
        <v>29.6</v>
      </c>
      <c r="K168" s="1">
        <v>35.5</v>
      </c>
      <c r="L168" s="1">
        <f t="shared" si="94"/>
        <v>35.6</v>
      </c>
      <c r="M168" s="3"/>
      <c r="N168" s="11">
        <v>14.6</v>
      </c>
      <c r="O168" s="11">
        <f t="shared" si="95"/>
        <v>14.7</v>
      </c>
      <c r="P168" s="1">
        <v>16.399999999999999</v>
      </c>
      <c r="Q168" s="1">
        <f t="shared" si="96"/>
        <v>16.5</v>
      </c>
      <c r="R168" s="1">
        <v>29.6</v>
      </c>
      <c r="S168" s="1">
        <f t="shared" si="86"/>
        <v>29.700000000000003</v>
      </c>
      <c r="T168" s="1">
        <v>36.200000000000003</v>
      </c>
      <c r="U168" s="1">
        <f t="shared" si="97"/>
        <v>36.300000000000004</v>
      </c>
      <c r="Y168" s="38">
        <v>63</v>
      </c>
      <c r="Z168" s="38" t="e">
        <f>IF('Nutritional Status'!#REF!="","",VLOOKUP('Nutritional Status'!#REF!,$A$5:$C$173,3,))</f>
        <v>#REF!</v>
      </c>
      <c r="AA168" s="38" t="e">
        <f t="shared" si="74"/>
        <v>#REF!</v>
      </c>
      <c r="AB168" s="38" t="e">
        <f t="shared" si="75"/>
        <v>#REF!</v>
      </c>
      <c r="AC168" s="38" t="e">
        <f t="shared" si="76"/>
        <v>#REF!</v>
      </c>
      <c r="AD168" s="38" t="e">
        <f t="shared" si="77"/>
        <v>#REF!</v>
      </c>
      <c r="AE168" s="38" t="e">
        <f t="shared" si="78"/>
        <v>#REF!</v>
      </c>
      <c r="AF168" s="38" t="e">
        <f t="shared" si="79"/>
        <v>#REF!</v>
      </c>
      <c r="AG168" s="38" t="e">
        <f t="shared" si="80"/>
        <v>#REF!</v>
      </c>
      <c r="AH168" s="38" t="e">
        <f t="shared" si="81"/>
        <v>#REF!</v>
      </c>
      <c r="AJ168" s="38" t="e">
        <f>IF(#REF!="","",VLOOKUP(#REF!,$A$5:$C$173,3,))</f>
        <v>#REF!</v>
      </c>
      <c r="AK168" s="38" t="e">
        <f t="shared" si="100"/>
        <v>#REF!</v>
      </c>
      <c r="AL168" s="38" t="e">
        <f t="shared" si="100"/>
        <v>#REF!</v>
      </c>
      <c r="AM168" s="38" t="e">
        <f t="shared" si="100"/>
        <v>#REF!</v>
      </c>
      <c r="AN168" s="38" t="e">
        <f t="shared" si="100"/>
        <v>#REF!</v>
      </c>
      <c r="AO168" s="38" t="e">
        <f t="shared" si="100"/>
        <v>#REF!</v>
      </c>
      <c r="AP168" s="38" t="e">
        <f t="shared" si="100"/>
        <v>#REF!</v>
      </c>
      <c r="AQ168" s="38" t="e">
        <f t="shared" si="100"/>
        <v>#REF!</v>
      </c>
      <c r="AR168" s="38" t="e">
        <f t="shared" si="100"/>
        <v>#REF!</v>
      </c>
      <c r="BA168" s="21" t="str">
        <f>IF(BB168="","",ROWS($BB$113:BB168))</f>
        <v/>
      </c>
      <c r="BB168" s="149"/>
      <c r="BC168" s="150"/>
      <c r="BD168" s="150"/>
      <c r="BE168" s="151"/>
      <c r="BF168" s="49"/>
      <c r="BG168" s="22" t="str">
        <f t="shared" si="88"/>
        <v/>
      </c>
      <c r="BH168" s="22"/>
      <c r="BI168" s="22"/>
      <c r="BJ168" s="22" t="str">
        <f t="shared" si="87"/>
        <v/>
      </c>
      <c r="BK168" s="22" t="str">
        <f t="shared" si="89"/>
        <v/>
      </c>
      <c r="BL168" s="22" t="str">
        <f t="shared" si="90"/>
        <v/>
      </c>
      <c r="BN168" s="14" t="str">
        <f t="shared" si="102"/>
        <v/>
      </c>
      <c r="BO168" s="14">
        <f t="shared" si="103"/>
        <v>5</v>
      </c>
      <c r="BP168" s="14" t="str">
        <f t="shared" si="104"/>
        <v>F</v>
      </c>
      <c r="BQ168" s="14" t="str">
        <f t="shared" si="105"/>
        <v>0</v>
      </c>
      <c r="BT168" s="13">
        <v>18.07</v>
      </c>
      <c r="BU168" s="45">
        <v>7</v>
      </c>
      <c r="BV168" s="45">
        <v>223</v>
      </c>
      <c r="BW168" s="2"/>
      <c r="BX168" s="1">
        <v>1.5419999999999998</v>
      </c>
      <c r="BY168" s="1">
        <v>1.5429999999999999</v>
      </c>
      <c r="BZ168" s="1">
        <v>1.6159999999999999</v>
      </c>
      <c r="CA168" s="1">
        <v>1.617</v>
      </c>
      <c r="CB168" s="1">
        <v>1.9119999999999999</v>
      </c>
      <c r="CC168" s="1">
        <v>1.9129999999999998</v>
      </c>
      <c r="CE168" s="64">
        <v>1.4330000000000001</v>
      </c>
      <c r="CF168" s="64">
        <v>1.4340000000000002</v>
      </c>
      <c r="CG168" s="64">
        <v>1.4990000000000001</v>
      </c>
      <c r="CH168" s="64">
        <v>1.5</v>
      </c>
      <c r="CI168" s="64">
        <v>1.7630000000000001</v>
      </c>
      <c r="CJ168" s="64">
        <v>1.764</v>
      </c>
      <c r="CM168" s="14" t="e">
        <f>IF('Nutritional Status'!#REF!="","",IF('Nutritional Status'!#REF!&gt;CT168,$CU$3,IF('Nutritional Status'!#REF!&gt;CR168,$CS$3,IF('Nutritional Status'!#REF!&gt;CP168,$CQ$3,$CP$3))))</f>
        <v>#REF!</v>
      </c>
      <c r="CN168" s="38">
        <v>63</v>
      </c>
      <c r="CO168" s="14" t="e">
        <f t="shared" si="98"/>
        <v>#REF!</v>
      </c>
      <c r="CP168" s="14" t="e">
        <f t="shared" si="106"/>
        <v>#REF!</v>
      </c>
      <c r="CQ168" s="14" t="e">
        <f t="shared" si="106"/>
        <v>#REF!</v>
      </c>
      <c r="CR168" s="14" t="e">
        <f t="shared" si="106"/>
        <v>#REF!</v>
      </c>
      <c r="CS168" s="14" t="e">
        <f t="shared" si="106"/>
        <v>#REF!</v>
      </c>
      <c r="CT168" s="14" t="e">
        <f t="shared" si="106"/>
        <v>#REF!</v>
      </c>
      <c r="CU168" s="14" t="e">
        <f t="shared" si="106"/>
        <v>#REF!</v>
      </c>
      <c r="CW168" s="38">
        <v>63</v>
      </c>
      <c r="CX168" s="14" t="e">
        <f t="shared" si="99"/>
        <v>#REF!</v>
      </c>
      <c r="CY168" s="14" t="e">
        <f t="shared" si="101"/>
        <v>#REF!</v>
      </c>
      <c r="CZ168" s="14" t="e">
        <f t="shared" si="101"/>
        <v>#REF!</v>
      </c>
      <c r="DA168" s="14" t="e">
        <f t="shared" si="101"/>
        <v>#REF!</v>
      </c>
      <c r="DB168" s="14" t="e">
        <f t="shared" si="101"/>
        <v>#REF!</v>
      </c>
      <c r="DC168" s="14" t="e">
        <f t="shared" si="101"/>
        <v>#REF!</v>
      </c>
      <c r="DD168" s="14" t="e">
        <f t="shared" si="101"/>
        <v>#REF!</v>
      </c>
    </row>
    <row r="169" spans="1:108" ht="15" customHeight="1">
      <c r="A169" s="13">
        <v>18.079999999999998</v>
      </c>
      <c r="B169" s="31">
        <v>8</v>
      </c>
      <c r="C169" s="31">
        <v>224</v>
      </c>
      <c r="D169" s="2"/>
      <c r="E169" s="11">
        <v>15.7</v>
      </c>
      <c r="F169" s="11">
        <f t="shared" si="91"/>
        <v>15.799999999999999</v>
      </c>
      <c r="G169" s="11">
        <v>17.399999999999999</v>
      </c>
      <c r="H169" s="11">
        <f t="shared" si="92"/>
        <v>17.5</v>
      </c>
      <c r="I169" s="11">
        <v>29.6</v>
      </c>
      <c r="J169" s="11">
        <f t="shared" si="93"/>
        <v>29.700000000000003</v>
      </c>
      <c r="K169" s="1">
        <v>35.5</v>
      </c>
      <c r="L169" s="1">
        <f t="shared" si="94"/>
        <v>35.6</v>
      </c>
      <c r="M169" s="3"/>
      <c r="N169" s="11">
        <v>14.6</v>
      </c>
      <c r="O169" s="11">
        <f t="shared" si="95"/>
        <v>14.7</v>
      </c>
      <c r="P169" s="1">
        <v>16.399999999999999</v>
      </c>
      <c r="Q169" s="1">
        <f t="shared" si="96"/>
        <v>16.5</v>
      </c>
      <c r="R169" s="1">
        <v>29.6</v>
      </c>
      <c r="S169" s="1">
        <f t="shared" si="86"/>
        <v>29.700000000000003</v>
      </c>
      <c r="T169" s="1">
        <v>36.200000000000003</v>
      </c>
      <c r="U169" s="1">
        <f t="shared" si="97"/>
        <v>36.300000000000004</v>
      </c>
      <c r="Y169" s="38">
        <v>64</v>
      </c>
      <c r="Z169" s="38" t="e">
        <f>IF('Nutritional Status'!#REF!="","",VLOOKUP('Nutritional Status'!#REF!,$A$5:$C$173,3,))</f>
        <v>#REF!</v>
      </c>
      <c r="AA169" s="38" t="e">
        <f t="shared" si="74"/>
        <v>#REF!</v>
      </c>
      <c r="AB169" s="38" t="e">
        <f t="shared" si="75"/>
        <v>#REF!</v>
      </c>
      <c r="AC169" s="38" t="e">
        <f t="shared" si="76"/>
        <v>#REF!</v>
      </c>
      <c r="AD169" s="38" t="e">
        <f t="shared" si="77"/>
        <v>#REF!</v>
      </c>
      <c r="AE169" s="38" t="e">
        <f t="shared" si="78"/>
        <v>#REF!</v>
      </c>
      <c r="AF169" s="38" t="e">
        <f t="shared" si="79"/>
        <v>#REF!</v>
      </c>
      <c r="AG169" s="38" t="e">
        <f t="shared" si="80"/>
        <v>#REF!</v>
      </c>
      <c r="AH169" s="38" t="e">
        <f t="shared" si="81"/>
        <v>#REF!</v>
      </c>
      <c r="AJ169" s="38" t="e">
        <f>IF(#REF!="","",VLOOKUP(#REF!,$A$5:$C$173,3,))</f>
        <v>#REF!</v>
      </c>
      <c r="AK169" s="38" t="e">
        <f t="shared" si="100"/>
        <v>#REF!</v>
      </c>
      <c r="AL169" s="38" t="e">
        <f t="shared" si="100"/>
        <v>#REF!</v>
      </c>
      <c r="AM169" s="38" t="e">
        <f t="shared" si="100"/>
        <v>#REF!</v>
      </c>
      <c r="AN169" s="38" t="e">
        <f t="shared" si="100"/>
        <v>#REF!</v>
      </c>
      <c r="AO169" s="38" t="e">
        <f t="shared" si="100"/>
        <v>#REF!</v>
      </c>
      <c r="AP169" s="38" t="e">
        <f t="shared" si="100"/>
        <v>#REF!</v>
      </c>
      <c r="AQ169" s="38" t="e">
        <f t="shared" si="100"/>
        <v>#REF!</v>
      </c>
      <c r="AR169" s="38" t="e">
        <f t="shared" si="100"/>
        <v>#REF!</v>
      </c>
      <c r="BA169" s="21" t="str">
        <f>IF(BB169="","",ROWS($BB$113:BB169))</f>
        <v/>
      </c>
      <c r="BB169" s="149"/>
      <c r="BC169" s="150"/>
      <c r="BD169" s="150"/>
      <c r="BE169" s="151"/>
      <c r="BF169" s="49"/>
      <c r="BG169" s="22" t="str">
        <f t="shared" si="88"/>
        <v/>
      </c>
      <c r="BH169" s="22"/>
      <c r="BI169" s="22"/>
      <c r="BJ169" s="22" t="str">
        <f t="shared" si="87"/>
        <v/>
      </c>
      <c r="BK169" s="22" t="str">
        <f t="shared" si="89"/>
        <v/>
      </c>
      <c r="BL169" s="22" t="str">
        <f t="shared" si="90"/>
        <v/>
      </c>
      <c r="BN169" s="14" t="str">
        <f t="shared" si="102"/>
        <v/>
      </c>
      <c r="BO169" s="14">
        <f t="shared" si="103"/>
        <v>5</v>
      </c>
      <c r="BP169" s="14" t="str">
        <f t="shared" si="104"/>
        <v>F</v>
      </c>
      <c r="BQ169" s="14" t="str">
        <f t="shared" si="105"/>
        <v>0</v>
      </c>
      <c r="BT169" s="13">
        <v>18.079999999999998</v>
      </c>
      <c r="BU169" s="45">
        <v>8</v>
      </c>
      <c r="BV169" s="45">
        <v>224</v>
      </c>
      <c r="BW169" s="2"/>
      <c r="BX169" s="1">
        <v>1.5430000000000001</v>
      </c>
      <c r="BY169" s="1">
        <v>1.544</v>
      </c>
      <c r="BZ169" s="1">
        <v>1.6159999999999999</v>
      </c>
      <c r="CA169" s="1">
        <v>1.617</v>
      </c>
      <c r="CB169" s="1">
        <v>1.9119999999999999</v>
      </c>
      <c r="CC169" s="1">
        <v>1.9129999999999998</v>
      </c>
      <c r="CE169" s="64">
        <v>1.4340000000000002</v>
      </c>
      <c r="CF169" s="64">
        <v>1.4350000000000001</v>
      </c>
      <c r="CG169" s="64">
        <v>1.4990000000000001</v>
      </c>
      <c r="CH169" s="64">
        <v>1.5</v>
      </c>
      <c r="CI169" s="64">
        <v>1.7630000000000001</v>
      </c>
      <c r="CJ169" s="64">
        <v>1.764</v>
      </c>
      <c r="CM169" s="14" t="e">
        <f>IF('Nutritional Status'!#REF!="","",IF('Nutritional Status'!#REF!&gt;CT169,$CU$3,IF('Nutritional Status'!#REF!&gt;CR169,$CS$3,IF('Nutritional Status'!#REF!&gt;CP169,$CQ$3,$CP$3))))</f>
        <v>#REF!</v>
      </c>
      <c r="CN169" s="38">
        <v>64</v>
      </c>
      <c r="CO169" s="14" t="e">
        <f t="shared" si="98"/>
        <v>#REF!</v>
      </c>
      <c r="CP169" s="14" t="e">
        <f t="shared" si="106"/>
        <v>#REF!</v>
      </c>
      <c r="CQ169" s="14" t="e">
        <f t="shared" si="106"/>
        <v>#REF!</v>
      </c>
      <c r="CR169" s="14" t="e">
        <f t="shared" si="106"/>
        <v>#REF!</v>
      </c>
      <c r="CS169" s="14" t="e">
        <f t="shared" si="106"/>
        <v>#REF!</v>
      </c>
      <c r="CT169" s="14" t="e">
        <f t="shared" si="106"/>
        <v>#REF!</v>
      </c>
      <c r="CU169" s="14" t="e">
        <f t="shared" si="106"/>
        <v>#REF!</v>
      </c>
      <c r="CW169" s="38">
        <v>64</v>
      </c>
      <c r="CX169" s="14" t="e">
        <f t="shared" si="99"/>
        <v>#REF!</v>
      </c>
      <c r="CY169" s="14" t="e">
        <f t="shared" si="101"/>
        <v>#REF!</v>
      </c>
      <c r="CZ169" s="14" t="e">
        <f t="shared" si="101"/>
        <v>#REF!</v>
      </c>
      <c r="DA169" s="14" t="e">
        <f t="shared" si="101"/>
        <v>#REF!</v>
      </c>
      <c r="DB169" s="14" t="e">
        <f t="shared" si="101"/>
        <v>#REF!</v>
      </c>
      <c r="DC169" s="14" t="e">
        <f t="shared" si="101"/>
        <v>#REF!</v>
      </c>
      <c r="DD169" s="14" t="e">
        <f t="shared" si="101"/>
        <v>#REF!</v>
      </c>
    </row>
    <row r="170" spans="1:108" ht="15" customHeight="1">
      <c r="A170" s="13">
        <v>18.09</v>
      </c>
      <c r="B170" s="31">
        <v>9</v>
      </c>
      <c r="C170" s="31">
        <v>225</v>
      </c>
      <c r="D170" s="2"/>
      <c r="E170" s="11">
        <v>15.7</v>
      </c>
      <c r="F170" s="11">
        <f t="shared" si="91"/>
        <v>15.799999999999999</v>
      </c>
      <c r="G170" s="11">
        <v>17.399999999999999</v>
      </c>
      <c r="H170" s="11">
        <f t="shared" si="92"/>
        <v>17.5</v>
      </c>
      <c r="I170" s="11">
        <v>29.6</v>
      </c>
      <c r="J170" s="11">
        <f t="shared" si="93"/>
        <v>29.700000000000003</v>
      </c>
      <c r="K170" s="1">
        <v>35.5</v>
      </c>
      <c r="L170" s="1">
        <f t="shared" si="94"/>
        <v>35.6</v>
      </c>
      <c r="M170" s="3"/>
      <c r="N170" s="11">
        <v>14.6</v>
      </c>
      <c r="O170" s="11">
        <f t="shared" si="95"/>
        <v>14.7</v>
      </c>
      <c r="P170" s="1">
        <v>16.399999999999999</v>
      </c>
      <c r="Q170" s="1">
        <f t="shared" si="96"/>
        <v>16.5</v>
      </c>
      <c r="R170" s="1">
        <v>29.6</v>
      </c>
      <c r="S170" s="1">
        <f t="shared" si="86"/>
        <v>29.700000000000003</v>
      </c>
      <c r="T170" s="1">
        <v>36.200000000000003</v>
      </c>
      <c r="U170" s="1">
        <f t="shared" si="97"/>
        <v>36.300000000000004</v>
      </c>
      <c r="Y170" s="38">
        <v>65</v>
      </c>
      <c r="Z170" s="38" t="e">
        <f>IF('Nutritional Status'!#REF!="","",VLOOKUP('Nutritional Status'!#REF!,$A$5:$C$173,3,))</f>
        <v>#REF!</v>
      </c>
      <c r="AA170" s="38" t="e">
        <f t="shared" si="74"/>
        <v>#REF!</v>
      </c>
      <c r="AB170" s="38" t="e">
        <f t="shared" si="75"/>
        <v>#REF!</v>
      </c>
      <c r="AC170" s="38" t="e">
        <f t="shared" si="76"/>
        <v>#REF!</v>
      </c>
      <c r="AD170" s="38" t="e">
        <f t="shared" si="77"/>
        <v>#REF!</v>
      </c>
      <c r="AE170" s="38" t="e">
        <f t="shared" si="78"/>
        <v>#REF!</v>
      </c>
      <c r="AF170" s="38" t="e">
        <f t="shared" si="79"/>
        <v>#REF!</v>
      </c>
      <c r="AG170" s="38" t="e">
        <f t="shared" si="80"/>
        <v>#REF!</v>
      </c>
      <c r="AH170" s="38" t="e">
        <f t="shared" si="81"/>
        <v>#REF!</v>
      </c>
      <c r="AJ170" s="38" t="e">
        <f>IF(#REF!="","",VLOOKUP(#REF!,$A$5:$C$173,3,))</f>
        <v>#REF!</v>
      </c>
      <c r="AK170" s="38" t="e">
        <f t="shared" si="100"/>
        <v>#REF!</v>
      </c>
      <c r="AL170" s="38" t="e">
        <f t="shared" si="100"/>
        <v>#REF!</v>
      </c>
      <c r="AM170" s="38" t="e">
        <f t="shared" si="100"/>
        <v>#REF!</v>
      </c>
      <c r="AN170" s="38" t="e">
        <f t="shared" si="100"/>
        <v>#REF!</v>
      </c>
      <c r="AO170" s="38" t="e">
        <f t="shared" si="100"/>
        <v>#REF!</v>
      </c>
      <c r="AP170" s="38" t="e">
        <f t="shared" si="100"/>
        <v>#REF!</v>
      </c>
      <c r="AQ170" s="38" t="e">
        <f t="shared" si="100"/>
        <v>#REF!</v>
      </c>
      <c r="AR170" s="38" t="e">
        <f t="shared" ref="AL170:AR205" si="107">IF($AJ170="","",VLOOKUP($AJ170,$C$5:$U$273,AR$2))</f>
        <v>#REF!</v>
      </c>
      <c r="BA170" s="21" t="str">
        <f>IF(BB170="","",ROWS($BB$113:BB170))</f>
        <v/>
      </c>
      <c r="BB170" s="149"/>
      <c r="BC170" s="150"/>
      <c r="BD170" s="150"/>
      <c r="BE170" s="151"/>
      <c r="BF170" s="49"/>
      <c r="BG170" s="22" t="str">
        <f t="shared" si="88"/>
        <v/>
      </c>
      <c r="BH170" s="22"/>
      <c r="BI170" s="22"/>
      <c r="BJ170" s="22" t="str">
        <f t="shared" si="87"/>
        <v/>
      </c>
      <c r="BK170" s="22" t="str">
        <f t="shared" si="89"/>
        <v/>
      </c>
      <c r="BL170" s="22" t="str">
        <f t="shared" si="90"/>
        <v/>
      </c>
      <c r="BN170" s="14" t="str">
        <f t="shared" si="102"/>
        <v/>
      </c>
      <c r="BO170" s="14">
        <f t="shared" si="103"/>
        <v>5</v>
      </c>
      <c r="BP170" s="14" t="str">
        <f t="shared" si="104"/>
        <v>F</v>
      </c>
      <c r="BQ170" s="14" t="str">
        <f t="shared" si="105"/>
        <v>0</v>
      </c>
      <c r="BT170" s="13">
        <v>18.09</v>
      </c>
      <c r="BU170" s="45">
        <v>9</v>
      </c>
      <c r="BV170" s="45">
        <v>225</v>
      </c>
      <c r="BW170" s="2"/>
      <c r="BX170" s="1">
        <v>1.544</v>
      </c>
      <c r="BY170" s="1">
        <v>1.5449999999999999</v>
      </c>
      <c r="BZ170" s="1">
        <v>1.6170000000000002</v>
      </c>
      <c r="CA170" s="1">
        <v>1.6180000000000001</v>
      </c>
      <c r="CB170" s="1">
        <v>1.9119999999999999</v>
      </c>
      <c r="CC170" s="1">
        <v>1.9129999999999998</v>
      </c>
      <c r="CE170" s="64">
        <v>1.4340000000000002</v>
      </c>
      <c r="CF170" s="64">
        <v>1.4350000000000001</v>
      </c>
      <c r="CG170" s="64">
        <v>1.4990000000000001</v>
      </c>
      <c r="CH170" s="64">
        <v>1.5</v>
      </c>
      <c r="CI170" s="64">
        <v>1.7630000000000001</v>
      </c>
      <c r="CJ170" s="64">
        <v>1.764</v>
      </c>
      <c r="CM170" s="14" t="e">
        <f>IF('Nutritional Status'!#REF!="","",IF('Nutritional Status'!#REF!&gt;CT170,$CU$3,IF('Nutritional Status'!#REF!&gt;CR170,$CS$3,IF('Nutritional Status'!#REF!&gt;CP170,$CQ$3,$CP$3))))</f>
        <v>#REF!</v>
      </c>
      <c r="CN170" s="38">
        <v>65</v>
      </c>
      <c r="CO170" s="14" t="e">
        <f t="shared" si="98"/>
        <v>#REF!</v>
      </c>
      <c r="CP170" s="14" t="e">
        <f t="shared" si="106"/>
        <v>#REF!</v>
      </c>
      <c r="CQ170" s="14" t="e">
        <f t="shared" si="106"/>
        <v>#REF!</v>
      </c>
      <c r="CR170" s="14" t="e">
        <f t="shared" si="106"/>
        <v>#REF!</v>
      </c>
      <c r="CS170" s="14" t="e">
        <f t="shared" si="106"/>
        <v>#REF!</v>
      </c>
      <c r="CT170" s="14" t="e">
        <f t="shared" si="106"/>
        <v>#REF!</v>
      </c>
      <c r="CU170" s="14" t="e">
        <f t="shared" si="106"/>
        <v>#REF!</v>
      </c>
      <c r="CW170" s="38">
        <v>65</v>
      </c>
      <c r="CX170" s="14" t="e">
        <f t="shared" si="99"/>
        <v>#REF!</v>
      </c>
      <c r="CY170" s="14" t="e">
        <f t="shared" si="101"/>
        <v>#REF!</v>
      </c>
      <c r="CZ170" s="14" t="e">
        <f t="shared" si="101"/>
        <v>#REF!</v>
      </c>
      <c r="DA170" s="14" t="e">
        <f t="shared" si="101"/>
        <v>#REF!</v>
      </c>
      <c r="DB170" s="14" t="e">
        <f t="shared" si="101"/>
        <v>#REF!</v>
      </c>
      <c r="DC170" s="14" t="e">
        <f t="shared" si="101"/>
        <v>#REF!</v>
      </c>
      <c r="DD170" s="14" t="e">
        <f t="shared" si="101"/>
        <v>#REF!</v>
      </c>
    </row>
    <row r="171" spans="1:108" ht="15" customHeight="1">
      <c r="A171" s="13">
        <v>18.100000000000001</v>
      </c>
      <c r="B171" s="31">
        <v>10</v>
      </c>
      <c r="C171" s="31">
        <v>226</v>
      </c>
      <c r="D171" s="2"/>
      <c r="E171" s="11">
        <v>15.7</v>
      </c>
      <c r="F171" s="11">
        <f t="shared" si="91"/>
        <v>15.799999999999999</v>
      </c>
      <c r="G171" s="11">
        <v>17.399999999999999</v>
      </c>
      <c r="H171" s="11">
        <f t="shared" si="92"/>
        <v>17.5</v>
      </c>
      <c r="I171" s="11">
        <v>29.6</v>
      </c>
      <c r="J171" s="11">
        <f t="shared" si="93"/>
        <v>29.700000000000003</v>
      </c>
      <c r="K171" s="1">
        <v>35.5</v>
      </c>
      <c r="L171" s="1">
        <f t="shared" si="94"/>
        <v>35.6</v>
      </c>
      <c r="M171" s="3"/>
      <c r="N171" s="11">
        <v>14.6</v>
      </c>
      <c r="O171" s="11">
        <f t="shared" si="95"/>
        <v>14.7</v>
      </c>
      <c r="P171" s="1">
        <v>16.399999999999999</v>
      </c>
      <c r="Q171" s="1">
        <f t="shared" si="96"/>
        <v>16.5</v>
      </c>
      <c r="R171" s="1">
        <v>29.6</v>
      </c>
      <c r="S171" s="1">
        <f t="shared" si="86"/>
        <v>29.700000000000003</v>
      </c>
      <c r="T171" s="1">
        <v>36.200000000000003</v>
      </c>
      <c r="U171" s="1">
        <f t="shared" si="97"/>
        <v>36.300000000000004</v>
      </c>
      <c r="Y171" s="38">
        <v>66</v>
      </c>
      <c r="Z171" s="38" t="e">
        <f>IF('Nutritional Status'!#REF!="","",VLOOKUP('Nutritional Status'!#REF!,$A$5:$C$173,3,))</f>
        <v>#REF!</v>
      </c>
      <c r="AA171" s="38" t="e">
        <f t="shared" ref="AA171:AA205" si="108">IF(Z171="","",VLOOKUP($Z171,$C$5:$U$273,AA$2))</f>
        <v>#REF!</v>
      </c>
      <c r="AB171" s="38" t="e">
        <f t="shared" ref="AB171:AB205" si="109">IF(Z171="","",VLOOKUP($Z171,$C$5:$U$273,AB$2))</f>
        <v>#REF!</v>
      </c>
      <c r="AC171" s="38" t="e">
        <f t="shared" ref="AC171:AC205" si="110">IF(Z171="","",VLOOKUP($Z171,$C$5:$U$273,AC$2))</f>
        <v>#REF!</v>
      </c>
      <c r="AD171" s="38" t="e">
        <f t="shared" ref="AD171:AD205" si="111">IF(Z171="","",VLOOKUP($Z171,$C$5:$U$273,AD$2))</f>
        <v>#REF!</v>
      </c>
      <c r="AE171" s="38" t="e">
        <f t="shared" ref="AE171:AE205" si="112">IF(Z171="","",VLOOKUP($Z171,$C$5:$U$273,AE$2))</f>
        <v>#REF!</v>
      </c>
      <c r="AF171" s="38" t="e">
        <f t="shared" ref="AF171:AF205" si="113">IF(Z171="","",VLOOKUP($Z171,$C$5:$U$273,AF$2))</f>
        <v>#REF!</v>
      </c>
      <c r="AG171" s="38" t="e">
        <f t="shared" ref="AG171:AG205" si="114">IF(Z171="","",VLOOKUP($Z171,$C$5:$U$273,AG$2))</f>
        <v>#REF!</v>
      </c>
      <c r="AH171" s="38" t="e">
        <f t="shared" ref="AH171:AH205" si="115">IF(Z171="","",VLOOKUP($Z171,$C$5:$U$273,AH$2))</f>
        <v>#REF!</v>
      </c>
      <c r="AJ171" s="38" t="e">
        <f>IF(#REF!="","",VLOOKUP(#REF!,$A$5:$C$173,3,))</f>
        <v>#REF!</v>
      </c>
      <c r="AK171" s="38" t="e">
        <f t="shared" ref="AK171:AK205" si="116">IF($AJ171="","",VLOOKUP($AJ171,$C$5:$U$273,AK$2))</f>
        <v>#REF!</v>
      </c>
      <c r="AL171" s="38" t="e">
        <f t="shared" si="107"/>
        <v>#REF!</v>
      </c>
      <c r="AM171" s="38" t="e">
        <f t="shared" si="107"/>
        <v>#REF!</v>
      </c>
      <c r="AN171" s="38" t="e">
        <f t="shared" si="107"/>
        <v>#REF!</v>
      </c>
      <c r="AO171" s="38" t="e">
        <f t="shared" si="107"/>
        <v>#REF!</v>
      </c>
      <c r="AP171" s="38" t="e">
        <f t="shared" si="107"/>
        <v>#REF!</v>
      </c>
      <c r="AQ171" s="38" t="e">
        <f t="shared" si="107"/>
        <v>#REF!</v>
      </c>
      <c r="AR171" s="38" t="e">
        <f t="shared" si="107"/>
        <v>#REF!</v>
      </c>
      <c r="BA171" s="21" t="str">
        <f>IF(BB171="","",ROWS($BB$113:BB171))</f>
        <v/>
      </c>
      <c r="BB171" s="149"/>
      <c r="BC171" s="150"/>
      <c r="BD171" s="150"/>
      <c r="BE171" s="151"/>
      <c r="BF171" s="49"/>
      <c r="BG171" s="22" t="str">
        <f t="shared" si="88"/>
        <v/>
      </c>
      <c r="BH171" s="22"/>
      <c r="BI171" s="22"/>
      <c r="BJ171" s="22" t="str">
        <f t="shared" si="87"/>
        <v/>
      </c>
      <c r="BK171" s="22" t="str">
        <f t="shared" si="89"/>
        <v/>
      </c>
      <c r="BL171" s="22" t="str">
        <f t="shared" si="90"/>
        <v/>
      </c>
      <c r="BN171" s="14" t="str">
        <f t="shared" si="102"/>
        <v/>
      </c>
      <c r="BO171" s="14">
        <f t="shared" si="103"/>
        <v>5</v>
      </c>
      <c r="BP171" s="14" t="str">
        <f t="shared" si="104"/>
        <v>F</v>
      </c>
      <c r="BQ171" s="14" t="str">
        <f t="shared" si="105"/>
        <v>0</v>
      </c>
      <c r="BT171" s="13">
        <v>18.100000000000001</v>
      </c>
      <c r="BU171" s="45">
        <v>10</v>
      </c>
      <c r="BV171" s="45">
        <v>226</v>
      </c>
      <c r="BW171" s="2"/>
      <c r="BX171" s="1">
        <v>1.544</v>
      </c>
      <c r="BY171" s="1">
        <v>1.5449999999999999</v>
      </c>
      <c r="BZ171" s="1">
        <v>1.6170000000000002</v>
      </c>
      <c r="CA171" s="1">
        <v>1.6180000000000001</v>
      </c>
      <c r="CB171" s="1">
        <v>1.911</v>
      </c>
      <c r="CC171" s="1">
        <v>1.9119999999999999</v>
      </c>
      <c r="CE171" s="64">
        <v>1.4340000000000002</v>
      </c>
      <c r="CF171" s="64">
        <v>1.4350000000000001</v>
      </c>
      <c r="CG171" s="64">
        <v>1.4990000000000001</v>
      </c>
      <c r="CH171" s="64">
        <v>1.5</v>
      </c>
      <c r="CI171" s="64">
        <v>1.7630000000000001</v>
      </c>
      <c r="CJ171" s="64">
        <v>1.764</v>
      </c>
      <c r="CM171" s="14" t="e">
        <f>IF('Nutritional Status'!#REF!="","",IF('Nutritional Status'!#REF!&gt;CT171,$CU$3,IF('Nutritional Status'!#REF!&gt;CR171,$CS$3,IF('Nutritional Status'!#REF!&gt;CP171,$CQ$3,$CP$3))))</f>
        <v>#REF!</v>
      </c>
      <c r="CN171" s="38">
        <v>66</v>
      </c>
      <c r="CO171" s="14" t="e">
        <f t="shared" si="98"/>
        <v>#REF!</v>
      </c>
      <c r="CP171" s="14" t="e">
        <f t="shared" si="106"/>
        <v>#REF!</v>
      </c>
      <c r="CQ171" s="14" t="e">
        <f t="shared" si="106"/>
        <v>#REF!</v>
      </c>
      <c r="CR171" s="14" t="e">
        <f t="shared" si="106"/>
        <v>#REF!</v>
      </c>
      <c r="CS171" s="14" t="e">
        <f t="shared" si="106"/>
        <v>#REF!</v>
      </c>
      <c r="CT171" s="14" t="e">
        <f t="shared" si="106"/>
        <v>#REF!</v>
      </c>
      <c r="CU171" s="14" t="e">
        <f t="shared" si="106"/>
        <v>#REF!</v>
      </c>
      <c r="CW171" s="38">
        <v>66</v>
      </c>
      <c r="CX171" s="14" t="e">
        <f t="shared" si="99"/>
        <v>#REF!</v>
      </c>
      <c r="CY171" s="14" t="e">
        <f t="shared" ref="CY171:DD205" si="117">IF($CX171="","",VLOOKUP($CX171,$BV$5:$CJ$173,CY$2))</f>
        <v>#REF!</v>
      </c>
      <c r="CZ171" s="14" t="e">
        <f t="shared" si="117"/>
        <v>#REF!</v>
      </c>
      <c r="DA171" s="14" t="e">
        <f t="shared" si="117"/>
        <v>#REF!</v>
      </c>
      <c r="DB171" s="14" t="e">
        <f t="shared" si="117"/>
        <v>#REF!</v>
      </c>
      <c r="DC171" s="14" t="e">
        <f t="shared" si="117"/>
        <v>#REF!</v>
      </c>
      <c r="DD171" s="14" t="e">
        <f t="shared" si="117"/>
        <v>#REF!</v>
      </c>
    </row>
    <row r="172" spans="1:108" ht="15" customHeight="1">
      <c r="A172" s="13">
        <v>18.11</v>
      </c>
      <c r="B172" s="31">
        <v>11</v>
      </c>
      <c r="C172" s="31">
        <v>227</v>
      </c>
      <c r="D172" s="2"/>
      <c r="E172" s="11">
        <v>15.7</v>
      </c>
      <c r="F172" s="11">
        <f t="shared" si="91"/>
        <v>15.799999999999999</v>
      </c>
      <c r="G172" s="11">
        <v>17.399999999999999</v>
      </c>
      <c r="H172" s="11">
        <f t="shared" si="92"/>
        <v>17.5</v>
      </c>
      <c r="I172" s="11">
        <v>29.7</v>
      </c>
      <c r="J172" s="11">
        <f t="shared" si="93"/>
        <v>29.8</v>
      </c>
      <c r="K172" s="1">
        <v>35.5</v>
      </c>
      <c r="L172" s="1">
        <f t="shared" si="94"/>
        <v>35.6</v>
      </c>
      <c r="M172" s="3"/>
      <c r="N172" s="11">
        <v>14.6</v>
      </c>
      <c r="O172" s="11">
        <f t="shared" si="95"/>
        <v>14.7</v>
      </c>
      <c r="P172" s="1">
        <v>16.399999999999999</v>
      </c>
      <c r="Q172" s="1">
        <f t="shared" si="96"/>
        <v>16.5</v>
      </c>
      <c r="R172" s="1">
        <v>29.7</v>
      </c>
      <c r="S172" s="1">
        <f t="shared" si="86"/>
        <v>29.8</v>
      </c>
      <c r="T172" s="1">
        <v>36.200000000000003</v>
      </c>
      <c r="U172" s="1">
        <f t="shared" si="97"/>
        <v>36.300000000000004</v>
      </c>
      <c r="Y172" s="38">
        <v>67</v>
      </c>
      <c r="Z172" s="38" t="e">
        <f>IF('Nutritional Status'!#REF!="","",VLOOKUP('Nutritional Status'!#REF!,$A$5:$C$173,3,))</f>
        <v>#REF!</v>
      </c>
      <c r="AA172" s="38" t="e">
        <f t="shared" si="108"/>
        <v>#REF!</v>
      </c>
      <c r="AB172" s="38" t="e">
        <f t="shared" si="109"/>
        <v>#REF!</v>
      </c>
      <c r="AC172" s="38" t="e">
        <f t="shared" si="110"/>
        <v>#REF!</v>
      </c>
      <c r="AD172" s="38" t="e">
        <f t="shared" si="111"/>
        <v>#REF!</v>
      </c>
      <c r="AE172" s="38" t="e">
        <f t="shared" si="112"/>
        <v>#REF!</v>
      </c>
      <c r="AF172" s="38" t="e">
        <f t="shared" si="113"/>
        <v>#REF!</v>
      </c>
      <c r="AG172" s="38" t="e">
        <f t="shared" si="114"/>
        <v>#REF!</v>
      </c>
      <c r="AH172" s="38" t="e">
        <f t="shared" si="115"/>
        <v>#REF!</v>
      </c>
      <c r="AJ172" s="38" t="e">
        <f>IF(#REF!="","",VLOOKUP(#REF!,$A$5:$C$173,3,))</f>
        <v>#REF!</v>
      </c>
      <c r="AK172" s="38" t="e">
        <f t="shared" si="116"/>
        <v>#REF!</v>
      </c>
      <c r="AL172" s="38" t="e">
        <f t="shared" si="107"/>
        <v>#REF!</v>
      </c>
      <c r="AM172" s="38" t="e">
        <f t="shared" si="107"/>
        <v>#REF!</v>
      </c>
      <c r="AN172" s="38" t="e">
        <f t="shared" si="107"/>
        <v>#REF!</v>
      </c>
      <c r="AO172" s="38" t="e">
        <f t="shared" si="107"/>
        <v>#REF!</v>
      </c>
      <c r="AP172" s="38" t="e">
        <f t="shared" si="107"/>
        <v>#REF!</v>
      </c>
      <c r="AQ172" s="38" t="e">
        <f t="shared" si="107"/>
        <v>#REF!</v>
      </c>
      <c r="AR172" s="38" t="e">
        <f t="shared" si="107"/>
        <v>#REF!</v>
      </c>
      <c r="BA172" s="21" t="str">
        <f>IF(BB172="","",ROWS($BB$113:BB172))</f>
        <v/>
      </c>
      <c r="BB172" s="149"/>
      <c r="BC172" s="150"/>
      <c r="BD172" s="150"/>
      <c r="BE172" s="151"/>
      <c r="BF172" s="49"/>
      <c r="BG172" s="22" t="str">
        <f t="shared" si="88"/>
        <v/>
      </c>
      <c r="BH172" s="22"/>
      <c r="BI172" s="22"/>
      <c r="BJ172" s="22" t="str">
        <f t="shared" si="87"/>
        <v/>
      </c>
      <c r="BK172" s="22" t="str">
        <f t="shared" si="89"/>
        <v/>
      </c>
      <c r="BL172" s="22" t="str">
        <f t="shared" si="90"/>
        <v/>
      </c>
      <c r="BN172" s="14" t="str">
        <f t="shared" si="102"/>
        <v/>
      </c>
      <c r="BO172" s="14">
        <f t="shared" si="103"/>
        <v>5</v>
      </c>
      <c r="BP172" s="14" t="str">
        <f t="shared" si="104"/>
        <v>F</v>
      </c>
      <c r="BQ172" s="14" t="str">
        <f t="shared" si="105"/>
        <v>0</v>
      </c>
      <c r="BT172" s="13">
        <v>18.11</v>
      </c>
      <c r="BU172" s="45">
        <v>11</v>
      </c>
      <c r="BV172" s="45">
        <v>227</v>
      </c>
      <c r="BW172" s="2"/>
      <c r="BX172" s="1">
        <v>1.5449999999999999</v>
      </c>
      <c r="BY172" s="1">
        <v>1.546</v>
      </c>
      <c r="BZ172" s="1">
        <v>1.6180000000000001</v>
      </c>
      <c r="CA172" s="1">
        <v>1.619</v>
      </c>
      <c r="CB172" s="1">
        <v>1.911</v>
      </c>
      <c r="CC172" s="1">
        <v>1.9119999999999999</v>
      </c>
      <c r="CE172" s="64">
        <v>1.4340000000000002</v>
      </c>
      <c r="CF172" s="64">
        <v>1.4350000000000001</v>
      </c>
      <c r="CG172" s="64">
        <v>1.5</v>
      </c>
      <c r="CH172" s="64">
        <v>1.5009999999999999</v>
      </c>
      <c r="CI172" s="64">
        <v>1.7619999999999998</v>
      </c>
      <c r="CJ172" s="64">
        <v>1.7629999999999999</v>
      </c>
      <c r="CM172" s="14" t="e">
        <f>IF('Nutritional Status'!#REF!="","",IF('Nutritional Status'!#REF!&gt;CT172,$CU$3,IF('Nutritional Status'!#REF!&gt;CR172,$CS$3,IF('Nutritional Status'!#REF!&gt;CP172,$CQ$3,$CP$3))))</f>
        <v>#REF!</v>
      </c>
      <c r="CN172" s="38">
        <v>67</v>
      </c>
      <c r="CO172" s="14" t="e">
        <f t="shared" si="98"/>
        <v>#REF!</v>
      </c>
      <c r="CP172" s="14" t="e">
        <f t="shared" si="106"/>
        <v>#REF!</v>
      </c>
      <c r="CQ172" s="14" t="e">
        <f t="shared" si="106"/>
        <v>#REF!</v>
      </c>
      <c r="CR172" s="14" t="e">
        <f t="shared" si="106"/>
        <v>#REF!</v>
      </c>
      <c r="CS172" s="14" t="e">
        <f t="shared" si="106"/>
        <v>#REF!</v>
      </c>
      <c r="CT172" s="14" t="e">
        <f t="shared" si="106"/>
        <v>#REF!</v>
      </c>
      <c r="CU172" s="14" t="e">
        <f t="shared" si="106"/>
        <v>#REF!</v>
      </c>
      <c r="CW172" s="38">
        <v>67</v>
      </c>
      <c r="CX172" s="14" t="e">
        <f t="shared" si="99"/>
        <v>#REF!</v>
      </c>
      <c r="CY172" s="14" t="e">
        <f t="shared" si="117"/>
        <v>#REF!</v>
      </c>
      <c r="CZ172" s="14" t="e">
        <f t="shared" si="117"/>
        <v>#REF!</v>
      </c>
      <c r="DA172" s="14" t="e">
        <f t="shared" si="117"/>
        <v>#REF!</v>
      </c>
      <c r="DB172" s="14" t="e">
        <f t="shared" si="117"/>
        <v>#REF!</v>
      </c>
      <c r="DC172" s="14" t="e">
        <f t="shared" si="117"/>
        <v>#REF!</v>
      </c>
      <c r="DD172" s="14" t="e">
        <f t="shared" si="117"/>
        <v>#REF!</v>
      </c>
    </row>
    <row r="173" spans="1:108" ht="15" customHeight="1">
      <c r="A173" s="13">
        <v>19</v>
      </c>
      <c r="B173" s="31">
        <v>0</v>
      </c>
      <c r="C173" s="31">
        <v>228</v>
      </c>
      <c r="D173" s="2"/>
      <c r="E173" s="11">
        <v>15.8</v>
      </c>
      <c r="F173" s="11">
        <f t="shared" si="91"/>
        <v>15.9</v>
      </c>
      <c r="G173" s="11">
        <v>17.5</v>
      </c>
      <c r="H173" s="11">
        <f t="shared" si="92"/>
        <v>17.600000000000001</v>
      </c>
      <c r="I173" s="11">
        <v>29.7</v>
      </c>
      <c r="J173" s="11">
        <f t="shared" si="93"/>
        <v>29.8</v>
      </c>
      <c r="K173" s="1">
        <v>35.5</v>
      </c>
      <c r="L173" s="1">
        <f t="shared" si="94"/>
        <v>35.6</v>
      </c>
      <c r="M173" s="3"/>
      <c r="N173" s="11">
        <v>14.6</v>
      </c>
      <c r="O173" s="11">
        <f t="shared" si="95"/>
        <v>14.7</v>
      </c>
      <c r="P173" s="1">
        <v>16.399999999999999</v>
      </c>
      <c r="Q173" s="1">
        <f t="shared" si="96"/>
        <v>16.5</v>
      </c>
      <c r="R173" s="1">
        <v>29.7</v>
      </c>
      <c r="S173" s="1">
        <f t="shared" si="86"/>
        <v>29.8</v>
      </c>
      <c r="T173" s="1">
        <v>36.200000000000003</v>
      </c>
      <c r="U173" s="1">
        <f t="shared" si="97"/>
        <v>36.300000000000004</v>
      </c>
      <c r="Y173" s="38">
        <v>68</v>
      </c>
      <c r="Z173" s="38" t="e">
        <f>IF('Nutritional Status'!#REF!="","",VLOOKUP('Nutritional Status'!#REF!,$A$5:$C$173,3,))</f>
        <v>#REF!</v>
      </c>
      <c r="AA173" s="38" t="e">
        <f t="shared" si="108"/>
        <v>#REF!</v>
      </c>
      <c r="AB173" s="38" t="e">
        <f t="shared" si="109"/>
        <v>#REF!</v>
      </c>
      <c r="AC173" s="38" t="e">
        <f t="shared" si="110"/>
        <v>#REF!</v>
      </c>
      <c r="AD173" s="38" t="e">
        <f t="shared" si="111"/>
        <v>#REF!</v>
      </c>
      <c r="AE173" s="38" t="e">
        <f t="shared" si="112"/>
        <v>#REF!</v>
      </c>
      <c r="AF173" s="38" t="e">
        <f t="shared" si="113"/>
        <v>#REF!</v>
      </c>
      <c r="AG173" s="38" t="e">
        <f t="shared" si="114"/>
        <v>#REF!</v>
      </c>
      <c r="AH173" s="38" t="e">
        <f t="shared" si="115"/>
        <v>#REF!</v>
      </c>
      <c r="AJ173" s="38" t="e">
        <f>IF(#REF!="","",VLOOKUP(#REF!,$A$5:$C$173,3,))</f>
        <v>#REF!</v>
      </c>
      <c r="AK173" s="38" t="e">
        <f t="shared" si="116"/>
        <v>#REF!</v>
      </c>
      <c r="AL173" s="38" t="e">
        <f t="shared" si="107"/>
        <v>#REF!</v>
      </c>
      <c r="AM173" s="38" t="e">
        <f t="shared" si="107"/>
        <v>#REF!</v>
      </c>
      <c r="AN173" s="38" t="e">
        <f t="shared" si="107"/>
        <v>#REF!</v>
      </c>
      <c r="AO173" s="38" t="e">
        <f t="shared" si="107"/>
        <v>#REF!</v>
      </c>
      <c r="AP173" s="38" t="e">
        <f t="shared" si="107"/>
        <v>#REF!</v>
      </c>
      <c r="AQ173" s="38" t="e">
        <f t="shared" si="107"/>
        <v>#REF!</v>
      </c>
      <c r="AR173" s="38" t="e">
        <f t="shared" si="107"/>
        <v>#REF!</v>
      </c>
      <c r="BA173" s="21" t="str">
        <f>IF(BB173="","",ROWS($BB$113:BB173))</f>
        <v/>
      </c>
      <c r="BB173" s="149"/>
      <c r="BC173" s="150"/>
      <c r="BD173" s="150"/>
      <c r="BE173" s="151"/>
      <c r="BF173" s="49"/>
      <c r="BG173" s="22" t="str">
        <f t="shared" si="88"/>
        <v/>
      </c>
      <c r="BH173" s="22"/>
      <c r="BI173" s="22"/>
      <c r="BJ173" s="22" t="str">
        <f t="shared" si="87"/>
        <v/>
      </c>
      <c r="BK173" s="22" t="str">
        <f t="shared" si="89"/>
        <v/>
      </c>
      <c r="BL173" s="22" t="str">
        <f t="shared" si="90"/>
        <v/>
      </c>
      <c r="BN173" s="14" t="str">
        <f t="shared" si="102"/>
        <v/>
      </c>
      <c r="BO173" s="14">
        <f t="shared" si="103"/>
        <v>5</v>
      </c>
      <c r="BP173" s="14" t="str">
        <f t="shared" si="104"/>
        <v>F</v>
      </c>
      <c r="BQ173" s="14" t="str">
        <f t="shared" si="105"/>
        <v>0</v>
      </c>
      <c r="BT173" s="13">
        <v>19</v>
      </c>
      <c r="BU173" s="45">
        <v>0</v>
      </c>
      <c r="BV173" s="45">
        <v>228</v>
      </c>
      <c r="BW173" s="2"/>
      <c r="BX173" s="1">
        <v>1.5449999999999999</v>
      </c>
      <c r="BY173" s="1">
        <v>1.546</v>
      </c>
      <c r="BZ173" s="1">
        <v>1.6180000000000001</v>
      </c>
      <c r="CA173" s="1">
        <v>1.619</v>
      </c>
      <c r="CB173" s="1">
        <v>1.911</v>
      </c>
      <c r="CC173" s="1">
        <v>1.9119999999999999</v>
      </c>
      <c r="CE173" s="64">
        <v>1.4340000000000002</v>
      </c>
      <c r="CF173" s="64">
        <v>1.4350000000000001</v>
      </c>
      <c r="CG173" s="64">
        <v>1.5</v>
      </c>
      <c r="CH173" s="64">
        <v>1.5009999999999999</v>
      </c>
      <c r="CI173" s="64">
        <v>1.7619999999999998</v>
      </c>
      <c r="CJ173" s="64">
        <v>1.7629999999999999</v>
      </c>
      <c r="CM173" s="14" t="e">
        <f>IF('Nutritional Status'!#REF!="","",IF('Nutritional Status'!#REF!&gt;CT173,$CU$3,IF('Nutritional Status'!#REF!&gt;CR173,$CS$3,IF('Nutritional Status'!#REF!&gt;CP173,$CQ$3,$CP$3))))</f>
        <v>#REF!</v>
      </c>
      <c r="CN173" s="38">
        <v>68</v>
      </c>
      <c r="CO173" s="14" t="e">
        <f t="shared" si="98"/>
        <v>#REF!</v>
      </c>
      <c r="CP173" s="14" t="e">
        <f t="shared" si="106"/>
        <v>#REF!</v>
      </c>
      <c r="CQ173" s="14" t="e">
        <f t="shared" si="106"/>
        <v>#REF!</v>
      </c>
      <c r="CR173" s="14" t="e">
        <f t="shared" si="106"/>
        <v>#REF!</v>
      </c>
      <c r="CS173" s="14" t="e">
        <f t="shared" si="106"/>
        <v>#REF!</v>
      </c>
      <c r="CT173" s="14" t="e">
        <f t="shared" si="106"/>
        <v>#REF!</v>
      </c>
      <c r="CU173" s="14" t="e">
        <f t="shared" si="106"/>
        <v>#REF!</v>
      </c>
      <c r="CW173" s="38">
        <v>68</v>
      </c>
      <c r="CX173" s="14" t="e">
        <f t="shared" si="99"/>
        <v>#REF!</v>
      </c>
      <c r="CY173" s="14" t="e">
        <f t="shared" si="117"/>
        <v>#REF!</v>
      </c>
      <c r="CZ173" s="14" t="e">
        <f t="shared" si="117"/>
        <v>#REF!</v>
      </c>
      <c r="DA173" s="14" t="e">
        <f t="shared" si="117"/>
        <v>#REF!</v>
      </c>
      <c r="DB173" s="14" t="e">
        <f t="shared" si="117"/>
        <v>#REF!</v>
      </c>
      <c r="DC173" s="14" t="e">
        <f t="shared" si="117"/>
        <v>#REF!</v>
      </c>
      <c r="DD173" s="14" t="e">
        <f t="shared" si="117"/>
        <v>#REF!</v>
      </c>
    </row>
    <row r="174" spans="1:108" ht="15" customHeight="1">
      <c r="A174" s="13"/>
      <c r="B174" s="31"/>
      <c r="C174" s="31"/>
      <c r="D174" s="2"/>
      <c r="E174" s="11"/>
      <c r="F174" s="11"/>
      <c r="G174" s="11"/>
      <c r="H174" s="11"/>
      <c r="I174" s="11"/>
      <c r="J174" s="11"/>
      <c r="K174" s="1"/>
      <c r="L174" s="1"/>
      <c r="M174" s="3"/>
      <c r="N174" s="11"/>
      <c r="O174" s="11"/>
      <c r="P174" s="1"/>
      <c r="Q174" s="1"/>
      <c r="R174" s="1"/>
      <c r="S174" s="1"/>
      <c r="T174" s="1"/>
      <c r="U174" s="1"/>
      <c r="Y174" s="38">
        <v>69</v>
      </c>
      <c r="Z174" s="38" t="str">
        <f>IF('Nutritional Status'!C107="","",VLOOKUP('Nutritional Status'!#REF!,$A$5:$C$173,3,))</f>
        <v/>
      </c>
      <c r="AA174" s="38" t="str">
        <f t="shared" si="108"/>
        <v/>
      </c>
      <c r="AB174" s="38" t="str">
        <f t="shared" si="109"/>
        <v/>
      </c>
      <c r="AC174" s="38" t="str">
        <f t="shared" si="110"/>
        <v/>
      </c>
      <c r="AD174" s="38" t="str">
        <f t="shared" si="111"/>
        <v/>
      </c>
      <c r="AE174" s="38" t="str">
        <f t="shared" si="112"/>
        <v/>
      </c>
      <c r="AF174" s="38" t="str">
        <f t="shared" si="113"/>
        <v/>
      </c>
      <c r="AG174" s="38" t="str">
        <f t="shared" si="114"/>
        <v/>
      </c>
      <c r="AH174" s="38" t="str">
        <f t="shared" si="115"/>
        <v/>
      </c>
      <c r="AJ174" s="38" t="e">
        <f>IF(#REF!="","",VLOOKUP(#REF!,$A$5:$C$173,3,))</f>
        <v>#REF!</v>
      </c>
      <c r="AK174" s="38" t="e">
        <f t="shared" si="116"/>
        <v>#REF!</v>
      </c>
      <c r="AL174" s="38" t="e">
        <f t="shared" si="107"/>
        <v>#REF!</v>
      </c>
      <c r="AM174" s="38" t="e">
        <f t="shared" si="107"/>
        <v>#REF!</v>
      </c>
      <c r="AN174" s="38" t="e">
        <f t="shared" si="107"/>
        <v>#REF!</v>
      </c>
      <c r="AO174" s="38" t="e">
        <f t="shared" si="107"/>
        <v>#REF!</v>
      </c>
      <c r="AP174" s="38" t="e">
        <f t="shared" si="107"/>
        <v>#REF!</v>
      </c>
      <c r="AQ174" s="38" t="e">
        <f t="shared" si="107"/>
        <v>#REF!</v>
      </c>
      <c r="AR174" s="38" t="e">
        <f t="shared" si="107"/>
        <v>#REF!</v>
      </c>
      <c r="BA174" s="21" t="str">
        <f>IF(BB174="","",ROWS($BB$113:BB174))</f>
        <v/>
      </c>
      <c r="BB174" s="149"/>
      <c r="BC174" s="150"/>
      <c r="BD174" s="150"/>
      <c r="BE174" s="151"/>
      <c r="BF174" s="49"/>
      <c r="BG174" s="22" t="str">
        <f t="shared" si="88"/>
        <v/>
      </c>
      <c r="BH174" s="22"/>
      <c r="BI174" s="22"/>
      <c r="BJ174" s="22" t="str">
        <f t="shared" si="87"/>
        <v/>
      </c>
      <c r="BK174" s="22" t="str">
        <f t="shared" si="89"/>
        <v/>
      </c>
      <c r="BL174" s="22" t="str">
        <f t="shared" si="90"/>
        <v/>
      </c>
      <c r="BN174" s="14" t="str">
        <f t="shared" si="102"/>
        <v/>
      </c>
      <c r="BO174" s="14">
        <f t="shared" si="103"/>
        <v>5</v>
      </c>
      <c r="BP174" s="14" t="str">
        <f t="shared" si="104"/>
        <v>F</v>
      </c>
      <c r="BQ174" s="14" t="str">
        <f t="shared" si="105"/>
        <v>0</v>
      </c>
      <c r="BT174" s="13"/>
      <c r="BU174" s="45"/>
      <c r="BV174" s="45"/>
      <c r="BW174" s="2"/>
      <c r="BX174" s="51"/>
      <c r="BY174" s="52"/>
      <c r="BZ174" s="53"/>
      <c r="CA174" s="55"/>
      <c r="CB174" s="56"/>
      <c r="CC174" s="54"/>
      <c r="CE174" s="51"/>
      <c r="CF174" s="52"/>
      <c r="CG174" s="53"/>
      <c r="CH174" s="55"/>
      <c r="CI174" s="56"/>
      <c r="CJ174" s="54"/>
      <c r="CM174" s="14" t="e">
        <f>IF('Nutritional Status'!#REF!="","",IF('Nutritional Status'!#REF!&gt;CT174,$CU$3,IF('Nutritional Status'!#REF!&gt;CR174,$CS$3,IF('Nutritional Status'!#REF!&gt;CP174,$CQ$3,$CP$3))))</f>
        <v>#REF!</v>
      </c>
      <c r="CN174" s="38">
        <v>69</v>
      </c>
      <c r="CO174" s="14" t="str">
        <f t="shared" si="98"/>
        <v/>
      </c>
      <c r="CP174" s="14" t="str">
        <f t="shared" si="106"/>
        <v/>
      </c>
      <c r="CQ174" s="14" t="str">
        <f t="shared" si="106"/>
        <v/>
      </c>
      <c r="CR174" s="14" t="str">
        <f t="shared" si="106"/>
        <v/>
      </c>
      <c r="CS174" s="14" t="str">
        <f t="shared" si="106"/>
        <v/>
      </c>
      <c r="CT174" s="14" t="str">
        <f t="shared" si="106"/>
        <v/>
      </c>
      <c r="CU174" s="14" t="str">
        <f t="shared" si="106"/>
        <v/>
      </c>
      <c r="CW174" s="38">
        <v>69</v>
      </c>
      <c r="CX174" s="14" t="e">
        <f t="shared" si="99"/>
        <v>#REF!</v>
      </c>
      <c r="CY174" s="14" t="e">
        <f t="shared" si="117"/>
        <v>#REF!</v>
      </c>
      <c r="CZ174" s="14" t="e">
        <f t="shared" si="117"/>
        <v>#REF!</v>
      </c>
      <c r="DA174" s="14" t="e">
        <f t="shared" si="117"/>
        <v>#REF!</v>
      </c>
      <c r="DB174" s="14" t="e">
        <f t="shared" si="117"/>
        <v>#REF!</v>
      </c>
      <c r="DC174" s="14" t="e">
        <f t="shared" si="117"/>
        <v>#REF!</v>
      </c>
      <c r="DD174" s="14" t="e">
        <f t="shared" si="117"/>
        <v>#REF!</v>
      </c>
    </row>
    <row r="175" spans="1:108" ht="15" customHeight="1">
      <c r="A175" s="13"/>
      <c r="B175" s="31"/>
      <c r="C175" s="31"/>
      <c r="D175" s="2"/>
      <c r="E175" s="11"/>
      <c r="F175" s="11"/>
      <c r="G175" s="11"/>
      <c r="H175" s="11"/>
      <c r="I175" s="11"/>
      <c r="J175" s="11"/>
      <c r="K175" s="1"/>
      <c r="L175" s="1"/>
      <c r="M175" s="3"/>
      <c r="N175" s="11"/>
      <c r="O175" s="11"/>
      <c r="P175" s="1"/>
      <c r="Q175" s="1"/>
      <c r="R175" s="1"/>
      <c r="S175" s="1"/>
      <c r="T175" s="1"/>
      <c r="U175" s="1"/>
      <c r="Y175" s="38">
        <v>70</v>
      </c>
      <c r="Z175" s="38" t="e">
        <f>IF('Nutritional Status'!#REF!="","",VLOOKUP('Nutritional Status'!#REF!,$A$5:$C$173,3,))</f>
        <v>#REF!</v>
      </c>
      <c r="AA175" s="38" t="e">
        <f t="shared" si="108"/>
        <v>#REF!</v>
      </c>
      <c r="AB175" s="38" t="e">
        <f t="shared" si="109"/>
        <v>#REF!</v>
      </c>
      <c r="AC175" s="38" t="e">
        <f t="shared" si="110"/>
        <v>#REF!</v>
      </c>
      <c r="AD175" s="38" t="e">
        <f t="shared" si="111"/>
        <v>#REF!</v>
      </c>
      <c r="AE175" s="38" t="e">
        <f t="shared" si="112"/>
        <v>#REF!</v>
      </c>
      <c r="AF175" s="38" t="e">
        <f t="shared" si="113"/>
        <v>#REF!</v>
      </c>
      <c r="AG175" s="38" t="e">
        <f t="shared" si="114"/>
        <v>#REF!</v>
      </c>
      <c r="AH175" s="38" t="e">
        <f t="shared" si="115"/>
        <v>#REF!</v>
      </c>
      <c r="AJ175" s="38" t="e">
        <f>IF(#REF!="","",VLOOKUP(#REF!,$A$5:$C$173,3,))</f>
        <v>#REF!</v>
      </c>
      <c r="AK175" s="38" t="e">
        <f t="shared" si="116"/>
        <v>#REF!</v>
      </c>
      <c r="AL175" s="38" t="e">
        <f t="shared" si="107"/>
        <v>#REF!</v>
      </c>
      <c r="AM175" s="38" t="e">
        <f t="shared" si="107"/>
        <v>#REF!</v>
      </c>
      <c r="AN175" s="38" t="e">
        <f t="shared" si="107"/>
        <v>#REF!</v>
      </c>
      <c r="AO175" s="38" t="e">
        <f t="shared" si="107"/>
        <v>#REF!</v>
      </c>
      <c r="AP175" s="38" t="e">
        <f t="shared" si="107"/>
        <v>#REF!</v>
      </c>
      <c r="AQ175" s="38" t="e">
        <f t="shared" si="107"/>
        <v>#REF!</v>
      </c>
      <c r="AR175" s="38" t="e">
        <f t="shared" si="107"/>
        <v>#REF!</v>
      </c>
      <c r="BA175" s="21" t="str">
        <f>IF(BB175="","",ROWS($BB$113:BB175))</f>
        <v/>
      </c>
      <c r="BB175" s="149"/>
      <c r="BC175" s="150"/>
      <c r="BD175" s="150"/>
      <c r="BE175" s="151"/>
      <c r="BF175" s="49"/>
      <c r="BG175" s="22" t="str">
        <f t="shared" si="88"/>
        <v/>
      </c>
      <c r="BH175" s="22"/>
      <c r="BI175" s="22"/>
      <c r="BJ175" s="22" t="str">
        <f t="shared" si="87"/>
        <v/>
      </c>
      <c r="BK175" s="22" t="str">
        <f t="shared" si="89"/>
        <v/>
      </c>
      <c r="BL175" s="22" t="str">
        <f t="shared" si="90"/>
        <v/>
      </c>
      <c r="BN175" s="14" t="str">
        <f t="shared" si="102"/>
        <v/>
      </c>
      <c r="BO175" s="14">
        <f t="shared" si="103"/>
        <v>5</v>
      </c>
      <c r="BP175" s="14" t="str">
        <f t="shared" si="104"/>
        <v>F</v>
      </c>
      <c r="BQ175" s="14" t="str">
        <f t="shared" si="105"/>
        <v>0</v>
      </c>
      <c r="BT175" s="13"/>
      <c r="BU175" s="45"/>
      <c r="BV175" s="45"/>
      <c r="BW175" s="2"/>
      <c r="BX175" s="57"/>
      <c r="BY175" s="58"/>
      <c r="BZ175" s="59"/>
      <c r="CA175" s="60"/>
      <c r="CB175" s="61"/>
      <c r="CC175" s="62"/>
      <c r="CE175" s="57"/>
      <c r="CF175" s="58"/>
      <c r="CG175" s="59"/>
      <c r="CH175" s="60"/>
      <c r="CI175" s="61"/>
      <c r="CJ175" s="62"/>
      <c r="CM175" s="14" t="e">
        <f>IF('Nutritional Status'!#REF!="","",IF('Nutritional Status'!#REF!&gt;CT175,$CU$3,IF('Nutritional Status'!#REF!&gt;CR175,$CS$3,IF('Nutritional Status'!#REF!&gt;CP175,$CQ$3,$CP$3))))</f>
        <v>#REF!</v>
      </c>
      <c r="CN175" s="38">
        <v>70</v>
      </c>
      <c r="CO175" s="14" t="e">
        <f t="shared" si="98"/>
        <v>#REF!</v>
      </c>
      <c r="CP175" s="14" t="e">
        <f t="shared" si="106"/>
        <v>#REF!</v>
      </c>
      <c r="CQ175" s="14" t="e">
        <f t="shared" si="106"/>
        <v>#REF!</v>
      </c>
      <c r="CR175" s="14" t="e">
        <f t="shared" si="106"/>
        <v>#REF!</v>
      </c>
      <c r="CS175" s="14" t="e">
        <f t="shared" si="106"/>
        <v>#REF!</v>
      </c>
      <c r="CT175" s="14" t="e">
        <f t="shared" si="106"/>
        <v>#REF!</v>
      </c>
      <c r="CU175" s="14" t="e">
        <f t="shared" si="106"/>
        <v>#REF!</v>
      </c>
      <c r="CW175" s="38">
        <v>70</v>
      </c>
      <c r="CX175" s="14" t="e">
        <f t="shared" si="99"/>
        <v>#REF!</v>
      </c>
      <c r="CY175" s="14" t="e">
        <f t="shared" si="117"/>
        <v>#REF!</v>
      </c>
      <c r="CZ175" s="14" t="e">
        <f t="shared" si="117"/>
        <v>#REF!</v>
      </c>
      <c r="DA175" s="14" t="e">
        <f t="shared" si="117"/>
        <v>#REF!</v>
      </c>
      <c r="DB175" s="14" t="e">
        <f t="shared" si="117"/>
        <v>#REF!</v>
      </c>
      <c r="DC175" s="14" t="e">
        <f t="shared" si="117"/>
        <v>#REF!</v>
      </c>
      <c r="DD175" s="14" t="e">
        <f t="shared" si="117"/>
        <v>#REF!</v>
      </c>
    </row>
    <row r="176" spans="1:108" ht="15" customHeight="1">
      <c r="A176" s="13"/>
      <c r="B176" s="31"/>
      <c r="C176" s="31"/>
      <c r="D176" s="2"/>
      <c r="E176" s="11"/>
      <c r="F176" s="11"/>
      <c r="G176" s="11"/>
      <c r="H176" s="11"/>
      <c r="I176" s="11"/>
      <c r="J176" s="11"/>
      <c r="K176" s="1"/>
      <c r="L176" s="1"/>
      <c r="M176" s="3"/>
      <c r="N176" s="11"/>
      <c r="O176" s="11"/>
      <c r="P176" s="1"/>
      <c r="Q176" s="1"/>
      <c r="R176" s="1"/>
      <c r="S176" s="1"/>
      <c r="T176" s="1"/>
      <c r="U176" s="1"/>
      <c r="Y176" s="38">
        <v>71</v>
      </c>
      <c r="Z176" s="38" t="e">
        <f>IF('Nutritional Status'!#REF!="","",VLOOKUP('Nutritional Status'!#REF!,$A$5:$C$173,3,))</f>
        <v>#REF!</v>
      </c>
      <c r="AA176" s="38" t="e">
        <f t="shared" si="108"/>
        <v>#REF!</v>
      </c>
      <c r="AB176" s="38" t="e">
        <f t="shared" si="109"/>
        <v>#REF!</v>
      </c>
      <c r="AC176" s="38" t="e">
        <f t="shared" si="110"/>
        <v>#REF!</v>
      </c>
      <c r="AD176" s="38" t="e">
        <f t="shared" si="111"/>
        <v>#REF!</v>
      </c>
      <c r="AE176" s="38" t="e">
        <f t="shared" si="112"/>
        <v>#REF!</v>
      </c>
      <c r="AF176" s="38" t="e">
        <f t="shared" si="113"/>
        <v>#REF!</v>
      </c>
      <c r="AG176" s="38" t="e">
        <f t="shared" si="114"/>
        <v>#REF!</v>
      </c>
      <c r="AH176" s="38" t="e">
        <f t="shared" si="115"/>
        <v>#REF!</v>
      </c>
      <c r="AJ176" s="38" t="e">
        <f>IF(#REF!="","",VLOOKUP(#REF!,$A$5:$C$173,3,))</f>
        <v>#REF!</v>
      </c>
      <c r="AK176" s="38" t="e">
        <f t="shared" si="116"/>
        <v>#REF!</v>
      </c>
      <c r="AL176" s="38" t="e">
        <f t="shared" si="107"/>
        <v>#REF!</v>
      </c>
      <c r="AM176" s="38" t="e">
        <f t="shared" si="107"/>
        <v>#REF!</v>
      </c>
      <c r="AN176" s="38" t="e">
        <f t="shared" si="107"/>
        <v>#REF!</v>
      </c>
      <c r="AO176" s="38" t="e">
        <f t="shared" si="107"/>
        <v>#REF!</v>
      </c>
      <c r="AP176" s="38" t="e">
        <f t="shared" si="107"/>
        <v>#REF!</v>
      </c>
      <c r="AQ176" s="38" t="e">
        <f t="shared" si="107"/>
        <v>#REF!</v>
      </c>
      <c r="AR176" s="38" t="e">
        <f t="shared" si="107"/>
        <v>#REF!</v>
      </c>
      <c r="BA176" s="21" t="str">
        <f>IF(BB176="","",ROWS($BB$113:BB176))</f>
        <v/>
      </c>
      <c r="BB176" s="149"/>
      <c r="BC176" s="150"/>
      <c r="BD176" s="150"/>
      <c r="BE176" s="151"/>
      <c r="BF176" s="49"/>
      <c r="BG176" s="22" t="str">
        <f t="shared" si="88"/>
        <v/>
      </c>
      <c r="BH176" s="22"/>
      <c r="BI176" s="22"/>
      <c r="BJ176" s="22" t="str">
        <f t="shared" si="87"/>
        <v/>
      </c>
      <c r="BK176" s="22" t="str">
        <f t="shared" si="89"/>
        <v/>
      </c>
      <c r="BL176" s="22" t="str">
        <f t="shared" si="90"/>
        <v/>
      </c>
      <c r="BN176" s="14" t="str">
        <f t="shared" si="102"/>
        <v/>
      </c>
      <c r="BO176" s="14">
        <f t="shared" si="103"/>
        <v>5</v>
      </c>
      <c r="BP176" s="14" t="str">
        <f t="shared" si="104"/>
        <v>F</v>
      </c>
      <c r="BQ176" s="14" t="str">
        <f t="shared" si="105"/>
        <v>0</v>
      </c>
      <c r="BT176" s="13"/>
      <c r="BU176" s="45"/>
      <c r="BV176" s="45"/>
      <c r="BW176" s="2"/>
      <c r="BX176" s="11"/>
      <c r="BY176" s="11"/>
      <c r="BZ176" s="11"/>
      <c r="CA176" s="11"/>
      <c r="CB176" s="11"/>
      <c r="CC176" s="11"/>
      <c r="CE176" s="11"/>
      <c r="CF176" s="11"/>
      <c r="CG176" s="11"/>
      <c r="CH176" s="11"/>
      <c r="CI176" s="11"/>
      <c r="CJ176" s="11"/>
      <c r="CM176" s="14" t="e">
        <f>IF('Nutritional Status'!#REF!="","",IF('Nutritional Status'!#REF!&gt;CT176,$CU$3,IF('Nutritional Status'!#REF!&gt;CR176,$CS$3,IF('Nutritional Status'!#REF!&gt;CP176,$CQ$3,$CP$3))))</f>
        <v>#REF!</v>
      </c>
      <c r="CN176" s="38">
        <v>71</v>
      </c>
      <c r="CO176" s="14" t="e">
        <f t="shared" si="98"/>
        <v>#REF!</v>
      </c>
      <c r="CP176" s="14" t="e">
        <f t="shared" si="106"/>
        <v>#REF!</v>
      </c>
      <c r="CQ176" s="14" t="e">
        <f t="shared" si="106"/>
        <v>#REF!</v>
      </c>
      <c r="CR176" s="14" t="e">
        <f t="shared" si="106"/>
        <v>#REF!</v>
      </c>
      <c r="CS176" s="14" t="e">
        <f t="shared" si="106"/>
        <v>#REF!</v>
      </c>
      <c r="CT176" s="14" t="e">
        <f t="shared" si="106"/>
        <v>#REF!</v>
      </c>
      <c r="CU176" s="14" t="e">
        <f t="shared" si="106"/>
        <v>#REF!</v>
      </c>
      <c r="CW176" s="38">
        <v>71</v>
      </c>
      <c r="CX176" s="14" t="e">
        <f t="shared" si="99"/>
        <v>#REF!</v>
      </c>
      <c r="CY176" s="14" t="e">
        <f t="shared" si="117"/>
        <v>#REF!</v>
      </c>
      <c r="CZ176" s="14" t="e">
        <f t="shared" si="117"/>
        <v>#REF!</v>
      </c>
      <c r="DA176" s="14" t="e">
        <f t="shared" si="117"/>
        <v>#REF!</v>
      </c>
      <c r="DB176" s="14" t="e">
        <f t="shared" si="117"/>
        <v>#REF!</v>
      </c>
      <c r="DC176" s="14" t="e">
        <f t="shared" si="117"/>
        <v>#REF!</v>
      </c>
      <c r="DD176" s="14" t="e">
        <f t="shared" si="117"/>
        <v>#REF!</v>
      </c>
    </row>
    <row r="177" spans="1:108" ht="15" customHeight="1">
      <c r="A177" s="13"/>
      <c r="B177" s="31"/>
      <c r="C177" s="31"/>
      <c r="D177" s="2"/>
      <c r="E177" s="11"/>
      <c r="F177" s="11"/>
      <c r="G177" s="11"/>
      <c r="H177" s="11"/>
      <c r="I177" s="11"/>
      <c r="J177" s="11"/>
      <c r="K177" s="1"/>
      <c r="L177" s="1"/>
      <c r="M177" s="3"/>
      <c r="N177" s="11"/>
      <c r="O177" s="11"/>
      <c r="P177" s="1"/>
      <c r="Q177" s="1"/>
      <c r="R177" s="1"/>
      <c r="S177" s="1"/>
      <c r="T177" s="1"/>
      <c r="U177" s="1"/>
      <c r="Y177" s="38">
        <v>72</v>
      </c>
      <c r="Z177" s="38" t="e">
        <f>IF('Nutritional Status'!#REF!="","",VLOOKUP('Nutritional Status'!#REF!,$A$5:$C$173,3,))</f>
        <v>#REF!</v>
      </c>
      <c r="AA177" s="38" t="e">
        <f t="shared" si="108"/>
        <v>#REF!</v>
      </c>
      <c r="AB177" s="38" t="e">
        <f t="shared" si="109"/>
        <v>#REF!</v>
      </c>
      <c r="AC177" s="38" t="e">
        <f t="shared" si="110"/>
        <v>#REF!</v>
      </c>
      <c r="AD177" s="38" t="e">
        <f t="shared" si="111"/>
        <v>#REF!</v>
      </c>
      <c r="AE177" s="38" t="e">
        <f t="shared" si="112"/>
        <v>#REF!</v>
      </c>
      <c r="AF177" s="38" t="e">
        <f t="shared" si="113"/>
        <v>#REF!</v>
      </c>
      <c r="AG177" s="38" t="e">
        <f t="shared" si="114"/>
        <v>#REF!</v>
      </c>
      <c r="AH177" s="38" t="e">
        <f t="shared" si="115"/>
        <v>#REF!</v>
      </c>
      <c r="AJ177" s="38" t="e">
        <f>IF(#REF!="","",VLOOKUP(#REF!,$A$5:$C$173,3,))</f>
        <v>#REF!</v>
      </c>
      <c r="AK177" s="38" t="e">
        <f t="shared" si="116"/>
        <v>#REF!</v>
      </c>
      <c r="AL177" s="38" t="e">
        <f t="shared" si="107"/>
        <v>#REF!</v>
      </c>
      <c r="AM177" s="38" t="e">
        <f t="shared" si="107"/>
        <v>#REF!</v>
      </c>
      <c r="AN177" s="38" t="e">
        <f t="shared" si="107"/>
        <v>#REF!</v>
      </c>
      <c r="AO177" s="38" t="e">
        <f t="shared" si="107"/>
        <v>#REF!</v>
      </c>
      <c r="AP177" s="38" t="e">
        <f t="shared" si="107"/>
        <v>#REF!</v>
      </c>
      <c r="AQ177" s="38" t="e">
        <f t="shared" si="107"/>
        <v>#REF!</v>
      </c>
      <c r="AR177" s="38" t="e">
        <f t="shared" si="107"/>
        <v>#REF!</v>
      </c>
      <c r="BA177" s="21" t="str">
        <f>IF(BB177="","",ROWS($BB$113:BB177))</f>
        <v/>
      </c>
      <c r="BB177" s="149"/>
      <c r="BC177" s="150"/>
      <c r="BD177" s="150"/>
      <c r="BE177" s="151"/>
      <c r="BF177" s="49"/>
      <c r="BG177" s="22" t="str">
        <f t="shared" si="88"/>
        <v/>
      </c>
      <c r="BH177" s="22"/>
      <c r="BI177" s="22"/>
      <c r="BJ177" s="22" t="str">
        <f t="shared" ref="BJ177:BJ212" si="118">IF(BI177="","",ROUND(BI177*BI177,2))</f>
        <v/>
      </c>
      <c r="BK177" s="22" t="str">
        <f t="shared" si="89"/>
        <v/>
      </c>
      <c r="BL177" s="22" t="str">
        <f t="shared" si="90"/>
        <v/>
      </c>
      <c r="BN177" s="14" t="str">
        <f t="shared" si="102"/>
        <v/>
      </c>
      <c r="BO177" s="14">
        <f t="shared" si="103"/>
        <v>5</v>
      </c>
      <c r="BP177" s="14" t="str">
        <f t="shared" si="104"/>
        <v>F</v>
      </c>
      <c r="BQ177" s="14" t="str">
        <f t="shared" si="105"/>
        <v>0</v>
      </c>
      <c r="BT177" s="13"/>
      <c r="BU177" s="45"/>
      <c r="BV177" s="45"/>
      <c r="BW177" s="2"/>
      <c r="BX177" s="11"/>
      <c r="BY177" s="11"/>
      <c r="BZ177" s="11"/>
      <c r="CA177" s="11"/>
      <c r="CB177" s="11"/>
      <c r="CC177" s="11"/>
      <c r="CE177" s="11"/>
      <c r="CF177" s="11"/>
      <c r="CG177" s="11"/>
      <c r="CH177" s="11"/>
      <c r="CI177" s="11"/>
      <c r="CJ177" s="11"/>
      <c r="CM177" s="14" t="e">
        <f>IF('Nutritional Status'!#REF!="","",IF('Nutritional Status'!#REF!&gt;CT177,$CU$3,IF('Nutritional Status'!#REF!&gt;CR177,$CS$3,IF('Nutritional Status'!#REF!&gt;CP177,$CQ$3,$CP$3))))</f>
        <v>#REF!</v>
      </c>
      <c r="CN177" s="38">
        <v>72</v>
      </c>
      <c r="CO177" s="14" t="e">
        <f t="shared" si="98"/>
        <v>#REF!</v>
      </c>
      <c r="CP177" s="14" t="e">
        <f t="shared" si="106"/>
        <v>#REF!</v>
      </c>
      <c r="CQ177" s="14" t="e">
        <f t="shared" si="106"/>
        <v>#REF!</v>
      </c>
      <c r="CR177" s="14" t="e">
        <f t="shared" si="106"/>
        <v>#REF!</v>
      </c>
      <c r="CS177" s="14" t="e">
        <f t="shared" si="106"/>
        <v>#REF!</v>
      </c>
      <c r="CT177" s="14" t="e">
        <f t="shared" si="106"/>
        <v>#REF!</v>
      </c>
      <c r="CU177" s="14" t="e">
        <f t="shared" si="106"/>
        <v>#REF!</v>
      </c>
      <c r="CW177" s="38">
        <v>72</v>
      </c>
      <c r="CX177" s="14" t="e">
        <f t="shared" si="99"/>
        <v>#REF!</v>
      </c>
      <c r="CY177" s="14" t="e">
        <f t="shared" si="117"/>
        <v>#REF!</v>
      </c>
      <c r="CZ177" s="14" t="e">
        <f t="shared" si="117"/>
        <v>#REF!</v>
      </c>
      <c r="DA177" s="14" t="e">
        <f t="shared" si="117"/>
        <v>#REF!</v>
      </c>
      <c r="DB177" s="14" t="e">
        <f t="shared" si="117"/>
        <v>#REF!</v>
      </c>
      <c r="DC177" s="14" t="e">
        <f t="shared" si="117"/>
        <v>#REF!</v>
      </c>
      <c r="DD177" s="14" t="e">
        <f t="shared" si="117"/>
        <v>#REF!</v>
      </c>
    </row>
    <row r="178" spans="1:108" ht="15" customHeight="1">
      <c r="A178" s="13"/>
      <c r="B178" s="31"/>
      <c r="C178" s="31"/>
      <c r="D178" s="2"/>
      <c r="E178" s="11"/>
      <c r="F178" s="11"/>
      <c r="G178" s="11"/>
      <c r="H178" s="11"/>
      <c r="I178" s="11"/>
      <c r="J178" s="11"/>
      <c r="K178" s="1"/>
      <c r="L178" s="1"/>
      <c r="M178" s="3"/>
      <c r="N178" s="11"/>
      <c r="O178" s="11"/>
      <c r="P178" s="1"/>
      <c r="Q178" s="1"/>
      <c r="R178" s="1"/>
      <c r="S178" s="1"/>
      <c r="T178" s="1"/>
      <c r="U178" s="1"/>
      <c r="Y178" s="38">
        <v>73</v>
      </c>
      <c r="Z178" s="38" t="e">
        <f>IF('Nutritional Status'!#REF!="","",VLOOKUP('Nutritional Status'!#REF!,$A$5:$C$173,3,))</f>
        <v>#REF!</v>
      </c>
      <c r="AA178" s="38" t="e">
        <f t="shared" si="108"/>
        <v>#REF!</v>
      </c>
      <c r="AB178" s="38" t="e">
        <f t="shared" si="109"/>
        <v>#REF!</v>
      </c>
      <c r="AC178" s="38" t="e">
        <f t="shared" si="110"/>
        <v>#REF!</v>
      </c>
      <c r="AD178" s="38" t="e">
        <f t="shared" si="111"/>
        <v>#REF!</v>
      </c>
      <c r="AE178" s="38" t="e">
        <f t="shared" si="112"/>
        <v>#REF!</v>
      </c>
      <c r="AF178" s="38" t="e">
        <f t="shared" si="113"/>
        <v>#REF!</v>
      </c>
      <c r="AG178" s="38" t="e">
        <f t="shared" si="114"/>
        <v>#REF!</v>
      </c>
      <c r="AH178" s="38" t="e">
        <f t="shared" si="115"/>
        <v>#REF!</v>
      </c>
      <c r="AJ178" s="38" t="e">
        <f>IF(#REF!="","",VLOOKUP(#REF!,$A$5:$C$173,3,))</f>
        <v>#REF!</v>
      </c>
      <c r="AK178" s="38" t="e">
        <f t="shared" si="116"/>
        <v>#REF!</v>
      </c>
      <c r="AL178" s="38" t="e">
        <f t="shared" si="107"/>
        <v>#REF!</v>
      </c>
      <c r="AM178" s="38" t="e">
        <f t="shared" si="107"/>
        <v>#REF!</v>
      </c>
      <c r="AN178" s="38" t="e">
        <f t="shared" si="107"/>
        <v>#REF!</v>
      </c>
      <c r="AO178" s="38" t="e">
        <f t="shared" si="107"/>
        <v>#REF!</v>
      </c>
      <c r="AP178" s="38" t="e">
        <f t="shared" si="107"/>
        <v>#REF!</v>
      </c>
      <c r="AQ178" s="38" t="e">
        <f t="shared" si="107"/>
        <v>#REF!</v>
      </c>
      <c r="AR178" s="38" t="e">
        <f t="shared" si="107"/>
        <v>#REF!</v>
      </c>
      <c r="BA178" s="21" t="str">
        <f>IF(BB178="","",ROWS($BB$113:BB178))</f>
        <v/>
      </c>
      <c r="BB178" s="149"/>
      <c r="BC178" s="150"/>
      <c r="BD178" s="150"/>
      <c r="BE178" s="151"/>
      <c r="BF178" s="49"/>
      <c r="BG178" s="22" t="str">
        <f t="shared" ref="BG178:BG211" si="119">IF(BF178="","",IF(ISERROR(((IF(MONTH(BF178)&lt;MONTH($BL$7),YEAR($BL$7)-YEAR(BF178),YEAR($BL$7)-YEAR(BF178)-1))*12+(DATEDIF(BF178,$BL$7,"ym")))/12),"",TRUNC(((IF(MONTH(BF178)&lt;MONTH($BL$7),YEAR($BL$7)-YEAR(BF178),YEAR($BL$7)-YEAR(BF178)-1))*12+(DATEDIF(BF178,$BL$7,"ym")))/12,0)&amp;"."&amp;IF(MOD(((IF(MONTH(BF178)&lt;MONTH($BL$7),YEAR($BL$7)-YEAR(BF178),YEAR($BL$7)-YEAR(BF178)-1))*12+(DATEDIF(BF178,$BL$7,"ym"))),12)&lt;10,"0","")&amp;MOD(((IF(MONTH(BF178)&lt;MONTH($BL$7),YEAR($BL$7)-YEAR(BF178),YEAR($BL$7)-YEAR(BF178)-1))*12+(DATEDIF(BF178,$BL$7,"ym"))),12)))</f>
        <v/>
      </c>
      <c r="BH178" s="22"/>
      <c r="BI178" s="22"/>
      <c r="BJ178" s="22" t="str">
        <f t="shared" si="118"/>
        <v/>
      </c>
      <c r="BK178" s="22" t="str">
        <f t="shared" ref="BK178:BK212" si="120">IF(OR(BH178="",BJ178=""),"",ROUND(BH178/BJ178,2))</f>
        <v/>
      </c>
      <c r="BL178" s="22" t="str">
        <f t="shared" ref="BL178:BL212" si="121">IF(BK178="","",IF(BK178&gt;AG171,$AH$3,IF(BK178&gt;AE171,$AF$3,IF(BK178&gt;AC171,$AD$3,IF(BK178&gt;AA171,$AB$3,$AA$3)))))</f>
        <v/>
      </c>
      <c r="BN178" s="14" t="str">
        <f t="shared" si="102"/>
        <v/>
      </c>
      <c r="BO178" s="14">
        <f t="shared" si="103"/>
        <v>5</v>
      </c>
      <c r="BP178" s="14" t="str">
        <f t="shared" si="104"/>
        <v>F</v>
      </c>
      <c r="BQ178" s="14" t="str">
        <f t="shared" si="105"/>
        <v>0</v>
      </c>
      <c r="BT178" s="13"/>
      <c r="BU178" s="45"/>
      <c r="BV178" s="45"/>
      <c r="BW178" s="2"/>
      <c r="BX178" s="11"/>
      <c r="BY178" s="11"/>
      <c r="BZ178" s="11"/>
      <c r="CA178" s="11"/>
      <c r="CB178" s="11"/>
      <c r="CC178" s="11"/>
      <c r="CE178" s="11"/>
      <c r="CF178" s="11"/>
      <c r="CG178" s="11"/>
      <c r="CH178" s="11"/>
      <c r="CI178" s="11"/>
      <c r="CJ178" s="11"/>
      <c r="CM178" s="14" t="e">
        <f>IF('Nutritional Status'!#REF!="","",IF('Nutritional Status'!#REF!&gt;CT178,$CU$3,IF('Nutritional Status'!#REF!&gt;CR178,$CS$3,IF('Nutritional Status'!#REF!&gt;CP178,$CQ$3,$CP$3))))</f>
        <v>#REF!</v>
      </c>
      <c r="CN178" s="38">
        <v>73</v>
      </c>
      <c r="CO178" s="14" t="e">
        <f t="shared" si="98"/>
        <v>#REF!</v>
      </c>
      <c r="CP178" s="14" t="e">
        <f t="shared" si="106"/>
        <v>#REF!</v>
      </c>
      <c r="CQ178" s="14" t="e">
        <f t="shared" si="106"/>
        <v>#REF!</v>
      </c>
      <c r="CR178" s="14" t="e">
        <f t="shared" si="106"/>
        <v>#REF!</v>
      </c>
      <c r="CS178" s="14" t="e">
        <f t="shared" si="106"/>
        <v>#REF!</v>
      </c>
      <c r="CT178" s="14" t="e">
        <f t="shared" si="106"/>
        <v>#REF!</v>
      </c>
      <c r="CU178" s="14" t="e">
        <f t="shared" si="106"/>
        <v>#REF!</v>
      </c>
      <c r="CW178" s="38">
        <v>73</v>
      </c>
      <c r="CX178" s="14" t="e">
        <f t="shared" si="99"/>
        <v>#REF!</v>
      </c>
      <c r="CY178" s="14" t="e">
        <f t="shared" si="117"/>
        <v>#REF!</v>
      </c>
      <c r="CZ178" s="14" t="e">
        <f t="shared" si="117"/>
        <v>#REF!</v>
      </c>
      <c r="DA178" s="14" t="e">
        <f t="shared" si="117"/>
        <v>#REF!</v>
      </c>
      <c r="DB178" s="14" t="e">
        <f t="shared" si="117"/>
        <v>#REF!</v>
      </c>
      <c r="DC178" s="14" t="e">
        <f t="shared" si="117"/>
        <v>#REF!</v>
      </c>
      <c r="DD178" s="14" t="e">
        <f t="shared" si="117"/>
        <v>#REF!</v>
      </c>
    </row>
    <row r="179" spans="1:108" ht="15" customHeight="1">
      <c r="A179" s="13"/>
      <c r="B179" s="31"/>
      <c r="C179" s="31"/>
      <c r="D179" s="2"/>
      <c r="E179" s="11"/>
      <c r="F179" s="11"/>
      <c r="G179" s="11"/>
      <c r="H179" s="11"/>
      <c r="I179" s="11"/>
      <c r="J179" s="11"/>
      <c r="K179" s="1"/>
      <c r="L179" s="1"/>
      <c r="M179" s="3"/>
      <c r="N179" s="11"/>
      <c r="O179" s="11"/>
      <c r="P179" s="1"/>
      <c r="Q179" s="1"/>
      <c r="R179" s="1"/>
      <c r="S179" s="1"/>
      <c r="T179" s="1"/>
      <c r="U179" s="1"/>
      <c r="Y179" s="38">
        <v>74</v>
      </c>
      <c r="Z179" s="38" t="str">
        <f>IF('Nutritional Status'!C108="","",VLOOKUP('Nutritional Status'!#REF!,$A$5:$C$173,3,))</f>
        <v/>
      </c>
      <c r="AA179" s="38" t="str">
        <f t="shared" si="108"/>
        <v/>
      </c>
      <c r="AB179" s="38" t="str">
        <f t="shared" si="109"/>
        <v/>
      </c>
      <c r="AC179" s="38" t="str">
        <f t="shared" si="110"/>
        <v/>
      </c>
      <c r="AD179" s="38" t="str">
        <f t="shared" si="111"/>
        <v/>
      </c>
      <c r="AE179" s="38" t="str">
        <f t="shared" si="112"/>
        <v/>
      </c>
      <c r="AF179" s="38" t="str">
        <f t="shared" si="113"/>
        <v/>
      </c>
      <c r="AG179" s="38" t="str">
        <f t="shared" si="114"/>
        <v/>
      </c>
      <c r="AH179" s="38" t="str">
        <f t="shared" si="115"/>
        <v/>
      </c>
      <c r="AJ179" s="38" t="e">
        <f>IF(#REF!="","",VLOOKUP(#REF!,$A$5:$C$173,3,))</f>
        <v>#REF!</v>
      </c>
      <c r="AK179" s="38" t="e">
        <f t="shared" si="116"/>
        <v>#REF!</v>
      </c>
      <c r="AL179" s="38" t="e">
        <f t="shared" si="107"/>
        <v>#REF!</v>
      </c>
      <c r="AM179" s="38" t="e">
        <f t="shared" si="107"/>
        <v>#REF!</v>
      </c>
      <c r="AN179" s="38" t="e">
        <f t="shared" si="107"/>
        <v>#REF!</v>
      </c>
      <c r="AO179" s="38" t="e">
        <f t="shared" si="107"/>
        <v>#REF!</v>
      </c>
      <c r="AP179" s="38" t="e">
        <f t="shared" si="107"/>
        <v>#REF!</v>
      </c>
      <c r="AQ179" s="38" t="e">
        <f t="shared" si="107"/>
        <v>#REF!</v>
      </c>
      <c r="AR179" s="38" t="e">
        <f t="shared" si="107"/>
        <v>#REF!</v>
      </c>
      <c r="BA179" s="21" t="str">
        <f>IF(BB179="","",ROWS($BB$113:BB179))</f>
        <v/>
      </c>
      <c r="BB179" s="149"/>
      <c r="BC179" s="150"/>
      <c r="BD179" s="150"/>
      <c r="BE179" s="151"/>
      <c r="BF179" s="49"/>
      <c r="BG179" s="22" t="str">
        <f t="shared" si="119"/>
        <v/>
      </c>
      <c r="BH179" s="22"/>
      <c r="BI179" s="22"/>
      <c r="BJ179" s="22" t="str">
        <f t="shared" si="118"/>
        <v/>
      </c>
      <c r="BK179" s="22" t="str">
        <f t="shared" si="120"/>
        <v/>
      </c>
      <c r="BL179" s="22" t="str">
        <f t="shared" si="121"/>
        <v/>
      </c>
      <c r="BN179" s="14" t="str">
        <f t="shared" si="102"/>
        <v/>
      </c>
      <c r="BO179" s="14">
        <f t="shared" si="103"/>
        <v>5</v>
      </c>
      <c r="BP179" s="14" t="str">
        <f t="shared" si="104"/>
        <v>F</v>
      </c>
      <c r="BQ179" s="14" t="str">
        <f t="shared" si="105"/>
        <v>0</v>
      </c>
      <c r="BT179" s="13"/>
      <c r="BU179" s="45"/>
      <c r="BV179" s="45"/>
      <c r="BW179" s="2"/>
      <c r="BX179" s="11"/>
      <c r="BY179" s="11"/>
      <c r="BZ179" s="11"/>
      <c r="CA179" s="11"/>
      <c r="CB179" s="11"/>
      <c r="CC179" s="11"/>
      <c r="CE179" s="11"/>
      <c r="CF179" s="11"/>
      <c r="CG179" s="11"/>
      <c r="CH179" s="11"/>
      <c r="CI179" s="11"/>
      <c r="CJ179" s="11"/>
      <c r="CM179" s="14" t="e">
        <f>IF('Nutritional Status'!#REF!="","",IF('Nutritional Status'!#REF!&gt;CT179,$CU$3,IF('Nutritional Status'!#REF!&gt;CR179,$CS$3,IF('Nutritional Status'!#REF!&gt;CP179,$CQ$3,$CP$3))))</f>
        <v>#REF!</v>
      </c>
      <c r="CN179" s="38">
        <v>74</v>
      </c>
      <c r="CO179" s="14" t="str">
        <f t="shared" si="98"/>
        <v/>
      </c>
      <c r="CP179" s="14" t="str">
        <f t="shared" si="106"/>
        <v/>
      </c>
      <c r="CQ179" s="14" t="str">
        <f t="shared" si="106"/>
        <v/>
      </c>
      <c r="CR179" s="14" t="str">
        <f t="shared" si="106"/>
        <v/>
      </c>
      <c r="CS179" s="14" t="str">
        <f t="shared" si="106"/>
        <v/>
      </c>
      <c r="CT179" s="14" t="str">
        <f t="shared" si="106"/>
        <v/>
      </c>
      <c r="CU179" s="14" t="str">
        <f t="shared" si="106"/>
        <v/>
      </c>
      <c r="CW179" s="38">
        <v>74</v>
      </c>
      <c r="CX179" s="14" t="e">
        <f t="shared" si="99"/>
        <v>#REF!</v>
      </c>
      <c r="CY179" s="14" t="e">
        <f t="shared" si="117"/>
        <v>#REF!</v>
      </c>
      <c r="CZ179" s="14" t="e">
        <f t="shared" si="117"/>
        <v>#REF!</v>
      </c>
      <c r="DA179" s="14" t="e">
        <f t="shared" si="117"/>
        <v>#REF!</v>
      </c>
      <c r="DB179" s="14" t="e">
        <f t="shared" si="117"/>
        <v>#REF!</v>
      </c>
      <c r="DC179" s="14" t="e">
        <f t="shared" si="117"/>
        <v>#REF!</v>
      </c>
      <c r="DD179" s="14" t="e">
        <f t="shared" si="117"/>
        <v>#REF!</v>
      </c>
    </row>
    <row r="180" spans="1:108" ht="15" customHeight="1">
      <c r="A180" s="13"/>
      <c r="B180" s="31"/>
      <c r="C180" s="31"/>
      <c r="D180" s="2"/>
      <c r="E180" s="11"/>
      <c r="F180" s="11"/>
      <c r="G180" s="11"/>
      <c r="H180" s="11"/>
      <c r="I180" s="11"/>
      <c r="J180" s="11"/>
      <c r="K180" s="1"/>
      <c r="L180" s="1"/>
      <c r="M180" s="3"/>
      <c r="N180" s="11"/>
      <c r="O180" s="11"/>
      <c r="P180" s="1"/>
      <c r="Q180" s="1"/>
      <c r="R180" s="1"/>
      <c r="S180" s="1"/>
      <c r="T180" s="1"/>
      <c r="U180" s="1"/>
      <c r="Y180" s="38">
        <v>75</v>
      </c>
      <c r="Z180" s="38" t="e">
        <f>IF('Nutritional Status'!#REF!="","",VLOOKUP('Nutritional Status'!#REF!,$A$5:$C$173,3,))</f>
        <v>#REF!</v>
      </c>
      <c r="AA180" s="38" t="e">
        <f t="shared" si="108"/>
        <v>#REF!</v>
      </c>
      <c r="AB180" s="38" t="e">
        <f t="shared" si="109"/>
        <v>#REF!</v>
      </c>
      <c r="AC180" s="38" t="e">
        <f t="shared" si="110"/>
        <v>#REF!</v>
      </c>
      <c r="AD180" s="38" t="e">
        <f t="shared" si="111"/>
        <v>#REF!</v>
      </c>
      <c r="AE180" s="38" t="e">
        <f t="shared" si="112"/>
        <v>#REF!</v>
      </c>
      <c r="AF180" s="38" t="e">
        <f t="shared" si="113"/>
        <v>#REF!</v>
      </c>
      <c r="AG180" s="38" t="e">
        <f t="shared" si="114"/>
        <v>#REF!</v>
      </c>
      <c r="AH180" s="38" t="e">
        <f t="shared" si="115"/>
        <v>#REF!</v>
      </c>
      <c r="AJ180" s="38" t="e">
        <f>IF(#REF!="","",VLOOKUP(#REF!,$A$5:$C$173,3,))</f>
        <v>#REF!</v>
      </c>
      <c r="AK180" s="38" t="e">
        <f t="shared" si="116"/>
        <v>#REF!</v>
      </c>
      <c r="AL180" s="38" t="e">
        <f t="shared" si="107"/>
        <v>#REF!</v>
      </c>
      <c r="AM180" s="38" t="e">
        <f t="shared" si="107"/>
        <v>#REF!</v>
      </c>
      <c r="AN180" s="38" t="e">
        <f t="shared" si="107"/>
        <v>#REF!</v>
      </c>
      <c r="AO180" s="38" t="e">
        <f t="shared" si="107"/>
        <v>#REF!</v>
      </c>
      <c r="AP180" s="38" t="e">
        <f t="shared" si="107"/>
        <v>#REF!</v>
      </c>
      <c r="AQ180" s="38" t="e">
        <f t="shared" si="107"/>
        <v>#REF!</v>
      </c>
      <c r="AR180" s="38" t="e">
        <f t="shared" si="107"/>
        <v>#REF!</v>
      </c>
      <c r="BA180" s="21" t="str">
        <f>IF(BB180="","",ROWS($BB$113:BB180))</f>
        <v/>
      </c>
      <c r="BB180" s="149"/>
      <c r="BC180" s="150"/>
      <c r="BD180" s="150"/>
      <c r="BE180" s="151"/>
      <c r="BF180" s="49"/>
      <c r="BG180" s="22" t="str">
        <f t="shared" si="119"/>
        <v/>
      </c>
      <c r="BH180" s="22"/>
      <c r="BI180" s="22"/>
      <c r="BJ180" s="22" t="str">
        <f t="shared" si="118"/>
        <v/>
      </c>
      <c r="BK180" s="22" t="str">
        <f t="shared" si="120"/>
        <v/>
      </c>
      <c r="BL180" s="22" t="str">
        <f t="shared" si="121"/>
        <v/>
      </c>
      <c r="BN180" s="14" t="str">
        <f t="shared" si="102"/>
        <v/>
      </c>
      <c r="BO180" s="14">
        <f t="shared" si="103"/>
        <v>5</v>
      </c>
      <c r="BP180" s="14" t="str">
        <f t="shared" si="104"/>
        <v>F</v>
      </c>
      <c r="BQ180" s="14" t="str">
        <f t="shared" si="105"/>
        <v>0</v>
      </c>
      <c r="BT180" s="13"/>
      <c r="BU180" s="45"/>
      <c r="BV180" s="45"/>
      <c r="BW180" s="2"/>
      <c r="BX180" s="11"/>
      <c r="BY180" s="11"/>
      <c r="BZ180" s="11"/>
      <c r="CA180" s="11"/>
      <c r="CB180" s="11"/>
      <c r="CC180" s="11"/>
      <c r="CE180" s="11"/>
      <c r="CF180" s="11"/>
      <c r="CG180" s="11"/>
      <c r="CH180" s="11"/>
      <c r="CI180" s="11"/>
      <c r="CJ180" s="11"/>
      <c r="CM180" s="14" t="e">
        <f>IF('Nutritional Status'!#REF!="","",IF('Nutritional Status'!#REF!&gt;CT180,$CU$3,IF('Nutritional Status'!#REF!&gt;CR180,$CS$3,IF('Nutritional Status'!#REF!&gt;CP180,$CQ$3,$CP$3))))</f>
        <v>#REF!</v>
      </c>
      <c r="CN180" s="38">
        <v>75</v>
      </c>
      <c r="CO180" s="14" t="e">
        <f t="shared" si="98"/>
        <v>#REF!</v>
      </c>
      <c r="CP180" s="14" t="e">
        <f t="shared" si="106"/>
        <v>#REF!</v>
      </c>
      <c r="CQ180" s="14" t="e">
        <f t="shared" si="106"/>
        <v>#REF!</v>
      </c>
      <c r="CR180" s="14" t="e">
        <f t="shared" si="106"/>
        <v>#REF!</v>
      </c>
      <c r="CS180" s="14" t="e">
        <f t="shared" si="106"/>
        <v>#REF!</v>
      </c>
      <c r="CT180" s="14" t="e">
        <f t="shared" si="106"/>
        <v>#REF!</v>
      </c>
      <c r="CU180" s="14" t="e">
        <f t="shared" si="106"/>
        <v>#REF!</v>
      </c>
      <c r="CW180" s="38">
        <v>75</v>
      </c>
      <c r="CX180" s="14" t="e">
        <f t="shared" si="99"/>
        <v>#REF!</v>
      </c>
      <c r="CY180" s="14" t="e">
        <f t="shared" si="117"/>
        <v>#REF!</v>
      </c>
      <c r="CZ180" s="14" t="e">
        <f t="shared" si="117"/>
        <v>#REF!</v>
      </c>
      <c r="DA180" s="14" t="e">
        <f t="shared" si="117"/>
        <v>#REF!</v>
      </c>
      <c r="DB180" s="14" t="e">
        <f t="shared" si="117"/>
        <v>#REF!</v>
      </c>
      <c r="DC180" s="14" t="e">
        <f t="shared" si="117"/>
        <v>#REF!</v>
      </c>
      <c r="DD180" s="14" t="e">
        <f t="shared" si="117"/>
        <v>#REF!</v>
      </c>
    </row>
    <row r="181" spans="1:108" ht="15" customHeight="1">
      <c r="A181" s="13"/>
      <c r="B181" s="31"/>
      <c r="C181" s="31"/>
      <c r="D181" s="2"/>
      <c r="E181" s="11"/>
      <c r="F181" s="11"/>
      <c r="G181" s="11"/>
      <c r="H181" s="11"/>
      <c r="I181" s="11"/>
      <c r="J181" s="11"/>
      <c r="K181" s="1"/>
      <c r="L181" s="1"/>
      <c r="M181" s="3"/>
      <c r="N181" s="11"/>
      <c r="O181" s="11"/>
      <c r="P181" s="1"/>
      <c r="Q181" s="1"/>
      <c r="R181" s="1"/>
      <c r="S181" s="1"/>
      <c r="T181" s="1"/>
      <c r="U181" s="1"/>
      <c r="Y181" s="38">
        <v>76</v>
      </c>
      <c r="Z181" s="38" t="e">
        <f>IF('Nutritional Status'!#REF!="","",VLOOKUP('Nutritional Status'!#REF!,$A$5:$C$173,3,))</f>
        <v>#REF!</v>
      </c>
      <c r="AA181" s="38" t="e">
        <f t="shared" si="108"/>
        <v>#REF!</v>
      </c>
      <c r="AB181" s="38" t="e">
        <f t="shared" si="109"/>
        <v>#REF!</v>
      </c>
      <c r="AC181" s="38" t="e">
        <f t="shared" si="110"/>
        <v>#REF!</v>
      </c>
      <c r="AD181" s="38" t="e">
        <f t="shared" si="111"/>
        <v>#REF!</v>
      </c>
      <c r="AE181" s="38" t="e">
        <f t="shared" si="112"/>
        <v>#REF!</v>
      </c>
      <c r="AF181" s="38" t="e">
        <f t="shared" si="113"/>
        <v>#REF!</v>
      </c>
      <c r="AG181" s="38" t="e">
        <f t="shared" si="114"/>
        <v>#REF!</v>
      </c>
      <c r="AH181" s="38" t="e">
        <f t="shared" si="115"/>
        <v>#REF!</v>
      </c>
      <c r="AJ181" s="38" t="e">
        <f>IF(#REF!="","",VLOOKUP(#REF!,$A$5:$C$173,3,))</f>
        <v>#REF!</v>
      </c>
      <c r="AK181" s="38" t="e">
        <f t="shared" si="116"/>
        <v>#REF!</v>
      </c>
      <c r="AL181" s="38" t="e">
        <f t="shared" si="107"/>
        <v>#REF!</v>
      </c>
      <c r="AM181" s="38" t="e">
        <f t="shared" si="107"/>
        <v>#REF!</v>
      </c>
      <c r="AN181" s="38" t="e">
        <f t="shared" si="107"/>
        <v>#REF!</v>
      </c>
      <c r="AO181" s="38" t="e">
        <f t="shared" si="107"/>
        <v>#REF!</v>
      </c>
      <c r="AP181" s="38" t="e">
        <f t="shared" si="107"/>
        <v>#REF!</v>
      </c>
      <c r="AQ181" s="38" t="e">
        <f t="shared" si="107"/>
        <v>#REF!</v>
      </c>
      <c r="AR181" s="38" t="e">
        <f t="shared" si="107"/>
        <v>#REF!</v>
      </c>
      <c r="BA181" s="21" t="str">
        <f>IF(BB181="","",ROWS($BB$113:BB181))</f>
        <v/>
      </c>
      <c r="BB181" s="149"/>
      <c r="BC181" s="150"/>
      <c r="BD181" s="150"/>
      <c r="BE181" s="151"/>
      <c r="BF181" s="49"/>
      <c r="BG181" s="22" t="str">
        <f t="shared" si="119"/>
        <v/>
      </c>
      <c r="BH181" s="22"/>
      <c r="BI181" s="22"/>
      <c r="BJ181" s="22" t="str">
        <f t="shared" si="118"/>
        <v/>
      </c>
      <c r="BK181" s="22" t="str">
        <f t="shared" si="120"/>
        <v/>
      </c>
      <c r="BL181" s="22" t="str">
        <f t="shared" si="121"/>
        <v/>
      </c>
      <c r="BN181" s="14" t="str">
        <f t="shared" si="102"/>
        <v/>
      </c>
      <c r="BO181" s="14">
        <f t="shared" si="103"/>
        <v>5</v>
      </c>
      <c r="BP181" s="14" t="str">
        <f t="shared" si="104"/>
        <v>F</v>
      </c>
      <c r="BQ181" s="14" t="str">
        <f t="shared" si="105"/>
        <v>0</v>
      </c>
      <c r="BT181" s="13"/>
      <c r="BU181" s="45"/>
      <c r="BV181" s="45"/>
      <c r="BW181" s="2"/>
      <c r="BX181" s="11"/>
      <c r="BY181" s="11"/>
      <c r="BZ181" s="11"/>
      <c r="CA181" s="11"/>
      <c r="CB181" s="11"/>
      <c r="CC181" s="11"/>
      <c r="CE181" s="11"/>
      <c r="CF181" s="11"/>
      <c r="CG181" s="11"/>
      <c r="CH181" s="11"/>
      <c r="CI181" s="11"/>
      <c r="CJ181" s="11"/>
      <c r="CM181" s="14" t="e">
        <f>IF('Nutritional Status'!#REF!="","",IF('Nutritional Status'!#REF!&gt;CT181,$CU$3,IF('Nutritional Status'!#REF!&gt;CR181,$CS$3,IF('Nutritional Status'!#REF!&gt;CP181,$CQ$3,$CP$3))))</f>
        <v>#REF!</v>
      </c>
      <c r="CN181" s="38">
        <v>76</v>
      </c>
      <c r="CO181" s="14" t="e">
        <f t="shared" si="98"/>
        <v>#REF!</v>
      </c>
      <c r="CP181" s="14" t="e">
        <f t="shared" si="106"/>
        <v>#REF!</v>
      </c>
      <c r="CQ181" s="14" t="e">
        <f t="shared" si="106"/>
        <v>#REF!</v>
      </c>
      <c r="CR181" s="14" t="e">
        <f t="shared" si="106"/>
        <v>#REF!</v>
      </c>
      <c r="CS181" s="14" t="e">
        <f t="shared" si="106"/>
        <v>#REF!</v>
      </c>
      <c r="CT181" s="14" t="e">
        <f t="shared" si="106"/>
        <v>#REF!</v>
      </c>
      <c r="CU181" s="14" t="e">
        <f t="shared" si="106"/>
        <v>#REF!</v>
      </c>
      <c r="CW181" s="38">
        <v>76</v>
      </c>
      <c r="CX181" s="14" t="e">
        <f t="shared" si="99"/>
        <v>#REF!</v>
      </c>
      <c r="CY181" s="14" t="e">
        <f t="shared" si="117"/>
        <v>#REF!</v>
      </c>
      <c r="CZ181" s="14" t="e">
        <f t="shared" si="117"/>
        <v>#REF!</v>
      </c>
      <c r="DA181" s="14" t="e">
        <f t="shared" si="117"/>
        <v>#REF!</v>
      </c>
      <c r="DB181" s="14" t="e">
        <f t="shared" si="117"/>
        <v>#REF!</v>
      </c>
      <c r="DC181" s="14" t="e">
        <f t="shared" si="117"/>
        <v>#REF!</v>
      </c>
      <c r="DD181" s="14" t="e">
        <f t="shared" si="117"/>
        <v>#REF!</v>
      </c>
    </row>
    <row r="182" spans="1:108" ht="15" customHeight="1">
      <c r="A182" s="13"/>
      <c r="B182" s="31"/>
      <c r="C182" s="31"/>
      <c r="D182" s="2"/>
      <c r="E182" s="11"/>
      <c r="F182" s="11"/>
      <c r="G182" s="11"/>
      <c r="H182" s="11"/>
      <c r="I182" s="11"/>
      <c r="J182" s="11"/>
      <c r="K182" s="1"/>
      <c r="L182" s="1"/>
      <c r="M182" s="3"/>
      <c r="N182" s="11"/>
      <c r="O182" s="11"/>
      <c r="P182" s="1"/>
      <c r="Q182" s="1"/>
      <c r="R182" s="1"/>
      <c r="S182" s="1"/>
      <c r="T182" s="1"/>
      <c r="U182" s="1"/>
      <c r="Y182" s="38">
        <v>77</v>
      </c>
      <c r="Z182" s="38" t="e">
        <f>IF('Nutritional Status'!#REF!="","",VLOOKUP('Nutritional Status'!#REF!,$A$5:$C$173,3,))</f>
        <v>#REF!</v>
      </c>
      <c r="AA182" s="38" t="e">
        <f t="shared" si="108"/>
        <v>#REF!</v>
      </c>
      <c r="AB182" s="38" t="e">
        <f t="shared" si="109"/>
        <v>#REF!</v>
      </c>
      <c r="AC182" s="38" t="e">
        <f t="shared" si="110"/>
        <v>#REF!</v>
      </c>
      <c r="AD182" s="38" t="e">
        <f t="shared" si="111"/>
        <v>#REF!</v>
      </c>
      <c r="AE182" s="38" t="e">
        <f t="shared" si="112"/>
        <v>#REF!</v>
      </c>
      <c r="AF182" s="38" t="e">
        <f t="shared" si="113"/>
        <v>#REF!</v>
      </c>
      <c r="AG182" s="38" t="e">
        <f t="shared" si="114"/>
        <v>#REF!</v>
      </c>
      <c r="AH182" s="38" t="e">
        <f t="shared" si="115"/>
        <v>#REF!</v>
      </c>
      <c r="AJ182" s="38" t="e">
        <f>IF(#REF!="","",VLOOKUP(#REF!,$A$5:$C$173,3,))</f>
        <v>#REF!</v>
      </c>
      <c r="AK182" s="38" t="e">
        <f t="shared" si="116"/>
        <v>#REF!</v>
      </c>
      <c r="AL182" s="38" t="e">
        <f t="shared" si="107"/>
        <v>#REF!</v>
      </c>
      <c r="AM182" s="38" t="e">
        <f t="shared" si="107"/>
        <v>#REF!</v>
      </c>
      <c r="AN182" s="38" t="e">
        <f t="shared" si="107"/>
        <v>#REF!</v>
      </c>
      <c r="AO182" s="38" t="e">
        <f t="shared" si="107"/>
        <v>#REF!</v>
      </c>
      <c r="AP182" s="38" t="e">
        <f t="shared" si="107"/>
        <v>#REF!</v>
      </c>
      <c r="AQ182" s="38" t="e">
        <f t="shared" si="107"/>
        <v>#REF!</v>
      </c>
      <c r="AR182" s="38" t="e">
        <f t="shared" si="107"/>
        <v>#REF!</v>
      </c>
      <c r="BA182" s="21" t="str">
        <f>IF(BB182="","",ROWS($BB$113:BB182))</f>
        <v/>
      </c>
      <c r="BB182" s="149"/>
      <c r="BC182" s="150"/>
      <c r="BD182" s="150"/>
      <c r="BE182" s="151"/>
      <c r="BF182" s="49"/>
      <c r="BG182" s="22" t="str">
        <f t="shared" si="119"/>
        <v/>
      </c>
      <c r="BH182" s="22"/>
      <c r="BI182" s="22"/>
      <c r="BJ182" s="22" t="str">
        <f t="shared" si="118"/>
        <v/>
      </c>
      <c r="BK182" s="22" t="str">
        <f t="shared" si="120"/>
        <v/>
      </c>
      <c r="BL182" s="22" t="str">
        <f t="shared" si="121"/>
        <v/>
      </c>
      <c r="BN182" s="14" t="str">
        <f t="shared" si="102"/>
        <v/>
      </c>
      <c r="BO182" s="14">
        <f t="shared" si="103"/>
        <v>5</v>
      </c>
      <c r="BP182" s="14" t="str">
        <f t="shared" si="104"/>
        <v>F</v>
      </c>
      <c r="BQ182" s="14" t="str">
        <f t="shared" si="105"/>
        <v>0</v>
      </c>
      <c r="BT182" s="13"/>
      <c r="BU182" s="45"/>
      <c r="BV182" s="45"/>
      <c r="BW182" s="2"/>
      <c r="BX182" s="11"/>
      <c r="BY182" s="11"/>
      <c r="BZ182" s="11"/>
      <c r="CA182" s="11"/>
      <c r="CB182" s="11"/>
      <c r="CC182" s="11"/>
      <c r="CE182" s="11"/>
      <c r="CF182" s="11"/>
      <c r="CG182" s="11"/>
      <c r="CH182" s="11"/>
      <c r="CI182" s="11"/>
      <c r="CJ182" s="11"/>
      <c r="CM182" s="14" t="e">
        <f>IF('Nutritional Status'!#REF!="","",IF('Nutritional Status'!#REF!&gt;CT182,$CU$3,IF('Nutritional Status'!#REF!&gt;CR182,$CS$3,IF('Nutritional Status'!#REF!&gt;CP182,$CQ$3,$CP$3))))</f>
        <v>#REF!</v>
      </c>
      <c r="CN182" s="38">
        <v>77</v>
      </c>
      <c r="CO182" s="14" t="e">
        <f t="shared" si="98"/>
        <v>#REF!</v>
      </c>
      <c r="CP182" s="14" t="e">
        <f t="shared" si="106"/>
        <v>#REF!</v>
      </c>
      <c r="CQ182" s="14" t="e">
        <f t="shared" si="106"/>
        <v>#REF!</v>
      </c>
      <c r="CR182" s="14" t="e">
        <f t="shared" si="106"/>
        <v>#REF!</v>
      </c>
      <c r="CS182" s="14" t="e">
        <f t="shared" si="106"/>
        <v>#REF!</v>
      </c>
      <c r="CT182" s="14" t="e">
        <f t="shared" si="106"/>
        <v>#REF!</v>
      </c>
      <c r="CU182" s="14" t="e">
        <f t="shared" si="106"/>
        <v>#REF!</v>
      </c>
      <c r="CW182" s="38">
        <v>77</v>
      </c>
      <c r="CX182" s="14" t="e">
        <f t="shared" si="99"/>
        <v>#REF!</v>
      </c>
      <c r="CY182" s="14" t="e">
        <f t="shared" si="117"/>
        <v>#REF!</v>
      </c>
      <c r="CZ182" s="14" t="e">
        <f t="shared" si="117"/>
        <v>#REF!</v>
      </c>
      <c r="DA182" s="14" t="e">
        <f t="shared" si="117"/>
        <v>#REF!</v>
      </c>
      <c r="DB182" s="14" t="e">
        <f t="shared" si="117"/>
        <v>#REF!</v>
      </c>
      <c r="DC182" s="14" t="e">
        <f t="shared" si="117"/>
        <v>#REF!</v>
      </c>
      <c r="DD182" s="14" t="e">
        <f t="shared" si="117"/>
        <v>#REF!</v>
      </c>
    </row>
    <row r="183" spans="1:108" ht="15" customHeight="1">
      <c r="A183" s="13"/>
      <c r="B183" s="31"/>
      <c r="C183" s="31"/>
      <c r="D183" s="2"/>
      <c r="E183" s="11"/>
      <c r="F183" s="11"/>
      <c r="G183" s="11"/>
      <c r="H183" s="11"/>
      <c r="I183" s="11"/>
      <c r="J183" s="11"/>
      <c r="K183" s="1"/>
      <c r="L183" s="1"/>
      <c r="M183" s="3"/>
      <c r="N183" s="11"/>
      <c r="O183" s="11"/>
      <c r="P183" s="1"/>
      <c r="Q183" s="1"/>
      <c r="R183" s="1"/>
      <c r="S183" s="1"/>
      <c r="T183" s="1"/>
      <c r="U183" s="1"/>
      <c r="Y183" s="38">
        <v>78</v>
      </c>
      <c r="Z183" s="38" t="e">
        <f>IF('Nutritional Status'!#REF!="","",VLOOKUP('Nutritional Status'!#REF!,$A$5:$C$173,3,))</f>
        <v>#REF!</v>
      </c>
      <c r="AA183" s="38" t="e">
        <f t="shared" si="108"/>
        <v>#REF!</v>
      </c>
      <c r="AB183" s="38" t="e">
        <f t="shared" si="109"/>
        <v>#REF!</v>
      </c>
      <c r="AC183" s="38" t="e">
        <f t="shared" si="110"/>
        <v>#REF!</v>
      </c>
      <c r="AD183" s="38" t="e">
        <f t="shared" si="111"/>
        <v>#REF!</v>
      </c>
      <c r="AE183" s="38" t="e">
        <f t="shared" si="112"/>
        <v>#REF!</v>
      </c>
      <c r="AF183" s="38" t="e">
        <f t="shared" si="113"/>
        <v>#REF!</v>
      </c>
      <c r="AG183" s="38" t="e">
        <f t="shared" si="114"/>
        <v>#REF!</v>
      </c>
      <c r="AH183" s="38" t="e">
        <f t="shared" si="115"/>
        <v>#REF!</v>
      </c>
      <c r="AJ183" s="38" t="e">
        <f>IF(#REF!="","",VLOOKUP(#REF!,$A$5:$C$173,3,))</f>
        <v>#REF!</v>
      </c>
      <c r="AK183" s="38" t="e">
        <f t="shared" si="116"/>
        <v>#REF!</v>
      </c>
      <c r="AL183" s="38" t="e">
        <f t="shared" si="107"/>
        <v>#REF!</v>
      </c>
      <c r="AM183" s="38" t="e">
        <f t="shared" si="107"/>
        <v>#REF!</v>
      </c>
      <c r="AN183" s="38" t="e">
        <f t="shared" si="107"/>
        <v>#REF!</v>
      </c>
      <c r="AO183" s="38" t="e">
        <f t="shared" si="107"/>
        <v>#REF!</v>
      </c>
      <c r="AP183" s="38" t="e">
        <f t="shared" si="107"/>
        <v>#REF!</v>
      </c>
      <c r="AQ183" s="38" t="e">
        <f t="shared" si="107"/>
        <v>#REF!</v>
      </c>
      <c r="AR183" s="38" t="e">
        <f t="shared" si="107"/>
        <v>#REF!</v>
      </c>
      <c r="BA183" s="21" t="str">
        <f>IF(BB183="","",ROWS($BB$113:BB183))</f>
        <v/>
      </c>
      <c r="BB183" s="149"/>
      <c r="BC183" s="150"/>
      <c r="BD183" s="150"/>
      <c r="BE183" s="151"/>
      <c r="BF183" s="49"/>
      <c r="BG183" s="22" t="str">
        <f t="shared" si="119"/>
        <v/>
      </c>
      <c r="BH183" s="22"/>
      <c r="BI183" s="22"/>
      <c r="BJ183" s="22" t="str">
        <f t="shared" si="118"/>
        <v/>
      </c>
      <c r="BK183" s="22" t="str">
        <f t="shared" si="120"/>
        <v/>
      </c>
      <c r="BL183" s="22" t="str">
        <f t="shared" si="121"/>
        <v/>
      </c>
      <c r="BN183" s="14" t="str">
        <f t="shared" si="102"/>
        <v/>
      </c>
      <c r="BO183" s="14">
        <f t="shared" si="103"/>
        <v>5</v>
      </c>
      <c r="BP183" s="14" t="str">
        <f t="shared" si="104"/>
        <v>F</v>
      </c>
      <c r="BQ183" s="14" t="str">
        <f t="shared" si="105"/>
        <v>0</v>
      </c>
      <c r="BT183" s="13"/>
      <c r="BU183" s="45"/>
      <c r="BV183" s="45"/>
      <c r="BW183" s="2"/>
      <c r="BX183" s="11"/>
      <c r="BY183" s="11"/>
      <c r="BZ183" s="11"/>
      <c r="CA183" s="11"/>
      <c r="CB183" s="11"/>
      <c r="CC183" s="11"/>
      <c r="CE183" s="11"/>
      <c r="CF183" s="11"/>
      <c r="CG183" s="11"/>
      <c r="CH183" s="11"/>
      <c r="CI183" s="11"/>
      <c r="CJ183" s="11"/>
      <c r="CM183" s="14" t="e">
        <f>IF('Nutritional Status'!#REF!="","",IF('Nutritional Status'!#REF!&gt;CT183,$CU$3,IF('Nutritional Status'!#REF!&gt;CR183,$CS$3,IF('Nutritional Status'!#REF!&gt;CP183,$CQ$3,$CP$3))))</f>
        <v>#REF!</v>
      </c>
      <c r="CN183" s="38">
        <v>78</v>
      </c>
      <c r="CO183" s="14" t="e">
        <f t="shared" si="98"/>
        <v>#REF!</v>
      </c>
      <c r="CP183" s="14" t="e">
        <f t="shared" si="106"/>
        <v>#REF!</v>
      </c>
      <c r="CQ183" s="14" t="e">
        <f t="shared" si="106"/>
        <v>#REF!</v>
      </c>
      <c r="CR183" s="14" t="e">
        <f t="shared" si="106"/>
        <v>#REF!</v>
      </c>
      <c r="CS183" s="14" t="e">
        <f t="shared" si="106"/>
        <v>#REF!</v>
      </c>
      <c r="CT183" s="14" t="e">
        <f t="shared" si="106"/>
        <v>#REF!</v>
      </c>
      <c r="CU183" s="14" t="e">
        <f t="shared" si="106"/>
        <v>#REF!</v>
      </c>
      <c r="CW183" s="38">
        <v>78</v>
      </c>
      <c r="CX183" s="14" t="e">
        <f t="shared" si="99"/>
        <v>#REF!</v>
      </c>
      <c r="CY183" s="14" t="e">
        <f t="shared" si="117"/>
        <v>#REF!</v>
      </c>
      <c r="CZ183" s="14" t="e">
        <f t="shared" si="117"/>
        <v>#REF!</v>
      </c>
      <c r="DA183" s="14" t="e">
        <f t="shared" si="117"/>
        <v>#REF!</v>
      </c>
      <c r="DB183" s="14" t="e">
        <f t="shared" si="117"/>
        <v>#REF!</v>
      </c>
      <c r="DC183" s="14" t="e">
        <f t="shared" si="117"/>
        <v>#REF!</v>
      </c>
      <c r="DD183" s="14" t="e">
        <f t="shared" si="117"/>
        <v>#REF!</v>
      </c>
    </row>
    <row r="184" spans="1:108" ht="15" customHeight="1">
      <c r="A184" s="13"/>
      <c r="B184" s="31"/>
      <c r="C184" s="31"/>
      <c r="D184" s="2"/>
      <c r="E184" s="11"/>
      <c r="F184" s="11"/>
      <c r="G184" s="11"/>
      <c r="H184" s="11"/>
      <c r="I184" s="11"/>
      <c r="J184" s="11"/>
      <c r="K184" s="1"/>
      <c r="L184" s="1"/>
      <c r="M184" s="3"/>
      <c r="N184" s="11"/>
      <c r="O184" s="11"/>
      <c r="P184" s="1"/>
      <c r="Q184" s="1"/>
      <c r="R184" s="1"/>
      <c r="S184" s="1"/>
      <c r="T184" s="1"/>
      <c r="U184" s="1"/>
      <c r="Y184" s="38">
        <v>79</v>
      </c>
      <c r="Z184" s="38" t="e">
        <f>IF('Nutritional Status'!#REF!="","",VLOOKUP('Nutritional Status'!#REF!,$A$5:$C$173,3,))</f>
        <v>#REF!</v>
      </c>
      <c r="AA184" s="38" t="e">
        <f t="shared" si="108"/>
        <v>#REF!</v>
      </c>
      <c r="AB184" s="38" t="e">
        <f t="shared" si="109"/>
        <v>#REF!</v>
      </c>
      <c r="AC184" s="38" t="e">
        <f t="shared" si="110"/>
        <v>#REF!</v>
      </c>
      <c r="AD184" s="38" t="e">
        <f t="shared" si="111"/>
        <v>#REF!</v>
      </c>
      <c r="AE184" s="38" t="e">
        <f t="shared" si="112"/>
        <v>#REF!</v>
      </c>
      <c r="AF184" s="38" t="e">
        <f t="shared" si="113"/>
        <v>#REF!</v>
      </c>
      <c r="AG184" s="38" t="e">
        <f t="shared" si="114"/>
        <v>#REF!</v>
      </c>
      <c r="AH184" s="38" t="e">
        <f t="shared" si="115"/>
        <v>#REF!</v>
      </c>
      <c r="AJ184" s="38" t="e">
        <f>IF(#REF!="","",VLOOKUP(#REF!,$A$5:$C$173,3,))</f>
        <v>#REF!</v>
      </c>
      <c r="AK184" s="38" t="e">
        <f t="shared" si="116"/>
        <v>#REF!</v>
      </c>
      <c r="AL184" s="38" t="e">
        <f t="shared" si="107"/>
        <v>#REF!</v>
      </c>
      <c r="AM184" s="38" t="e">
        <f t="shared" si="107"/>
        <v>#REF!</v>
      </c>
      <c r="AN184" s="38" t="e">
        <f t="shared" si="107"/>
        <v>#REF!</v>
      </c>
      <c r="AO184" s="38" t="e">
        <f t="shared" si="107"/>
        <v>#REF!</v>
      </c>
      <c r="AP184" s="38" t="e">
        <f t="shared" si="107"/>
        <v>#REF!</v>
      </c>
      <c r="AQ184" s="38" t="e">
        <f t="shared" si="107"/>
        <v>#REF!</v>
      </c>
      <c r="AR184" s="38" t="e">
        <f t="shared" si="107"/>
        <v>#REF!</v>
      </c>
      <c r="BA184" s="21" t="str">
        <f>IF(BB184="","",ROWS($BB$113:BB184))</f>
        <v/>
      </c>
      <c r="BB184" s="149"/>
      <c r="BC184" s="150"/>
      <c r="BD184" s="150"/>
      <c r="BE184" s="151"/>
      <c r="BF184" s="49"/>
      <c r="BG184" s="22" t="str">
        <f t="shared" si="119"/>
        <v/>
      </c>
      <c r="BH184" s="22"/>
      <c r="BI184" s="22"/>
      <c r="BJ184" s="22" t="str">
        <f t="shared" si="118"/>
        <v/>
      </c>
      <c r="BK184" s="22" t="str">
        <f t="shared" si="120"/>
        <v/>
      </c>
      <c r="BL184" s="22" t="str">
        <f t="shared" si="121"/>
        <v/>
      </c>
      <c r="BN184" s="14" t="str">
        <f t="shared" si="102"/>
        <v/>
      </c>
      <c r="BO184" s="14">
        <f t="shared" si="103"/>
        <v>5</v>
      </c>
      <c r="BP184" s="14" t="str">
        <f t="shared" si="104"/>
        <v>F</v>
      </c>
      <c r="BQ184" s="14" t="str">
        <f t="shared" si="105"/>
        <v>0</v>
      </c>
      <c r="BT184" s="13"/>
      <c r="BU184" s="45"/>
      <c r="BV184" s="45"/>
      <c r="BW184" s="2"/>
      <c r="BX184" s="11"/>
      <c r="BY184" s="11"/>
      <c r="BZ184" s="11"/>
      <c r="CA184" s="11"/>
      <c r="CB184" s="11"/>
      <c r="CC184" s="11"/>
      <c r="CE184" s="11"/>
      <c r="CF184" s="11"/>
      <c r="CG184" s="11"/>
      <c r="CH184" s="11"/>
      <c r="CI184" s="11"/>
      <c r="CJ184" s="11"/>
      <c r="CM184" s="14" t="e">
        <f>IF('Nutritional Status'!#REF!="","",IF('Nutritional Status'!#REF!&gt;CT184,$CU$3,IF('Nutritional Status'!#REF!&gt;CR184,$CS$3,IF('Nutritional Status'!#REF!&gt;CP184,$CQ$3,$CP$3))))</f>
        <v>#REF!</v>
      </c>
      <c r="CN184" s="38">
        <v>79</v>
      </c>
      <c r="CO184" s="14" t="e">
        <f t="shared" si="98"/>
        <v>#REF!</v>
      </c>
      <c r="CP184" s="14" t="e">
        <f t="shared" si="106"/>
        <v>#REF!</v>
      </c>
      <c r="CQ184" s="14" t="e">
        <f t="shared" si="106"/>
        <v>#REF!</v>
      </c>
      <c r="CR184" s="14" t="e">
        <f t="shared" si="106"/>
        <v>#REF!</v>
      </c>
      <c r="CS184" s="14" t="e">
        <f t="shared" si="106"/>
        <v>#REF!</v>
      </c>
      <c r="CT184" s="14" t="e">
        <f t="shared" si="106"/>
        <v>#REF!</v>
      </c>
      <c r="CU184" s="14" t="e">
        <f t="shared" si="106"/>
        <v>#REF!</v>
      </c>
      <c r="CW184" s="38">
        <v>79</v>
      </c>
      <c r="CX184" s="14" t="e">
        <f t="shared" si="99"/>
        <v>#REF!</v>
      </c>
      <c r="CY184" s="14" t="e">
        <f t="shared" si="117"/>
        <v>#REF!</v>
      </c>
      <c r="CZ184" s="14" t="e">
        <f t="shared" si="117"/>
        <v>#REF!</v>
      </c>
      <c r="DA184" s="14" t="e">
        <f t="shared" si="117"/>
        <v>#REF!</v>
      </c>
      <c r="DB184" s="14" t="e">
        <f t="shared" si="117"/>
        <v>#REF!</v>
      </c>
      <c r="DC184" s="14" t="e">
        <f t="shared" si="117"/>
        <v>#REF!</v>
      </c>
      <c r="DD184" s="14" t="e">
        <f t="shared" si="117"/>
        <v>#REF!</v>
      </c>
    </row>
    <row r="185" spans="1:108" ht="15" customHeight="1">
      <c r="A185" s="13"/>
      <c r="B185" s="31"/>
      <c r="C185" s="31"/>
      <c r="D185" s="2"/>
      <c r="E185" s="11"/>
      <c r="F185" s="11"/>
      <c r="G185" s="11"/>
      <c r="H185" s="11"/>
      <c r="I185" s="11"/>
      <c r="J185" s="11"/>
      <c r="K185" s="1"/>
      <c r="L185" s="1"/>
      <c r="M185" s="3"/>
      <c r="N185" s="11"/>
      <c r="O185" s="11"/>
      <c r="P185" s="1"/>
      <c r="Q185" s="1"/>
      <c r="R185" s="1"/>
      <c r="S185" s="1"/>
      <c r="T185" s="1"/>
      <c r="U185" s="1"/>
      <c r="Y185" s="38">
        <v>80</v>
      </c>
      <c r="Z185" s="38" t="e">
        <f>IF('Nutritional Status'!#REF!="","",VLOOKUP('Nutritional Status'!#REF!,$A$5:$C$173,3,))</f>
        <v>#REF!</v>
      </c>
      <c r="AA185" s="38" t="e">
        <f t="shared" si="108"/>
        <v>#REF!</v>
      </c>
      <c r="AB185" s="38" t="e">
        <f t="shared" si="109"/>
        <v>#REF!</v>
      </c>
      <c r="AC185" s="38" t="e">
        <f t="shared" si="110"/>
        <v>#REF!</v>
      </c>
      <c r="AD185" s="38" t="e">
        <f t="shared" si="111"/>
        <v>#REF!</v>
      </c>
      <c r="AE185" s="38" t="e">
        <f t="shared" si="112"/>
        <v>#REF!</v>
      </c>
      <c r="AF185" s="38" t="e">
        <f t="shared" si="113"/>
        <v>#REF!</v>
      </c>
      <c r="AG185" s="38" t="e">
        <f t="shared" si="114"/>
        <v>#REF!</v>
      </c>
      <c r="AH185" s="38" t="e">
        <f t="shared" si="115"/>
        <v>#REF!</v>
      </c>
      <c r="AJ185" s="38" t="e">
        <f>IF(#REF!="","",VLOOKUP(#REF!,$A$5:$C$173,3,))</f>
        <v>#REF!</v>
      </c>
      <c r="AK185" s="38" t="e">
        <f t="shared" si="116"/>
        <v>#REF!</v>
      </c>
      <c r="AL185" s="38" t="e">
        <f t="shared" si="107"/>
        <v>#REF!</v>
      </c>
      <c r="AM185" s="38" t="e">
        <f t="shared" si="107"/>
        <v>#REF!</v>
      </c>
      <c r="AN185" s="38" t="e">
        <f t="shared" si="107"/>
        <v>#REF!</v>
      </c>
      <c r="AO185" s="38" t="e">
        <f t="shared" si="107"/>
        <v>#REF!</v>
      </c>
      <c r="AP185" s="38" t="e">
        <f t="shared" si="107"/>
        <v>#REF!</v>
      </c>
      <c r="AQ185" s="38" t="e">
        <f t="shared" si="107"/>
        <v>#REF!</v>
      </c>
      <c r="AR185" s="38" t="e">
        <f t="shared" si="107"/>
        <v>#REF!</v>
      </c>
      <c r="BA185" s="21" t="str">
        <f>IF(BB185="","",ROWS($BB$113:BB185))</f>
        <v/>
      </c>
      <c r="BB185" s="149"/>
      <c r="BC185" s="150"/>
      <c r="BD185" s="150"/>
      <c r="BE185" s="151"/>
      <c r="BF185" s="49"/>
      <c r="BG185" s="22" t="str">
        <f t="shared" si="119"/>
        <v/>
      </c>
      <c r="BH185" s="22"/>
      <c r="BI185" s="22"/>
      <c r="BJ185" s="22" t="str">
        <f t="shared" si="118"/>
        <v/>
      </c>
      <c r="BK185" s="22" t="str">
        <f t="shared" si="120"/>
        <v/>
      </c>
      <c r="BL185" s="22" t="str">
        <f t="shared" si="121"/>
        <v/>
      </c>
      <c r="BN185" s="14" t="str">
        <f t="shared" si="102"/>
        <v/>
      </c>
      <c r="BO185" s="14">
        <f t="shared" si="103"/>
        <v>5</v>
      </c>
      <c r="BP185" s="14" t="str">
        <f t="shared" si="104"/>
        <v>F</v>
      </c>
      <c r="BQ185" s="14" t="str">
        <f t="shared" si="105"/>
        <v>0</v>
      </c>
      <c r="BT185" s="13"/>
      <c r="BU185" s="45"/>
      <c r="BV185" s="45"/>
      <c r="BW185" s="2"/>
      <c r="BX185" s="11"/>
      <c r="BY185" s="11"/>
      <c r="BZ185" s="11"/>
      <c r="CA185" s="11"/>
      <c r="CB185" s="11"/>
      <c r="CC185" s="11"/>
      <c r="CE185" s="11"/>
      <c r="CF185" s="11"/>
      <c r="CG185" s="11"/>
      <c r="CH185" s="11"/>
      <c r="CI185" s="11"/>
      <c r="CJ185" s="11"/>
      <c r="CM185" s="14" t="e">
        <f>IF('Nutritional Status'!#REF!="","",IF('Nutritional Status'!#REF!&gt;CT185,$CU$3,IF('Nutritional Status'!#REF!&gt;CR185,$CS$3,IF('Nutritional Status'!#REF!&gt;CP185,$CQ$3,$CP$3))))</f>
        <v>#REF!</v>
      </c>
      <c r="CN185" s="38">
        <v>80</v>
      </c>
      <c r="CO185" s="14" t="e">
        <f t="shared" si="98"/>
        <v>#REF!</v>
      </c>
      <c r="CP185" s="14" t="e">
        <f t="shared" si="106"/>
        <v>#REF!</v>
      </c>
      <c r="CQ185" s="14" t="e">
        <f t="shared" si="106"/>
        <v>#REF!</v>
      </c>
      <c r="CR185" s="14" t="e">
        <f t="shared" si="106"/>
        <v>#REF!</v>
      </c>
      <c r="CS185" s="14" t="e">
        <f t="shared" si="106"/>
        <v>#REF!</v>
      </c>
      <c r="CT185" s="14" t="e">
        <f t="shared" si="106"/>
        <v>#REF!</v>
      </c>
      <c r="CU185" s="14" t="e">
        <f t="shared" si="106"/>
        <v>#REF!</v>
      </c>
      <c r="CW185" s="38">
        <v>80</v>
      </c>
      <c r="CX185" s="14" t="e">
        <f t="shared" si="99"/>
        <v>#REF!</v>
      </c>
      <c r="CY185" s="14" t="e">
        <f t="shared" si="117"/>
        <v>#REF!</v>
      </c>
      <c r="CZ185" s="14" t="e">
        <f t="shared" si="117"/>
        <v>#REF!</v>
      </c>
      <c r="DA185" s="14" t="e">
        <f t="shared" si="117"/>
        <v>#REF!</v>
      </c>
      <c r="DB185" s="14" t="e">
        <f t="shared" si="117"/>
        <v>#REF!</v>
      </c>
      <c r="DC185" s="14" t="e">
        <f t="shared" si="117"/>
        <v>#REF!</v>
      </c>
      <c r="DD185" s="14" t="e">
        <f t="shared" si="117"/>
        <v>#REF!</v>
      </c>
    </row>
    <row r="186" spans="1:108" ht="15" customHeight="1">
      <c r="A186" s="13"/>
      <c r="B186" s="31"/>
      <c r="C186" s="31"/>
      <c r="D186" s="2"/>
      <c r="E186" s="11"/>
      <c r="F186" s="11"/>
      <c r="G186" s="11"/>
      <c r="H186" s="11"/>
      <c r="I186" s="11"/>
      <c r="J186" s="11"/>
      <c r="K186" s="1"/>
      <c r="L186" s="1"/>
      <c r="M186" s="3"/>
      <c r="N186" s="11"/>
      <c r="O186" s="11"/>
      <c r="P186" s="1"/>
      <c r="Q186" s="1"/>
      <c r="R186" s="1"/>
      <c r="S186" s="1"/>
      <c r="T186" s="1"/>
      <c r="U186" s="1"/>
      <c r="Y186" s="38">
        <v>81</v>
      </c>
      <c r="Z186" s="38" t="e">
        <f>IF('Nutritional Status'!#REF!="","",VLOOKUP('Nutritional Status'!#REF!,$A$5:$C$173,3,))</f>
        <v>#REF!</v>
      </c>
      <c r="AA186" s="38" t="e">
        <f t="shared" si="108"/>
        <v>#REF!</v>
      </c>
      <c r="AB186" s="38" t="e">
        <f t="shared" si="109"/>
        <v>#REF!</v>
      </c>
      <c r="AC186" s="38" t="e">
        <f t="shared" si="110"/>
        <v>#REF!</v>
      </c>
      <c r="AD186" s="38" t="e">
        <f t="shared" si="111"/>
        <v>#REF!</v>
      </c>
      <c r="AE186" s="38" t="e">
        <f t="shared" si="112"/>
        <v>#REF!</v>
      </c>
      <c r="AF186" s="38" t="e">
        <f t="shared" si="113"/>
        <v>#REF!</v>
      </c>
      <c r="AG186" s="38" t="e">
        <f t="shared" si="114"/>
        <v>#REF!</v>
      </c>
      <c r="AH186" s="38" t="e">
        <f t="shared" si="115"/>
        <v>#REF!</v>
      </c>
      <c r="AJ186" s="38" t="e">
        <f>IF(#REF!="","",VLOOKUP(#REF!,$A$5:$C$173,3,))</f>
        <v>#REF!</v>
      </c>
      <c r="AK186" s="38" t="e">
        <f t="shared" si="116"/>
        <v>#REF!</v>
      </c>
      <c r="AL186" s="38" t="e">
        <f t="shared" si="107"/>
        <v>#REF!</v>
      </c>
      <c r="AM186" s="38" t="e">
        <f t="shared" si="107"/>
        <v>#REF!</v>
      </c>
      <c r="AN186" s="38" t="e">
        <f t="shared" si="107"/>
        <v>#REF!</v>
      </c>
      <c r="AO186" s="38" t="e">
        <f t="shared" si="107"/>
        <v>#REF!</v>
      </c>
      <c r="AP186" s="38" t="e">
        <f t="shared" si="107"/>
        <v>#REF!</v>
      </c>
      <c r="AQ186" s="38" t="e">
        <f t="shared" si="107"/>
        <v>#REF!</v>
      </c>
      <c r="AR186" s="38" t="e">
        <f t="shared" si="107"/>
        <v>#REF!</v>
      </c>
      <c r="BA186" s="21" t="str">
        <f>IF(BB186="","",ROWS($BB$113:BB186))</f>
        <v/>
      </c>
      <c r="BB186" s="149"/>
      <c r="BC186" s="150"/>
      <c r="BD186" s="150"/>
      <c r="BE186" s="151"/>
      <c r="BF186" s="49"/>
      <c r="BG186" s="22" t="str">
        <f t="shared" si="119"/>
        <v/>
      </c>
      <c r="BH186" s="22"/>
      <c r="BI186" s="22"/>
      <c r="BJ186" s="22" t="str">
        <f t="shared" si="118"/>
        <v/>
      </c>
      <c r="BK186" s="22" t="str">
        <f t="shared" si="120"/>
        <v/>
      </c>
      <c r="BL186" s="22" t="str">
        <f t="shared" si="121"/>
        <v/>
      </c>
      <c r="BN186" s="14" t="str">
        <f t="shared" si="102"/>
        <v/>
      </c>
      <c r="BO186" s="14">
        <f t="shared" si="103"/>
        <v>5</v>
      </c>
      <c r="BP186" s="14" t="str">
        <f t="shared" si="104"/>
        <v>F</v>
      </c>
      <c r="BQ186" s="14" t="str">
        <f t="shared" si="105"/>
        <v>0</v>
      </c>
      <c r="BT186" s="13"/>
      <c r="BU186" s="45"/>
      <c r="BV186" s="45"/>
      <c r="BW186" s="2"/>
      <c r="BX186" s="11"/>
      <c r="BY186" s="11"/>
      <c r="BZ186" s="11"/>
      <c r="CA186" s="11"/>
      <c r="CB186" s="11"/>
      <c r="CC186" s="11"/>
      <c r="CE186" s="11"/>
      <c r="CF186" s="11"/>
      <c r="CG186" s="11"/>
      <c r="CH186" s="11"/>
      <c r="CI186" s="11"/>
      <c r="CJ186" s="11"/>
      <c r="CM186" s="14" t="e">
        <f>IF('Nutritional Status'!#REF!="","",IF('Nutritional Status'!#REF!&gt;CT186,$CU$3,IF('Nutritional Status'!#REF!&gt;CR186,$CS$3,IF('Nutritional Status'!#REF!&gt;CP186,$CQ$3,$CP$3))))</f>
        <v>#REF!</v>
      </c>
      <c r="CN186" s="38">
        <v>81</v>
      </c>
      <c r="CO186" s="14" t="e">
        <f t="shared" si="98"/>
        <v>#REF!</v>
      </c>
      <c r="CP186" s="14" t="e">
        <f t="shared" si="106"/>
        <v>#REF!</v>
      </c>
      <c r="CQ186" s="14" t="e">
        <f t="shared" si="106"/>
        <v>#REF!</v>
      </c>
      <c r="CR186" s="14" t="e">
        <f t="shared" si="106"/>
        <v>#REF!</v>
      </c>
      <c r="CS186" s="14" t="e">
        <f t="shared" si="106"/>
        <v>#REF!</v>
      </c>
      <c r="CT186" s="14" t="e">
        <f t="shared" si="106"/>
        <v>#REF!</v>
      </c>
      <c r="CU186" s="14" t="e">
        <f t="shared" si="106"/>
        <v>#REF!</v>
      </c>
      <c r="CW186" s="38">
        <v>81</v>
      </c>
      <c r="CX186" s="14" t="e">
        <f t="shared" si="99"/>
        <v>#REF!</v>
      </c>
      <c r="CY186" s="14" t="e">
        <f t="shared" si="117"/>
        <v>#REF!</v>
      </c>
      <c r="CZ186" s="14" t="e">
        <f t="shared" si="117"/>
        <v>#REF!</v>
      </c>
      <c r="DA186" s="14" t="e">
        <f t="shared" si="117"/>
        <v>#REF!</v>
      </c>
      <c r="DB186" s="14" t="e">
        <f t="shared" si="117"/>
        <v>#REF!</v>
      </c>
      <c r="DC186" s="14" t="e">
        <f t="shared" si="117"/>
        <v>#REF!</v>
      </c>
      <c r="DD186" s="14" t="e">
        <f t="shared" si="117"/>
        <v>#REF!</v>
      </c>
    </row>
    <row r="187" spans="1:108" ht="15" customHeight="1">
      <c r="A187" s="13"/>
      <c r="B187" s="31"/>
      <c r="C187" s="31"/>
      <c r="D187" s="2"/>
      <c r="E187" s="11"/>
      <c r="F187" s="11"/>
      <c r="G187" s="11"/>
      <c r="H187" s="11"/>
      <c r="I187" s="11"/>
      <c r="J187" s="11"/>
      <c r="K187" s="1"/>
      <c r="L187" s="1"/>
      <c r="M187" s="3"/>
      <c r="N187" s="11"/>
      <c r="O187" s="11"/>
      <c r="P187" s="1"/>
      <c r="Q187" s="1"/>
      <c r="R187" s="1"/>
      <c r="S187" s="1"/>
      <c r="T187" s="1"/>
      <c r="U187" s="1"/>
      <c r="Y187" s="38">
        <v>82</v>
      </c>
      <c r="Z187" s="38" t="e">
        <f>IF('Nutritional Status'!#REF!="","",VLOOKUP('Nutritional Status'!#REF!,$A$5:$C$173,3,))</f>
        <v>#REF!</v>
      </c>
      <c r="AA187" s="38" t="e">
        <f t="shared" si="108"/>
        <v>#REF!</v>
      </c>
      <c r="AB187" s="38" t="e">
        <f t="shared" si="109"/>
        <v>#REF!</v>
      </c>
      <c r="AC187" s="38" t="e">
        <f t="shared" si="110"/>
        <v>#REF!</v>
      </c>
      <c r="AD187" s="38" t="e">
        <f t="shared" si="111"/>
        <v>#REF!</v>
      </c>
      <c r="AE187" s="38" t="e">
        <f t="shared" si="112"/>
        <v>#REF!</v>
      </c>
      <c r="AF187" s="38" t="e">
        <f t="shared" si="113"/>
        <v>#REF!</v>
      </c>
      <c r="AG187" s="38" t="e">
        <f t="shared" si="114"/>
        <v>#REF!</v>
      </c>
      <c r="AH187" s="38" t="e">
        <f t="shared" si="115"/>
        <v>#REF!</v>
      </c>
      <c r="AJ187" s="38" t="e">
        <f>IF(#REF!="","",VLOOKUP(#REF!,$A$5:$C$173,3,))</f>
        <v>#REF!</v>
      </c>
      <c r="AK187" s="38" t="e">
        <f t="shared" si="116"/>
        <v>#REF!</v>
      </c>
      <c r="AL187" s="38" t="e">
        <f t="shared" si="107"/>
        <v>#REF!</v>
      </c>
      <c r="AM187" s="38" t="e">
        <f t="shared" si="107"/>
        <v>#REF!</v>
      </c>
      <c r="AN187" s="38" t="e">
        <f t="shared" si="107"/>
        <v>#REF!</v>
      </c>
      <c r="AO187" s="38" t="e">
        <f t="shared" si="107"/>
        <v>#REF!</v>
      </c>
      <c r="AP187" s="38" t="e">
        <f t="shared" si="107"/>
        <v>#REF!</v>
      </c>
      <c r="AQ187" s="38" t="e">
        <f t="shared" si="107"/>
        <v>#REF!</v>
      </c>
      <c r="AR187" s="38" t="e">
        <f t="shared" si="107"/>
        <v>#REF!</v>
      </c>
      <c r="BA187" s="21" t="str">
        <f>IF(BB187="","",ROWS($BB$113:BB187))</f>
        <v/>
      </c>
      <c r="BB187" s="149"/>
      <c r="BC187" s="150"/>
      <c r="BD187" s="150"/>
      <c r="BE187" s="151"/>
      <c r="BF187" s="49"/>
      <c r="BG187" s="22" t="str">
        <f t="shared" si="119"/>
        <v/>
      </c>
      <c r="BH187" s="22"/>
      <c r="BI187" s="22"/>
      <c r="BJ187" s="22" t="str">
        <f t="shared" si="118"/>
        <v/>
      </c>
      <c r="BK187" s="22" t="str">
        <f t="shared" si="120"/>
        <v/>
      </c>
      <c r="BL187" s="22" t="str">
        <f t="shared" si="121"/>
        <v/>
      </c>
      <c r="BN187" s="14" t="str">
        <f t="shared" si="102"/>
        <v/>
      </c>
      <c r="BO187" s="14">
        <f t="shared" si="103"/>
        <v>5</v>
      </c>
      <c r="BP187" s="14" t="str">
        <f t="shared" si="104"/>
        <v>F</v>
      </c>
      <c r="BQ187" s="14" t="str">
        <f t="shared" si="105"/>
        <v>0</v>
      </c>
      <c r="BT187" s="13"/>
      <c r="BU187" s="45"/>
      <c r="BV187" s="45"/>
      <c r="BW187" s="2"/>
      <c r="BX187" s="11"/>
      <c r="BY187" s="11"/>
      <c r="BZ187" s="11"/>
      <c r="CA187" s="11"/>
      <c r="CB187" s="11"/>
      <c r="CC187" s="11"/>
      <c r="CE187" s="11"/>
      <c r="CF187" s="11"/>
      <c r="CG187" s="11"/>
      <c r="CH187" s="11"/>
      <c r="CI187" s="11"/>
      <c r="CJ187" s="11"/>
      <c r="CM187" s="14" t="e">
        <f>IF('Nutritional Status'!#REF!="","",IF('Nutritional Status'!#REF!&gt;CT187,$CU$3,IF('Nutritional Status'!#REF!&gt;CR187,$CS$3,IF('Nutritional Status'!#REF!&gt;CP187,$CQ$3,$CP$3))))</f>
        <v>#REF!</v>
      </c>
      <c r="CN187" s="38">
        <v>82</v>
      </c>
      <c r="CO187" s="14" t="e">
        <f t="shared" si="98"/>
        <v>#REF!</v>
      </c>
      <c r="CP187" s="14" t="e">
        <f t="shared" si="106"/>
        <v>#REF!</v>
      </c>
      <c r="CQ187" s="14" t="e">
        <f t="shared" si="106"/>
        <v>#REF!</v>
      </c>
      <c r="CR187" s="14" t="e">
        <f t="shared" si="106"/>
        <v>#REF!</v>
      </c>
      <c r="CS187" s="14" t="e">
        <f t="shared" si="106"/>
        <v>#REF!</v>
      </c>
      <c r="CT187" s="14" t="e">
        <f t="shared" si="106"/>
        <v>#REF!</v>
      </c>
      <c r="CU187" s="14" t="e">
        <f t="shared" si="106"/>
        <v>#REF!</v>
      </c>
      <c r="CW187" s="38">
        <v>82</v>
      </c>
      <c r="CX187" s="14" t="e">
        <f t="shared" si="99"/>
        <v>#REF!</v>
      </c>
      <c r="CY187" s="14" t="e">
        <f t="shared" si="117"/>
        <v>#REF!</v>
      </c>
      <c r="CZ187" s="14" t="e">
        <f t="shared" si="117"/>
        <v>#REF!</v>
      </c>
      <c r="DA187" s="14" t="e">
        <f t="shared" si="117"/>
        <v>#REF!</v>
      </c>
      <c r="DB187" s="14" t="e">
        <f t="shared" si="117"/>
        <v>#REF!</v>
      </c>
      <c r="DC187" s="14" t="e">
        <f t="shared" si="117"/>
        <v>#REF!</v>
      </c>
      <c r="DD187" s="14" t="e">
        <f t="shared" si="117"/>
        <v>#REF!</v>
      </c>
    </row>
    <row r="188" spans="1:108" ht="15" customHeight="1">
      <c r="A188" s="13"/>
      <c r="B188" s="31"/>
      <c r="C188" s="31"/>
      <c r="D188" s="2"/>
      <c r="E188" s="11"/>
      <c r="F188" s="11"/>
      <c r="G188" s="11"/>
      <c r="H188" s="11"/>
      <c r="I188" s="11"/>
      <c r="J188" s="11"/>
      <c r="K188" s="1"/>
      <c r="L188" s="1"/>
      <c r="M188" s="3"/>
      <c r="N188" s="11"/>
      <c r="O188" s="11"/>
      <c r="P188" s="1"/>
      <c r="Q188" s="1"/>
      <c r="R188" s="1"/>
      <c r="S188" s="1"/>
      <c r="T188" s="1"/>
      <c r="U188" s="1"/>
      <c r="Y188" s="38">
        <v>83</v>
      </c>
      <c r="Z188" s="38" t="e">
        <f>IF('Nutritional Status'!#REF!="","",VLOOKUP('Nutritional Status'!#REF!,$A$5:$C$173,3,))</f>
        <v>#REF!</v>
      </c>
      <c r="AA188" s="38" t="e">
        <f t="shared" si="108"/>
        <v>#REF!</v>
      </c>
      <c r="AB188" s="38" t="e">
        <f t="shared" si="109"/>
        <v>#REF!</v>
      </c>
      <c r="AC188" s="38" t="e">
        <f t="shared" si="110"/>
        <v>#REF!</v>
      </c>
      <c r="AD188" s="38" t="e">
        <f t="shared" si="111"/>
        <v>#REF!</v>
      </c>
      <c r="AE188" s="38" t="e">
        <f t="shared" si="112"/>
        <v>#REF!</v>
      </c>
      <c r="AF188" s="38" t="e">
        <f t="shared" si="113"/>
        <v>#REF!</v>
      </c>
      <c r="AG188" s="38" t="e">
        <f t="shared" si="114"/>
        <v>#REF!</v>
      </c>
      <c r="AH188" s="38" t="e">
        <f t="shared" si="115"/>
        <v>#REF!</v>
      </c>
      <c r="AJ188" s="38" t="e">
        <f>IF(#REF!="","",VLOOKUP(#REF!,$A$5:$C$173,3,))</f>
        <v>#REF!</v>
      </c>
      <c r="AK188" s="38" t="e">
        <f t="shared" si="116"/>
        <v>#REF!</v>
      </c>
      <c r="AL188" s="38" t="e">
        <f t="shared" si="107"/>
        <v>#REF!</v>
      </c>
      <c r="AM188" s="38" t="e">
        <f t="shared" si="107"/>
        <v>#REF!</v>
      </c>
      <c r="AN188" s="38" t="e">
        <f t="shared" si="107"/>
        <v>#REF!</v>
      </c>
      <c r="AO188" s="38" t="e">
        <f t="shared" si="107"/>
        <v>#REF!</v>
      </c>
      <c r="AP188" s="38" t="e">
        <f t="shared" si="107"/>
        <v>#REF!</v>
      </c>
      <c r="AQ188" s="38" t="e">
        <f t="shared" si="107"/>
        <v>#REF!</v>
      </c>
      <c r="AR188" s="38" t="e">
        <f t="shared" si="107"/>
        <v>#REF!</v>
      </c>
      <c r="BA188" s="21" t="str">
        <f>IF(BB188="","",ROWS($BB$113:BB188))</f>
        <v/>
      </c>
      <c r="BB188" s="149"/>
      <c r="BC188" s="150"/>
      <c r="BD188" s="150"/>
      <c r="BE188" s="151"/>
      <c r="BF188" s="49"/>
      <c r="BG188" s="22" t="str">
        <f t="shared" si="119"/>
        <v/>
      </c>
      <c r="BH188" s="22"/>
      <c r="BI188" s="22"/>
      <c r="BJ188" s="22" t="str">
        <f t="shared" si="118"/>
        <v/>
      </c>
      <c r="BK188" s="22" t="str">
        <f t="shared" si="120"/>
        <v/>
      </c>
      <c r="BL188" s="22" t="str">
        <f t="shared" si="121"/>
        <v/>
      </c>
      <c r="BN188" s="14" t="str">
        <f t="shared" si="102"/>
        <v/>
      </c>
      <c r="BO188" s="14">
        <f t="shared" si="103"/>
        <v>5</v>
      </c>
      <c r="BP188" s="14" t="str">
        <f t="shared" si="104"/>
        <v>F</v>
      </c>
      <c r="BQ188" s="14" t="str">
        <f t="shared" si="105"/>
        <v>0</v>
      </c>
      <c r="BT188" s="13"/>
      <c r="BU188" s="45"/>
      <c r="BV188" s="45"/>
      <c r="BW188" s="2"/>
      <c r="BX188" s="11"/>
      <c r="BY188" s="11"/>
      <c r="BZ188" s="11"/>
      <c r="CA188" s="11"/>
      <c r="CB188" s="11"/>
      <c r="CC188" s="11"/>
      <c r="CE188" s="11"/>
      <c r="CF188" s="11"/>
      <c r="CG188" s="11"/>
      <c r="CH188" s="11"/>
      <c r="CI188" s="11"/>
      <c r="CJ188" s="11"/>
      <c r="CM188" s="14" t="e">
        <f>IF('Nutritional Status'!#REF!="","",IF('Nutritional Status'!#REF!&gt;CT188,$CU$3,IF('Nutritional Status'!#REF!&gt;CR188,$CS$3,IF('Nutritional Status'!#REF!&gt;CP188,$CQ$3,$CP$3))))</f>
        <v>#REF!</v>
      </c>
      <c r="CN188" s="38">
        <v>83</v>
      </c>
      <c r="CO188" s="14" t="e">
        <f t="shared" si="98"/>
        <v>#REF!</v>
      </c>
      <c r="CP188" s="14" t="e">
        <f t="shared" si="106"/>
        <v>#REF!</v>
      </c>
      <c r="CQ188" s="14" t="e">
        <f t="shared" si="106"/>
        <v>#REF!</v>
      </c>
      <c r="CR188" s="14" t="e">
        <f t="shared" si="106"/>
        <v>#REF!</v>
      </c>
      <c r="CS188" s="14" t="e">
        <f t="shared" si="106"/>
        <v>#REF!</v>
      </c>
      <c r="CT188" s="14" t="e">
        <f t="shared" si="106"/>
        <v>#REF!</v>
      </c>
      <c r="CU188" s="14" t="e">
        <f t="shared" si="106"/>
        <v>#REF!</v>
      </c>
      <c r="CW188" s="38">
        <v>83</v>
      </c>
      <c r="CX188" s="14" t="e">
        <f t="shared" si="99"/>
        <v>#REF!</v>
      </c>
      <c r="CY188" s="14" t="e">
        <f t="shared" si="117"/>
        <v>#REF!</v>
      </c>
      <c r="CZ188" s="14" t="e">
        <f t="shared" si="117"/>
        <v>#REF!</v>
      </c>
      <c r="DA188" s="14" t="e">
        <f t="shared" si="117"/>
        <v>#REF!</v>
      </c>
      <c r="DB188" s="14" t="e">
        <f t="shared" si="117"/>
        <v>#REF!</v>
      </c>
      <c r="DC188" s="14" t="e">
        <f t="shared" si="117"/>
        <v>#REF!</v>
      </c>
      <c r="DD188" s="14" t="e">
        <f t="shared" si="117"/>
        <v>#REF!</v>
      </c>
    </row>
    <row r="189" spans="1:108" ht="15" customHeight="1">
      <c r="A189" s="13"/>
      <c r="B189" s="31"/>
      <c r="C189" s="31"/>
      <c r="D189" s="2"/>
      <c r="E189" s="11"/>
      <c r="F189" s="11"/>
      <c r="G189" s="11"/>
      <c r="H189" s="11"/>
      <c r="I189" s="11"/>
      <c r="J189" s="11"/>
      <c r="K189" s="1"/>
      <c r="L189" s="1"/>
      <c r="M189" s="3"/>
      <c r="N189" s="11"/>
      <c r="O189" s="11"/>
      <c r="P189" s="1"/>
      <c r="Q189" s="1"/>
      <c r="R189" s="1"/>
      <c r="S189" s="1"/>
      <c r="T189" s="1"/>
      <c r="U189" s="1"/>
      <c r="Y189" s="38">
        <v>84</v>
      </c>
      <c r="Z189" s="38" t="e">
        <f>IF('Nutritional Status'!#REF!="","",VLOOKUP('Nutritional Status'!#REF!,$A$5:$C$173,3,))</f>
        <v>#REF!</v>
      </c>
      <c r="AA189" s="38" t="e">
        <f t="shared" si="108"/>
        <v>#REF!</v>
      </c>
      <c r="AB189" s="38" t="e">
        <f t="shared" si="109"/>
        <v>#REF!</v>
      </c>
      <c r="AC189" s="38" t="e">
        <f t="shared" si="110"/>
        <v>#REF!</v>
      </c>
      <c r="AD189" s="38" t="e">
        <f t="shared" si="111"/>
        <v>#REF!</v>
      </c>
      <c r="AE189" s="38" t="e">
        <f t="shared" si="112"/>
        <v>#REF!</v>
      </c>
      <c r="AF189" s="38" t="e">
        <f t="shared" si="113"/>
        <v>#REF!</v>
      </c>
      <c r="AG189" s="38" t="e">
        <f t="shared" si="114"/>
        <v>#REF!</v>
      </c>
      <c r="AH189" s="38" t="e">
        <f t="shared" si="115"/>
        <v>#REF!</v>
      </c>
      <c r="AJ189" s="38" t="e">
        <f>IF(#REF!="","",VLOOKUP(#REF!,$A$5:$C$173,3,))</f>
        <v>#REF!</v>
      </c>
      <c r="AK189" s="38" t="e">
        <f t="shared" si="116"/>
        <v>#REF!</v>
      </c>
      <c r="AL189" s="38" t="e">
        <f t="shared" si="107"/>
        <v>#REF!</v>
      </c>
      <c r="AM189" s="38" t="e">
        <f t="shared" si="107"/>
        <v>#REF!</v>
      </c>
      <c r="AN189" s="38" t="e">
        <f t="shared" si="107"/>
        <v>#REF!</v>
      </c>
      <c r="AO189" s="38" t="e">
        <f t="shared" si="107"/>
        <v>#REF!</v>
      </c>
      <c r="AP189" s="38" t="e">
        <f t="shared" si="107"/>
        <v>#REF!</v>
      </c>
      <c r="AQ189" s="38" t="e">
        <f t="shared" si="107"/>
        <v>#REF!</v>
      </c>
      <c r="AR189" s="38" t="e">
        <f t="shared" si="107"/>
        <v>#REF!</v>
      </c>
      <c r="BA189" s="21" t="str">
        <f>IF(BB189="","",ROWS($BB$113:BB189))</f>
        <v/>
      </c>
      <c r="BB189" s="149"/>
      <c r="BC189" s="150"/>
      <c r="BD189" s="150"/>
      <c r="BE189" s="151"/>
      <c r="BF189" s="49"/>
      <c r="BG189" s="22" t="str">
        <f t="shared" si="119"/>
        <v/>
      </c>
      <c r="BH189" s="22"/>
      <c r="BI189" s="22"/>
      <c r="BJ189" s="22" t="str">
        <f t="shared" si="118"/>
        <v/>
      </c>
      <c r="BK189" s="22" t="str">
        <f t="shared" si="120"/>
        <v/>
      </c>
      <c r="BL189" s="22" t="str">
        <f t="shared" si="121"/>
        <v/>
      </c>
      <c r="BN189" s="14" t="str">
        <f t="shared" si="102"/>
        <v/>
      </c>
      <c r="BO189" s="14">
        <f t="shared" si="103"/>
        <v>5</v>
      </c>
      <c r="BP189" s="14" t="str">
        <f t="shared" si="104"/>
        <v>F</v>
      </c>
      <c r="BQ189" s="14" t="str">
        <f t="shared" si="105"/>
        <v>0</v>
      </c>
      <c r="BT189" s="13"/>
      <c r="BU189" s="45"/>
      <c r="BV189" s="45"/>
      <c r="BW189" s="2"/>
      <c r="BX189" s="11"/>
      <c r="BY189" s="11"/>
      <c r="BZ189" s="11"/>
      <c r="CA189" s="11"/>
      <c r="CB189" s="11"/>
      <c r="CC189" s="11"/>
      <c r="CE189" s="11"/>
      <c r="CF189" s="11"/>
      <c r="CG189" s="11"/>
      <c r="CH189" s="11"/>
      <c r="CI189" s="11"/>
      <c r="CJ189" s="11"/>
      <c r="CM189" s="14" t="e">
        <f>IF('Nutritional Status'!#REF!="","",IF('Nutritional Status'!#REF!&gt;CT189,$CU$3,IF('Nutritional Status'!#REF!&gt;CR189,$CS$3,IF('Nutritional Status'!#REF!&gt;CP189,$CQ$3,$CP$3))))</f>
        <v>#REF!</v>
      </c>
      <c r="CN189" s="38">
        <v>84</v>
      </c>
      <c r="CO189" s="14" t="e">
        <f t="shared" si="98"/>
        <v>#REF!</v>
      </c>
      <c r="CP189" s="14" t="e">
        <f t="shared" si="106"/>
        <v>#REF!</v>
      </c>
      <c r="CQ189" s="14" t="e">
        <f t="shared" si="106"/>
        <v>#REF!</v>
      </c>
      <c r="CR189" s="14" t="e">
        <f t="shared" si="106"/>
        <v>#REF!</v>
      </c>
      <c r="CS189" s="14" t="e">
        <f t="shared" si="106"/>
        <v>#REF!</v>
      </c>
      <c r="CT189" s="14" t="e">
        <f t="shared" si="106"/>
        <v>#REF!</v>
      </c>
      <c r="CU189" s="14" t="e">
        <f t="shared" si="106"/>
        <v>#REF!</v>
      </c>
      <c r="CW189" s="38">
        <v>84</v>
      </c>
      <c r="CX189" s="14" t="e">
        <f t="shared" si="99"/>
        <v>#REF!</v>
      </c>
      <c r="CY189" s="14" t="e">
        <f t="shared" si="117"/>
        <v>#REF!</v>
      </c>
      <c r="CZ189" s="14" t="e">
        <f t="shared" si="117"/>
        <v>#REF!</v>
      </c>
      <c r="DA189" s="14" t="e">
        <f t="shared" si="117"/>
        <v>#REF!</v>
      </c>
      <c r="DB189" s="14" t="e">
        <f t="shared" si="117"/>
        <v>#REF!</v>
      </c>
      <c r="DC189" s="14" t="e">
        <f t="shared" si="117"/>
        <v>#REF!</v>
      </c>
      <c r="DD189" s="14" t="e">
        <f t="shared" si="117"/>
        <v>#REF!</v>
      </c>
    </row>
    <row r="190" spans="1:108" ht="15" customHeight="1">
      <c r="A190" s="13"/>
      <c r="B190" s="31"/>
      <c r="C190" s="31"/>
      <c r="D190" s="2"/>
      <c r="E190" s="11"/>
      <c r="F190" s="11"/>
      <c r="G190" s="11"/>
      <c r="H190" s="11"/>
      <c r="I190" s="11"/>
      <c r="J190" s="11"/>
      <c r="K190" s="1"/>
      <c r="L190" s="1"/>
      <c r="M190" s="3"/>
      <c r="N190" s="11"/>
      <c r="O190" s="11"/>
      <c r="P190" s="1"/>
      <c r="Q190" s="1"/>
      <c r="R190" s="1"/>
      <c r="S190" s="1"/>
      <c r="T190" s="1"/>
      <c r="U190" s="1"/>
      <c r="Y190" s="38">
        <v>85</v>
      </c>
      <c r="Z190" s="38" t="e">
        <f>IF('Nutritional Status'!#REF!="","",VLOOKUP('Nutritional Status'!#REF!,$A$5:$C$173,3,))</f>
        <v>#REF!</v>
      </c>
      <c r="AA190" s="38" t="e">
        <f t="shared" si="108"/>
        <v>#REF!</v>
      </c>
      <c r="AB190" s="38" t="e">
        <f t="shared" si="109"/>
        <v>#REF!</v>
      </c>
      <c r="AC190" s="38" t="e">
        <f t="shared" si="110"/>
        <v>#REF!</v>
      </c>
      <c r="AD190" s="38" t="e">
        <f t="shared" si="111"/>
        <v>#REF!</v>
      </c>
      <c r="AE190" s="38" t="e">
        <f t="shared" si="112"/>
        <v>#REF!</v>
      </c>
      <c r="AF190" s="38" t="e">
        <f t="shared" si="113"/>
        <v>#REF!</v>
      </c>
      <c r="AG190" s="38" t="e">
        <f t="shared" si="114"/>
        <v>#REF!</v>
      </c>
      <c r="AH190" s="38" t="e">
        <f t="shared" si="115"/>
        <v>#REF!</v>
      </c>
      <c r="AJ190" s="38" t="e">
        <f>IF(#REF!="","",VLOOKUP(#REF!,$A$5:$C$173,3,))</f>
        <v>#REF!</v>
      </c>
      <c r="AK190" s="38" t="e">
        <f t="shared" si="116"/>
        <v>#REF!</v>
      </c>
      <c r="AL190" s="38" t="e">
        <f t="shared" si="107"/>
        <v>#REF!</v>
      </c>
      <c r="AM190" s="38" t="e">
        <f t="shared" si="107"/>
        <v>#REF!</v>
      </c>
      <c r="AN190" s="38" t="e">
        <f t="shared" si="107"/>
        <v>#REF!</v>
      </c>
      <c r="AO190" s="38" t="e">
        <f t="shared" si="107"/>
        <v>#REF!</v>
      </c>
      <c r="AP190" s="38" t="e">
        <f t="shared" si="107"/>
        <v>#REF!</v>
      </c>
      <c r="AQ190" s="38" t="e">
        <f t="shared" si="107"/>
        <v>#REF!</v>
      </c>
      <c r="AR190" s="38" t="e">
        <f t="shared" si="107"/>
        <v>#REF!</v>
      </c>
      <c r="BA190" s="21" t="str">
        <f>IF(BB190="","",ROWS($BB$113:BB190))</f>
        <v/>
      </c>
      <c r="BB190" s="149"/>
      <c r="BC190" s="150"/>
      <c r="BD190" s="150"/>
      <c r="BE190" s="151"/>
      <c r="BF190" s="49"/>
      <c r="BG190" s="22" t="str">
        <f t="shared" si="119"/>
        <v/>
      </c>
      <c r="BH190" s="22"/>
      <c r="BI190" s="22"/>
      <c r="BJ190" s="22" t="str">
        <f t="shared" si="118"/>
        <v/>
      </c>
      <c r="BK190" s="22" t="str">
        <f t="shared" si="120"/>
        <v/>
      </c>
      <c r="BL190" s="22" t="str">
        <f t="shared" si="121"/>
        <v/>
      </c>
      <c r="BN190" s="14" t="str">
        <f t="shared" si="102"/>
        <v/>
      </c>
      <c r="BO190" s="14">
        <f t="shared" si="103"/>
        <v>5</v>
      </c>
      <c r="BP190" s="14" t="str">
        <f t="shared" si="104"/>
        <v>F</v>
      </c>
      <c r="BQ190" s="14" t="str">
        <f t="shared" si="105"/>
        <v>0</v>
      </c>
      <c r="BT190" s="13"/>
      <c r="BU190" s="45"/>
      <c r="BV190" s="45"/>
      <c r="BW190" s="2"/>
      <c r="BX190" s="11"/>
      <c r="BY190" s="11"/>
      <c r="BZ190" s="11"/>
      <c r="CA190" s="11"/>
      <c r="CB190" s="11"/>
      <c r="CC190" s="11"/>
      <c r="CE190" s="11"/>
      <c r="CF190" s="11"/>
      <c r="CG190" s="11"/>
      <c r="CH190" s="11"/>
      <c r="CI190" s="11"/>
      <c r="CJ190" s="11"/>
      <c r="CM190" s="14" t="e">
        <f>IF('Nutritional Status'!#REF!="","",IF('Nutritional Status'!#REF!&gt;CT190,$CU$3,IF('Nutritional Status'!#REF!&gt;CR190,$CS$3,IF('Nutritional Status'!#REF!&gt;CP190,$CQ$3,$CP$3))))</f>
        <v>#REF!</v>
      </c>
      <c r="CN190" s="38">
        <v>85</v>
      </c>
      <c r="CO190" s="14" t="e">
        <f t="shared" si="98"/>
        <v>#REF!</v>
      </c>
      <c r="CP190" s="14" t="e">
        <f t="shared" si="106"/>
        <v>#REF!</v>
      </c>
      <c r="CQ190" s="14" t="e">
        <f t="shared" si="106"/>
        <v>#REF!</v>
      </c>
      <c r="CR190" s="14" t="e">
        <f t="shared" si="106"/>
        <v>#REF!</v>
      </c>
      <c r="CS190" s="14" t="e">
        <f t="shared" si="106"/>
        <v>#REF!</v>
      </c>
      <c r="CT190" s="14" t="e">
        <f t="shared" si="106"/>
        <v>#REF!</v>
      </c>
      <c r="CU190" s="14" t="e">
        <f t="shared" si="106"/>
        <v>#REF!</v>
      </c>
      <c r="CW190" s="38">
        <v>85</v>
      </c>
      <c r="CX190" s="14" t="e">
        <f t="shared" si="99"/>
        <v>#REF!</v>
      </c>
      <c r="CY190" s="14" t="e">
        <f t="shared" si="117"/>
        <v>#REF!</v>
      </c>
      <c r="CZ190" s="14" t="e">
        <f t="shared" si="117"/>
        <v>#REF!</v>
      </c>
      <c r="DA190" s="14" t="e">
        <f t="shared" si="117"/>
        <v>#REF!</v>
      </c>
      <c r="DB190" s="14" t="e">
        <f t="shared" si="117"/>
        <v>#REF!</v>
      </c>
      <c r="DC190" s="14" t="e">
        <f t="shared" si="117"/>
        <v>#REF!</v>
      </c>
      <c r="DD190" s="14" t="e">
        <f t="shared" si="117"/>
        <v>#REF!</v>
      </c>
    </row>
    <row r="191" spans="1:108" ht="15" customHeight="1">
      <c r="A191" s="13"/>
      <c r="B191" s="31"/>
      <c r="C191" s="31"/>
      <c r="D191" s="2"/>
      <c r="E191" s="11"/>
      <c r="F191" s="11"/>
      <c r="G191" s="11"/>
      <c r="H191" s="11"/>
      <c r="I191" s="11"/>
      <c r="J191" s="11"/>
      <c r="K191" s="1"/>
      <c r="L191" s="1"/>
      <c r="M191" s="3"/>
      <c r="N191" s="11"/>
      <c r="O191" s="11"/>
      <c r="P191" s="1"/>
      <c r="Q191" s="1"/>
      <c r="R191" s="1"/>
      <c r="S191" s="1"/>
      <c r="T191" s="1"/>
      <c r="U191" s="1"/>
      <c r="Y191" s="38">
        <v>86</v>
      </c>
      <c r="Z191" s="38" t="e">
        <f>IF('Nutritional Status'!#REF!="","",VLOOKUP('Nutritional Status'!#REF!,$A$5:$C$173,3,))</f>
        <v>#REF!</v>
      </c>
      <c r="AA191" s="38" t="e">
        <f t="shared" si="108"/>
        <v>#REF!</v>
      </c>
      <c r="AB191" s="38" t="e">
        <f t="shared" si="109"/>
        <v>#REF!</v>
      </c>
      <c r="AC191" s="38" t="e">
        <f t="shared" si="110"/>
        <v>#REF!</v>
      </c>
      <c r="AD191" s="38" t="e">
        <f t="shared" si="111"/>
        <v>#REF!</v>
      </c>
      <c r="AE191" s="38" t="e">
        <f t="shared" si="112"/>
        <v>#REF!</v>
      </c>
      <c r="AF191" s="38" t="e">
        <f t="shared" si="113"/>
        <v>#REF!</v>
      </c>
      <c r="AG191" s="38" t="e">
        <f t="shared" si="114"/>
        <v>#REF!</v>
      </c>
      <c r="AH191" s="38" t="e">
        <f t="shared" si="115"/>
        <v>#REF!</v>
      </c>
      <c r="AJ191" s="38" t="e">
        <f>IF(#REF!="","",VLOOKUP(#REF!,$A$5:$C$173,3,))</f>
        <v>#REF!</v>
      </c>
      <c r="AK191" s="38" t="e">
        <f t="shared" si="116"/>
        <v>#REF!</v>
      </c>
      <c r="AL191" s="38" t="e">
        <f t="shared" si="107"/>
        <v>#REF!</v>
      </c>
      <c r="AM191" s="38" t="e">
        <f t="shared" si="107"/>
        <v>#REF!</v>
      </c>
      <c r="AN191" s="38" t="e">
        <f t="shared" si="107"/>
        <v>#REF!</v>
      </c>
      <c r="AO191" s="38" t="e">
        <f t="shared" si="107"/>
        <v>#REF!</v>
      </c>
      <c r="AP191" s="38" t="e">
        <f t="shared" si="107"/>
        <v>#REF!</v>
      </c>
      <c r="AQ191" s="38" t="e">
        <f t="shared" si="107"/>
        <v>#REF!</v>
      </c>
      <c r="AR191" s="38" t="e">
        <f t="shared" si="107"/>
        <v>#REF!</v>
      </c>
      <c r="BA191" s="21" t="str">
        <f>IF(BB191="","",ROWS($BB$113:BB191))</f>
        <v/>
      </c>
      <c r="BB191" s="149"/>
      <c r="BC191" s="150"/>
      <c r="BD191" s="150"/>
      <c r="BE191" s="151"/>
      <c r="BF191" s="49"/>
      <c r="BG191" s="22" t="str">
        <f t="shared" si="119"/>
        <v/>
      </c>
      <c r="BH191" s="22"/>
      <c r="BI191" s="22"/>
      <c r="BJ191" s="22" t="str">
        <f t="shared" si="118"/>
        <v/>
      </c>
      <c r="BK191" s="22" t="str">
        <f t="shared" si="120"/>
        <v/>
      </c>
      <c r="BL191" s="22" t="str">
        <f t="shared" si="121"/>
        <v/>
      </c>
      <c r="BN191" s="14" t="str">
        <f t="shared" si="102"/>
        <v/>
      </c>
      <c r="BO191" s="14">
        <f t="shared" si="103"/>
        <v>5</v>
      </c>
      <c r="BP191" s="14" t="str">
        <f t="shared" si="104"/>
        <v>F</v>
      </c>
      <c r="BQ191" s="14" t="str">
        <f t="shared" si="105"/>
        <v>0</v>
      </c>
      <c r="BT191" s="13"/>
      <c r="BU191" s="45"/>
      <c r="BV191" s="45"/>
      <c r="BW191" s="2"/>
      <c r="BX191" s="11"/>
      <c r="BY191" s="11"/>
      <c r="BZ191" s="11"/>
      <c r="CA191" s="11"/>
      <c r="CB191" s="11"/>
      <c r="CC191" s="11"/>
      <c r="CE191" s="11"/>
      <c r="CF191" s="11"/>
      <c r="CG191" s="11"/>
      <c r="CH191" s="11"/>
      <c r="CI191" s="11"/>
      <c r="CJ191" s="11"/>
      <c r="CM191" s="14" t="e">
        <f>IF('Nutritional Status'!#REF!="","",IF('Nutritional Status'!#REF!&gt;CT191,$CU$3,IF('Nutritional Status'!#REF!&gt;CR191,$CS$3,IF('Nutritional Status'!#REF!&gt;CP191,$CQ$3,$CP$3))))</f>
        <v>#REF!</v>
      </c>
      <c r="CN191" s="38">
        <v>86</v>
      </c>
      <c r="CO191" s="14" t="e">
        <f t="shared" si="98"/>
        <v>#REF!</v>
      </c>
      <c r="CP191" s="14" t="e">
        <f t="shared" si="106"/>
        <v>#REF!</v>
      </c>
      <c r="CQ191" s="14" t="e">
        <f t="shared" si="106"/>
        <v>#REF!</v>
      </c>
      <c r="CR191" s="14" t="e">
        <f t="shared" si="106"/>
        <v>#REF!</v>
      </c>
      <c r="CS191" s="14" t="e">
        <f t="shared" si="106"/>
        <v>#REF!</v>
      </c>
      <c r="CT191" s="14" t="e">
        <f t="shared" si="106"/>
        <v>#REF!</v>
      </c>
      <c r="CU191" s="14" t="e">
        <f t="shared" si="106"/>
        <v>#REF!</v>
      </c>
      <c r="CW191" s="38">
        <v>86</v>
      </c>
      <c r="CX191" s="14" t="e">
        <f t="shared" si="99"/>
        <v>#REF!</v>
      </c>
      <c r="CY191" s="14" t="e">
        <f t="shared" si="117"/>
        <v>#REF!</v>
      </c>
      <c r="CZ191" s="14" t="e">
        <f t="shared" si="117"/>
        <v>#REF!</v>
      </c>
      <c r="DA191" s="14" t="e">
        <f t="shared" si="117"/>
        <v>#REF!</v>
      </c>
      <c r="DB191" s="14" t="e">
        <f t="shared" si="117"/>
        <v>#REF!</v>
      </c>
      <c r="DC191" s="14" t="e">
        <f t="shared" si="117"/>
        <v>#REF!</v>
      </c>
      <c r="DD191" s="14" t="e">
        <f t="shared" si="117"/>
        <v>#REF!</v>
      </c>
    </row>
    <row r="192" spans="1:108" ht="15" customHeight="1">
      <c r="A192" s="13"/>
      <c r="B192" s="31"/>
      <c r="C192" s="31"/>
      <c r="D192" s="2"/>
      <c r="E192" s="11"/>
      <c r="F192" s="11"/>
      <c r="G192" s="11"/>
      <c r="H192" s="11"/>
      <c r="I192" s="11"/>
      <c r="J192" s="11"/>
      <c r="K192" s="1"/>
      <c r="L192" s="1"/>
      <c r="M192" s="3"/>
      <c r="N192" s="11"/>
      <c r="O192" s="11"/>
      <c r="P192" s="1"/>
      <c r="Q192" s="1"/>
      <c r="R192" s="1"/>
      <c r="S192" s="1"/>
      <c r="T192" s="1"/>
      <c r="U192" s="1"/>
      <c r="Y192" s="38">
        <v>87</v>
      </c>
      <c r="Z192" s="38" t="e">
        <f>IF('Nutritional Status'!#REF!="","",VLOOKUP('Nutritional Status'!#REF!,$A$5:$C$173,3,))</f>
        <v>#REF!</v>
      </c>
      <c r="AA192" s="38" t="e">
        <f t="shared" si="108"/>
        <v>#REF!</v>
      </c>
      <c r="AB192" s="38" t="e">
        <f t="shared" si="109"/>
        <v>#REF!</v>
      </c>
      <c r="AC192" s="38" t="e">
        <f t="shared" si="110"/>
        <v>#REF!</v>
      </c>
      <c r="AD192" s="38" t="e">
        <f t="shared" si="111"/>
        <v>#REF!</v>
      </c>
      <c r="AE192" s="38" t="e">
        <f t="shared" si="112"/>
        <v>#REF!</v>
      </c>
      <c r="AF192" s="38" t="e">
        <f t="shared" si="113"/>
        <v>#REF!</v>
      </c>
      <c r="AG192" s="38" t="e">
        <f t="shared" si="114"/>
        <v>#REF!</v>
      </c>
      <c r="AH192" s="38" t="e">
        <f t="shared" si="115"/>
        <v>#REF!</v>
      </c>
      <c r="AJ192" s="38" t="e">
        <f>IF(#REF!="","",VLOOKUP(#REF!,$A$5:$C$173,3,))</f>
        <v>#REF!</v>
      </c>
      <c r="AK192" s="38" t="e">
        <f t="shared" si="116"/>
        <v>#REF!</v>
      </c>
      <c r="AL192" s="38" t="e">
        <f t="shared" si="107"/>
        <v>#REF!</v>
      </c>
      <c r="AM192" s="38" t="e">
        <f t="shared" si="107"/>
        <v>#REF!</v>
      </c>
      <c r="AN192" s="38" t="e">
        <f t="shared" si="107"/>
        <v>#REF!</v>
      </c>
      <c r="AO192" s="38" t="e">
        <f t="shared" si="107"/>
        <v>#REF!</v>
      </c>
      <c r="AP192" s="38" t="e">
        <f t="shared" si="107"/>
        <v>#REF!</v>
      </c>
      <c r="AQ192" s="38" t="e">
        <f t="shared" si="107"/>
        <v>#REF!</v>
      </c>
      <c r="AR192" s="38" t="e">
        <f t="shared" si="107"/>
        <v>#REF!</v>
      </c>
      <c r="BA192" s="21" t="str">
        <f>IF(BB192="","",ROWS($BB$113:BB192))</f>
        <v/>
      </c>
      <c r="BB192" s="149"/>
      <c r="BC192" s="150"/>
      <c r="BD192" s="150"/>
      <c r="BE192" s="151"/>
      <c r="BF192" s="49"/>
      <c r="BG192" s="22" t="str">
        <f t="shared" si="119"/>
        <v/>
      </c>
      <c r="BH192" s="22"/>
      <c r="BI192" s="22"/>
      <c r="BJ192" s="22" t="str">
        <f t="shared" si="118"/>
        <v/>
      </c>
      <c r="BK192" s="22" t="str">
        <f t="shared" si="120"/>
        <v/>
      </c>
      <c r="BL192" s="22" t="str">
        <f t="shared" si="121"/>
        <v/>
      </c>
      <c r="BN192" s="14" t="str">
        <f t="shared" si="102"/>
        <v/>
      </c>
      <c r="BO192" s="14">
        <f t="shared" si="103"/>
        <v>5</v>
      </c>
      <c r="BP192" s="14" t="str">
        <f t="shared" si="104"/>
        <v>F</v>
      </c>
      <c r="BQ192" s="14" t="str">
        <f t="shared" si="105"/>
        <v>0</v>
      </c>
      <c r="BT192" s="13"/>
      <c r="BU192" s="45"/>
      <c r="BV192" s="45"/>
      <c r="BW192" s="2"/>
      <c r="BX192" s="11"/>
      <c r="BY192" s="11"/>
      <c r="BZ192" s="11"/>
      <c r="CA192" s="11"/>
      <c r="CB192" s="11"/>
      <c r="CC192" s="11"/>
      <c r="CE192" s="11"/>
      <c r="CF192" s="11"/>
      <c r="CG192" s="11"/>
      <c r="CH192" s="11"/>
      <c r="CI192" s="11"/>
      <c r="CJ192" s="11"/>
      <c r="CM192" s="14" t="e">
        <f>IF('Nutritional Status'!#REF!="","",IF('Nutritional Status'!#REF!&gt;CT192,$CU$3,IF('Nutritional Status'!#REF!&gt;CR192,$CS$3,IF('Nutritional Status'!#REF!&gt;CP192,$CQ$3,$CP$3))))</f>
        <v>#REF!</v>
      </c>
      <c r="CN192" s="38">
        <v>87</v>
      </c>
      <c r="CO192" s="14" t="e">
        <f t="shared" si="98"/>
        <v>#REF!</v>
      </c>
      <c r="CP192" s="14" t="e">
        <f t="shared" si="106"/>
        <v>#REF!</v>
      </c>
      <c r="CQ192" s="14" t="e">
        <f t="shared" si="106"/>
        <v>#REF!</v>
      </c>
      <c r="CR192" s="14" t="e">
        <f t="shared" si="106"/>
        <v>#REF!</v>
      </c>
      <c r="CS192" s="14" t="e">
        <f t="shared" si="106"/>
        <v>#REF!</v>
      </c>
      <c r="CT192" s="14" t="e">
        <f t="shared" si="106"/>
        <v>#REF!</v>
      </c>
      <c r="CU192" s="14" t="e">
        <f t="shared" si="106"/>
        <v>#REF!</v>
      </c>
      <c r="CW192" s="38">
        <v>87</v>
      </c>
      <c r="CX192" s="14" t="e">
        <f t="shared" si="99"/>
        <v>#REF!</v>
      </c>
      <c r="CY192" s="14" t="e">
        <f t="shared" si="117"/>
        <v>#REF!</v>
      </c>
      <c r="CZ192" s="14" t="e">
        <f t="shared" si="117"/>
        <v>#REF!</v>
      </c>
      <c r="DA192" s="14" t="e">
        <f t="shared" si="117"/>
        <v>#REF!</v>
      </c>
      <c r="DB192" s="14" t="e">
        <f t="shared" si="117"/>
        <v>#REF!</v>
      </c>
      <c r="DC192" s="14" t="e">
        <f t="shared" si="117"/>
        <v>#REF!</v>
      </c>
      <c r="DD192" s="14" t="e">
        <f t="shared" si="117"/>
        <v>#REF!</v>
      </c>
    </row>
    <row r="193" spans="1:108" ht="15" customHeight="1">
      <c r="A193" s="13"/>
      <c r="B193" s="31"/>
      <c r="C193" s="31"/>
      <c r="D193" s="2"/>
      <c r="E193" s="11"/>
      <c r="F193" s="11"/>
      <c r="G193" s="11"/>
      <c r="H193" s="11"/>
      <c r="I193" s="11"/>
      <c r="J193" s="11"/>
      <c r="K193" s="1"/>
      <c r="L193" s="1"/>
      <c r="M193" s="3"/>
      <c r="N193" s="11"/>
      <c r="O193" s="11"/>
      <c r="P193" s="1"/>
      <c r="Q193" s="1"/>
      <c r="R193" s="1"/>
      <c r="S193" s="1"/>
      <c r="T193" s="1"/>
      <c r="U193" s="1"/>
      <c r="Y193" s="38">
        <v>88</v>
      </c>
      <c r="Z193" s="38" t="e">
        <f>IF('Nutritional Status'!#REF!="","",VLOOKUP('Nutritional Status'!#REF!,$A$5:$C$173,3,))</f>
        <v>#REF!</v>
      </c>
      <c r="AA193" s="38" t="e">
        <f t="shared" si="108"/>
        <v>#REF!</v>
      </c>
      <c r="AB193" s="38" t="e">
        <f t="shared" si="109"/>
        <v>#REF!</v>
      </c>
      <c r="AC193" s="38" t="e">
        <f t="shared" si="110"/>
        <v>#REF!</v>
      </c>
      <c r="AD193" s="38" t="e">
        <f t="shared" si="111"/>
        <v>#REF!</v>
      </c>
      <c r="AE193" s="38" t="e">
        <f t="shared" si="112"/>
        <v>#REF!</v>
      </c>
      <c r="AF193" s="38" t="e">
        <f t="shared" si="113"/>
        <v>#REF!</v>
      </c>
      <c r="AG193" s="38" t="e">
        <f t="shared" si="114"/>
        <v>#REF!</v>
      </c>
      <c r="AH193" s="38" t="e">
        <f t="shared" si="115"/>
        <v>#REF!</v>
      </c>
      <c r="AJ193" s="38" t="e">
        <f>IF(#REF!="","",VLOOKUP(#REF!,$A$5:$C$173,3,))</f>
        <v>#REF!</v>
      </c>
      <c r="AK193" s="38" t="e">
        <f t="shared" si="116"/>
        <v>#REF!</v>
      </c>
      <c r="AL193" s="38" t="e">
        <f t="shared" si="107"/>
        <v>#REF!</v>
      </c>
      <c r="AM193" s="38" t="e">
        <f t="shared" si="107"/>
        <v>#REF!</v>
      </c>
      <c r="AN193" s="38" t="e">
        <f t="shared" si="107"/>
        <v>#REF!</v>
      </c>
      <c r="AO193" s="38" t="e">
        <f t="shared" si="107"/>
        <v>#REF!</v>
      </c>
      <c r="AP193" s="38" t="e">
        <f t="shared" si="107"/>
        <v>#REF!</v>
      </c>
      <c r="AQ193" s="38" t="e">
        <f t="shared" si="107"/>
        <v>#REF!</v>
      </c>
      <c r="AR193" s="38" t="e">
        <f t="shared" si="107"/>
        <v>#REF!</v>
      </c>
      <c r="BA193" s="21" t="str">
        <f>IF(BB193="","",ROWS($BB$113:BB193))</f>
        <v/>
      </c>
      <c r="BB193" s="149"/>
      <c r="BC193" s="150"/>
      <c r="BD193" s="150"/>
      <c r="BE193" s="151"/>
      <c r="BF193" s="49"/>
      <c r="BG193" s="22" t="str">
        <f t="shared" si="119"/>
        <v/>
      </c>
      <c r="BH193" s="22"/>
      <c r="BI193" s="22"/>
      <c r="BJ193" s="22" t="str">
        <f t="shared" si="118"/>
        <v/>
      </c>
      <c r="BK193" s="22" t="str">
        <f t="shared" si="120"/>
        <v/>
      </c>
      <c r="BL193" s="22" t="str">
        <f t="shared" si="121"/>
        <v/>
      </c>
      <c r="BN193" s="14" t="str">
        <f t="shared" si="102"/>
        <v/>
      </c>
      <c r="BO193" s="14">
        <f t="shared" si="103"/>
        <v>5</v>
      </c>
      <c r="BP193" s="14" t="str">
        <f t="shared" si="104"/>
        <v>F</v>
      </c>
      <c r="BQ193" s="14" t="str">
        <f t="shared" si="105"/>
        <v>0</v>
      </c>
      <c r="BT193" s="13"/>
      <c r="BU193" s="45"/>
      <c r="BV193" s="45"/>
      <c r="BW193" s="2"/>
      <c r="BX193" s="11"/>
      <c r="BY193" s="11"/>
      <c r="BZ193" s="11"/>
      <c r="CA193" s="11"/>
      <c r="CB193" s="11"/>
      <c r="CC193" s="11"/>
      <c r="CE193" s="11"/>
      <c r="CF193" s="11"/>
      <c r="CG193" s="11"/>
      <c r="CH193" s="11"/>
      <c r="CI193" s="11"/>
      <c r="CJ193" s="11"/>
      <c r="CM193" s="14" t="e">
        <f>IF('Nutritional Status'!#REF!="","",IF('Nutritional Status'!#REF!&gt;CT193,$CU$3,IF('Nutritional Status'!#REF!&gt;CR193,$CS$3,IF('Nutritional Status'!#REF!&gt;CP193,$CQ$3,$CP$3))))</f>
        <v>#REF!</v>
      </c>
      <c r="CN193" s="38">
        <v>88</v>
      </c>
      <c r="CO193" s="14" t="e">
        <f t="shared" si="98"/>
        <v>#REF!</v>
      </c>
      <c r="CP193" s="14" t="e">
        <f t="shared" ref="CP193:CU205" si="122">IF($CO193="","",VLOOKUP($CO193,$BV$5:$CJ$173,CP$1))</f>
        <v>#REF!</v>
      </c>
      <c r="CQ193" s="14" t="e">
        <f t="shared" si="122"/>
        <v>#REF!</v>
      </c>
      <c r="CR193" s="14" t="e">
        <f t="shared" si="122"/>
        <v>#REF!</v>
      </c>
      <c r="CS193" s="14" t="e">
        <f t="shared" si="122"/>
        <v>#REF!</v>
      </c>
      <c r="CT193" s="14" t="e">
        <f t="shared" si="122"/>
        <v>#REF!</v>
      </c>
      <c r="CU193" s="14" t="e">
        <f t="shared" si="122"/>
        <v>#REF!</v>
      </c>
      <c r="CW193" s="38">
        <v>88</v>
      </c>
      <c r="CX193" s="14" t="e">
        <f t="shared" si="99"/>
        <v>#REF!</v>
      </c>
      <c r="CY193" s="14" t="e">
        <f t="shared" si="117"/>
        <v>#REF!</v>
      </c>
      <c r="CZ193" s="14" t="e">
        <f t="shared" si="117"/>
        <v>#REF!</v>
      </c>
      <c r="DA193" s="14" t="e">
        <f t="shared" si="117"/>
        <v>#REF!</v>
      </c>
      <c r="DB193" s="14" t="e">
        <f t="shared" si="117"/>
        <v>#REF!</v>
      </c>
      <c r="DC193" s="14" t="e">
        <f t="shared" si="117"/>
        <v>#REF!</v>
      </c>
      <c r="DD193" s="14" t="e">
        <f t="shared" si="117"/>
        <v>#REF!</v>
      </c>
    </row>
    <row r="194" spans="1:108" ht="15" customHeight="1">
      <c r="A194" s="13"/>
      <c r="B194" s="31"/>
      <c r="C194" s="31"/>
      <c r="D194" s="2"/>
      <c r="E194" s="11"/>
      <c r="F194" s="11"/>
      <c r="G194" s="11"/>
      <c r="H194" s="11"/>
      <c r="I194" s="11"/>
      <c r="J194" s="11"/>
      <c r="K194" s="1"/>
      <c r="L194" s="1"/>
      <c r="M194" s="3"/>
      <c r="N194" s="11"/>
      <c r="O194" s="11"/>
      <c r="P194" s="1"/>
      <c r="Q194" s="1"/>
      <c r="R194" s="1"/>
      <c r="S194" s="1"/>
      <c r="T194" s="1"/>
      <c r="U194" s="1"/>
      <c r="Y194" s="38">
        <v>89</v>
      </c>
      <c r="Z194" s="38" t="e">
        <f>IF('Nutritional Status'!#REF!="","",VLOOKUP('Nutritional Status'!#REF!,$A$5:$C$173,3,))</f>
        <v>#REF!</v>
      </c>
      <c r="AA194" s="38" t="e">
        <f t="shared" si="108"/>
        <v>#REF!</v>
      </c>
      <c r="AB194" s="38" t="e">
        <f t="shared" si="109"/>
        <v>#REF!</v>
      </c>
      <c r="AC194" s="38" t="e">
        <f t="shared" si="110"/>
        <v>#REF!</v>
      </c>
      <c r="AD194" s="38" t="e">
        <f t="shared" si="111"/>
        <v>#REF!</v>
      </c>
      <c r="AE194" s="38" t="e">
        <f t="shared" si="112"/>
        <v>#REF!</v>
      </c>
      <c r="AF194" s="38" t="e">
        <f t="shared" si="113"/>
        <v>#REF!</v>
      </c>
      <c r="AG194" s="38" t="e">
        <f t="shared" si="114"/>
        <v>#REF!</v>
      </c>
      <c r="AH194" s="38" t="e">
        <f t="shared" si="115"/>
        <v>#REF!</v>
      </c>
      <c r="AJ194" s="38" t="e">
        <f>IF(#REF!="","",VLOOKUP(#REF!,$A$5:$C$173,3,))</f>
        <v>#REF!</v>
      </c>
      <c r="AK194" s="38" t="e">
        <f t="shared" si="116"/>
        <v>#REF!</v>
      </c>
      <c r="AL194" s="38" t="e">
        <f t="shared" si="107"/>
        <v>#REF!</v>
      </c>
      <c r="AM194" s="38" t="e">
        <f t="shared" si="107"/>
        <v>#REF!</v>
      </c>
      <c r="AN194" s="38" t="e">
        <f t="shared" si="107"/>
        <v>#REF!</v>
      </c>
      <c r="AO194" s="38" t="e">
        <f t="shared" si="107"/>
        <v>#REF!</v>
      </c>
      <c r="AP194" s="38" t="e">
        <f t="shared" si="107"/>
        <v>#REF!</v>
      </c>
      <c r="AQ194" s="38" t="e">
        <f t="shared" si="107"/>
        <v>#REF!</v>
      </c>
      <c r="AR194" s="38" t="e">
        <f t="shared" si="107"/>
        <v>#REF!</v>
      </c>
      <c r="BA194" s="21" t="str">
        <f>IF(BB194="","",ROWS($BB$113:BB194))</f>
        <v/>
      </c>
      <c r="BB194" s="149"/>
      <c r="BC194" s="150"/>
      <c r="BD194" s="150"/>
      <c r="BE194" s="151"/>
      <c r="BF194" s="49"/>
      <c r="BG194" s="22" t="str">
        <f t="shared" si="119"/>
        <v/>
      </c>
      <c r="BH194" s="22"/>
      <c r="BI194" s="22"/>
      <c r="BJ194" s="22" t="str">
        <f t="shared" si="118"/>
        <v/>
      </c>
      <c r="BK194" s="22" t="str">
        <f t="shared" si="120"/>
        <v/>
      </c>
      <c r="BL194" s="22" t="str">
        <f t="shared" si="121"/>
        <v/>
      </c>
      <c r="BN194" s="14" t="str">
        <f t="shared" si="102"/>
        <v/>
      </c>
      <c r="BO194" s="14">
        <f t="shared" si="103"/>
        <v>5</v>
      </c>
      <c r="BP194" s="14" t="str">
        <f t="shared" si="104"/>
        <v>F</v>
      </c>
      <c r="BQ194" s="14" t="str">
        <f t="shared" si="105"/>
        <v>0</v>
      </c>
      <c r="BT194" s="13"/>
      <c r="BU194" s="45"/>
      <c r="BV194" s="45"/>
      <c r="BW194" s="2"/>
      <c r="BX194" s="11"/>
      <c r="BY194" s="11"/>
      <c r="BZ194" s="11"/>
      <c r="CA194" s="11"/>
      <c r="CB194" s="11"/>
      <c r="CC194" s="11"/>
      <c r="CE194" s="11"/>
      <c r="CF194" s="11"/>
      <c r="CG194" s="11"/>
      <c r="CH194" s="11"/>
      <c r="CI194" s="11"/>
      <c r="CJ194" s="11"/>
      <c r="CM194" s="14" t="e">
        <f>IF('Nutritional Status'!#REF!="","",IF('Nutritional Status'!#REF!&gt;CT194,$CU$3,IF('Nutritional Status'!#REF!&gt;CR194,$CS$3,IF('Nutritional Status'!#REF!&gt;CP194,$CQ$3,$CP$3))))</f>
        <v>#REF!</v>
      </c>
      <c r="CN194" s="38">
        <v>89</v>
      </c>
      <c r="CO194" s="14" t="e">
        <f t="shared" si="98"/>
        <v>#REF!</v>
      </c>
      <c r="CP194" s="14" t="e">
        <f t="shared" si="122"/>
        <v>#REF!</v>
      </c>
      <c r="CQ194" s="14" t="e">
        <f t="shared" si="122"/>
        <v>#REF!</v>
      </c>
      <c r="CR194" s="14" t="e">
        <f t="shared" si="122"/>
        <v>#REF!</v>
      </c>
      <c r="CS194" s="14" t="e">
        <f t="shared" si="122"/>
        <v>#REF!</v>
      </c>
      <c r="CT194" s="14" t="e">
        <f t="shared" si="122"/>
        <v>#REF!</v>
      </c>
      <c r="CU194" s="14" t="e">
        <f t="shared" si="122"/>
        <v>#REF!</v>
      </c>
      <c r="CW194" s="38">
        <v>89</v>
      </c>
      <c r="CX194" s="14" t="e">
        <f t="shared" si="99"/>
        <v>#REF!</v>
      </c>
      <c r="CY194" s="14" t="e">
        <f t="shared" si="117"/>
        <v>#REF!</v>
      </c>
      <c r="CZ194" s="14" t="e">
        <f t="shared" si="117"/>
        <v>#REF!</v>
      </c>
      <c r="DA194" s="14" t="e">
        <f t="shared" si="117"/>
        <v>#REF!</v>
      </c>
      <c r="DB194" s="14" t="e">
        <f t="shared" si="117"/>
        <v>#REF!</v>
      </c>
      <c r="DC194" s="14" t="e">
        <f t="shared" si="117"/>
        <v>#REF!</v>
      </c>
      <c r="DD194" s="14" t="e">
        <f t="shared" si="117"/>
        <v>#REF!</v>
      </c>
    </row>
    <row r="195" spans="1:108" ht="15" customHeight="1">
      <c r="A195" s="13"/>
      <c r="B195" s="31"/>
      <c r="C195" s="31"/>
      <c r="D195" s="2"/>
      <c r="E195" s="11"/>
      <c r="F195" s="11"/>
      <c r="G195" s="11"/>
      <c r="H195" s="11"/>
      <c r="I195" s="11"/>
      <c r="J195" s="11"/>
      <c r="K195" s="1"/>
      <c r="L195" s="1"/>
      <c r="M195" s="3"/>
      <c r="N195" s="11"/>
      <c r="O195" s="11"/>
      <c r="P195" s="1"/>
      <c r="Q195" s="1"/>
      <c r="R195" s="1"/>
      <c r="S195" s="1"/>
      <c r="T195" s="1"/>
      <c r="U195" s="1"/>
      <c r="Y195" s="38">
        <v>90</v>
      </c>
      <c r="Z195" s="38" t="e">
        <f>IF('Nutritional Status'!#REF!="","",VLOOKUP('Nutritional Status'!#REF!,$A$5:$C$173,3,))</f>
        <v>#REF!</v>
      </c>
      <c r="AA195" s="38" t="e">
        <f t="shared" si="108"/>
        <v>#REF!</v>
      </c>
      <c r="AB195" s="38" t="e">
        <f t="shared" si="109"/>
        <v>#REF!</v>
      </c>
      <c r="AC195" s="38" t="e">
        <f t="shared" si="110"/>
        <v>#REF!</v>
      </c>
      <c r="AD195" s="38" t="e">
        <f t="shared" si="111"/>
        <v>#REF!</v>
      </c>
      <c r="AE195" s="38" t="e">
        <f t="shared" si="112"/>
        <v>#REF!</v>
      </c>
      <c r="AF195" s="38" t="e">
        <f t="shared" si="113"/>
        <v>#REF!</v>
      </c>
      <c r="AG195" s="38" t="e">
        <f t="shared" si="114"/>
        <v>#REF!</v>
      </c>
      <c r="AH195" s="38" t="e">
        <f t="shared" si="115"/>
        <v>#REF!</v>
      </c>
      <c r="AJ195" s="38" t="e">
        <f>IF(#REF!="","",VLOOKUP(#REF!,$A$5:$C$173,3,))</f>
        <v>#REF!</v>
      </c>
      <c r="AK195" s="38" t="e">
        <f t="shared" si="116"/>
        <v>#REF!</v>
      </c>
      <c r="AL195" s="38" t="e">
        <f t="shared" si="107"/>
        <v>#REF!</v>
      </c>
      <c r="AM195" s="38" t="e">
        <f t="shared" si="107"/>
        <v>#REF!</v>
      </c>
      <c r="AN195" s="38" t="e">
        <f t="shared" si="107"/>
        <v>#REF!</v>
      </c>
      <c r="AO195" s="38" t="e">
        <f t="shared" si="107"/>
        <v>#REF!</v>
      </c>
      <c r="AP195" s="38" t="e">
        <f t="shared" si="107"/>
        <v>#REF!</v>
      </c>
      <c r="AQ195" s="38" t="e">
        <f t="shared" si="107"/>
        <v>#REF!</v>
      </c>
      <c r="AR195" s="38" t="e">
        <f t="shared" si="107"/>
        <v>#REF!</v>
      </c>
      <c r="BA195" s="21" t="str">
        <f>IF(BB195="","",ROWS($BB$113:BB195))</f>
        <v/>
      </c>
      <c r="BB195" s="149"/>
      <c r="BC195" s="150"/>
      <c r="BD195" s="150"/>
      <c r="BE195" s="151"/>
      <c r="BF195" s="49"/>
      <c r="BG195" s="22" t="str">
        <f t="shared" si="119"/>
        <v/>
      </c>
      <c r="BH195" s="22"/>
      <c r="BI195" s="22"/>
      <c r="BJ195" s="22" t="str">
        <f t="shared" si="118"/>
        <v/>
      </c>
      <c r="BK195" s="22" t="str">
        <f t="shared" si="120"/>
        <v/>
      </c>
      <c r="BL195" s="22" t="str">
        <f t="shared" si="121"/>
        <v/>
      </c>
      <c r="BN195" s="14" t="str">
        <f t="shared" si="102"/>
        <v/>
      </c>
      <c r="BO195" s="14">
        <f t="shared" si="103"/>
        <v>5</v>
      </c>
      <c r="BP195" s="14" t="str">
        <f t="shared" si="104"/>
        <v>F</v>
      </c>
      <c r="BQ195" s="14" t="str">
        <f t="shared" si="105"/>
        <v>0</v>
      </c>
      <c r="BT195" s="13"/>
      <c r="BU195" s="45"/>
      <c r="BV195" s="45"/>
      <c r="BW195" s="2"/>
      <c r="BX195" s="11"/>
      <c r="BY195" s="11"/>
      <c r="BZ195" s="11"/>
      <c r="CA195" s="11"/>
      <c r="CB195" s="11"/>
      <c r="CC195" s="11"/>
      <c r="CE195" s="11"/>
      <c r="CF195" s="11"/>
      <c r="CG195" s="11"/>
      <c r="CH195" s="11"/>
      <c r="CI195" s="11"/>
      <c r="CJ195" s="11"/>
      <c r="CM195" s="14" t="e">
        <f>IF('Nutritional Status'!#REF!="","",IF('Nutritional Status'!#REF!&gt;CT195,$CU$3,IF('Nutritional Status'!#REF!&gt;CR195,$CS$3,IF('Nutritional Status'!#REF!&gt;CP195,$CQ$3,$CP$3))))</f>
        <v>#REF!</v>
      </c>
      <c r="CN195" s="38">
        <v>90</v>
      </c>
      <c r="CO195" s="14" t="e">
        <f t="shared" si="98"/>
        <v>#REF!</v>
      </c>
      <c r="CP195" s="14" t="e">
        <f t="shared" si="122"/>
        <v>#REF!</v>
      </c>
      <c r="CQ195" s="14" t="e">
        <f t="shared" si="122"/>
        <v>#REF!</v>
      </c>
      <c r="CR195" s="14" t="e">
        <f t="shared" si="122"/>
        <v>#REF!</v>
      </c>
      <c r="CS195" s="14" t="e">
        <f t="shared" si="122"/>
        <v>#REF!</v>
      </c>
      <c r="CT195" s="14" t="e">
        <f t="shared" si="122"/>
        <v>#REF!</v>
      </c>
      <c r="CU195" s="14" t="e">
        <f t="shared" si="122"/>
        <v>#REF!</v>
      </c>
      <c r="CW195" s="38">
        <v>90</v>
      </c>
      <c r="CX195" s="14" t="e">
        <f t="shared" si="99"/>
        <v>#REF!</v>
      </c>
      <c r="CY195" s="14" t="e">
        <f t="shared" si="117"/>
        <v>#REF!</v>
      </c>
      <c r="CZ195" s="14" t="e">
        <f t="shared" si="117"/>
        <v>#REF!</v>
      </c>
      <c r="DA195" s="14" t="e">
        <f t="shared" si="117"/>
        <v>#REF!</v>
      </c>
      <c r="DB195" s="14" t="e">
        <f t="shared" si="117"/>
        <v>#REF!</v>
      </c>
      <c r="DC195" s="14" t="e">
        <f t="shared" si="117"/>
        <v>#REF!</v>
      </c>
      <c r="DD195" s="14" t="e">
        <f t="shared" si="117"/>
        <v>#REF!</v>
      </c>
    </row>
    <row r="196" spans="1:108" ht="15" customHeight="1">
      <c r="A196" s="13"/>
      <c r="B196" s="31"/>
      <c r="C196" s="31"/>
      <c r="D196" s="2"/>
      <c r="E196" s="11"/>
      <c r="F196" s="11"/>
      <c r="G196" s="11"/>
      <c r="H196" s="11"/>
      <c r="I196" s="11"/>
      <c r="J196" s="11"/>
      <c r="K196" s="1"/>
      <c r="L196" s="1"/>
      <c r="M196" s="3"/>
      <c r="N196" s="11"/>
      <c r="O196" s="11"/>
      <c r="P196" s="1"/>
      <c r="Q196" s="1"/>
      <c r="R196" s="1"/>
      <c r="S196" s="1"/>
      <c r="T196" s="1"/>
      <c r="U196" s="1"/>
      <c r="Y196" s="38">
        <v>91</v>
      </c>
      <c r="Z196" s="38" t="e">
        <f>IF('Nutritional Status'!#REF!="","",VLOOKUP('Nutritional Status'!#REF!,$A$5:$C$173,3,))</f>
        <v>#REF!</v>
      </c>
      <c r="AA196" s="38" t="e">
        <f t="shared" si="108"/>
        <v>#REF!</v>
      </c>
      <c r="AB196" s="38" t="e">
        <f t="shared" si="109"/>
        <v>#REF!</v>
      </c>
      <c r="AC196" s="38" t="e">
        <f t="shared" si="110"/>
        <v>#REF!</v>
      </c>
      <c r="AD196" s="38" t="e">
        <f t="shared" si="111"/>
        <v>#REF!</v>
      </c>
      <c r="AE196" s="38" t="e">
        <f t="shared" si="112"/>
        <v>#REF!</v>
      </c>
      <c r="AF196" s="38" t="e">
        <f t="shared" si="113"/>
        <v>#REF!</v>
      </c>
      <c r="AG196" s="38" t="e">
        <f t="shared" si="114"/>
        <v>#REF!</v>
      </c>
      <c r="AH196" s="38" t="e">
        <f t="shared" si="115"/>
        <v>#REF!</v>
      </c>
      <c r="AJ196" s="38" t="e">
        <f>IF(#REF!="","",VLOOKUP(#REF!,$A$5:$C$173,3,))</f>
        <v>#REF!</v>
      </c>
      <c r="AK196" s="38" t="e">
        <f t="shared" si="116"/>
        <v>#REF!</v>
      </c>
      <c r="AL196" s="38" t="e">
        <f t="shared" si="107"/>
        <v>#REF!</v>
      </c>
      <c r="AM196" s="38" t="e">
        <f t="shared" si="107"/>
        <v>#REF!</v>
      </c>
      <c r="AN196" s="38" t="e">
        <f t="shared" si="107"/>
        <v>#REF!</v>
      </c>
      <c r="AO196" s="38" t="e">
        <f t="shared" si="107"/>
        <v>#REF!</v>
      </c>
      <c r="AP196" s="38" t="e">
        <f t="shared" si="107"/>
        <v>#REF!</v>
      </c>
      <c r="AQ196" s="38" t="e">
        <f t="shared" si="107"/>
        <v>#REF!</v>
      </c>
      <c r="AR196" s="38" t="e">
        <f t="shared" si="107"/>
        <v>#REF!</v>
      </c>
      <c r="BA196" s="21" t="str">
        <f>IF(BB196="","",ROWS($BB$113:BB196))</f>
        <v/>
      </c>
      <c r="BB196" s="149"/>
      <c r="BC196" s="150"/>
      <c r="BD196" s="150"/>
      <c r="BE196" s="151"/>
      <c r="BF196" s="49"/>
      <c r="BG196" s="22" t="str">
        <f t="shared" si="119"/>
        <v/>
      </c>
      <c r="BH196" s="22"/>
      <c r="BI196" s="22"/>
      <c r="BJ196" s="22" t="str">
        <f t="shared" si="118"/>
        <v/>
      </c>
      <c r="BK196" s="22" t="str">
        <f t="shared" si="120"/>
        <v/>
      </c>
      <c r="BL196" s="22" t="str">
        <f t="shared" si="121"/>
        <v/>
      </c>
      <c r="BN196" s="14" t="str">
        <f t="shared" si="102"/>
        <v/>
      </c>
      <c r="BO196" s="14">
        <f t="shared" si="103"/>
        <v>5</v>
      </c>
      <c r="BP196" s="14" t="str">
        <f t="shared" si="104"/>
        <v>F</v>
      </c>
      <c r="BQ196" s="14" t="str">
        <f t="shared" si="105"/>
        <v>0</v>
      </c>
      <c r="BT196" s="13"/>
      <c r="BU196" s="45"/>
      <c r="BV196" s="45"/>
      <c r="BW196" s="2"/>
      <c r="BX196" s="11"/>
      <c r="BY196" s="11"/>
      <c r="BZ196" s="11"/>
      <c r="CA196" s="11"/>
      <c r="CB196" s="11"/>
      <c r="CC196" s="11"/>
      <c r="CE196" s="11"/>
      <c r="CF196" s="11"/>
      <c r="CG196" s="11"/>
      <c r="CH196" s="11"/>
      <c r="CI196" s="11"/>
      <c r="CJ196" s="11"/>
      <c r="CM196" s="14" t="e">
        <f>IF('Nutritional Status'!#REF!="","",IF('Nutritional Status'!#REF!&gt;CT196,$CU$3,IF('Nutritional Status'!#REF!&gt;CR196,$CS$3,IF('Nutritional Status'!#REF!&gt;CP196,$CQ$3,$CP$3))))</f>
        <v>#REF!</v>
      </c>
      <c r="CN196" s="38">
        <v>91</v>
      </c>
      <c r="CO196" s="14" t="e">
        <f t="shared" si="98"/>
        <v>#REF!</v>
      </c>
      <c r="CP196" s="14" t="e">
        <f t="shared" si="122"/>
        <v>#REF!</v>
      </c>
      <c r="CQ196" s="14" t="e">
        <f t="shared" si="122"/>
        <v>#REF!</v>
      </c>
      <c r="CR196" s="14" t="e">
        <f t="shared" si="122"/>
        <v>#REF!</v>
      </c>
      <c r="CS196" s="14" t="e">
        <f t="shared" si="122"/>
        <v>#REF!</v>
      </c>
      <c r="CT196" s="14" t="e">
        <f t="shared" si="122"/>
        <v>#REF!</v>
      </c>
      <c r="CU196" s="14" t="e">
        <f t="shared" si="122"/>
        <v>#REF!</v>
      </c>
      <c r="CW196" s="38">
        <v>91</v>
      </c>
      <c r="CX196" s="14" t="e">
        <f t="shared" si="99"/>
        <v>#REF!</v>
      </c>
      <c r="CY196" s="14" t="e">
        <f t="shared" si="117"/>
        <v>#REF!</v>
      </c>
      <c r="CZ196" s="14" t="e">
        <f t="shared" si="117"/>
        <v>#REF!</v>
      </c>
      <c r="DA196" s="14" t="e">
        <f t="shared" si="117"/>
        <v>#REF!</v>
      </c>
      <c r="DB196" s="14" t="e">
        <f t="shared" si="117"/>
        <v>#REF!</v>
      </c>
      <c r="DC196" s="14" t="e">
        <f t="shared" si="117"/>
        <v>#REF!</v>
      </c>
      <c r="DD196" s="14" t="e">
        <f t="shared" si="117"/>
        <v>#REF!</v>
      </c>
    </row>
    <row r="197" spans="1:108" ht="15" customHeight="1">
      <c r="A197" s="13"/>
      <c r="B197" s="31"/>
      <c r="C197" s="31"/>
      <c r="D197" s="2"/>
      <c r="E197" s="11"/>
      <c r="F197" s="11"/>
      <c r="G197" s="11"/>
      <c r="H197" s="11"/>
      <c r="I197" s="11"/>
      <c r="J197" s="11"/>
      <c r="K197" s="1"/>
      <c r="L197" s="1"/>
      <c r="M197" s="3"/>
      <c r="N197" s="11"/>
      <c r="O197" s="11"/>
      <c r="P197" s="1"/>
      <c r="Q197" s="1"/>
      <c r="R197" s="1"/>
      <c r="S197" s="1"/>
      <c r="T197" s="1"/>
      <c r="U197" s="1"/>
      <c r="Y197" s="38">
        <v>92</v>
      </c>
      <c r="Z197" s="38" t="e">
        <f>IF('Nutritional Status'!#REF!="","",VLOOKUP('Nutritional Status'!#REF!,$A$5:$C$173,3,))</f>
        <v>#REF!</v>
      </c>
      <c r="AA197" s="38" t="e">
        <f t="shared" si="108"/>
        <v>#REF!</v>
      </c>
      <c r="AB197" s="38" t="e">
        <f t="shared" si="109"/>
        <v>#REF!</v>
      </c>
      <c r="AC197" s="38" t="e">
        <f t="shared" si="110"/>
        <v>#REF!</v>
      </c>
      <c r="AD197" s="38" t="e">
        <f t="shared" si="111"/>
        <v>#REF!</v>
      </c>
      <c r="AE197" s="38" t="e">
        <f t="shared" si="112"/>
        <v>#REF!</v>
      </c>
      <c r="AF197" s="38" t="e">
        <f t="shared" si="113"/>
        <v>#REF!</v>
      </c>
      <c r="AG197" s="38" t="e">
        <f t="shared" si="114"/>
        <v>#REF!</v>
      </c>
      <c r="AH197" s="38" t="e">
        <f t="shared" si="115"/>
        <v>#REF!</v>
      </c>
      <c r="AJ197" s="38" t="e">
        <f>IF(#REF!="","",VLOOKUP(#REF!,$A$5:$C$173,3,))</f>
        <v>#REF!</v>
      </c>
      <c r="AK197" s="38" t="e">
        <f t="shared" si="116"/>
        <v>#REF!</v>
      </c>
      <c r="AL197" s="38" t="e">
        <f t="shared" si="107"/>
        <v>#REF!</v>
      </c>
      <c r="AM197" s="38" t="e">
        <f t="shared" si="107"/>
        <v>#REF!</v>
      </c>
      <c r="AN197" s="38" t="e">
        <f t="shared" si="107"/>
        <v>#REF!</v>
      </c>
      <c r="AO197" s="38" t="e">
        <f t="shared" si="107"/>
        <v>#REF!</v>
      </c>
      <c r="AP197" s="38" t="e">
        <f t="shared" si="107"/>
        <v>#REF!</v>
      </c>
      <c r="AQ197" s="38" t="e">
        <f t="shared" si="107"/>
        <v>#REF!</v>
      </c>
      <c r="AR197" s="38" t="e">
        <f t="shared" si="107"/>
        <v>#REF!</v>
      </c>
      <c r="BA197" s="21" t="str">
        <f>IF(BB197="","",ROWS($BB$113:BB197))</f>
        <v/>
      </c>
      <c r="BB197" s="149"/>
      <c r="BC197" s="150"/>
      <c r="BD197" s="150"/>
      <c r="BE197" s="151"/>
      <c r="BF197" s="49"/>
      <c r="BG197" s="22" t="str">
        <f t="shared" si="119"/>
        <v/>
      </c>
      <c r="BH197" s="22"/>
      <c r="BI197" s="22"/>
      <c r="BJ197" s="22" t="str">
        <f t="shared" si="118"/>
        <v/>
      </c>
      <c r="BK197" s="22" t="str">
        <f t="shared" si="120"/>
        <v/>
      </c>
      <c r="BL197" s="22" t="str">
        <f t="shared" si="121"/>
        <v/>
      </c>
      <c r="BN197" s="14" t="str">
        <f t="shared" si="102"/>
        <v/>
      </c>
      <c r="BO197" s="14">
        <f t="shared" si="103"/>
        <v>5</v>
      </c>
      <c r="BP197" s="14" t="str">
        <f t="shared" si="104"/>
        <v>F</v>
      </c>
      <c r="BQ197" s="14" t="str">
        <f t="shared" si="105"/>
        <v>0</v>
      </c>
      <c r="BT197" s="13"/>
      <c r="BU197" s="45"/>
      <c r="BV197" s="45"/>
      <c r="BW197" s="2"/>
      <c r="BX197" s="11"/>
      <c r="BY197" s="11"/>
      <c r="BZ197" s="11"/>
      <c r="CA197" s="11"/>
      <c r="CB197" s="11"/>
      <c r="CC197" s="11"/>
      <c r="CE197" s="11"/>
      <c r="CF197" s="11"/>
      <c r="CG197" s="11"/>
      <c r="CH197" s="11"/>
      <c r="CI197" s="11"/>
      <c r="CJ197" s="11"/>
      <c r="CM197" s="14" t="e">
        <f>IF('Nutritional Status'!#REF!="","",IF('Nutritional Status'!#REF!&gt;CT197,$CU$3,IF('Nutritional Status'!#REF!&gt;CR197,$CS$3,IF('Nutritional Status'!#REF!&gt;CP197,$CQ$3,$CP$3))))</f>
        <v>#REF!</v>
      </c>
      <c r="CN197" s="38">
        <v>92</v>
      </c>
      <c r="CO197" s="14" t="e">
        <f t="shared" si="98"/>
        <v>#REF!</v>
      </c>
      <c r="CP197" s="14" t="e">
        <f t="shared" si="122"/>
        <v>#REF!</v>
      </c>
      <c r="CQ197" s="14" t="e">
        <f t="shared" si="122"/>
        <v>#REF!</v>
      </c>
      <c r="CR197" s="14" t="e">
        <f t="shared" si="122"/>
        <v>#REF!</v>
      </c>
      <c r="CS197" s="14" t="e">
        <f t="shared" si="122"/>
        <v>#REF!</v>
      </c>
      <c r="CT197" s="14" t="e">
        <f t="shared" si="122"/>
        <v>#REF!</v>
      </c>
      <c r="CU197" s="14" t="e">
        <f t="shared" si="122"/>
        <v>#REF!</v>
      </c>
      <c r="CW197" s="38">
        <v>92</v>
      </c>
      <c r="CX197" s="14" t="e">
        <f t="shared" si="99"/>
        <v>#REF!</v>
      </c>
      <c r="CY197" s="14" t="e">
        <f t="shared" si="117"/>
        <v>#REF!</v>
      </c>
      <c r="CZ197" s="14" t="e">
        <f t="shared" si="117"/>
        <v>#REF!</v>
      </c>
      <c r="DA197" s="14" t="e">
        <f t="shared" si="117"/>
        <v>#REF!</v>
      </c>
      <c r="DB197" s="14" t="e">
        <f t="shared" si="117"/>
        <v>#REF!</v>
      </c>
      <c r="DC197" s="14" t="e">
        <f t="shared" si="117"/>
        <v>#REF!</v>
      </c>
      <c r="DD197" s="14" t="e">
        <f t="shared" si="117"/>
        <v>#REF!</v>
      </c>
    </row>
    <row r="198" spans="1:108" ht="15" customHeight="1">
      <c r="A198" s="13"/>
      <c r="B198" s="31"/>
      <c r="C198" s="31"/>
      <c r="D198" s="2"/>
      <c r="E198" s="11"/>
      <c r="F198" s="11"/>
      <c r="G198" s="11"/>
      <c r="H198" s="11"/>
      <c r="I198" s="11"/>
      <c r="J198" s="11"/>
      <c r="K198" s="1"/>
      <c r="L198" s="1"/>
      <c r="M198" s="3"/>
      <c r="N198" s="11"/>
      <c r="O198" s="11"/>
      <c r="P198" s="1"/>
      <c r="Q198" s="1"/>
      <c r="R198" s="1"/>
      <c r="S198" s="1"/>
      <c r="T198" s="1"/>
      <c r="U198" s="1"/>
      <c r="Y198" s="38">
        <v>93</v>
      </c>
      <c r="Z198" s="38" t="e">
        <f>IF('Nutritional Status'!#REF!="","",VLOOKUP('Nutritional Status'!#REF!,$A$5:$C$173,3,))</f>
        <v>#REF!</v>
      </c>
      <c r="AA198" s="38" t="e">
        <f t="shared" si="108"/>
        <v>#REF!</v>
      </c>
      <c r="AB198" s="38" t="e">
        <f t="shared" si="109"/>
        <v>#REF!</v>
      </c>
      <c r="AC198" s="38" t="e">
        <f t="shared" si="110"/>
        <v>#REF!</v>
      </c>
      <c r="AD198" s="38" t="e">
        <f t="shared" si="111"/>
        <v>#REF!</v>
      </c>
      <c r="AE198" s="38" t="e">
        <f t="shared" si="112"/>
        <v>#REF!</v>
      </c>
      <c r="AF198" s="38" t="e">
        <f t="shared" si="113"/>
        <v>#REF!</v>
      </c>
      <c r="AG198" s="38" t="e">
        <f t="shared" si="114"/>
        <v>#REF!</v>
      </c>
      <c r="AH198" s="38" t="e">
        <f t="shared" si="115"/>
        <v>#REF!</v>
      </c>
      <c r="AJ198" s="38" t="e">
        <f>IF(#REF!="","",VLOOKUP(#REF!,$A$5:$C$173,3,))</f>
        <v>#REF!</v>
      </c>
      <c r="AK198" s="38" t="e">
        <f t="shared" si="116"/>
        <v>#REF!</v>
      </c>
      <c r="AL198" s="38" t="e">
        <f t="shared" si="107"/>
        <v>#REF!</v>
      </c>
      <c r="AM198" s="38" t="e">
        <f t="shared" si="107"/>
        <v>#REF!</v>
      </c>
      <c r="AN198" s="38" t="e">
        <f t="shared" si="107"/>
        <v>#REF!</v>
      </c>
      <c r="AO198" s="38" t="e">
        <f t="shared" si="107"/>
        <v>#REF!</v>
      </c>
      <c r="AP198" s="38" t="e">
        <f t="shared" si="107"/>
        <v>#REF!</v>
      </c>
      <c r="AQ198" s="38" t="e">
        <f t="shared" si="107"/>
        <v>#REF!</v>
      </c>
      <c r="AR198" s="38" t="e">
        <f t="shared" si="107"/>
        <v>#REF!</v>
      </c>
      <c r="BA198" s="21" t="str">
        <f>IF(BB198="","",ROWS($BB$113:BB198))</f>
        <v/>
      </c>
      <c r="BB198" s="149"/>
      <c r="BC198" s="150"/>
      <c r="BD198" s="150"/>
      <c r="BE198" s="151"/>
      <c r="BF198" s="49"/>
      <c r="BG198" s="22" t="str">
        <f t="shared" si="119"/>
        <v/>
      </c>
      <c r="BH198" s="22"/>
      <c r="BI198" s="22"/>
      <c r="BJ198" s="22" t="str">
        <f t="shared" si="118"/>
        <v/>
      </c>
      <c r="BK198" s="22" t="str">
        <f t="shared" si="120"/>
        <v/>
      </c>
      <c r="BL198" s="22" t="str">
        <f t="shared" si="121"/>
        <v/>
      </c>
      <c r="BN198" s="14" t="str">
        <f t="shared" si="102"/>
        <v/>
      </c>
      <c r="BO198" s="14">
        <f t="shared" si="103"/>
        <v>5</v>
      </c>
      <c r="BP198" s="14" t="str">
        <f t="shared" si="104"/>
        <v>F</v>
      </c>
      <c r="BQ198" s="14" t="str">
        <f t="shared" si="105"/>
        <v>0</v>
      </c>
      <c r="BT198" s="13"/>
      <c r="BU198" s="45"/>
      <c r="BV198" s="45"/>
      <c r="BW198" s="2"/>
      <c r="BX198" s="11"/>
      <c r="BY198" s="11"/>
      <c r="BZ198" s="11"/>
      <c r="CA198" s="11"/>
      <c r="CB198" s="11"/>
      <c r="CC198" s="11"/>
      <c r="CE198" s="11"/>
      <c r="CF198" s="11"/>
      <c r="CG198" s="11"/>
      <c r="CH198" s="11"/>
      <c r="CI198" s="11"/>
      <c r="CJ198" s="11"/>
      <c r="CM198" s="14" t="e">
        <f>IF('Nutritional Status'!#REF!="","",IF('Nutritional Status'!#REF!&gt;CT198,$CU$3,IF('Nutritional Status'!#REF!&gt;CR198,$CS$3,IF('Nutritional Status'!#REF!&gt;CP198,$CQ$3,$CP$3))))</f>
        <v>#REF!</v>
      </c>
      <c r="CN198" s="38">
        <v>93</v>
      </c>
      <c r="CO198" s="14" t="e">
        <f t="shared" ref="CO198:CO205" si="123">Z198</f>
        <v>#REF!</v>
      </c>
      <c r="CP198" s="14" t="e">
        <f t="shared" si="122"/>
        <v>#REF!</v>
      </c>
      <c r="CQ198" s="14" t="e">
        <f t="shared" si="122"/>
        <v>#REF!</v>
      </c>
      <c r="CR198" s="14" t="e">
        <f t="shared" si="122"/>
        <v>#REF!</v>
      </c>
      <c r="CS198" s="14" t="e">
        <f t="shared" si="122"/>
        <v>#REF!</v>
      </c>
      <c r="CT198" s="14" t="e">
        <f t="shared" si="122"/>
        <v>#REF!</v>
      </c>
      <c r="CU198" s="14" t="e">
        <f t="shared" si="122"/>
        <v>#REF!</v>
      </c>
      <c r="CW198" s="38">
        <v>93</v>
      </c>
      <c r="CX198" s="14" t="e">
        <f t="shared" ref="CX198:CX205" si="124">AJ198</f>
        <v>#REF!</v>
      </c>
      <c r="CY198" s="14" t="e">
        <f t="shared" si="117"/>
        <v>#REF!</v>
      </c>
      <c r="CZ198" s="14" t="e">
        <f t="shared" si="117"/>
        <v>#REF!</v>
      </c>
      <c r="DA198" s="14" t="e">
        <f t="shared" si="117"/>
        <v>#REF!</v>
      </c>
      <c r="DB198" s="14" t="e">
        <f t="shared" si="117"/>
        <v>#REF!</v>
      </c>
      <c r="DC198" s="14" t="e">
        <f t="shared" si="117"/>
        <v>#REF!</v>
      </c>
      <c r="DD198" s="14" t="e">
        <f t="shared" si="117"/>
        <v>#REF!</v>
      </c>
    </row>
    <row r="199" spans="1:108" ht="15" customHeight="1">
      <c r="A199" s="13"/>
      <c r="B199" s="31"/>
      <c r="C199" s="31"/>
      <c r="D199" s="2"/>
      <c r="E199" s="11"/>
      <c r="F199" s="11"/>
      <c r="G199" s="11"/>
      <c r="H199" s="11"/>
      <c r="I199" s="11"/>
      <c r="J199" s="11"/>
      <c r="K199" s="1"/>
      <c r="L199" s="1"/>
      <c r="M199" s="3"/>
      <c r="N199" s="11"/>
      <c r="O199" s="11"/>
      <c r="P199" s="1"/>
      <c r="Q199" s="1"/>
      <c r="R199" s="1"/>
      <c r="S199" s="1"/>
      <c r="T199" s="1"/>
      <c r="U199" s="1"/>
      <c r="Y199" s="38">
        <v>94</v>
      </c>
      <c r="Z199" s="38" t="e">
        <f>IF('Nutritional Status'!#REF!="","",VLOOKUP('Nutritional Status'!#REF!,$A$5:$C$173,3,))</f>
        <v>#REF!</v>
      </c>
      <c r="AA199" s="38" t="e">
        <f t="shared" si="108"/>
        <v>#REF!</v>
      </c>
      <c r="AB199" s="38" t="e">
        <f t="shared" si="109"/>
        <v>#REF!</v>
      </c>
      <c r="AC199" s="38" t="e">
        <f t="shared" si="110"/>
        <v>#REF!</v>
      </c>
      <c r="AD199" s="38" t="e">
        <f t="shared" si="111"/>
        <v>#REF!</v>
      </c>
      <c r="AE199" s="38" t="e">
        <f t="shared" si="112"/>
        <v>#REF!</v>
      </c>
      <c r="AF199" s="38" t="e">
        <f t="shared" si="113"/>
        <v>#REF!</v>
      </c>
      <c r="AG199" s="38" t="e">
        <f t="shared" si="114"/>
        <v>#REF!</v>
      </c>
      <c r="AH199" s="38" t="e">
        <f t="shared" si="115"/>
        <v>#REF!</v>
      </c>
      <c r="AJ199" s="38" t="e">
        <f>IF(#REF!="","",VLOOKUP(#REF!,$A$5:$C$173,3,))</f>
        <v>#REF!</v>
      </c>
      <c r="AK199" s="38" t="e">
        <f t="shared" si="116"/>
        <v>#REF!</v>
      </c>
      <c r="AL199" s="38" t="e">
        <f t="shared" si="107"/>
        <v>#REF!</v>
      </c>
      <c r="AM199" s="38" t="e">
        <f t="shared" si="107"/>
        <v>#REF!</v>
      </c>
      <c r="AN199" s="38" t="e">
        <f t="shared" si="107"/>
        <v>#REF!</v>
      </c>
      <c r="AO199" s="38" t="e">
        <f t="shared" si="107"/>
        <v>#REF!</v>
      </c>
      <c r="AP199" s="38" t="e">
        <f t="shared" si="107"/>
        <v>#REF!</v>
      </c>
      <c r="AQ199" s="38" t="e">
        <f t="shared" si="107"/>
        <v>#REF!</v>
      </c>
      <c r="AR199" s="38" t="e">
        <f t="shared" si="107"/>
        <v>#REF!</v>
      </c>
      <c r="BA199" s="21" t="str">
        <f>IF(BB199="","",ROWS($BB$113:BB199))</f>
        <v/>
      </c>
      <c r="BB199" s="149"/>
      <c r="BC199" s="150"/>
      <c r="BD199" s="150"/>
      <c r="BE199" s="151"/>
      <c r="BF199" s="49"/>
      <c r="BG199" s="22" t="str">
        <f t="shared" si="119"/>
        <v/>
      </c>
      <c r="BH199" s="22"/>
      <c r="BI199" s="22"/>
      <c r="BJ199" s="22" t="str">
        <f t="shared" si="118"/>
        <v/>
      </c>
      <c r="BK199" s="22" t="str">
        <f t="shared" si="120"/>
        <v/>
      </c>
      <c r="BL199" s="22" t="str">
        <f t="shared" si="121"/>
        <v/>
      </c>
      <c r="BN199" s="14" t="str">
        <f t="shared" si="102"/>
        <v/>
      </c>
      <c r="BO199" s="14">
        <f t="shared" si="103"/>
        <v>5</v>
      </c>
      <c r="BP199" s="14" t="str">
        <f t="shared" si="104"/>
        <v>F</v>
      </c>
      <c r="BQ199" s="14" t="str">
        <f t="shared" si="105"/>
        <v>0</v>
      </c>
      <c r="BT199" s="13"/>
      <c r="BU199" s="45"/>
      <c r="BV199" s="45"/>
      <c r="BW199" s="2"/>
      <c r="BX199" s="11"/>
      <c r="BY199" s="11"/>
      <c r="BZ199" s="11"/>
      <c r="CA199" s="11"/>
      <c r="CB199" s="11"/>
      <c r="CC199" s="11"/>
      <c r="CE199" s="11"/>
      <c r="CF199" s="11"/>
      <c r="CG199" s="11"/>
      <c r="CH199" s="11"/>
      <c r="CI199" s="11"/>
      <c r="CJ199" s="11"/>
      <c r="CM199" s="14" t="e">
        <f>IF('Nutritional Status'!#REF!="","",IF('Nutritional Status'!#REF!&gt;CT199,$CU$3,IF('Nutritional Status'!#REF!&gt;CR199,$CS$3,IF('Nutritional Status'!#REF!&gt;CP199,$CQ$3,$CP$3))))</f>
        <v>#REF!</v>
      </c>
      <c r="CN199" s="38">
        <v>94</v>
      </c>
      <c r="CO199" s="14" t="e">
        <f t="shared" si="123"/>
        <v>#REF!</v>
      </c>
      <c r="CP199" s="14" t="e">
        <f t="shared" si="122"/>
        <v>#REF!</v>
      </c>
      <c r="CQ199" s="14" t="e">
        <f t="shared" si="122"/>
        <v>#REF!</v>
      </c>
      <c r="CR199" s="14" t="e">
        <f t="shared" si="122"/>
        <v>#REF!</v>
      </c>
      <c r="CS199" s="14" t="e">
        <f t="shared" si="122"/>
        <v>#REF!</v>
      </c>
      <c r="CT199" s="14" t="e">
        <f t="shared" si="122"/>
        <v>#REF!</v>
      </c>
      <c r="CU199" s="14" t="e">
        <f t="shared" si="122"/>
        <v>#REF!</v>
      </c>
      <c r="CW199" s="38">
        <v>94</v>
      </c>
      <c r="CX199" s="14" t="e">
        <f t="shared" si="124"/>
        <v>#REF!</v>
      </c>
      <c r="CY199" s="14" t="e">
        <f t="shared" si="117"/>
        <v>#REF!</v>
      </c>
      <c r="CZ199" s="14" t="e">
        <f t="shared" si="117"/>
        <v>#REF!</v>
      </c>
      <c r="DA199" s="14" t="e">
        <f t="shared" si="117"/>
        <v>#REF!</v>
      </c>
      <c r="DB199" s="14" t="e">
        <f t="shared" si="117"/>
        <v>#REF!</v>
      </c>
      <c r="DC199" s="14" t="e">
        <f t="shared" si="117"/>
        <v>#REF!</v>
      </c>
      <c r="DD199" s="14" t="e">
        <f t="shared" si="117"/>
        <v>#REF!</v>
      </c>
    </row>
    <row r="200" spans="1:108" ht="15" customHeight="1">
      <c r="A200" s="13"/>
      <c r="B200" s="31"/>
      <c r="C200" s="31"/>
      <c r="D200" s="2"/>
      <c r="E200" s="11"/>
      <c r="F200" s="11"/>
      <c r="G200" s="11"/>
      <c r="H200" s="11"/>
      <c r="I200" s="11"/>
      <c r="J200" s="11"/>
      <c r="K200" s="1"/>
      <c r="L200" s="1"/>
      <c r="M200" s="3"/>
      <c r="N200" s="11"/>
      <c r="O200" s="11"/>
      <c r="P200" s="1"/>
      <c r="Q200" s="1"/>
      <c r="R200" s="1"/>
      <c r="S200" s="1"/>
      <c r="T200" s="1"/>
      <c r="U200" s="1"/>
      <c r="Y200" s="38">
        <v>95</v>
      </c>
      <c r="Z200" s="38" t="e">
        <f>IF('Nutritional Status'!#REF!="","",VLOOKUP('Nutritional Status'!#REF!,$A$5:$C$173,3,))</f>
        <v>#REF!</v>
      </c>
      <c r="AA200" s="38" t="e">
        <f t="shared" si="108"/>
        <v>#REF!</v>
      </c>
      <c r="AB200" s="38" t="e">
        <f t="shared" si="109"/>
        <v>#REF!</v>
      </c>
      <c r="AC200" s="38" t="e">
        <f t="shared" si="110"/>
        <v>#REF!</v>
      </c>
      <c r="AD200" s="38" t="e">
        <f t="shared" si="111"/>
        <v>#REF!</v>
      </c>
      <c r="AE200" s="38" t="e">
        <f t="shared" si="112"/>
        <v>#REF!</v>
      </c>
      <c r="AF200" s="38" t="e">
        <f t="shared" si="113"/>
        <v>#REF!</v>
      </c>
      <c r="AG200" s="38" t="e">
        <f t="shared" si="114"/>
        <v>#REF!</v>
      </c>
      <c r="AH200" s="38" t="e">
        <f t="shared" si="115"/>
        <v>#REF!</v>
      </c>
      <c r="AJ200" s="38" t="e">
        <f>IF(#REF!="","",VLOOKUP(#REF!,$A$5:$C$173,3,))</f>
        <v>#REF!</v>
      </c>
      <c r="AK200" s="38" t="e">
        <f t="shared" si="116"/>
        <v>#REF!</v>
      </c>
      <c r="AL200" s="38" t="e">
        <f t="shared" si="107"/>
        <v>#REF!</v>
      </c>
      <c r="AM200" s="38" t="e">
        <f t="shared" si="107"/>
        <v>#REF!</v>
      </c>
      <c r="AN200" s="38" t="e">
        <f t="shared" si="107"/>
        <v>#REF!</v>
      </c>
      <c r="AO200" s="38" t="e">
        <f t="shared" si="107"/>
        <v>#REF!</v>
      </c>
      <c r="AP200" s="38" t="e">
        <f t="shared" si="107"/>
        <v>#REF!</v>
      </c>
      <c r="AQ200" s="38" t="e">
        <f t="shared" si="107"/>
        <v>#REF!</v>
      </c>
      <c r="AR200" s="38" t="e">
        <f t="shared" si="107"/>
        <v>#REF!</v>
      </c>
      <c r="BA200" s="21" t="str">
        <f>IF(BB200="","",ROWS($BB$113:BB200))</f>
        <v/>
      </c>
      <c r="BB200" s="149"/>
      <c r="BC200" s="150"/>
      <c r="BD200" s="150"/>
      <c r="BE200" s="151"/>
      <c r="BF200" s="49"/>
      <c r="BG200" s="22" t="str">
        <f t="shared" si="119"/>
        <v/>
      </c>
      <c r="BH200" s="22"/>
      <c r="BI200" s="22"/>
      <c r="BJ200" s="22" t="str">
        <f t="shared" si="118"/>
        <v/>
      </c>
      <c r="BK200" s="22" t="str">
        <f t="shared" si="120"/>
        <v/>
      </c>
      <c r="BL200" s="22" t="str">
        <f t="shared" si="121"/>
        <v/>
      </c>
      <c r="BN200" s="14" t="str">
        <f t="shared" si="102"/>
        <v/>
      </c>
      <c r="BO200" s="14">
        <f t="shared" si="103"/>
        <v>5</v>
      </c>
      <c r="BP200" s="14" t="str">
        <f t="shared" si="104"/>
        <v>F</v>
      </c>
      <c r="BQ200" s="14" t="str">
        <f t="shared" si="105"/>
        <v>0</v>
      </c>
      <c r="BT200" s="13"/>
      <c r="BU200" s="45"/>
      <c r="BV200" s="45"/>
      <c r="BW200" s="2"/>
      <c r="BX200" s="11"/>
      <c r="BY200" s="11"/>
      <c r="BZ200" s="11"/>
      <c r="CA200" s="11"/>
      <c r="CB200" s="11"/>
      <c r="CC200" s="11"/>
      <c r="CE200" s="11"/>
      <c r="CF200" s="11"/>
      <c r="CG200" s="11"/>
      <c r="CH200" s="11"/>
      <c r="CI200" s="11"/>
      <c r="CJ200" s="11"/>
      <c r="CM200" s="14" t="e">
        <f>IF('Nutritional Status'!#REF!="","",IF('Nutritional Status'!#REF!&gt;CT200,$CU$3,IF('Nutritional Status'!#REF!&gt;CR200,$CS$3,IF('Nutritional Status'!#REF!&gt;CP200,$CQ$3,$CP$3))))</f>
        <v>#REF!</v>
      </c>
      <c r="CN200" s="38">
        <v>95</v>
      </c>
      <c r="CO200" s="14" t="e">
        <f t="shared" si="123"/>
        <v>#REF!</v>
      </c>
      <c r="CP200" s="14" t="e">
        <f t="shared" si="122"/>
        <v>#REF!</v>
      </c>
      <c r="CQ200" s="14" t="e">
        <f t="shared" si="122"/>
        <v>#REF!</v>
      </c>
      <c r="CR200" s="14" t="e">
        <f t="shared" si="122"/>
        <v>#REF!</v>
      </c>
      <c r="CS200" s="14" t="e">
        <f t="shared" si="122"/>
        <v>#REF!</v>
      </c>
      <c r="CT200" s="14" t="e">
        <f t="shared" si="122"/>
        <v>#REF!</v>
      </c>
      <c r="CU200" s="14" t="e">
        <f t="shared" si="122"/>
        <v>#REF!</v>
      </c>
      <c r="CW200" s="38">
        <v>95</v>
      </c>
      <c r="CX200" s="14" t="e">
        <f t="shared" si="124"/>
        <v>#REF!</v>
      </c>
      <c r="CY200" s="14" t="e">
        <f t="shared" si="117"/>
        <v>#REF!</v>
      </c>
      <c r="CZ200" s="14" t="e">
        <f t="shared" si="117"/>
        <v>#REF!</v>
      </c>
      <c r="DA200" s="14" t="e">
        <f t="shared" si="117"/>
        <v>#REF!</v>
      </c>
      <c r="DB200" s="14" t="e">
        <f t="shared" si="117"/>
        <v>#REF!</v>
      </c>
      <c r="DC200" s="14" t="e">
        <f t="shared" si="117"/>
        <v>#REF!</v>
      </c>
      <c r="DD200" s="14" t="e">
        <f t="shared" si="117"/>
        <v>#REF!</v>
      </c>
    </row>
    <row r="201" spans="1:108" ht="15" customHeight="1">
      <c r="A201" s="13"/>
      <c r="B201" s="31"/>
      <c r="C201" s="31"/>
      <c r="D201" s="2"/>
      <c r="E201" s="11"/>
      <c r="F201" s="11"/>
      <c r="G201" s="11"/>
      <c r="H201" s="11"/>
      <c r="I201" s="11"/>
      <c r="J201" s="11"/>
      <c r="K201" s="1"/>
      <c r="L201" s="1"/>
      <c r="M201" s="3"/>
      <c r="N201" s="11"/>
      <c r="O201" s="11"/>
      <c r="P201" s="1"/>
      <c r="Q201" s="1"/>
      <c r="R201" s="1"/>
      <c r="S201" s="1"/>
      <c r="T201" s="1"/>
      <c r="U201" s="1"/>
      <c r="Y201" s="38">
        <v>96</v>
      </c>
      <c r="Z201" s="38" t="e">
        <f>IF('Nutritional Status'!#REF!="","",VLOOKUP('Nutritional Status'!#REF!,$A$5:$C$173,3,))</f>
        <v>#REF!</v>
      </c>
      <c r="AA201" s="38" t="e">
        <f t="shared" si="108"/>
        <v>#REF!</v>
      </c>
      <c r="AB201" s="38" t="e">
        <f t="shared" si="109"/>
        <v>#REF!</v>
      </c>
      <c r="AC201" s="38" t="e">
        <f t="shared" si="110"/>
        <v>#REF!</v>
      </c>
      <c r="AD201" s="38" t="e">
        <f t="shared" si="111"/>
        <v>#REF!</v>
      </c>
      <c r="AE201" s="38" t="e">
        <f t="shared" si="112"/>
        <v>#REF!</v>
      </c>
      <c r="AF201" s="38" t="e">
        <f t="shared" si="113"/>
        <v>#REF!</v>
      </c>
      <c r="AG201" s="38" t="e">
        <f t="shared" si="114"/>
        <v>#REF!</v>
      </c>
      <c r="AH201" s="38" t="e">
        <f t="shared" si="115"/>
        <v>#REF!</v>
      </c>
      <c r="AJ201" s="38" t="e">
        <f>IF(#REF!="","",VLOOKUP(#REF!,$A$5:$C$173,3,))</f>
        <v>#REF!</v>
      </c>
      <c r="AK201" s="38" t="e">
        <f t="shared" si="116"/>
        <v>#REF!</v>
      </c>
      <c r="AL201" s="38" t="e">
        <f t="shared" si="107"/>
        <v>#REF!</v>
      </c>
      <c r="AM201" s="38" t="e">
        <f t="shared" si="107"/>
        <v>#REF!</v>
      </c>
      <c r="AN201" s="38" t="e">
        <f t="shared" si="107"/>
        <v>#REF!</v>
      </c>
      <c r="AO201" s="38" t="e">
        <f t="shared" si="107"/>
        <v>#REF!</v>
      </c>
      <c r="AP201" s="38" t="e">
        <f t="shared" si="107"/>
        <v>#REF!</v>
      </c>
      <c r="AQ201" s="38" t="e">
        <f t="shared" si="107"/>
        <v>#REF!</v>
      </c>
      <c r="AR201" s="38" t="e">
        <f t="shared" si="107"/>
        <v>#REF!</v>
      </c>
      <c r="BA201" s="21" t="str">
        <f>IF(BB201="","",ROWS($BB$113:BB201))</f>
        <v/>
      </c>
      <c r="BB201" s="149"/>
      <c r="BC201" s="150"/>
      <c r="BD201" s="150"/>
      <c r="BE201" s="151"/>
      <c r="BF201" s="49"/>
      <c r="BG201" s="22" t="str">
        <f t="shared" si="119"/>
        <v/>
      </c>
      <c r="BH201" s="22"/>
      <c r="BI201" s="22"/>
      <c r="BJ201" s="22" t="str">
        <f t="shared" si="118"/>
        <v/>
      </c>
      <c r="BK201" s="22" t="str">
        <f t="shared" si="120"/>
        <v/>
      </c>
      <c r="BL201" s="22" t="str">
        <f t="shared" si="121"/>
        <v/>
      </c>
      <c r="BN201" s="14" t="str">
        <f t="shared" si="102"/>
        <v/>
      </c>
      <c r="BO201" s="14">
        <f t="shared" si="103"/>
        <v>5</v>
      </c>
      <c r="BP201" s="14" t="str">
        <f t="shared" si="104"/>
        <v>F</v>
      </c>
      <c r="BQ201" s="14" t="str">
        <f t="shared" si="105"/>
        <v>0</v>
      </c>
      <c r="BT201" s="13"/>
      <c r="BU201" s="45"/>
      <c r="BV201" s="45"/>
      <c r="BW201" s="2"/>
      <c r="BX201" s="11"/>
      <c r="BY201" s="11"/>
      <c r="BZ201" s="11"/>
      <c r="CA201" s="11"/>
      <c r="CB201" s="11"/>
      <c r="CC201" s="11"/>
      <c r="CE201" s="11"/>
      <c r="CF201" s="11"/>
      <c r="CG201" s="11"/>
      <c r="CH201" s="11"/>
      <c r="CI201" s="11"/>
      <c r="CJ201" s="11"/>
      <c r="CM201" s="14" t="e">
        <f>IF('Nutritional Status'!#REF!="","",IF('Nutritional Status'!#REF!&gt;CT201,$CU$3,IF('Nutritional Status'!#REF!&gt;CR201,$CS$3,IF('Nutritional Status'!#REF!&gt;CP201,$CQ$3,$CP$3))))</f>
        <v>#REF!</v>
      </c>
      <c r="CN201" s="38">
        <v>96</v>
      </c>
      <c r="CO201" s="14" t="e">
        <f t="shared" si="123"/>
        <v>#REF!</v>
      </c>
      <c r="CP201" s="14" t="e">
        <f t="shared" si="122"/>
        <v>#REF!</v>
      </c>
      <c r="CQ201" s="14" t="e">
        <f t="shared" si="122"/>
        <v>#REF!</v>
      </c>
      <c r="CR201" s="14" t="e">
        <f t="shared" si="122"/>
        <v>#REF!</v>
      </c>
      <c r="CS201" s="14" t="e">
        <f t="shared" si="122"/>
        <v>#REF!</v>
      </c>
      <c r="CT201" s="14" t="e">
        <f t="shared" si="122"/>
        <v>#REF!</v>
      </c>
      <c r="CU201" s="14" t="e">
        <f t="shared" si="122"/>
        <v>#REF!</v>
      </c>
      <c r="CW201" s="38">
        <v>96</v>
      </c>
      <c r="CX201" s="14" t="e">
        <f t="shared" si="124"/>
        <v>#REF!</v>
      </c>
      <c r="CY201" s="14" t="e">
        <f t="shared" si="117"/>
        <v>#REF!</v>
      </c>
      <c r="CZ201" s="14" t="e">
        <f t="shared" si="117"/>
        <v>#REF!</v>
      </c>
      <c r="DA201" s="14" t="e">
        <f t="shared" si="117"/>
        <v>#REF!</v>
      </c>
      <c r="DB201" s="14" t="e">
        <f t="shared" si="117"/>
        <v>#REF!</v>
      </c>
      <c r="DC201" s="14" t="e">
        <f t="shared" si="117"/>
        <v>#REF!</v>
      </c>
      <c r="DD201" s="14" t="e">
        <f t="shared" si="117"/>
        <v>#REF!</v>
      </c>
    </row>
    <row r="202" spans="1:108" ht="15" customHeight="1">
      <c r="A202" s="13"/>
      <c r="B202" s="31"/>
      <c r="C202" s="31"/>
      <c r="D202" s="2"/>
      <c r="E202" s="11"/>
      <c r="F202" s="11"/>
      <c r="G202" s="11"/>
      <c r="H202" s="11"/>
      <c r="I202" s="11"/>
      <c r="J202" s="11"/>
      <c r="K202" s="1"/>
      <c r="L202" s="1"/>
      <c r="M202" s="3"/>
      <c r="N202" s="11"/>
      <c r="O202" s="11"/>
      <c r="P202" s="1"/>
      <c r="Q202" s="1"/>
      <c r="R202" s="1"/>
      <c r="S202" s="1"/>
      <c r="T202" s="1"/>
      <c r="U202" s="1"/>
      <c r="Y202" s="38">
        <v>97</v>
      </c>
      <c r="Z202" s="38" t="e">
        <f>IF('Nutritional Status'!#REF!="","",VLOOKUP('Nutritional Status'!#REF!,$A$5:$C$173,3,))</f>
        <v>#REF!</v>
      </c>
      <c r="AA202" s="38" t="e">
        <f t="shared" si="108"/>
        <v>#REF!</v>
      </c>
      <c r="AB202" s="38" t="e">
        <f t="shared" si="109"/>
        <v>#REF!</v>
      </c>
      <c r="AC202" s="38" t="e">
        <f t="shared" si="110"/>
        <v>#REF!</v>
      </c>
      <c r="AD202" s="38" t="e">
        <f t="shared" si="111"/>
        <v>#REF!</v>
      </c>
      <c r="AE202" s="38" t="e">
        <f t="shared" si="112"/>
        <v>#REF!</v>
      </c>
      <c r="AF202" s="38" t="e">
        <f t="shared" si="113"/>
        <v>#REF!</v>
      </c>
      <c r="AG202" s="38" t="e">
        <f t="shared" si="114"/>
        <v>#REF!</v>
      </c>
      <c r="AH202" s="38" t="e">
        <f t="shared" si="115"/>
        <v>#REF!</v>
      </c>
      <c r="AJ202" s="38" t="e">
        <f>IF(#REF!="","",VLOOKUP(#REF!,$A$5:$C$173,3,))</f>
        <v>#REF!</v>
      </c>
      <c r="AK202" s="38" t="e">
        <f t="shared" si="116"/>
        <v>#REF!</v>
      </c>
      <c r="AL202" s="38" t="e">
        <f t="shared" si="107"/>
        <v>#REF!</v>
      </c>
      <c r="AM202" s="38" t="e">
        <f t="shared" si="107"/>
        <v>#REF!</v>
      </c>
      <c r="AN202" s="38" t="e">
        <f t="shared" si="107"/>
        <v>#REF!</v>
      </c>
      <c r="AO202" s="38" t="e">
        <f t="shared" si="107"/>
        <v>#REF!</v>
      </c>
      <c r="AP202" s="38" t="e">
        <f t="shared" si="107"/>
        <v>#REF!</v>
      </c>
      <c r="AQ202" s="38" t="e">
        <f t="shared" si="107"/>
        <v>#REF!</v>
      </c>
      <c r="AR202" s="38" t="e">
        <f t="shared" si="107"/>
        <v>#REF!</v>
      </c>
      <c r="BA202" s="21" t="str">
        <f>IF(BB202="","",ROWS($BB$113:BB202))</f>
        <v/>
      </c>
      <c r="BB202" s="149"/>
      <c r="BC202" s="150"/>
      <c r="BD202" s="150"/>
      <c r="BE202" s="151"/>
      <c r="BF202" s="49"/>
      <c r="BG202" s="22" t="str">
        <f t="shared" si="119"/>
        <v/>
      </c>
      <c r="BH202" s="22"/>
      <c r="BI202" s="22"/>
      <c r="BJ202" s="22" t="str">
        <f t="shared" si="118"/>
        <v/>
      </c>
      <c r="BK202" s="22" t="str">
        <f t="shared" si="120"/>
        <v/>
      </c>
      <c r="BL202" s="22" t="str">
        <f t="shared" si="121"/>
        <v/>
      </c>
      <c r="BN202" s="14" t="str">
        <f t="shared" si="102"/>
        <v/>
      </c>
      <c r="BO202" s="14">
        <f t="shared" si="103"/>
        <v>5</v>
      </c>
      <c r="BP202" s="14" t="str">
        <f t="shared" si="104"/>
        <v>F</v>
      </c>
      <c r="BQ202" s="14" t="str">
        <f t="shared" si="105"/>
        <v>0</v>
      </c>
      <c r="BT202" s="13"/>
      <c r="BU202" s="45"/>
      <c r="BV202" s="45"/>
      <c r="BW202" s="2"/>
      <c r="BX202" s="11"/>
      <c r="BY202" s="11"/>
      <c r="BZ202" s="11"/>
      <c r="CA202" s="11"/>
      <c r="CB202" s="11"/>
      <c r="CC202" s="11"/>
      <c r="CE202" s="11"/>
      <c r="CF202" s="11"/>
      <c r="CG202" s="11"/>
      <c r="CH202" s="11"/>
      <c r="CI202" s="11"/>
      <c r="CJ202" s="11"/>
      <c r="CM202" s="14" t="e">
        <f>IF('Nutritional Status'!#REF!="","",IF('Nutritional Status'!#REF!&gt;CT202,$CU$3,IF('Nutritional Status'!#REF!&gt;CR202,$CS$3,IF('Nutritional Status'!#REF!&gt;CP202,$CQ$3,$CP$3))))</f>
        <v>#REF!</v>
      </c>
      <c r="CN202" s="38">
        <v>97</v>
      </c>
      <c r="CO202" s="14" t="e">
        <f t="shared" si="123"/>
        <v>#REF!</v>
      </c>
      <c r="CP202" s="14" t="e">
        <f t="shared" si="122"/>
        <v>#REF!</v>
      </c>
      <c r="CQ202" s="14" t="e">
        <f t="shared" si="122"/>
        <v>#REF!</v>
      </c>
      <c r="CR202" s="14" t="e">
        <f t="shared" si="122"/>
        <v>#REF!</v>
      </c>
      <c r="CS202" s="14" t="e">
        <f t="shared" si="122"/>
        <v>#REF!</v>
      </c>
      <c r="CT202" s="14" t="e">
        <f t="shared" si="122"/>
        <v>#REF!</v>
      </c>
      <c r="CU202" s="14" t="e">
        <f t="shared" si="122"/>
        <v>#REF!</v>
      </c>
      <c r="CW202" s="38">
        <v>97</v>
      </c>
      <c r="CX202" s="14" t="e">
        <f t="shared" si="124"/>
        <v>#REF!</v>
      </c>
      <c r="CY202" s="14" t="e">
        <f t="shared" si="117"/>
        <v>#REF!</v>
      </c>
      <c r="CZ202" s="14" t="e">
        <f t="shared" si="117"/>
        <v>#REF!</v>
      </c>
      <c r="DA202" s="14" t="e">
        <f t="shared" si="117"/>
        <v>#REF!</v>
      </c>
      <c r="DB202" s="14" t="e">
        <f t="shared" si="117"/>
        <v>#REF!</v>
      </c>
      <c r="DC202" s="14" t="e">
        <f t="shared" si="117"/>
        <v>#REF!</v>
      </c>
      <c r="DD202" s="14" t="e">
        <f t="shared" si="117"/>
        <v>#REF!</v>
      </c>
    </row>
    <row r="203" spans="1:108" ht="15" customHeight="1">
      <c r="A203" s="13"/>
      <c r="B203" s="31"/>
      <c r="C203" s="31"/>
      <c r="D203" s="2"/>
      <c r="E203" s="11"/>
      <c r="F203" s="11"/>
      <c r="G203" s="11"/>
      <c r="H203" s="11"/>
      <c r="I203" s="11"/>
      <c r="J203" s="11"/>
      <c r="K203" s="1"/>
      <c r="L203" s="1"/>
      <c r="M203" s="3"/>
      <c r="N203" s="11"/>
      <c r="O203" s="11"/>
      <c r="P203" s="1"/>
      <c r="Q203" s="1"/>
      <c r="R203" s="1"/>
      <c r="S203" s="1"/>
      <c r="T203" s="1"/>
      <c r="U203" s="1"/>
      <c r="Y203" s="38">
        <v>98</v>
      </c>
      <c r="Z203" s="38" t="e">
        <f>IF('Nutritional Status'!#REF!="","",VLOOKUP('Nutritional Status'!#REF!,$A$5:$C$173,3,))</f>
        <v>#REF!</v>
      </c>
      <c r="AA203" s="38" t="e">
        <f t="shared" si="108"/>
        <v>#REF!</v>
      </c>
      <c r="AB203" s="38" t="e">
        <f t="shared" si="109"/>
        <v>#REF!</v>
      </c>
      <c r="AC203" s="38" t="e">
        <f t="shared" si="110"/>
        <v>#REF!</v>
      </c>
      <c r="AD203" s="38" t="e">
        <f t="shared" si="111"/>
        <v>#REF!</v>
      </c>
      <c r="AE203" s="38" t="e">
        <f t="shared" si="112"/>
        <v>#REF!</v>
      </c>
      <c r="AF203" s="38" t="e">
        <f t="shared" si="113"/>
        <v>#REF!</v>
      </c>
      <c r="AG203" s="38" t="e">
        <f t="shared" si="114"/>
        <v>#REF!</v>
      </c>
      <c r="AH203" s="38" t="e">
        <f t="shared" si="115"/>
        <v>#REF!</v>
      </c>
      <c r="AJ203" s="38" t="e">
        <f>IF(#REF!="","",VLOOKUP(#REF!,$A$5:$C$173,3,))</f>
        <v>#REF!</v>
      </c>
      <c r="AK203" s="38" t="e">
        <f t="shared" si="116"/>
        <v>#REF!</v>
      </c>
      <c r="AL203" s="38" t="e">
        <f t="shared" si="107"/>
        <v>#REF!</v>
      </c>
      <c r="AM203" s="38" t="e">
        <f t="shared" si="107"/>
        <v>#REF!</v>
      </c>
      <c r="AN203" s="38" t="e">
        <f t="shared" si="107"/>
        <v>#REF!</v>
      </c>
      <c r="AO203" s="38" t="e">
        <f t="shared" si="107"/>
        <v>#REF!</v>
      </c>
      <c r="AP203" s="38" t="e">
        <f t="shared" si="107"/>
        <v>#REF!</v>
      </c>
      <c r="AQ203" s="38" t="e">
        <f t="shared" si="107"/>
        <v>#REF!</v>
      </c>
      <c r="AR203" s="38" t="e">
        <f t="shared" si="107"/>
        <v>#REF!</v>
      </c>
      <c r="BA203" s="21" t="str">
        <f>IF(BB203="","",ROWS($BB$113:BB203))</f>
        <v/>
      </c>
      <c r="BB203" s="149"/>
      <c r="BC203" s="150"/>
      <c r="BD203" s="150"/>
      <c r="BE203" s="151"/>
      <c r="BF203" s="49"/>
      <c r="BG203" s="22" t="str">
        <f t="shared" si="119"/>
        <v/>
      </c>
      <c r="BH203" s="22"/>
      <c r="BI203" s="22"/>
      <c r="BJ203" s="22" t="str">
        <f t="shared" si="118"/>
        <v/>
      </c>
      <c r="BK203" s="22" t="str">
        <f t="shared" si="120"/>
        <v/>
      </c>
      <c r="BL203" s="22" t="str">
        <f t="shared" si="121"/>
        <v/>
      </c>
      <c r="BN203" s="14" t="str">
        <f t="shared" si="102"/>
        <v/>
      </c>
      <c r="BO203" s="14">
        <f t="shared" si="103"/>
        <v>5</v>
      </c>
      <c r="BP203" s="14" t="str">
        <f t="shared" si="104"/>
        <v>F</v>
      </c>
      <c r="BQ203" s="14" t="str">
        <f t="shared" si="105"/>
        <v>0</v>
      </c>
      <c r="BT203" s="13"/>
      <c r="BU203" s="45"/>
      <c r="BV203" s="45"/>
      <c r="BW203" s="2"/>
      <c r="BX203" s="11"/>
      <c r="BY203" s="11"/>
      <c r="BZ203" s="11"/>
      <c r="CA203" s="11"/>
      <c r="CB203" s="11"/>
      <c r="CC203" s="11"/>
      <c r="CE203" s="11"/>
      <c r="CF203" s="11"/>
      <c r="CG203" s="11"/>
      <c r="CH203" s="11"/>
      <c r="CI203" s="11"/>
      <c r="CJ203" s="11"/>
      <c r="CM203" s="14" t="e">
        <f>IF('Nutritional Status'!#REF!="","",IF('Nutritional Status'!#REF!&gt;CT203,$CU$3,IF('Nutritional Status'!#REF!&gt;CR203,$CS$3,IF('Nutritional Status'!#REF!&gt;CP203,$CQ$3,$CP$3))))</f>
        <v>#REF!</v>
      </c>
      <c r="CN203" s="38">
        <v>98</v>
      </c>
      <c r="CO203" s="14" t="e">
        <f t="shared" si="123"/>
        <v>#REF!</v>
      </c>
      <c r="CP203" s="14" t="e">
        <f t="shared" si="122"/>
        <v>#REF!</v>
      </c>
      <c r="CQ203" s="14" t="e">
        <f t="shared" si="122"/>
        <v>#REF!</v>
      </c>
      <c r="CR203" s="14" t="e">
        <f t="shared" si="122"/>
        <v>#REF!</v>
      </c>
      <c r="CS203" s="14" t="e">
        <f t="shared" si="122"/>
        <v>#REF!</v>
      </c>
      <c r="CT203" s="14" t="e">
        <f t="shared" si="122"/>
        <v>#REF!</v>
      </c>
      <c r="CU203" s="14" t="e">
        <f t="shared" si="122"/>
        <v>#REF!</v>
      </c>
      <c r="CW203" s="38">
        <v>98</v>
      </c>
      <c r="CX203" s="14" t="e">
        <f t="shared" si="124"/>
        <v>#REF!</v>
      </c>
      <c r="CY203" s="14" t="e">
        <f t="shared" si="117"/>
        <v>#REF!</v>
      </c>
      <c r="CZ203" s="14" t="e">
        <f t="shared" si="117"/>
        <v>#REF!</v>
      </c>
      <c r="DA203" s="14" t="e">
        <f t="shared" si="117"/>
        <v>#REF!</v>
      </c>
      <c r="DB203" s="14" t="e">
        <f t="shared" si="117"/>
        <v>#REF!</v>
      </c>
      <c r="DC203" s="14" t="e">
        <f t="shared" si="117"/>
        <v>#REF!</v>
      </c>
      <c r="DD203" s="14" t="e">
        <f t="shared" si="117"/>
        <v>#REF!</v>
      </c>
    </row>
    <row r="204" spans="1:108" ht="15" customHeight="1">
      <c r="A204" s="13"/>
      <c r="B204" s="31"/>
      <c r="C204" s="31"/>
      <c r="D204" s="2"/>
      <c r="E204" s="11"/>
      <c r="F204" s="11"/>
      <c r="G204" s="11"/>
      <c r="H204" s="11"/>
      <c r="I204" s="11"/>
      <c r="J204" s="11"/>
      <c r="K204" s="1"/>
      <c r="L204" s="1"/>
      <c r="M204" s="3"/>
      <c r="N204" s="11"/>
      <c r="O204" s="11"/>
      <c r="P204" s="1"/>
      <c r="Q204" s="1"/>
      <c r="R204" s="1"/>
      <c r="S204" s="1"/>
      <c r="T204" s="1"/>
      <c r="U204" s="1"/>
      <c r="Y204" s="38">
        <v>99</v>
      </c>
      <c r="Z204" s="38" t="e">
        <f>IF('Nutritional Status'!#REF!="","",VLOOKUP('Nutritional Status'!#REF!,$A$5:$C$173,3,))</f>
        <v>#REF!</v>
      </c>
      <c r="AA204" s="38" t="e">
        <f t="shared" si="108"/>
        <v>#REF!</v>
      </c>
      <c r="AB204" s="38" t="e">
        <f t="shared" si="109"/>
        <v>#REF!</v>
      </c>
      <c r="AC204" s="38" t="e">
        <f t="shared" si="110"/>
        <v>#REF!</v>
      </c>
      <c r="AD204" s="38" t="e">
        <f t="shared" si="111"/>
        <v>#REF!</v>
      </c>
      <c r="AE204" s="38" t="e">
        <f t="shared" si="112"/>
        <v>#REF!</v>
      </c>
      <c r="AF204" s="38" t="e">
        <f t="shared" si="113"/>
        <v>#REF!</v>
      </c>
      <c r="AG204" s="38" t="e">
        <f t="shared" si="114"/>
        <v>#REF!</v>
      </c>
      <c r="AH204" s="38" t="e">
        <f t="shared" si="115"/>
        <v>#REF!</v>
      </c>
      <c r="AJ204" s="38" t="e">
        <f>IF(#REF!="","",VLOOKUP(#REF!,$A$5:$C$173,3,))</f>
        <v>#REF!</v>
      </c>
      <c r="AK204" s="38" t="e">
        <f t="shared" si="116"/>
        <v>#REF!</v>
      </c>
      <c r="AL204" s="38" t="e">
        <f t="shared" si="107"/>
        <v>#REF!</v>
      </c>
      <c r="AM204" s="38" t="e">
        <f t="shared" si="107"/>
        <v>#REF!</v>
      </c>
      <c r="AN204" s="38" t="e">
        <f t="shared" si="107"/>
        <v>#REF!</v>
      </c>
      <c r="AO204" s="38" t="e">
        <f t="shared" si="107"/>
        <v>#REF!</v>
      </c>
      <c r="AP204" s="38" t="e">
        <f t="shared" si="107"/>
        <v>#REF!</v>
      </c>
      <c r="AQ204" s="38" t="e">
        <f t="shared" si="107"/>
        <v>#REF!</v>
      </c>
      <c r="AR204" s="38" t="e">
        <f t="shared" si="107"/>
        <v>#REF!</v>
      </c>
      <c r="BA204" s="21" t="str">
        <f>IF(BB204="","",ROWS($BB$113:BB204))</f>
        <v/>
      </c>
      <c r="BB204" s="149"/>
      <c r="BC204" s="150"/>
      <c r="BD204" s="150"/>
      <c r="BE204" s="151"/>
      <c r="BF204" s="49"/>
      <c r="BG204" s="22" t="str">
        <f t="shared" si="119"/>
        <v/>
      </c>
      <c r="BH204" s="22"/>
      <c r="BI204" s="22"/>
      <c r="BJ204" s="22" t="str">
        <f t="shared" si="118"/>
        <v/>
      </c>
      <c r="BK204" s="22" t="str">
        <f t="shared" si="120"/>
        <v/>
      </c>
      <c r="BL204" s="22" t="str">
        <f t="shared" si="121"/>
        <v/>
      </c>
      <c r="BN204" s="14" t="str">
        <f t="shared" si="102"/>
        <v/>
      </c>
      <c r="BO204" s="14">
        <f t="shared" si="103"/>
        <v>5</v>
      </c>
      <c r="BP204" s="14" t="str">
        <f t="shared" si="104"/>
        <v>F</v>
      </c>
      <c r="BQ204" s="14" t="str">
        <f t="shared" si="105"/>
        <v>0</v>
      </c>
      <c r="BT204" s="13"/>
      <c r="BU204" s="45"/>
      <c r="BV204" s="45"/>
      <c r="BW204" s="2"/>
      <c r="BX204" s="11"/>
      <c r="BY204" s="11"/>
      <c r="BZ204" s="11"/>
      <c r="CA204" s="11"/>
      <c r="CB204" s="11"/>
      <c r="CC204" s="11"/>
      <c r="CE204" s="11"/>
      <c r="CF204" s="11"/>
      <c r="CG204" s="11"/>
      <c r="CH204" s="11"/>
      <c r="CI204" s="11"/>
      <c r="CJ204" s="11"/>
      <c r="CM204" s="14" t="e">
        <f>IF('Nutritional Status'!#REF!="","",IF('Nutritional Status'!#REF!&gt;CT204,$CU$3,IF('Nutritional Status'!#REF!&gt;CR204,$CS$3,IF('Nutritional Status'!#REF!&gt;CP204,$CQ$3,$CP$3))))</f>
        <v>#REF!</v>
      </c>
      <c r="CN204" s="38">
        <v>99</v>
      </c>
      <c r="CO204" s="14" t="e">
        <f t="shared" si="123"/>
        <v>#REF!</v>
      </c>
      <c r="CP204" s="14" t="e">
        <f t="shared" si="122"/>
        <v>#REF!</v>
      </c>
      <c r="CQ204" s="14" t="e">
        <f t="shared" si="122"/>
        <v>#REF!</v>
      </c>
      <c r="CR204" s="14" t="e">
        <f t="shared" si="122"/>
        <v>#REF!</v>
      </c>
      <c r="CS204" s="14" t="e">
        <f t="shared" si="122"/>
        <v>#REF!</v>
      </c>
      <c r="CT204" s="14" t="e">
        <f t="shared" si="122"/>
        <v>#REF!</v>
      </c>
      <c r="CU204" s="14" t="e">
        <f t="shared" si="122"/>
        <v>#REF!</v>
      </c>
      <c r="CW204" s="38">
        <v>99</v>
      </c>
      <c r="CX204" s="14" t="e">
        <f t="shared" si="124"/>
        <v>#REF!</v>
      </c>
      <c r="CY204" s="14" t="e">
        <f t="shared" si="117"/>
        <v>#REF!</v>
      </c>
      <c r="CZ204" s="14" t="e">
        <f t="shared" si="117"/>
        <v>#REF!</v>
      </c>
      <c r="DA204" s="14" t="e">
        <f t="shared" si="117"/>
        <v>#REF!</v>
      </c>
      <c r="DB204" s="14" t="e">
        <f t="shared" si="117"/>
        <v>#REF!</v>
      </c>
      <c r="DC204" s="14" t="e">
        <f t="shared" si="117"/>
        <v>#REF!</v>
      </c>
      <c r="DD204" s="14" t="e">
        <f t="shared" si="117"/>
        <v>#REF!</v>
      </c>
    </row>
    <row r="205" spans="1:108" ht="15" customHeight="1">
      <c r="A205" s="13"/>
      <c r="B205" s="31"/>
      <c r="C205" s="31"/>
      <c r="D205" s="2"/>
      <c r="E205" s="11"/>
      <c r="F205" s="11"/>
      <c r="G205" s="11"/>
      <c r="H205" s="11"/>
      <c r="I205" s="11"/>
      <c r="J205" s="11"/>
      <c r="K205" s="1"/>
      <c r="L205" s="1"/>
      <c r="M205" s="3"/>
      <c r="N205" s="11"/>
      <c r="O205" s="11"/>
      <c r="P205" s="1"/>
      <c r="Q205" s="1"/>
      <c r="R205" s="1"/>
      <c r="S205" s="1"/>
      <c r="T205" s="1"/>
      <c r="U205" s="1"/>
      <c r="Y205" s="38">
        <v>100</v>
      </c>
      <c r="Z205" s="38" t="e">
        <f>IF('Nutritional Status'!#REF!="","",VLOOKUP('Nutritional Status'!#REF!,$A$5:$C$173,3,))</f>
        <v>#REF!</v>
      </c>
      <c r="AA205" s="38" t="e">
        <f t="shared" si="108"/>
        <v>#REF!</v>
      </c>
      <c r="AB205" s="38" t="e">
        <f t="shared" si="109"/>
        <v>#REF!</v>
      </c>
      <c r="AC205" s="38" t="e">
        <f t="shared" si="110"/>
        <v>#REF!</v>
      </c>
      <c r="AD205" s="38" t="e">
        <f t="shared" si="111"/>
        <v>#REF!</v>
      </c>
      <c r="AE205" s="38" t="e">
        <f t="shared" si="112"/>
        <v>#REF!</v>
      </c>
      <c r="AF205" s="38" t="e">
        <f t="shared" si="113"/>
        <v>#REF!</v>
      </c>
      <c r="AG205" s="38" t="e">
        <f t="shared" si="114"/>
        <v>#REF!</v>
      </c>
      <c r="AH205" s="38" t="e">
        <f t="shared" si="115"/>
        <v>#REF!</v>
      </c>
      <c r="AJ205" s="38" t="e">
        <f>IF(#REF!="","",VLOOKUP(#REF!,$A$5:$C$173,3,))</f>
        <v>#REF!</v>
      </c>
      <c r="AK205" s="38" t="e">
        <f t="shared" si="116"/>
        <v>#REF!</v>
      </c>
      <c r="AL205" s="38" t="e">
        <f t="shared" si="107"/>
        <v>#REF!</v>
      </c>
      <c r="AM205" s="38" t="e">
        <f t="shared" si="107"/>
        <v>#REF!</v>
      </c>
      <c r="AN205" s="38" t="e">
        <f t="shared" si="107"/>
        <v>#REF!</v>
      </c>
      <c r="AO205" s="38" t="e">
        <f t="shared" si="107"/>
        <v>#REF!</v>
      </c>
      <c r="AP205" s="38" t="e">
        <f t="shared" si="107"/>
        <v>#REF!</v>
      </c>
      <c r="AQ205" s="38" t="e">
        <f t="shared" si="107"/>
        <v>#REF!</v>
      </c>
      <c r="AR205" s="38" t="e">
        <f t="shared" si="107"/>
        <v>#REF!</v>
      </c>
      <c r="BA205" s="21" t="str">
        <f>IF(BB205="","",ROWS($BB$113:BB205))</f>
        <v/>
      </c>
      <c r="BB205" s="149"/>
      <c r="BC205" s="150"/>
      <c r="BD205" s="150"/>
      <c r="BE205" s="151"/>
      <c r="BF205" s="49"/>
      <c r="BG205" s="22" t="str">
        <f t="shared" si="119"/>
        <v/>
      </c>
      <c r="BH205" s="22"/>
      <c r="BI205" s="22"/>
      <c r="BJ205" s="22" t="str">
        <f t="shared" si="118"/>
        <v/>
      </c>
      <c r="BK205" s="22" t="str">
        <f t="shared" si="120"/>
        <v/>
      </c>
      <c r="BL205" s="22" t="str">
        <f t="shared" si="121"/>
        <v/>
      </c>
      <c r="BN205" s="14" t="str">
        <f t="shared" ref="BN205:BN212" si="125">IF(BF205="","",IF(ISERROR(((IF(MONTH(BF205)&lt;MONTH($BL$7),YEAR($BL$7)-YEAR(BF205),YEAR($BL$7)-YEAR(BF205)-1))*12+(DATEDIF(BF205,$BL$7,"ym")))/12),"",TRUNC(((IF(MONTH(BF205)&lt;MONTH($BL$7),YEAR($BL$7)-YEAR(BF205),YEAR($BL$7)-YEAR(BF205)-1))*12+(DATEDIF(BF205,$BL$7,"ym")))/12,0)&amp;"."&amp;IF(MOD(((IF(MONTH(BF205)&lt;MONTH($BL$7),YEAR($BL$7)-YEAR(BF205),YEAR($BL$7)-YEAR(BF205)-1))*12+(DATEDIF(BF205,$BL$7,"ym"))),12)&lt;10,"0","")&amp;MOD(((IF(MONTH(BF205)&lt;MONTH($BL$7),YEAR($BL$7)-YEAR(BF205),YEAR($BL$7)-YEAR(BF205)-1))*12+(DATEDIF(BF205,$BL$7,"ym"))),12)))</f>
        <v/>
      </c>
      <c r="BO205" s="14">
        <f t="shared" ref="BO205:BO212" si="126">DATEDIF(BF205,$BL$7,"YM")</f>
        <v>5</v>
      </c>
      <c r="BP205" s="14" t="str">
        <f t="shared" ref="BP205:BP212" si="127">IF(MONTH(BF205)=MONTH($BL$7),"T","F")</f>
        <v>F</v>
      </c>
      <c r="BQ205" s="14" t="str">
        <f t="shared" ref="BQ205:BQ212" si="128">IF(AND(BO205=0,BP205="T"),"1","0")</f>
        <v>0</v>
      </c>
      <c r="BT205" s="13"/>
      <c r="BU205" s="45"/>
      <c r="BV205" s="45"/>
      <c r="BW205" s="2"/>
      <c r="BX205" s="11"/>
      <c r="BY205" s="11"/>
      <c r="BZ205" s="11"/>
      <c r="CA205" s="11"/>
      <c r="CB205" s="11"/>
      <c r="CC205" s="11"/>
      <c r="CE205" s="11"/>
      <c r="CF205" s="11"/>
      <c r="CG205" s="11"/>
      <c r="CH205" s="11"/>
      <c r="CI205" s="11"/>
      <c r="CJ205" s="11"/>
      <c r="CM205" s="14" t="e">
        <f>IF('Nutritional Status'!#REF!="","",IF('Nutritional Status'!#REF!&gt;CT205,$CU$3,IF('Nutritional Status'!#REF!&gt;CR205,$CS$3,IF('Nutritional Status'!#REF!&gt;CP205,$CQ$3,$CP$3))))</f>
        <v>#REF!</v>
      </c>
      <c r="CN205" s="38">
        <v>100</v>
      </c>
      <c r="CO205" s="14" t="e">
        <f t="shared" si="123"/>
        <v>#REF!</v>
      </c>
      <c r="CP205" s="14" t="e">
        <f t="shared" si="122"/>
        <v>#REF!</v>
      </c>
      <c r="CQ205" s="14" t="e">
        <f t="shared" si="122"/>
        <v>#REF!</v>
      </c>
      <c r="CR205" s="14" t="e">
        <f t="shared" si="122"/>
        <v>#REF!</v>
      </c>
      <c r="CS205" s="14" t="e">
        <f t="shared" si="122"/>
        <v>#REF!</v>
      </c>
      <c r="CT205" s="14" t="e">
        <f t="shared" si="122"/>
        <v>#REF!</v>
      </c>
      <c r="CU205" s="14" t="e">
        <f t="shared" si="122"/>
        <v>#REF!</v>
      </c>
      <c r="CW205" s="38">
        <v>100</v>
      </c>
      <c r="CX205" s="14" t="e">
        <f t="shared" si="124"/>
        <v>#REF!</v>
      </c>
      <c r="CY205" s="14" t="e">
        <f t="shared" si="117"/>
        <v>#REF!</v>
      </c>
      <c r="CZ205" s="14" t="e">
        <f t="shared" si="117"/>
        <v>#REF!</v>
      </c>
      <c r="DA205" s="14" t="e">
        <f t="shared" si="117"/>
        <v>#REF!</v>
      </c>
      <c r="DB205" s="14" t="e">
        <f t="shared" si="117"/>
        <v>#REF!</v>
      </c>
      <c r="DC205" s="14" t="e">
        <f t="shared" si="117"/>
        <v>#REF!</v>
      </c>
      <c r="DD205" s="14" t="e">
        <f t="shared" si="117"/>
        <v>#REF!</v>
      </c>
    </row>
    <row r="206" spans="1:108" ht="15" customHeight="1">
      <c r="A206" s="13"/>
      <c r="B206" s="31"/>
      <c r="C206" s="31"/>
      <c r="D206" s="2"/>
      <c r="E206" s="11"/>
      <c r="F206" s="11"/>
      <c r="G206" s="11"/>
      <c r="H206" s="11"/>
      <c r="I206" s="11"/>
      <c r="J206" s="11"/>
      <c r="K206" s="1"/>
      <c r="L206" s="1"/>
      <c r="M206" s="3"/>
      <c r="N206" s="11"/>
      <c r="O206" s="11"/>
      <c r="P206" s="1"/>
      <c r="Q206" s="1"/>
      <c r="R206" s="1"/>
      <c r="S206" s="1"/>
      <c r="T206" s="1"/>
      <c r="U206" s="1"/>
      <c r="BA206" s="21" t="str">
        <f>IF(BB206="","",ROWS($BB$113:BB206))</f>
        <v/>
      </c>
      <c r="BB206" s="149"/>
      <c r="BC206" s="150"/>
      <c r="BD206" s="150"/>
      <c r="BE206" s="151"/>
      <c r="BF206" s="49"/>
      <c r="BG206" s="22" t="str">
        <f t="shared" si="119"/>
        <v/>
      </c>
      <c r="BH206" s="22"/>
      <c r="BI206" s="22"/>
      <c r="BJ206" s="22" t="str">
        <f t="shared" si="118"/>
        <v/>
      </c>
      <c r="BK206" s="22" t="str">
        <f t="shared" si="120"/>
        <v/>
      </c>
      <c r="BL206" s="22" t="str">
        <f t="shared" si="121"/>
        <v/>
      </c>
      <c r="BN206" s="14" t="str">
        <f t="shared" si="125"/>
        <v/>
      </c>
      <c r="BO206" s="14">
        <f t="shared" si="126"/>
        <v>5</v>
      </c>
      <c r="BP206" s="14" t="str">
        <f t="shared" si="127"/>
        <v>F</v>
      </c>
      <c r="BQ206" s="14" t="str">
        <f t="shared" si="128"/>
        <v>0</v>
      </c>
      <c r="BT206" s="13"/>
      <c r="BU206" s="45"/>
      <c r="BV206" s="45"/>
      <c r="BW206" s="2"/>
      <c r="BX206" s="11"/>
      <c r="BY206" s="11"/>
      <c r="BZ206" s="11"/>
      <c r="CA206" s="11"/>
      <c r="CB206" s="11"/>
      <c r="CC206" s="11"/>
      <c r="CE206" s="11"/>
      <c r="CF206" s="11"/>
      <c r="CG206" s="11"/>
      <c r="CH206" s="11"/>
      <c r="CI206" s="11"/>
      <c r="CJ206" s="11"/>
    </row>
    <row r="207" spans="1:108" ht="15" customHeight="1">
      <c r="A207" s="13"/>
      <c r="B207" s="31"/>
      <c r="C207" s="31"/>
      <c r="D207" s="2"/>
      <c r="E207" s="11"/>
      <c r="F207" s="11"/>
      <c r="G207" s="11"/>
      <c r="H207" s="11"/>
      <c r="I207" s="11"/>
      <c r="J207" s="11"/>
      <c r="K207" s="1"/>
      <c r="L207" s="1"/>
      <c r="M207" s="3"/>
      <c r="N207" s="11"/>
      <c r="O207" s="11"/>
      <c r="P207" s="1"/>
      <c r="Q207" s="1"/>
      <c r="R207" s="1"/>
      <c r="S207" s="1"/>
      <c r="T207" s="1"/>
      <c r="U207" s="1"/>
      <c r="BA207" s="21" t="str">
        <f>IF(BB207="","",ROWS($BB$113:BB207))</f>
        <v/>
      </c>
      <c r="BB207" s="149"/>
      <c r="BC207" s="150"/>
      <c r="BD207" s="150"/>
      <c r="BE207" s="151"/>
      <c r="BF207" s="49"/>
      <c r="BG207" s="22" t="str">
        <f t="shared" si="119"/>
        <v/>
      </c>
      <c r="BH207" s="22"/>
      <c r="BI207" s="22"/>
      <c r="BJ207" s="22" t="str">
        <f t="shared" si="118"/>
        <v/>
      </c>
      <c r="BK207" s="22" t="str">
        <f t="shared" si="120"/>
        <v/>
      </c>
      <c r="BL207" s="22" t="str">
        <f t="shared" si="121"/>
        <v/>
      </c>
      <c r="BN207" s="14" t="str">
        <f t="shared" si="125"/>
        <v/>
      </c>
      <c r="BO207" s="14">
        <f t="shared" si="126"/>
        <v>5</v>
      </c>
      <c r="BP207" s="14" t="str">
        <f t="shared" si="127"/>
        <v>F</v>
      </c>
      <c r="BQ207" s="14" t="str">
        <f t="shared" si="128"/>
        <v>0</v>
      </c>
      <c r="BT207" s="13"/>
      <c r="BU207" s="45"/>
      <c r="BV207" s="45"/>
      <c r="BW207" s="2"/>
      <c r="BX207" s="11"/>
      <c r="BY207" s="11"/>
      <c r="BZ207" s="11"/>
      <c r="CA207" s="11"/>
      <c r="CB207" s="11"/>
      <c r="CC207" s="11"/>
      <c r="CE207" s="11"/>
      <c r="CF207" s="11"/>
      <c r="CG207" s="11"/>
      <c r="CH207" s="11"/>
      <c r="CI207" s="11"/>
      <c r="CJ207" s="11"/>
    </row>
    <row r="208" spans="1:108" ht="15" customHeight="1">
      <c r="A208" s="13"/>
      <c r="B208" s="31"/>
      <c r="C208" s="31"/>
      <c r="D208" s="2"/>
      <c r="E208" s="11"/>
      <c r="F208" s="11"/>
      <c r="G208" s="11"/>
      <c r="H208" s="11"/>
      <c r="I208" s="11"/>
      <c r="J208" s="11"/>
      <c r="K208" s="1"/>
      <c r="L208" s="1"/>
      <c r="M208" s="3"/>
      <c r="N208" s="11"/>
      <c r="O208" s="11"/>
      <c r="P208" s="1"/>
      <c r="Q208" s="1"/>
      <c r="R208" s="1"/>
      <c r="S208" s="1"/>
      <c r="T208" s="1"/>
      <c r="U208" s="1"/>
      <c r="BA208" s="21" t="str">
        <f>IF(BB208="","",ROWS($BB$113:BB208))</f>
        <v/>
      </c>
      <c r="BB208" s="149"/>
      <c r="BC208" s="150"/>
      <c r="BD208" s="150"/>
      <c r="BE208" s="151"/>
      <c r="BF208" s="49"/>
      <c r="BG208" s="22" t="str">
        <f t="shared" si="119"/>
        <v/>
      </c>
      <c r="BH208" s="22"/>
      <c r="BI208" s="22"/>
      <c r="BJ208" s="22" t="str">
        <f t="shared" si="118"/>
        <v/>
      </c>
      <c r="BK208" s="22" t="str">
        <f t="shared" si="120"/>
        <v/>
      </c>
      <c r="BL208" s="22" t="str">
        <f t="shared" si="121"/>
        <v/>
      </c>
      <c r="BN208" s="14" t="str">
        <f t="shared" si="125"/>
        <v/>
      </c>
      <c r="BO208" s="14">
        <f t="shared" si="126"/>
        <v>5</v>
      </c>
      <c r="BP208" s="14" t="str">
        <f t="shared" si="127"/>
        <v>F</v>
      </c>
      <c r="BQ208" s="14" t="str">
        <f t="shared" si="128"/>
        <v>0</v>
      </c>
      <c r="BT208" s="13"/>
      <c r="BU208" s="45"/>
      <c r="BV208" s="45"/>
      <c r="BW208" s="2"/>
      <c r="BX208" s="11"/>
      <c r="BY208" s="11"/>
      <c r="BZ208" s="11"/>
      <c r="CA208" s="11"/>
      <c r="CB208" s="11"/>
      <c r="CC208" s="11"/>
      <c r="CE208" s="11"/>
      <c r="CF208" s="11"/>
      <c r="CG208" s="11"/>
      <c r="CH208" s="11"/>
      <c r="CI208" s="11"/>
      <c r="CJ208" s="11"/>
    </row>
    <row r="209" spans="1:88" ht="15" customHeight="1">
      <c r="A209" s="13"/>
      <c r="B209" s="31"/>
      <c r="C209" s="31"/>
      <c r="D209" s="2"/>
      <c r="E209" s="11"/>
      <c r="F209" s="11"/>
      <c r="G209" s="11"/>
      <c r="H209" s="11"/>
      <c r="I209" s="11"/>
      <c r="J209" s="11"/>
      <c r="K209" s="1"/>
      <c r="L209" s="1"/>
      <c r="M209" s="3"/>
      <c r="N209" s="11"/>
      <c r="O209" s="11"/>
      <c r="P209" s="1"/>
      <c r="Q209" s="1"/>
      <c r="R209" s="1"/>
      <c r="S209" s="1"/>
      <c r="T209" s="1"/>
      <c r="U209" s="1"/>
      <c r="BA209" s="21" t="str">
        <f>IF(BB209="","",ROWS($BB$113:BB209))</f>
        <v/>
      </c>
      <c r="BB209" s="149"/>
      <c r="BC209" s="150"/>
      <c r="BD209" s="150"/>
      <c r="BE209" s="151"/>
      <c r="BF209" s="49"/>
      <c r="BG209" s="22" t="str">
        <f t="shared" si="119"/>
        <v/>
      </c>
      <c r="BH209" s="22"/>
      <c r="BI209" s="22"/>
      <c r="BJ209" s="22" t="str">
        <f t="shared" si="118"/>
        <v/>
      </c>
      <c r="BK209" s="22" t="str">
        <f t="shared" si="120"/>
        <v/>
      </c>
      <c r="BL209" s="22" t="str">
        <f t="shared" si="121"/>
        <v/>
      </c>
      <c r="BN209" s="14" t="str">
        <f t="shared" si="125"/>
        <v/>
      </c>
      <c r="BO209" s="14">
        <f t="shared" si="126"/>
        <v>5</v>
      </c>
      <c r="BP209" s="14" t="str">
        <f t="shared" si="127"/>
        <v>F</v>
      </c>
      <c r="BQ209" s="14" t="str">
        <f t="shared" si="128"/>
        <v>0</v>
      </c>
      <c r="BT209" s="13"/>
      <c r="BU209" s="45"/>
      <c r="BV209" s="45"/>
      <c r="BW209" s="2"/>
      <c r="BX209" s="11"/>
      <c r="BY209" s="11"/>
      <c r="BZ209" s="11"/>
      <c r="CA209" s="11"/>
      <c r="CB209" s="11"/>
      <c r="CC209" s="11"/>
      <c r="CE209" s="11"/>
      <c r="CF209" s="11"/>
      <c r="CG209" s="11"/>
      <c r="CH209" s="11"/>
      <c r="CI209" s="11"/>
      <c r="CJ209" s="11"/>
    </row>
    <row r="210" spans="1:88" ht="15" customHeight="1">
      <c r="A210" s="13"/>
      <c r="B210" s="31"/>
      <c r="C210" s="31"/>
      <c r="D210" s="2"/>
      <c r="E210" s="11"/>
      <c r="F210" s="11"/>
      <c r="G210" s="11"/>
      <c r="H210" s="11"/>
      <c r="I210" s="11"/>
      <c r="J210" s="11"/>
      <c r="K210" s="1"/>
      <c r="L210" s="1"/>
      <c r="M210" s="3"/>
      <c r="N210" s="11"/>
      <c r="O210" s="11"/>
      <c r="P210" s="1"/>
      <c r="Q210" s="1"/>
      <c r="R210" s="1"/>
      <c r="S210" s="1"/>
      <c r="T210" s="1"/>
      <c r="U210" s="1"/>
      <c r="BA210" s="21" t="str">
        <f>IF(BB210="","",ROWS($BB$113:BB210))</f>
        <v/>
      </c>
      <c r="BB210" s="149"/>
      <c r="BC210" s="150"/>
      <c r="BD210" s="150"/>
      <c r="BE210" s="151"/>
      <c r="BF210" s="49"/>
      <c r="BG210" s="22" t="str">
        <f t="shared" si="119"/>
        <v/>
      </c>
      <c r="BH210" s="22"/>
      <c r="BI210" s="22"/>
      <c r="BJ210" s="22" t="str">
        <f t="shared" si="118"/>
        <v/>
      </c>
      <c r="BK210" s="22" t="str">
        <f t="shared" si="120"/>
        <v/>
      </c>
      <c r="BL210" s="22" t="str">
        <f t="shared" si="121"/>
        <v/>
      </c>
      <c r="BN210" s="14" t="str">
        <f t="shared" si="125"/>
        <v/>
      </c>
      <c r="BO210" s="14">
        <f t="shared" si="126"/>
        <v>5</v>
      </c>
      <c r="BP210" s="14" t="str">
        <f t="shared" si="127"/>
        <v>F</v>
      </c>
      <c r="BQ210" s="14" t="str">
        <f t="shared" si="128"/>
        <v>0</v>
      </c>
      <c r="BT210" s="13"/>
      <c r="BU210" s="45"/>
      <c r="BV210" s="45"/>
      <c r="BW210" s="2"/>
      <c r="BX210" s="11"/>
      <c r="BY210" s="11"/>
      <c r="BZ210" s="11"/>
      <c r="CA210" s="11"/>
      <c r="CB210" s="11"/>
      <c r="CC210" s="11"/>
      <c r="CE210" s="11"/>
      <c r="CF210" s="11"/>
      <c r="CG210" s="11"/>
      <c r="CH210" s="11"/>
      <c r="CI210" s="11"/>
      <c r="CJ210" s="11"/>
    </row>
    <row r="211" spans="1:88" ht="15" customHeight="1">
      <c r="A211" s="13"/>
      <c r="B211" s="31"/>
      <c r="C211" s="31"/>
      <c r="D211" s="2"/>
      <c r="E211" s="11"/>
      <c r="F211" s="11"/>
      <c r="G211" s="11"/>
      <c r="H211" s="11"/>
      <c r="I211" s="11"/>
      <c r="J211" s="11"/>
      <c r="K211" s="1"/>
      <c r="L211" s="1"/>
      <c r="M211" s="3"/>
      <c r="N211" s="11"/>
      <c r="O211" s="11"/>
      <c r="P211" s="1"/>
      <c r="Q211" s="1"/>
      <c r="R211" s="1"/>
      <c r="S211" s="1"/>
      <c r="T211" s="1"/>
      <c r="U211" s="1"/>
      <c r="BA211" s="21" t="str">
        <f>IF(BB211="","",ROWS($BB$113:BB211))</f>
        <v/>
      </c>
      <c r="BB211" s="149"/>
      <c r="BC211" s="150"/>
      <c r="BD211" s="150"/>
      <c r="BE211" s="151"/>
      <c r="BF211" s="49"/>
      <c r="BG211" s="22" t="str">
        <f t="shared" si="119"/>
        <v/>
      </c>
      <c r="BH211" s="22"/>
      <c r="BI211" s="22"/>
      <c r="BJ211" s="22" t="str">
        <f t="shared" si="118"/>
        <v/>
      </c>
      <c r="BK211" s="22" t="str">
        <f t="shared" si="120"/>
        <v/>
      </c>
      <c r="BL211" s="22" t="str">
        <f t="shared" si="121"/>
        <v/>
      </c>
      <c r="BN211" s="14" t="str">
        <f t="shared" si="125"/>
        <v/>
      </c>
      <c r="BO211" s="14">
        <f t="shared" si="126"/>
        <v>5</v>
      </c>
      <c r="BP211" s="14" t="str">
        <f t="shared" si="127"/>
        <v>F</v>
      </c>
      <c r="BQ211" s="14" t="str">
        <f t="shared" si="128"/>
        <v>0</v>
      </c>
      <c r="BT211" s="13"/>
      <c r="BU211" s="45"/>
      <c r="BV211" s="45"/>
      <c r="BW211" s="2"/>
      <c r="BX211" s="11"/>
      <c r="BY211" s="11"/>
      <c r="BZ211" s="11"/>
      <c r="CA211" s="11"/>
      <c r="CB211" s="11"/>
      <c r="CC211" s="11"/>
      <c r="CE211" s="11"/>
      <c r="CF211" s="11"/>
      <c r="CG211" s="11"/>
      <c r="CH211" s="11"/>
      <c r="CI211" s="11"/>
      <c r="CJ211" s="11"/>
    </row>
    <row r="212" spans="1:88" ht="15" customHeight="1">
      <c r="A212" s="13"/>
      <c r="B212" s="31"/>
      <c r="C212" s="31"/>
      <c r="D212" s="2"/>
      <c r="E212" s="11"/>
      <c r="F212" s="11"/>
      <c r="G212" s="11"/>
      <c r="H212" s="11"/>
      <c r="I212" s="11"/>
      <c r="J212" s="11"/>
      <c r="K212" s="1"/>
      <c r="L212" s="1"/>
      <c r="M212" s="3"/>
      <c r="N212" s="11"/>
      <c r="O212" s="11"/>
      <c r="P212" s="1"/>
      <c r="Q212" s="1"/>
      <c r="R212" s="1"/>
      <c r="S212" s="1"/>
      <c r="T212" s="1"/>
      <c r="U212" s="1"/>
      <c r="BA212" s="21" t="str">
        <f>IF(BB212="","",ROWS($BB$113:BB212))</f>
        <v/>
      </c>
      <c r="BB212" s="149"/>
      <c r="BC212" s="150"/>
      <c r="BD212" s="150"/>
      <c r="BE212" s="151"/>
      <c r="BF212" s="49"/>
      <c r="BG212" s="22" t="str">
        <f>IF(BF212="","",IF(ISERROR(((IF(MONTH(BF212)&lt;MONTH($BL$7),YEAR($BL$7)-YEAR(BF212),YEAR($BL$7)-YEAR(BF212)-1))*12+(DATEDIF(BF212,$BL$7,"ym")))/12),"",TRUNC(((IF(MONTH(BF212)&lt;MONTH($BL$7),YEAR($BL$7)-YEAR(BF212),YEAR($BL$7)-YEAR(BF212)-1))*12+(DATEDIF(BF212,$BL$7,"ym")))/12,0)&amp;"."&amp;IF(MOD(((IF(MONTH(BF212)&lt;MONTH($BL$7),YEAR($BL$7)-YEAR(BF212),YEAR($BL$7)-YEAR(BF212)-1))*12+(DATEDIF(BF212,$BL$7,"ym"))),12)&lt;10,"0","")&amp;MOD(((IF(MONTH(BF212)&lt;MONTH($BL$7),YEAR($BL$7)-YEAR(BF212),YEAR($BL$7)-YEAR(BF212)-1))*12+(DATEDIF(BF212,$BL$7,"ym"))),12)))</f>
        <v/>
      </c>
      <c r="BH212" s="22"/>
      <c r="BI212" s="22"/>
      <c r="BJ212" s="22" t="str">
        <f t="shared" si="118"/>
        <v/>
      </c>
      <c r="BK212" s="22" t="str">
        <f t="shared" si="120"/>
        <v/>
      </c>
      <c r="BL212" s="22" t="str">
        <f t="shared" si="121"/>
        <v/>
      </c>
      <c r="BN212" s="14" t="str">
        <f t="shared" si="125"/>
        <v/>
      </c>
      <c r="BO212" s="14">
        <f t="shared" si="126"/>
        <v>5</v>
      </c>
      <c r="BP212" s="14" t="str">
        <f t="shared" si="127"/>
        <v>F</v>
      </c>
      <c r="BQ212" s="14" t="str">
        <f t="shared" si="128"/>
        <v>0</v>
      </c>
      <c r="BT212" s="13"/>
      <c r="BU212" s="45"/>
      <c r="BV212" s="45"/>
      <c r="BW212" s="2"/>
      <c r="BX212" s="11"/>
      <c r="BY212" s="11"/>
      <c r="BZ212" s="11"/>
      <c r="CA212" s="11"/>
      <c r="CB212" s="11"/>
      <c r="CC212" s="11"/>
      <c r="CE212" s="11"/>
      <c r="CF212" s="11"/>
      <c r="CG212" s="11"/>
      <c r="CH212" s="11"/>
      <c r="CI212" s="11"/>
      <c r="CJ212" s="11"/>
    </row>
    <row r="213" spans="1:88" ht="15" customHeight="1">
      <c r="A213" s="13"/>
      <c r="B213" s="31"/>
      <c r="C213" s="31"/>
      <c r="D213" s="2"/>
      <c r="E213" s="11"/>
      <c r="F213" s="11"/>
      <c r="G213" s="11"/>
      <c r="H213" s="11"/>
      <c r="I213" s="11"/>
      <c r="J213" s="11"/>
      <c r="K213" s="1"/>
      <c r="L213" s="1"/>
      <c r="M213" s="3"/>
      <c r="N213" s="11"/>
      <c r="O213" s="11"/>
      <c r="P213" s="1"/>
      <c r="Q213" s="1"/>
      <c r="R213" s="1"/>
      <c r="S213" s="1"/>
      <c r="T213" s="1"/>
      <c r="U213" s="1"/>
      <c r="BF213" s="15"/>
      <c r="BL213" s="24" t="s">
        <v>1</v>
      </c>
      <c r="BT213" s="13"/>
      <c r="BU213" s="45"/>
      <c r="BV213" s="45"/>
      <c r="BW213" s="2"/>
      <c r="BX213" s="11"/>
      <c r="BY213" s="11"/>
      <c r="BZ213" s="11"/>
      <c r="CA213" s="11"/>
      <c r="CB213" s="11"/>
      <c r="CC213" s="11"/>
      <c r="CE213" s="11"/>
      <c r="CF213" s="11"/>
      <c r="CG213" s="11"/>
      <c r="CH213" s="11"/>
      <c r="CI213" s="11"/>
      <c r="CJ213" s="11"/>
    </row>
    <row r="214" spans="1:88" ht="15" customHeight="1">
      <c r="A214" s="13"/>
      <c r="B214" s="31"/>
      <c r="C214" s="31"/>
      <c r="D214" s="2"/>
      <c r="E214" s="11"/>
      <c r="F214" s="11"/>
      <c r="G214" s="11"/>
      <c r="H214" s="11"/>
      <c r="I214" s="11"/>
      <c r="J214" s="11"/>
      <c r="K214" s="1"/>
      <c r="L214" s="1"/>
      <c r="M214" s="3"/>
      <c r="N214" s="11"/>
      <c r="O214" s="11"/>
      <c r="P214" s="1"/>
      <c r="Q214" s="1"/>
      <c r="R214" s="1"/>
      <c r="S214" s="1"/>
      <c r="T214" s="1"/>
      <c r="U214" s="1"/>
      <c r="BF214" s="15"/>
      <c r="BT214" s="13"/>
      <c r="BU214" s="45"/>
      <c r="BV214" s="45"/>
      <c r="BW214" s="2"/>
      <c r="BX214" s="11"/>
      <c r="BY214" s="11"/>
      <c r="BZ214" s="11"/>
      <c r="CA214" s="11"/>
      <c r="CB214" s="11"/>
      <c r="CC214" s="11"/>
      <c r="CE214" s="11"/>
      <c r="CF214" s="11"/>
      <c r="CG214" s="11"/>
      <c r="CH214" s="11"/>
      <c r="CI214" s="11"/>
      <c r="CJ214" s="11"/>
    </row>
    <row r="215" spans="1:88" ht="15" customHeight="1">
      <c r="A215" s="13"/>
      <c r="B215" s="31"/>
      <c r="C215" s="31"/>
      <c r="D215" s="2"/>
      <c r="E215" s="11"/>
      <c r="F215" s="11"/>
      <c r="G215" s="11"/>
      <c r="H215" s="11"/>
      <c r="I215" s="11"/>
      <c r="J215" s="11"/>
      <c r="K215" s="1"/>
      <c r="L215" s="1"/>
      <c r="M215" s="3"/>
      <c r="N215" s="11"/>
      <c r="O215" s="11"/>
      <c r="P215" s="1"/>
      <c r="Q215" s="1"/>
      <c r="R215" s="1"/>
      <c r="S215" s="1"/>
      <c r="T215" s="1"/>
      <c r="U215" s="1"/>
      <c r="BE215" s="160" t="s">
        <v>35</v>
      </c>
      <c r="BF215" s="160"/>
      <c r="BG215" s="27" t="s">
        <v>10</v>
      </c>
      <c r="BH215" s="28" t="s">
        <v>11</v>
      </c>
      <c r="BI215" s="28" t="s">
        <v>12</v>
      </c>
      <c r="BJ215" s="28" t="s">
        <v>13</v>
      </c>
      <c r="BK215" s="28" t="s">
        <v>14</v>
      </c>
      <c r="BL215" s="28" t="s">
        <v>4</v>
      </c>
      <c r="BT215" s="13"/>
      <c r="BU215" s="45"/>
      <c r="BV215" s="45"/>
      <c r="BW215" s="2"/>
      <c r="BX215" s="11"/>
      <c r="BY215" s="11"/>
      <c r="BZ215" s="11"/>
      <c r="CA215" s="11"/>
      <c r="CB215" s="11"/>
      <c r="CC215" s="11"/>
      <c r="CE215" s="11"/>
      <c r="CF215" s="11"/>
      <c r="CG215" s="11"/>
      <c r="CH215" s="11"/>
      <c r="CI215" s="11"/>
      <c r="CJ215" s="11"/>
    </row>
    <row r="216" spans="1:88" ht="15" customHeight="1">
      <c r="A216" s="13"/>
      <c r="B216" s="31"/>
      <c r="C216" s="31"/>
      <c r="D216" s="2"/>
      <c r="E216" s="11"/>
      <c r="F216" s="11"/>
      <c r="G216" s="11"/>
      <c r="H216" s="11"/>
      <c r="I216" s="11"/>
      <c r="J216" s="11"/>
      <c r="K216" s="1"/>
      <c r="L216" s="1"/>
      <c r="M216" s="3"/>
      <c r="N216" s="11"/>
      <c r="O216" s="11"/>
      <c r="P216" s="1"/>
      <c r="Q216" s="1"/>
      <c r="R216" s="1"/>
      <c r="S216" s="1"/>
      <c r="T216" s="1"/>
      <c r="U216" s="1"/>
      <c r="BE216" s="158" t="s">
        <v>2</v>
      </c>
      <c r="BF216" s="158"/>
      <c r="BG216" s="26">
        <f>COUNTIF(BL12:BL111,"SEVERELY WASTED")</f>
        <v>1</v>
      </c>
      <c r="BH216" s="26">
        <f>COUNTIF(BL12:BL111,"WASTED")</f>
        <v>0</v>
      </c>
      <c r="BI216" s="26">
        <f>COUNTIF(BL12:BL111,"NORMAL")</f>
        <v>0</v>
      </c>
      <c r="BJ216" s="26">
        <f>COUNTIF(BL12:BL111,"OVERWEIGHT")</f>
        <v>0</v>
      </c>
      <c r="BK216" s="26">
        <f>COUNTIF(BL12:BL111,"OBESE")</f>
        <v>0</v>
      </c>
      <c r="BL216" s="25">
        <f>SUM(BG216:BK216)</f>
        <v>1</v>
      </c>
      <c r="BT216" s="13"/>
      <c r="BU216" s="45"/>
      <c r="BV216" s="45"/>
      <c r="BW216" s="2"/>
      <c r="BX216" s="11"/>
      <c r="BY216" s="11"/>
      <c r="BZ216" s="11"/>
      <c r="CA216" s="11"/>
      <c r="CB216" s="11"/>
      <c r="CC216" s="11"/>
      <c r="CE216" s="11"/>
      <c r="CF216" s="11"/>
      <c r="CG216" s="11"/>
      <c r="CH216" s="11"/>
      <c r="CI216" s="11"/>
      <c r="CJ216" s="11"/>
    </row>
    <row r="217" spans="1:88" ht="15" customHeight="1">
      <c r="A217" s="13"/>
      <c r="B217" s="31"/>
      <c r="C217" s="31"/>
      <c r="D217" s="2"/>
      <c r="E217" s="11"/>
      <c r="F217" s="11"/>
      <c r="G217" s="11"/>
      <c r="H217" s="11"/>
      <c r="I217" s="11"/>
      <c r="J217" s="11"/>
      <c r="K217" s="1"/>
      <c r="L217" s="1"/>
      <c r="M217" s="3"/>
      <c r="N217" s="11"/>
      <c r="O217" s="11"/>
      <c r="P217" s="1"/>
      <c r="Q217" s="1"/>
      <c r="R217" s="1"/>
      <c r="S217" s="1"/>
      <c r="T217" s="1"/>
      <c r="U217" s="1"/>
      <c r="BE217" s="158" t="s">
        <v>3</v>
      </c>
      <c r="BF217" s="158"/>
      <c r="BG217" s="26">
        <f>COUNTIF(BL113:BL212,"SEVERELY WASTED")</f>
        <v>18</v>
      </c>
      <c r="BH217" s="26">
        <f>COUNTIF(BL113:BL212,"WASTED")</f>
        <v>0</v>
      </c>
      <c r="BI217" s="26">
        <f>COUNTIF(BL113:BL212,"NORMAL")</f>
        <v>0</v>
      </c>
      <c r="BJ217" s="26">
        <f>COUNTIF(BL113:BL212,"OVERWEIGHT")</f>
        <v>0</v>
      </c>
      <c r="BK217" s="26">
        <f>COUNTIF(BL113:BL212,"OBESE")</f>
        <v>0</v>
      </c>
      <c r="BL217" s="25">
        <f>SUM(BG217:BK217)</f>
        <v>18</v>
      </c>
      <c r="BT217" s="13"/>
      <c r="BU217" s="45"/>
      <c r="BV217" s="45"/>
      <c r="BW217" s="2"/>
      <c r="BX217" s="11"/>
      <c r="BY217" s="11"/>
      <c r="BZ217" s="11"/>
      <c r="CA217" s="11"/>
      <c r="CB217" s="11"/>
      <c r="CC217" s="11"/>
      <c r="CE217" s="11"/>
      <c r="CF217" s="11"/>
      <c r="CG217" s="11"/>
      <c r="CH217" s="11"/>
      <c r="CI217" s="11"/>
      <c r="CJ217" s="11"/>
    </row>
    <row r="218" spans="1:88" ht="15" customHeight="1">
      <c r="A218" s="13"/>
      <c r="B218" s="31"/>
      <c r="C218" s="31"/>
      <c r="D218" s="2"/>
      <c r="E218" s="11"/>
      <c r="F218" s="11"/>
      <c r="G218" s="11"/>
      <c r="H218" s="11"/>
      <c r="I218" s="11"/>
      <c r="J218" s="11"/>
      <c r="K218" s="1"/>
      <c r="L218" s="1"/>
      <c r="M218" s="3"/>
      <c r="N218" s="11"/>
      <c r="O218" s="11"/>
      <c r="P218" s="1"/>
      <c r="Q218" s="1"/>
      <c r="R218" s="1"/>
      <c r="S218" s="1"/>
      <c r="T218" s="1"/>
      <c r="U218" s="1"/>
      <c r="BE218" s="158" t="s">
        <v>4</v>
      </c>
      <c r="BF218" s="158"/>
      <c r="BG218" s="26">
        <f>SUM(BG216:BG217)</f>
        <v>19</v>
      </c>
      <c r="BH218" s="26">
        <f>SUM(BH216:BH217)</f>
        <v>0</v>
      </c>
      <c r="BI218" s="26">
        <f>SUM(BI216:BI217)</f>
        <v>0</v>
      </c>
      <c r="BJ218" s="26">
        <f>SUM(BJ216:BJ217)</f>
        <v>0</v>
      </c>
      <c r="BK218" s="26">
        <f>SUM(BK216:BK217)</f>
        <v>0</v>
      </c>
      <c r="BL218" s="25">
        <f>IF(SUM(BL216:BL217)=SUM(BG218:BK218),SUM(BL216:BL217),"ERROR")</f>
        <v>19</v>
      </c>
      <c r="BT218" s="13"/>
      <c r="BU218" s="45"/>
      <c r="BV218" s="45"/>
      <c r="BW218" s="2"/>
      <c r="BX218" s="11"/>
      <c r="BY218" s="11"/>
      <c r="BZ218" s="11"/>
      <c r="CA218" s="11"/>
      <c r="CB218" s="11"/>
      <c r="CC218" s="11"/>
      <c r="CE218" s="11"/>
      <c r="CF218" s="11"/>
      <c r="CG218" s="11"/>
      <c r="CH218" s="11"/>
      <c r="CI218" s="11"/>
      <c r="CJ218" s="11"/>
    </row>
    <row r="219" spans="1:88" ht="15" customHeight="1">
      <c r="A219" s="13"/>
      <c r="B219" s="31"/>
      <c r="C219" s="31"/>
      <c r="D219" s="2"/>
      <c r="E219" s="11"/>
      <c r="F219" s="11"/>
      <c r="G219" s="11"/>
      <c r="H219" s="11"/>
      <c r="I219" s="11"/>
      <c r="J219" s="11"/>
      <c r="K219" s="1"/>
      <c r="L219" s="1"/>
      <c r="M219" s="3"/>
      <c r="N219" s="11"/>
      <c r="O219" s="11"/>
      <c r="P219" s="1"/>
      <c r="Q219" s="1"/>
      <c r="R219" s="1"/>
      <c r="S219" s="1"/>
      <c r="T219" s="1"/>
      <c r="U219" s="1"/>
      <c r="BT219" s="13"/>
      <c r="BU219" s="45"/>
      <c r="BV219" s="45"/>
      <c r="BW219" s="2"/>
      <c r="BX219" s="11"/>
      <c r="BY219" s="11"/>
      <c r="BZ219" s="11"/>
      <c r="CA219" s="11"/>
      <c r="CB219" s="11"/>
      <c r="CC219" s="11"/>
      <c r="CE219" s="11"/>
      <c r="CF219" s="11"/>
      <c r="CG219" s="11"/>
      <c r="CH219" s="11"/>
      <c r="CI219" s="11"/>
      <c r="CJ219" s="11"/>
    </row>
    <row r="220" spans="1:88" ht="15" customHeight="1">
      <c r="A220" s="13"/>
      <c r="B220" s="31"/>
      <c r="C220" s="31"/>
      <c r="D220" s="2"/>
      <c r="E220" s="11"/>
      <c r="F220" s="11"/>
      <c r="G220" s="11"/>
      <c r="H220" s="11"/>
      <c r="I220" s="11"/>
      <c r="J220" s="11"/>
      <c r="K220" s="1"/>
      <c r="L220" s="1"/>
      <c r="M220" s="3"/>
      <c r="N220" s="11"/>
      <c r="O220" s="11"/>
      <c r="P220" s="1"/>
      <c r="Q220" s="1"/>
      <c r="R220" s="1"/>
      <c r="S220" s="1"/>
      <c r="T220" s="1"/>
      <c r="U220" s="1"/>
      <c r="BE220" s="159" t="s">
        <v>36</v>
      </c>
      <c r="BF220" s="159"/>
      <c r="BG220" s="27" t="s">
        <v>10</v>
      </c>
      <c r="BH220" s="28" t="s">
        <v>11</v>
      </c>
      <c r="BI220" s="28" t="s">
        <v>12</v>
      </c>
      <c r="BJ220" s="28" t="s">
        <v>13</v>
      </c>
      <c r="BK220" s="28" t="s">
        <v>14</v>
      </c>
      <c r="BL220" s="28" t="s">
        <v>4</v>
      </c>
      <c r="BT220" s="13"/>
      <c r="BU220" s="45"/>
      <c r="BV220" s="45"/>
      <c r="BW220" s="2"/>
      <c r="BX220" s="11"/>
      <c r="BY220" s="11"/>
      <c r="BZ220" s="11"/>
      <c r="CA220" s="11"/>
      <c r="CB220" s="11"/>
      <c r="CC220" s="11"/>
      <c r="CE220" s="11"/>
      <c r="CF220" s="11"/>
      <c r="CG220" s="11"/>
      <c r="CH220" s="11"/>
      <c r="CI220" s="11"/>
      <c r="CJ220" s="11"/>
    </row>
    <row r="221" spans="1:88" ht="15" customHeight="1">
      <c r="A221" s="13"/>
      <c r="B221" s="31"/>
      <c r="C221" s="31"/>
      <c r="D221" s="2"/>
      <c r="E221" s="11"/>
      <c r="F221" s="11"/>
      <c r="G221" s="11"/>
      <c r="H221" s="11"/>
      <c r="I221" s="11"/>
      <c r="J221" s="11"/>
      <c r="K221" s="1"/>
      <c r="L221" s="1"/>
      <c r="M221" s="3"/>
      <c r="N221" s="11"/>
      <c r="O221" s="11"/>
      <c r="P221" s="1"/>
      <c r="Q221" s="1"/>
      <c r="R221" s="1"/>
      <c r="S221" s="1"/>
      <c r="T221" s="1"/>
      <c r="U221" s="1"/>
      <c r="BE221" s="158" t="s">
        <v>2</v>
      </c>
      <c r="BF221" s="158"/>
      <c r="BG221" s="29">
        <f>(BG216/$BL$216*100)</f>
        <v>100</v>
      </c>
      <c r="BH221" s="29">
        <f>(BH216/$BL$216*100)</f>
        <v>0</v>
      </c>
      <c r="BI221" s="29">
        <f>(BI216/$BL$216*100)</f>
        <v>0</v>
      </c>
      <c r="BJ221" s="29">
        <f>(BJ216/$BL$216*100)</f>
        <v>0</v>
      </c>
      <c r="BK221" s="29">
        <f>(BK216/$BL$216*100)</f>
        <v>0</v>
      </c>
      <c r="BL221" s="25">
        <f>SUM(BG221:BK221)</f>
        <v>100</v>
      </c>
      <c r="BT221" s="13"/>
      <c r="BU221" s="45"/>
      <c r="BV221" s="45"/>
      <c r="BW221" s="2"/>
      <c r="BX221" s="11"/>
      <c r="BY221" s="11"/>
      <c r="BZ221" s="11"/>
      <c r="CA221" s="11"/>
      <c r="CB221" s="11"/>
      <c r="CC221" s="11"/>
      <c r="CE221" s="11"/>
      <c r="CF221" s="11"/>
      <c r="CG221" s="11"/>
      <c r="CH221" s="11"/>
      <c r="CI221" s="11"/>
      <c r="CJ221" s="11"/>
    </row>
    <row r="222" spans="1:88" ht="15" customHeight="1">
      <c r="A222" s="13"/>
      <c r="B222" s="31"/>
      <c r="C222" s="31"/>
      <c r="D222" s="2"/>
      <c r="E222" s="11"/>
      <c r="F222" s="11"/>
      <c r="G222" s="11"/>
      <c r="H222" s="11"/>
      <c r="I222" s="11"/>
      <c r="J222" s="11"/>
      <c r="K222" s="1"/>
      <c r="L222" s="1"/>
      <c r="M222" s="3"/>
      <c r="N222" s="11"/>
      <c r="O222" s="11"/>
      <c r="P222" s="1"/>
      <c r="Q222" s="1"/>
      <c r="R222" s="1"/>
      <c r="S222" s="1"/>
      <c r="T222" s="1"/>
      <c r="U222" s="1"/>
      <c r="BE222" s="158" t="s">
        <v>3</v>
      </c>
      <c r="BF222" s="158"/>
      <c r="BG222" s="29">
        <f>BG217/$BL$217*100</f>
        <v>100</v>
      </c>
      <c r="BH222" s="29">
        <f>BH217/$BL$217*100</f>
        <v>0</v>
      </c>
      <c r="BI222" s="29">
        <f>BI217/$BL$217*100</f>
        <v>0</v>
      </c>
      <c r="BJ222" s="29">
        <f>BJ217/$BL$217*100</f>
        <v>0</v>
      </c>
      <c r="BK222" s="29">
        <f>BK217/$BL$217*100</f>
        <v>0</v>
      </c>
      <c r="BL222" s="25">
        <f>SUM(BG222:BK222)</f>
        <v>100</v>
      </c>
      <c r="BT222" s="13"/>
      <c r="BU222" s="45"/>
      <c r="BV222" s="45"/>
      <c r="BW222" s="2"/>
      <c r="BX222" s="11"/>
      <c r="BY222" s="11"/>
      <c r="BZ222" s="11"/>
      <c r="CA222" s="11"/>
      <c r="CB222" s="11"/>
      <c r="CC222" s="11"/>
      <c r="CE222" s="11"/>
      <c r="CF222" s="11"/>
      <c r="CG222" s="11"/>
      <c r="CH222" s="11"/>
      <c r="CI222" s="11"/>
      <c r="CJ222" s="11"/>
    </row>
    <row r="223" spans="1:88" ht="15" customHeight="1">
      <c r="A223" s="13"/>
      <c r="B223" s="31"/>
      <c r="C223" s="31"/>
      <c r="D223" s="2"/>
      <c r="E223" s="11"/>
      <c r="F223" s="11"/>
      <c r="G223" s="11"/>
      <c r="H223" s="11"/>
      <c r="I223" s="11"/>
      <c r="J223" s="11"/>
      <c r="K223" s="1"/>
      <c r="L223" s="1"/>
      <c r="M223" s="3"/>
      <c r="N223" s="11"/>
      <c r="O223" s="11"/>
      <c r="P223" s="1"/>
      <c r="Q223" s="1"/>
      <c r="R223" s="1"/>
      <c r="S223" s="1"/>
      <c r="T223" s="1"/>
      <c r="U223" s="1"/>
      <c r="BE223" s="158" t="s">
        <v>4</v>
      </c>
      <c r="BF223" s="158"/>
      <c r="BG223" s="29">
        <f>SUM(BG221:BG222)</f>
        <v>200</v>
      </c>
      <c r="BH223" s="29">
        <f>SUM(BH221:BH222)</f>
        <v>0</v>
      </c>
      <c r="BI223" s="29">
        <f>SUM(BI221:BI222)</f>
        <v>0</v>
      </c>
      <c r="BJ223" s="29">
        <f>SUM(BJ221:BJ222)</f>
        <v>0</v>
      </c>
      <c r="BK223" s="29">
        <f>SUM(BK221:BK222)</f>
        <v>0</v>
      </c>
      <c r="BL223" s="25" t="str">
        <f>IF(SUM(BL221:BL222)=SUM(BG223:BK223),"100%","ERROR")</f>
        <v>100%</v>
      </c>
      <c r="BT223" s="13"/>
      <c r="BU223" s="45"/>
      <c r="BV223" s="45"/>
      <c r="BW223" s="2"/>
      <c r="BX223" s="11"/>
      <c r="BY223" s="11"/>
      <c r="BZ223" s="11"/>
      <c r="CA223" s="11"/>
      <c r="CB223" s="11"/>
      <c r="CC223" s="11"/>
      <c r="CE223" s="11"/>
      <c r="CF223" s="11"/>
      <c r="CG223" s="11"/>
      <c r="CH223" s="11"/>
      <c r="CI223" s="11"/>
      <c r="CJ223" s="11"/>
    </row>
    <row r="224" spans="1:88" ht="15" customHeight="1">
      <c r="A224" s="13"/>
      <c r="B224" s="31"/>
      <c r="C224" s="31"/>
      <c r="D224" s="2"/>
      <c r="E224" s="11"/>
      <c r="F224" s="11"/>
      <c r="G224" s="11"/>
      <c r="H224" s="11"/>
      <c r="I224" s="11"/>
      <c r="J224" s="11"/>
      <c r="K224" s="1"/>
      <c r="L224" s="1"/>
      <c r="M224" s="3"/>
      <c r="N224" s="11"/>
      <c r="O224" s="11"/>
      <c r="P224" s="1"/>
      <c r="Q224" s="1"/>
      <c r="R224" s="1"/>
      <c r="S224" s="1"/>
      <c r="T224" s="1"/>
      <c r="U224" s="1"/>
      <c r="BT224" s="13"/>
      <c r="BU224" s="45"/>
      <c r="BV224" s="45"/>
      <c r="BW224" s="2"/>
      <c r="BX224" s="11"/>
      <c r="BY224" s="11"/>
      <c r="BZ224" s="11"/>
      <c r="CA224" s="11"/>
      <c r="CB224" s="11"/>
      <c r="CC224" s="11"/>
      <c r="CE224" s="11"/>
      <c r="CF224" s="11"/>
      <c r="CG224" s="11"/>
      <c r="CH224" s="11"/>
      <c r="CI224" s="11"/>
      <c r="CJ224" s="11"/>
    </row>
    <row r="225" spans="1:88" ht="15" customHeight="1">
      <c r="A225" s="13"/>
      <c r="B225" s="31"/>
      <c r="C225" s="31"/>
      <c r="D225" s="2"/>
      <c r="E225" s="11"/>
      <c r="F225" s="11"/>
      <c r="G225" s="11"/>
      <c r="H225" s="11"/>
      <c r="I225" s="11"/>
      <c r="J225" s="11"/>
      <c r="K225" s="1"/>
      <c r="L225" s="1"/>
      <c r="M225" s="3"/>
      <c r="N225" s="11"/>
      <c r="O225" s="11"/>
      <c r="P225" s="1"/>
      <c r="Q225" s="1"/>
      <c r="R225" s="1"/>
      <c r="S225" s="1"/>
      <c r="T225" s="1"/>
      <c r="U225" s="1"/>
      <c r="BT225" s="13"/>
      <c r="BU225" s="45"/>
      <c r="BV225" s="45"/>
      <c r="BW225" s="2"/>
      <c r="BX225" s="11"/>
      <c r="BY225" s="11"/>
      <c r="BZ225" s="11"/>
      <c r="CA225" s="11"/>
      <c r="CB225" s="11"/>
      <c r="CC225" s="11"/>
      <c r="CE225" s="11"/>
      <c r="CF225" s="11"/>
      <c r="CG225" s="11"/>
      <c r="CH225" s="11"/>
      <c r="CI225" s="11"/>
      <c r="CJ225" s="11"/>
    </row>
    <row r="226" spans="1:88" ht="15" customHeight="1">
      <c r="A226" s="13"/>
      <c r="B226" s="31"/>
      <c r="C226" s="31"/>
      <c r="D226" s="2"/>
      <c r="E226" s="11"/>
      <c r="F226" s="11"/>
      <c r="G226" s="11"/>
      <c r="H226" s="11"/>
      <c r="I226" s="11"/>
      <c r="J226" s="11"/>
      <c r="K226" s="1"/>
      <c r="L226" s="1"/>
      <c r="M226" s="3"/>
      <c r="N226" s="11"/>
      <c r="O226" s="11"/>
      <c r="P226" s="1"/>
      <c r="Q226" s="1"/>
      <c r="R226" s="1"/>
      <c r="S226" s="1"/>
      <c r="T226" s="1"/>
      <c r="U226" s="1"/>
      <c r="BT226" s="13"/>
      <c r="BU226" s="45"/>
      <c r="BV226" s="45"/>
      <c r="BW226" s="2"/>
      <c r="BX226" s="11"/>
      <c r="BY226" s="11"/>
      <c r="BZ226" s="11"/>
      <c r="CA226" s="11"/>
      <c r="CB226" s="11"/>
      <c r="CC226" s="11"/>
      <c r="CE226" s="11"/>
      <c r="CF226" s="11"/>
      <c r="CG226" s="11"/>
      <c r="CH226" s="11"/>
      <c r="CI226" s="11"/>
      <c r="CJ226" s="11"/>
    </row>
    <row r="227" spans="1:88" ht="15" customHeight="1">
      <c r="A227" s="13"/>
      <c r="B227" s="31"/>
      <c r="C227" s="31"/>
      <c r="D227" s="2"/>
      <c r="E227" s="11"/>
      <c r="F227" s="11"/>
      <c r="G227" s="11"/>
      <c r="H227" s="11"/>
      <c r="I227" s="11"/>
      <c r="J227" s="11"/>
      <c r="K227" s="1"/>
      <c r="L227" s="1"/>
      <c r="M227" s="3"/>
      <c r="N227" s="11"/>
      <c r="O227" s="11"/>
      <c r="P227" s="1"/>
      <c r="Q227" s="1"/>
      <c r="R227" s="1"/>
      <c r="S227" s="1"/>
      <c r="T227" s="1"/>
      <c r="U227" s="1"/>
      <c r="BT227" s="13"/>
      <c r="BU227" s="45"/>
      <c r="BV227" s="45"/>
      <c r="BW227" s="2"/>
      <c r="BX227" s="11"/>
      <c r="BY227" s="11"/>
      <c r="BZ227" s="11"/>
      <c r="CA227" s="11"/>
      <c r="CB227" s="11"/>
      <c r="CC227" s="11"/>
      <c r="CE227" s="11"/>
      <c r="CF227" s="11"/>
      <c r="CG227" s="11"/>
      <c r="CH227" s="11"/>
      <c r="CI227" s="11"/>
      <c r="CJ227" s="11"/>
    </row>
    <row r="228" spans="1:88" ht="15" customHeight="1">
      <c r="A228" s="13"/>
      <c r="B228" s="31"/>
      <c r="C228" s="31"/>
      <c r="D228" s="2"/>
      <c r="E228" s="11"/>
      <c r="F228" s="11"/>
      <c r="G228" s="11"/>
      <c r="H228" s="11"/>
      <c r="I228" s="11"/>
      <c r="J228" s="11"/>
      <c r="K228" s="1"/>
      <c r="L228" s="1"/>
      <c r="M228" s="3"/>
      <c r="N228" s="11"/>
      <c r="O228" s="11"/>
      <c r="P228" s="1"/>
      <c r="Q228" s="1"/>
      <c r="R228" s="1"/>
      <c r="S228" s="1"/>
      <c r="T228" s="1"/>
      <c r="U228" s="1"/>
      <c r="BT228" s="13"/>
      <c r="BU228" s="45"/>
      <c r="BV228" s="45"/>
      <c r="BW228" s="2"/>
      <c r="BX228" s="11"/>
      <c r="BY228" s="11"/>
      <c r="BZ228" s="11"/>
      <c r="CA228" s="11"/>
      <c r="CB228" s="11"/>
      <c r="CC228" s="11"/>
      <c r="CE228" s="11"/>
      <c r="CF228" s="11"/>
      <c r="CG228" s="11"/>
      <c r="CH228" s="11"/>
      <c r="CI228" s="11"/>
      <c r="CJ228" s="11"/>
    </row>
    <row r="229" spans="1:88" ht="15" customHeight="1">
      <c r="A229" s="13"/>
      <c r="B229" s="31"/>
      <c r="C229" s="31"/>
      <c r="D229" s="2"/>
      <c r="E229" s="11"/>
      <c r="F229" s="11"/>
      <c r="G229" s="11"/>
      <c r="H229" s="11"/>
      <c r="I229" s="11"/>
      <c r="J229" s="11"/>
      <c r="K229" s="1"/>
      <c r="L229" s="1"/>
      <c r="M229" s="3"/>
      <c r="N229" s="11"/>
      <c r="O229" s="11"/>
      <c r="P229" s="1"/>
      <c r="Q229" s="1"/>
      <c r="R229" s="1"/>
      <c r="S229" s="1"/>
      <c r="T229" s="1"/>
      <c r="U229" s="1"/>
      <c r="BT229" s="13"/>
      <c r="BU229" s="45"/>
      <c r="BV229" s="45"/>
      <c r="BW229" s="2"/>
      <c r="BX229" s="11"/>
      <c r="BY229" s="11"/>
      <c r="BZ229" s="11"/>
      <c r="CA229" s="11"/>
      <c r="CB229" s="11"/>
      <c r="CC229" s="11"/>
      <c r="CE229" s="11"/>
      <c r="CF229" s="11"/>
      <c r="CG229" s="11"/>
      <c r="CH229" s="11"/>
      <c r="CI229" s="11"/>
      <c r="CJ229" s="11"/>
    </row>
    <row r="230" spans="1:88" ht="15" customHeight="1">
      <c r="A230" s="13"/>
      <c r="B230" s="31"/>
      <c r="C230" s="31"/>
      <c r="D230" s="2"/>
      <c r="E230" s="11"/>
      <c r="F230" s="11"/>
      <c r="G230" s="11"/>
      <c r="H230" s="11"/>
      <c r="I230" s="11"/>
      <c r="J230" s="11"/>
      <c r="K230" s="1"/>
      <c r="L230" s="1"/>
      <c r="M230" s="3"/>
      <c r="N230" s="11"/>
      <c r="O230" s="11"/>
      <c r="P230" s="1"/>
      <c r="Q230" s="1"/>
      <c r="R230" s="1"/>
      <c r="S230" s="1"/>
      <c r="T230" s="1"/>
      <c r="U230" s="1"/>
      <c r="BT230" s="13"/>
      <c r="BU230" s="45"/>
      <c r="BV230" s="45"/>
      <c r="BW230" s="2"/>
      <c r="BX230" s="11"/>
      <c r="BY230" s="11"/>
      <c r="BZ230" s="11"/>
      <c r="CA230" s="11"/>
      <c r="CB230" s="11"/>
      <c r="CC230" s="11"/>
      <c r="CE230" s="11"/>
      <c r="CF230" s="11"/>
      <c r="CG230" s="11"/>
      <c r="CH230" s="11"/>
      <c r="CI230" s="11"/>
      <c r="CJ230" s="11"/>
    </row>
    <row r="231" spans="1:88" ht="15" customHeight="1">
      <c r="A231" s="13"/>
      <c r="B231" s="31"/>
      <c r="C231" s="31"/>
      <c r="D231" s="2"/>
      <c r="E231" s="11"/>
      <c r="F231" s="11"/>
      <c r="G231" s="11"/>
      <c r="H231" s="11"/>
      <c r="I231" s="11"/>
      <c r="J231" s="11"/>
      <c r="K231" s="1"/>
      <c r="L231" s="1"/>
      <c r="M231" s="3"/>
      <c r="N231" s="11"/>
      <c r="O231" s="11"/>
      <c r="P231" s="1"/>
      <c r="Q231" s="1"/>
      <c r="R231" s="1"/>
      <c r="S231" s="1"/>
      <c r="T231" s="1"/>
      <c r="U231" s="1"/>
      <c r="BT231" s="13"/>
      <c r="BU231" s="45"/>
      <c r="BV231" s="45"/>
      <c r="BW231" s="2"/>
      <c r="BX231" s="11"/>
      <c r="BY231" s="11"/>
      <c r="BZ231" s="11"/>
      <c r="CA231" s="11"/>
      <c r="CB231" s="11"/>
      <c r="CC231" s="11"/>
      <c r="CE231" s="11"/>
      <c r="CF231" s="11"/>
      <c r="CG231" s="11"/>
      <c r="CH231" s="11"/>
      <c r="CI231" s="11"/>
      <c r="CJ231" s="11"/>
    </row>
    <row r="232" spans="1:88" ht="15" customHeight="1">
      <c r="A232" s="13"/>
      <c r="B232" s="31"/>
      <c r="C232" s="31"/>
      <c r="D232" s="2"/>
      <c r="E232" s="11"/>
      <c r="F232" s="11"/>
      <c r="G232" s="11"/>
      <c r="H232" s="11"/>
      <c r="I232" s="11"/>
      <c r="J232" s="11"/>
      <c r="K232" s="1"/>
      <c r="L232" s="1"/>
      <c r="M232" s="3"/>
      <c r="N232" s="11"/>
      <c r="O232" s="11"/>
      <c r="P232" s="1"/>
      <c r="Q232" s="1"/>
      <c r="R232" s="1"/>
      <c r="S232" s="1"/>
      <c r="T232" s="1"/>
      <c r="U232" s="1"/>
      <c r="BT232" s="13"/>
      <c r="BU232" s="45"/>
      <c r="BV232" s="45"/>
      <c r="BW232" s="2"/>
      <c r="BX232" s="11"/>
      <c r="BY232" s="11"/>
      <c r="BZ232" s="11"/>
      <c r="CA232" s="11"/>
      <c r="CB232" s="11"/>
      <c r="CC232" s="11"/>
      <c r="CE232" s="11"/>
      <c r="CF232" s="11"/>
      <c r="CG232" s="11"/>
      <c r="CH232" s="11"/>
      <c r="CI232" s="11"/>
      <c r="CJ232" s="11"/>
    </row>
    <row r="233" spans="1:88" ht="15" customHeight="1">
      <c r="A233" s="13"/>
      <c r="B233" s="31"/>
      <c r="C233" s="31"/>
      <c r="D233" s="2"/>
      <c r="E233" s="11"/>
      <c r="F233" s="11"/>
      <c r="G233" s="11"/>
      <c r="H233" s="11"/>
      <c r="I233" s="11"/>
      <c r="J233" s="11"/>
      <c r="K233" s="1"/>
      <c r="L233" s="1"/>
      <c r="M233" s="3"/>
      <c r="N233" s="11"/>
      <c r="O233" s="11"/>
      <c r="P233" s="1"/>
      <c r="Q233" s="1"/>
      <c r="R233" s="1"/>
      <c r="S233" s="1"/>
      <c r="T233" s="1"/>
      <c r="U233" s="1"/>
      <c r="BT233" s="13"/>
      <c r="BU233" s="45"/>
      <c r="BV233" s="45"/>
      <c r="BW233" s="2"/>
      <c r="BX233" s="11"/>
      <c r="BY233" s="11"/>
      <c r="BZ233" s="11"/>
      <c r="CA233" s="11"/>
      <c r="CB233" s="11"/>
      <c r="CC233" s="11"/>
      <c r="CE233" s="11"/>
      <c r="CF233" s="11"/>
      <c r="CG233" s="11"/>
      <c r="CH233" s="11"/>
      <c r="CI233" s="11"/>
      <c r="CJ233" s="11"/>
    </row>
    <row r="234" spans="1:88" ht="15" customHeight="1">
      <c r="A234" s="13"/>
      <c r="B234" s="31"/>
      <c r="C234" s="31"/>
      <c r="D234" s="2"/>
      <c r="E234" s="11"/>
      <c r="F234" s="11"/>
      <c r="G234" s="11"/>
      <c r="H234" s="11"/>
      <c r="I234" s="11"/>
      <c r="J234" s="11"/>
      <c r="K234" s="1"/>
      <c r="L234" s="1"/>
      <c r="M234" s="3"/>
      <c r="N234" s="11"/>
      <c r="O234" s="11"/>
      <c r="P234" s="1"/>
      <c r="Q234" s="1"/>
      <c r="R234" s="1"/>
      <c r="S234" s="1"/>
      <c r="T234" s="1"/>
      <c r="U234" s="1"/>
      <c r="BT234" s="13"/>
      <c r="BU234" s="45"/>
      <c r="BV234" s="45"/>
      <c r="BW234" s="2"/>
      <c r="BX234" s="11"/>
      <c r="BY234" s="11"/>
      <c r="BZ234" s="11"/>
      <c r="CA234" s="11"/>
      <c r="CB234" s="11"/>
      <c r="CC234" s="11"/>
      <c r="CE234" s="11"/>
      <c r="CF234" s="11"/>
      <c r="CG234" s="11"/>
      <c r="CH234" s="11"/>
      <c r="CI234" s="11"/>
      <c r="CJ234" s="11"/>
    </row>
    <row r="235" spans="1:88" ht="15" customHeight="1">
      <c r="A235" s="13"/>
      <c r="B235" s="31"/>
      <c r="C235" s="31"/>
      <c r="D235" s="2"/>
      <c r="E235" s="11"/>
      <c r="F235" s="11"/>
      <c r="G235" s="11"/>
      <c r="H235" s="11"/>
      <c r="I235" s="11"/>
      <c r="J235" s="11"/>
      <c r="K235" s="1"/>
      <c r="L235" s="1"/>
      <c r="M235" s="3"/>
      <c r="N235" s="11"/>
      <c r="O235" s="11"/>
      <c r="P235" s="1"/>
      <c r="Q235" s="1"/>
      <c r="R235" s="1"/>
      <c r="S235" s="1"/>
      <c r="T235" s="1"/>
      <c r="U235" s="1"/>
      <c r="BT235" s="13"/>
      <c r="BU235" s="45"/>
      <c r="BV235" s="45"/>
      <c r="BW235" s="2"/>
      <c r="BX235" s="11"/>
      <c r="BY235" s="11"/>
      <c r="BZ235" s="11"/>
      <c r="CA235" s="11"/>
      <c r="CB235" s="11"/>
      <c r="CC235" s="11"/>
      <c r="CE235" s="11"/>
      <c r="CF235" s="11"/>
      <c r="CG235" s="11"/>
      <c r="CH235" s="11"/>
      <c r="CI235" s="11"/>
      <c r="CJ235" s="11"/>
    </row>
    <row r="236" spans="1:88" ht="15" customHeight="1">
      <c r="A236" s="13"/>
      <c r="B236" s="31"/>
      <c r="C236" s="31"/>
      <c r="D236" s="2"/>
      <c r="E236" s="11"/>
      <c r="F236" s="11"/>
      <c r="G236" s="11"/>
      <c r="H236" s="11"/>
      <c r="I236" s="11"/>
      <c r="J236" s="11"/>
      <c r="K236" s="1"/>
      <c r="L236" s="1"/>
      <c r="M236" s="3"/>
      <c r="N236" s="11"/>
      <c r="O236" s="11"/>
      <c r="P236" s="1"/>
      <c r="Q236" s="1"/>
      <c r="R236" s="1"/>
      <c r="S236" s="1"/>
      <c r="T236" s="1"/>
      <c r="U236" s="1"/>
      <c r="BT236" s="13"/>
      <c r="BU236" s="45"/>
      <c r="BV236" s="45"/>
      <c r="BW236" s="2"/>
      <c r="BX236" s="11"/>
      <c r="BY236" s="11"/>
      <c r="BZ236" s="11"/>
      <c r="CA236" s="11"/>
      <c r="CB236" s="11"/>
      <c r="CC236" s="11"/>
      <c r="CE236" s="11"/>
      <c r="CF236" s="11"/>
      <c r="CG236" s="11"/>
      <c r="CH236" s="11"/>
      <c r="CI236" s="11"/>
      <c r="CJ236" s="11"/>
    </row>
    <row r="237" spans="1:88" ht="15" customHeight="1">
      <c r="A237" s="13"/>
      <c r="B237" s="31"/>
      <c r="C237" s="31"/>
      <c r="D237" s="2"/>
      <c r="E237" s="11"/>
      <c r="F237" s="11"/>
      <c r="G237" s="11"/>
      <c r="H237" s="11"/>
      <c r="I237" s="11"/>
      <c r="J237" s="11"/>
      <c r="K237" s="1"/>
      <c r="L237" s="1"/>
      <c r="M237" s="3"/>
      <c r="N237" s="11"/>
      <c r="O237" s="11"/>
      <c r="P237" s="1"/>
      <c r="Q237" s="1"/>
      <c r="R237" s="1"/>
      <c r="S237" s="1"/>
      <c r="T237" s="1"/>
      <c r="U237" s="1"/>
      <c r="BT237" s="13"/>
      <c r="BU237" s="45"/>
      <c r="BV237" s="45"/>
      <c r="BW237" s="2"/>
      <c r="BX237" s="11"/>
      <c r="BY237" s="11"/>
      <c r="BZ237" s="11"/>
      <c r="CA237" s="11"/>
      <c r="CB237" s="11"/>
      <c r="CC237" s="11"/>
      <c r="CE237" s="11"/>
      <c r="CF237" s="11"/>
      <c r="CG237" s="11"/>
      <c r="CH237" s="11"/>
      <c r="CI237" s="11"/>
      <c r="CJ237" s="11"/>
    </row>
    <row r="238" spans="1:88" ht="15" customHeight="1">
      <c r="A238" s="13"/>
      <c r="B238" s="31"/>
      <c r="C238" s="31"/>
      <c r="D238" s="2"/>
      <c r="E238" s="11"/>
      <c r="F238" s="11"/>
      <c r="G238" s="11"/>
      <c r="H238" s="11"/>
      <c r="I238" s="11"/>
      <c r="J238" s="11"/>
      <c r="K238" s="1"/>
      <c r="L238" s="1"/>
      <c r="M238" s="3"/>
      <c r="N238" s="11"/>
      <c r="O238" s="11"/>
      <c r="P238" s="1"/>
      <c r="Q238" s="1"/>
      <c r="R238" s="1"/>
      <c r="S238" s="1"/>
      <c r="T238" s="1"/>
      <c r="U238" s="1"/>
      <c r="BT238" s="13"/>
      <c r="BU238" s="45"/>
      <c r="BV238" s="45"/>
      <c r="BW238" s="2"/>
      <c r="BX238" s="11"/>
      <c r="BY238" s="11"/>
      <c r="BZ238" s="11"/>
      <c r="CA238" s="11"/>
      <c r="CB238" s="11"/>
      <c r="CC238" s="11"/>
      <c r="CE238" s="11"/>
      <c r="CF238" s="11"/>
      <c r="CG238" s="11"/>
      <c r="CH238" s="11"/>
      <c r="CI238" s="11"/>
      <c r="CJ238" s="11"/>
    </row>
    <row r="239" spans="1:88" ht="15" customHeight="1">
      <c r="A239" s="13"/>
      <c r="B239" s="31"/>
      <c r="C239" s="31"/>
      <c r="D239" s="2"/>
      <c r="E239" s="11"/>
      <c r="F239" s="11"/>
      <c r="G239" s="11"/>
      <c r="H239" s="11"/>
      <c r="I239" s="11"/>
      <c r="J239" s="11"/>
      <c r="K239" s="1"/>
      <c r="L239" s="1"/>
      <c r="M239" s="3"/>
      <c r="N239" s="11"/>
      <c r="O239" s="11"/>
      <c r="P239" s="1"/>
      <c r="Q239" s="1"/>
      <c r="R239" s="1"/>
      <c r="S239" s="1"/>
      <c r="T239" s="1"/>
      <c r="U239" s="1"/>
      <c r="BT239" s="13"/>
      <c r="BU239" s="45"/>
      <c r="BV239" s="45"/>
      <c r="BW239" s="2"/>
      <c r="BX239" s="11"/>
      <c r="BY239" s="11"/>
      <c r="BZ239" s="11"/>
      <c r="CA239" s="11"/>
      <c r="CB239" s="11"/>
      <c r="CC239" s="11"/>
      <c r="CE239" s="11"/>
      <c r="CF239" s="11"/>
      <c r="CG239" s="11"/>
      <c r="CH239" s="11"/>
      <c r="CI239" s="11"/>
      <c r="CJ239" s="11"/>
    </row>
    <row r="240" spans="1:88" ht="15" customHeight="1">
      <c r="A240" s="13"/>
      <c r="B240" s="31"/>
      <c r="C240" s="31"/>
      <c r="D240" s="2"/>
      <c r="E240" s="11"/>
      <c r="F240" s="11"/>
      <c r="G240" s="11"/>
      <c r="H240" s="11"/>
      <c r="I240" s="11"/>
      <c r="J240" s="11"/>
      <c r="K240" s="1"/>
      <c r="L240" s="1"/>
      <c r="M240" s="3"/>
      <c r="N240" s="11"/>
      <c r="O240" s="11"/>
      <c r="P240" s="1"/>
      <c r="Q240" s="1"/>
      <c r="R240" s="1"/>
      <c r="S240" s="1"/>
      <c r="T240" s="1"/>
      <c r="U240" s="1"/>
      <c r="BT240" s="13"/>
      <c r="BU240" s="45"/>
      <c r="BV240" s="45"/>
      <c r="BW240" s="2"/>
      <c r="BX240" s="11"/>
      <c r="BY240" s="11"/>
      <c r="BZ240" s="11"/>
      <c r="CA240" s="11"/>
      <c r="CB240" s="11"/>
      <c r="CC240" s="11"/>
      <c r="CE240" s="11"/>
      <c r="CF240" s="11"/>
      <c r="CG240" s="11"/>
      <c r="CH240" s="11"/>
      <c r="CI240" s="11"/>
      <c r="CJ240" s="11"/>
    </row>
    <row r="241" spans="1:88" ht="15" customHeight="1">
      <c r="A241" s="13"/>
      <c r="B241" s="31"/>
      <c r="C241" s="31"/>
      <c r="D241" s="2"/>
      <c r="E241" s="11"/>
      <c r="F241" s="11"/>
      <c r="G241" s="11"/>
      <c r="H241" s="11"/>
      <c r="I241" s="11"/>
      <c r="J241" s="11"/>
      <c r="K241" s="1"/>
      <c r="L241" s="1"/>
      <c r="M241" s="3"/>
      <c r="N241" s="11"/>
      <c r="O241" s="11"/>
      <c r="P241" s="1"/>
      <c r="Q241" s="1"/>
      <c r="R241" s="1"/>
      <c r="S241" s="1"/>
      <c r="T241" s="1"/>
      <c r="U241" s="1"/>
      <c r="BT241" s="13"/>
      <c r="BU241" s="45"/>
      <c r="BV241" s="45"/>
      <c r="BW241" s="2"/>
      <c r="BX241" s="11"/>
      <c r="BY241" s="11"/>
      <c r="BZ241" s="11"/>
      <c r="CA241" s="11"/>
      <c r="CB241" s="11"/>
      <c r="CC241" s="11"/>
      <c r="CE241" s="11"/>
      <c r="CF241" s="11"/>
      <c r="CG241" s="11"/>
      <c r="CH241" s="11"/>
      <c r="CI241" s="11"/>
      <c r="CJ241" s="11"/>
    </row>
    <row r="242" spans="1:88" ht="15" customHeight="1">
      <c r="A242" s="13"/>
      <c r="B242" s="31"/>
      <c r="C242" s="31"/>
      <c r="D242" s="2"/>
      <c r="E242" s="11"/>
      <c r="F242" s="11"/>
      <c r="G242" s="11"/>
      <c r="H242" s="11"/>
      <c r="I242" s="11"/>
      <c r="J242" s="11"/>
      <c r="K242" s="1"/>
      <c r="L242" s="1"/>
      <c r="M242" s="3"/>
      <c r="N242" s="11"/>
      <c r="O242" s="11"/>
      <c r="P242" s="1"/>
      <c r="Q242" s="1"/>
      <c r="R242" s="1"/>
      <c r="S242" s="1"/>
      <c r="T242" s="1"/>
      <c r="U242" s="1"/>
      <c r="BT242" s="13"/>
      <c r="BU242" s="45"/>
      <c r="BV242" s="45"/>
      <c r="BW242" s="2"/>
      <c r="BX242" s="11"/>
      <c r="BY242" s="11"/>
      <c r="BZ242" s="11"/>
      <c r="CA242" s="11"/>
      <c r="CB242" s="11"/>
      <c r="CC242" s="11"/>
      <c r="CE242" s="11"/>
      <c r="CF242" s="11"/>
      <c r="CG242" s="11"/>
      <c r="CH242" s="11"/>
      <c r="CI242" s="11"/>
      <c r="CJ242" s="11"/>
    </row>
    <row r="243" spans="1:88" ht="15" customHeight="1">
      <c r="A243" s="13"/>
      <c r="B243" s="31"/>
      <c r="C243" s="31"/>
      <c r="D243" s="2"/>
      <c r="E243" s="11"/>
      <c r="F243" s="11"/>
      <c r="G243" s="11"/>
      <c r="H243" s="11"/>
      <c r="I243" s="11"/>
      <c r="J243" s="11"/>
      <c r="K243" s="1"/>
      <c r="L243" s="1"/>
      <c r="M243" s="3"/>
      <c r="N243" s="11"/>
      <c r="O243" s="11"/>
      <c r="P243" s="1"/>
      <c r="Q243" s="1"/>
      <c r="R243" s="1"/>
      <c r="S243" s="1"/>
      <c r="T243" s="1"/>
      <c r="U243" s="1"/>
      <c r="BT243" s="13"/>
      <c r="BU243" s="45"/>
      <c r="BV243" s="45"/>
      <c r="BW243" s="2"/>
      <c r="BX243" s="11"/>
      <c r="BY243" s="11"/>
      <c r="BZ243" s="11"/>
      <c r="CA243" s="11"/>
      <c r="CB243" s="11"/>
      <c r="CC243" s="11"/>
      <c r="CE243" s="11"/>
      <c r="CF243" s="11"/>
      <c r="CG243" s="11"/>
      <c r="CH243" s="11"/>
      <c r="CI243" s="11"/>
      <c r="CJ243" s="11"/>
    </row>
    <row r="244" spans="1:88" ht="15" customHeight="1">
      <c r="A244" s="13"/>
      <c r="B244" s="31"/>
      <c r="C244" s="31"/>
      <c r="D244" s="2"/>
      <c r="E244" s="11"/>
      <c r="F244" s="11"/>
      <c r="G244" s="11"/>
      <c r="H244" s="11"/>
      <c r="I244" s="11"/>
      <c r="J244" s="11"/>
      <c r="K244" s="1"/>
      <c r="L244" s="1"/>
      <c r="M244" s="3"/>
      <c r="N244" s="11"/>
      <c r="O244" s="11"/>
      <c r="P244" s="1"/>
      <c r="Q244" s="1"/>
      <c r="R244" s="1"/>
      <c r="S244" s="1"/>
      <c r="T244" s="1"/>
      <c r="U244" s="1"/>
      <c r="BT244" s="13"/>
      <c r="BU244" s="45"/>
      <c r="BV244" s="45"/>
      <c r="BW244" s="2"/>
      <c r="BX244" s="11"/>
      <c r="BY244" s="11"/>
      <c r="BZ244" s="11"/>
      <c r="CA244" s="11"/>
      <c r="CB244" s="11"/>
      <c r="CC244" s="11"/>
      <c r="CE244" s="11"/>
      <c r="CF244" s="11"/>
      <c r="CG244" s="11"/>
      <c r="CH244" s="11"/>
      <c r="CI244" s="11"/>
      <c r="CJ244" s="11"/>
    </row>
    <row r="245" spans="1:88" ht="15" customHeight="1">
      <c r="A245" s="13"/>
      <c r="B245" s="31"/>
      <c r="C245" s="31"/>
      <c r="D245" s="2"/>
      <c r="E245" s="11"/>
      <c r="F245" s="11"/>
      <c r="G245" s="11"/>
      <c r="H245" s="11"/>
      <c r="I245" s="11"/>
      <c r="J245" s="11"/>
      <c r="K245" s="1"/>
      <c r="L245" s="1"/>
      <c r="M245" s="3"/>
      <c r="N245" s="11"/>
      <c r="O245" s="11"/>
      <c r="P245" s="1"/>
      <c r="Q245" s="1"/>
      <c r="R245" s="1"/>
      <c r="S245" s="1"/>
      <c r="T245" s="1"/>
      <c r="U245" s="1"/>
      <c r="BT245" s="13"/>
      <c r="BU245" s="45"/>
      <c r="BV245" s="45"/>
      <c r="BW245" s="2"/>
      <c r="BX245" s="11"/>
      <c r="BY245" s="11"/>
      <c r="BZ245" s="11"/>
      <c r="CA245" s="11"/>
      <c r="CB245" s="11"/>
      <c r="CC245" s="11"/>
      <c r="CE245" s="11"/>
      <c r="CF245" s="11"/>
      <c r="CG245" s="11"/>
      <c r="CH245" s="11"/>
      <c r="CI245" s="11"/>
      <c r="CJ245" s="11"/>
    </row>
    <row r="246" spans="1:88" ht="15" customHeight="1">
      <c r="A246" s="13"/>
      <c r="B246" s="31"/>
      <c r="C246" s="31"/>
      <c r="D246" s="2"/>
      <c r="E246" s="11"/>
      <c r="F246" s="11"/>
      <c r="G246" s="11"/>
      <c r="H246" s="11"/>
      <c r="I246" s="11"/>
      <c r="J246" s="11"/>
      <c r="K246" s="1"/>
      <c r="L246" s="1"/>
      <c r="M246" s="3"/>
      <c r="N246" s="11"/>
      <c r="O246" s="11"/>
      <c r="P246" s="1"/>
      <c r="Q246" s="1"/>
      <c r="R246" s="1"/>
      <c r="S246" s="1"/>
      <c r="T246" s="1"/>
      <c r="U246" s="1"/>
      <c r="BT246" s="13"/>
      <c r="BU246" s="45"/>
      <c r="BV246" s="45"/>
      <c r="BW246" s="2"/>
      <c r="BX246" s="11"/>
      <c r="BY246" s="11"/>
      <c r="BZ246" s="11"/>
      <c r="CA246" s="11"/>
      <c r="CB246" s="11"/>
      <c r="CC246" s="11"/>
      <c r="CE246" s="11"/>
      <c r="CF246" s="11"/>
      <c r="CG246" s="11"/>
      <c r="CH246" s="11"/>
      <c r="CI246" s="11"/>
      <c r="CJ246" s="11"/>
    </row>
    <row r="247" spans="1:88" ht="15" customHeight="1">
      <c r="A247" s="13"/>
      <c r="B247" s="31"/>
      <c r="C247" s="31"/>
      <c r="D247" s="2"/>
      <c r="E247" s="11"/>
      <c r="F247" s="11"/>
      <c r="G247" s="11"/>
      <c r="H247" s="11"/>
      <c r="I247" s="11"/>
      <c r="J247" s="11"/>
      <c r="K247" s="1"/>
      <c r="L247" s="1"/>
      <c r="M247" s="3"/>
      <c r="N247" s="11"/>
      <c r="O247" s="11"/>
      <c r="P247" s="1"/>
      <c r="Q247" s="1"/>
      <c r="R247" s="1"/>
      <c r="S247" s="1"/>
      <c r="T247" s="1"/>
      <c r="U247" s="1"/>
      <c r="BT247" s="13"/>
      <c r="BU247" s="45"/>
      <c r="BV247" s="45"/>
      <c r="BW247" s="2"/>
      <c r="BX247" s="11"/>
      <c r="BY247" s="11"/>
      <c r="BZ247" s="11"/>
      <c r="CA247" s="11"/>
      <c r="CB247" s="11"/>
      <c r="CC247" s="11"/>
      <c r="CE247" s="11"/>
      <c r="CF247" s="11"/>
      <c r="CG247" s="11"/>
      <c r="CH247" s="11"/>
      <c r="CI247" s="11"/>
      <c r="CJ247" s="11"/>
    </row>
    <row r="248" spans="1:88" ht="15" customHeight="1">
      <c r="A248" s="13"/>
      <c r="B248" s="31"/>
      <c r="C248" s="31"/>
      <c r="D248" s="2"/>
      <c r="E248" s="11"/>
      <c r="F248" s="11"/>
      <c r="G248" s="11"/>
      <c r="H248" s="11"/>
      <c r="I248" s="11"/>
      <c r="J248" s="11"/>
      <c r="K248" s="1"/>
      <c r="L248" s="1"/>
      <c r="M248" s="3"/>
      <c r="N248" s="11"/>
      <c r="O248" s="11"/>
      <c r="P248" s="1"/>
      <c r="Q248" s="1"/>
      <c r="R248" s="1"/>
      <c r="S248" s="1"/>
      <c r="T248" s="1"/>
      <c r="U248" s="1"/>
      <c r="BT248" s="13"/>
      <c r="BU248" s="45"/>
      <c r="BV248" s="45"/>
      <c r="BW248" s="2"/>
      <c r="BX248" s="11"/>
      <c r="BY248" s="11"/>
      <c r="BZ248" s="11"/>
      <c r="CA248" s="11"/>
      <c r="CB248" s="11"/>
      <c r="CC248" s="11"/>
      <c r="CE248" s="11"/>
      <c r="CF248" s="11"/>
      <c r="CG248" s="11"/>
      <c r="CH248" s="11"/>
      <c r="CI248" s="11"/>
      <c r="CJ248" s="11"/>
    </row>
    <row r="249" spans="1:88" ht="15" customHeight="1">
      <c r="A249" s="13"/>
      <c r="B249" s="31"/>
      <c r="C249" s="31"/>
      <c r="D249" s="2"/>
      <c r="E249" s="11"/>
      <c r="F249" s="11"/>
      <c r="G249" s="11"/>
      <c r="H249" s="11"/>
      <c r="I249" s="11"/>
      <c r="J249" s="11"/>
      <c r="K249" s="1"/>
      <c r="L249" s="1"/>
      <c r="M249" s="3"/>
      <c r="N249" s="11"/>
      <c r="O249" s="11"/>
      <c r="P249" s="1"/>
      <c r="Q249" s="1"/>
      <c r="R249" s="1"/>
      <c r="S249" s="1"/>
      <c r="T249" s="1"/>
      <c r="U249" s="1"/>
      <c r="BT249" s="13"/>
      <c r="BU249" s="45"/>
      <c r="BV249" s="45"/>
      <c r="BW249" s="2"/>
      <c r="BX249" s="11"/>
      <c r="BY249" s="11"/>
      <c r="BZ249" s="11"/>
      <c r="CA249" s="11"/>
      <c r="CB249" s="11"/>
      <c r="CC249" s="11"/>
      <c r="CE249" s="11"/>
      <c r="CF249" s="11"/>
      <c r="CG249" s="11"/>
      <c r="CH249" s="11"/>
      <c r="CI249" s="11"/>
      <c r="CJ249" s="11"/>
    </row>
    <row r="250" spans="1:88" ht="15" customHeight="1">
      <c r="A250" s="13"/>
      <c r="B250" s="31"/>
      <c r="C250" s="31"/>
      <c r="D250" s="2"/>
      <c r="E250" s="11"/>
      <c r="F250" s="11"/>
      <c r="G250" s="11"/>
      <c r="H250" s="11"/>
      <c r="I250" s="11"/>
      <c r="J250" s="11"/>
      <c r="K250" s="1"/>
      <c r="L250" s="1"/>
      <c r="M250" s="3"/>
      <c r="N250" s="11"/>
      <c r="O250" s="11"/>
      <c r="P250" s="1"/>
      <c r="Q250" s="1"/>
      <c r="R250" s="1"/>
      <c r="S250" s="1"/>
      <c r="T250" s="1"/>
      <c r="U250" s="1"/>
      <c r="BT250" s="13"/>
      <c r="BU250" s="45"/>
      <c r="BV250" s="45"/>
      <c r="BW250" s="2"/>
      <c r="BX250" s="11"/>
      <c r="BY250" s="11"/>
      <c r="BZ250" s="11"/>
      <c r="CA250" s="11"/>
      <c r="CB250" s="11"/>
      <c r="CC250" s="11"/>
      <c r="CE250" s="11"/>
      <c r="CF250" s="11"/>
      <c r="CG250" s="11"/>
      <c r="CH250" s="11"/>
      <c r="CI250" s="11"/>
      <c r="CJ250" s="11"/>
    </row>
    <row r="251" spans="1:88" ht="15" customHeight="1">
      <c r="A251" s="13"/>
      <c r="B251" s="31"/>
      <c r="C251" s="31"/>
      <c r="D251" s="2"/>
      <c r="E251" s="11"/>
      <c r="F251" s="11"/>
      <c r="G251" s="11"/>
      <c r="H251" s="11"/>
      <c r="I251" s="11"/>
      <c r="J251" s="11"/>
      <c r="K251" s="1"/>
      <c r="L251" s="1"/>
      <c r="M251" s="3"/>
      <c r="N251" s="11"/>
      <c r="O251" s="11"/>
      <c r="P251" s="1"/>
      <c r="Q251" s="1"/>
      <c r="R251" s="1"/>
      <c r="S251" s="1"/>
      <c r="T251" s="1"/>
      <c r="U251" s="1"/>
      <c r="BT251" s="13"/>
      <c r="BU251" s="45"/>
      <c r="BV251" s="45"/>
      <c r="BW251" s="2"/>
      <c r="BX251" s="11"/>
      <c r="BY251" s="11"/>
      <c r="BZ251" s="11"/>
      <c r="CA251" s="11"/>
      <c r="CB251" s="11"/>
      <c r="CC251" s="11"/>
      <c r="CE251" s="11"/>
      <c r="CF251" s="11"/>
      <c r="CG251" s="11"/>
      <c r="CH251" s="11"/>
      <c r="CI251" s="11"/>
      <c r="CJ251" s="11"/>
    </row>
    <row r="252" spans="1:88" ht="15" customHeight="1">
      <c r="A252" s="13"/>
      <c r="B252" s="31"/>
      <c r="C252" s="31"/>
      <c r="D252" s="2"/>
      <c r="E252" s="11"/>
      <c r="F252" s="11"/>
      <c r="G252" s="11"/>
      <c r="H252" s="11"/>
      <c r="I252" s="11"/>
      <c r="J252" s="11"/>
      <c r="K252" s="1"/>
      <c r="L252" s="1"/>
      <c r="M252" s="3"/>
      <c r="N252" s="11"/>
      <c r="O252" s="11"/>
      <c r="P252" s="1"/>
      <c r="Q252" s="1"/>
      <c r="R252" s="1"/>
      <c r="S252" s="1"/>
      <c r="T252" s="1"/>
      <c r="U252" s="1"/>
      <c r="BT252" s="13"/>
      <c r="BU252" s="45"/>
      <c r="BV252" s="45"/>
      <c r="BW252" s="2"/>
      <c r="BX252" s="11"/>
      <c r="BY252" s="11"/>
      <c r="BZ252" s="11"/>
      <c r="CA252" s="11"/>
      <c r="CB252" s="11"/>
      <c r="CC252" s="11"/>
      <c r="CE252" s="11"/>
      <c r="CF252" s="11"/>
      <c r="CG252" s="11"/>
      <c r="CH252" s="11"/>
      <c r="CI252" s="11"/>
      <c r="CJ252" s="11"/>
    </row>
    <row r="253" spans="1:88" ht="15" customHeight="1">
      <c r="A253" s="13"/>
      <c r="B253" s="31"/>
      <c r="C253" s="31"/>
      <c r="D253" s="2"/>
      <c r="E253" s="11"/>
      <c r="F253" s="11"/>
      <c r="G253" s="11"/>
      <c r="H253" s="11"/>
      <c r="I253" s="11"/>
      <c r="J253" s="11"/>
      <c r="K253" s="1"/>
      <c r="L253" s="1"/>
      <c r="M253" s="3"/>
      <c r="N253" s="11"/>
      <c r="O253" s="11"/>
      <c r="P253" s="1"/>
      <c r="Q253" s="1"/>
      <c r="R253" s="1"/>
      <c r="S253" s="1"/>
      <c r="T253" s="1"/>
      <c r="U253" s="1"/>
      <c r="BT253" s="13"/>
      <c r="BU253" s="45"/>
      <c r="BV253" s="45"/>
      <c r="BW253" s="2"/>
      <c r="BX253" s="11"/>
      <c r="BY253" s="11"/>
      <c r="BZ253" s="11"/>
      <c r="CA253" s="11"/>
      <c r="CB253" s="11"/>
      <c r="CC253" s="11"/>
      <c r="CE253" s="11"/>
      <c r="CF253" s="11"/>
      <c r="CG253" s="11"/>
      <c r="CH253" s="11"/>
      <c r="CI253" s="11"/>
      <c r="CJ253" s="11"/>
    </row>
    <row r="254" spans="1:88" ht="15" customHeight="1">
      <c r="A254" s="13"/>
      <c r="B254" s="31"/>
      <c r="C254" s="31"/>
      <c r="D254" s="2"/>
      <c r="E254" s="11"/>
      <c r="F254" s="11"/>
      <c r="G254" s="11"/>
      <c r="H254" s="11"/>
      <c r="I254" s="11"/>
      <c r="J254" s="11"/>
      <c r="K254" s="1"/>
      <c r="L254" s="1"/>
      <c r="M254" s="3"/>
      <c r="N254" s="11"/>
      <c r="O254" s="11"/>
      <c r="P254" s="1"/>
      <c r="Q254" s="1"/>
      <c r="R254" s="1"/>
      <c r="S254" s="1"/>
      <c r="T254" s="1"/>
      <c r="U254" s="1"/>
      <c r="BT254" s="13"/>
      <c r="BU254" s="45"/>
      <c r="BV254" s="45"/>
      <c r="BW254" s="2"/>
      <c r="BX254" s="11"/>
      <c r="BY254" s="11"/>
      <c r="BZ254" s="11"/>
      <c r="CA254" s="11"/>
      <c r="CB254" s="11"/>
      <c r="CC254" s="11"/>
      <c r="CE254" s="11"/>
      <c r="CF254" s="11"/>
      <c r="CG254" s="11"/>
      <c r="CH254" s="11"/>
      <c r="CI254" s="11"/>
      <c r="CJ254" s="11"/>
    </row>
    <row r="255" spans="1:88" ht="15" customHeight="1">
      <c r="A255" s="13"/>
      <c r="B255" s="31"/>
      <c r="C255" s="31"/>
      <c r="D255" s="2"/>
      <c r="E255" s="11"/>
      <c r="F255" s="11"/>
      <c r="G255" s="11"/>
      <c r="H255" s="11"/>
      <c r="I255" s="11"/>
      <c r="J255" s="11"/>
      <c r="K255" s="1"/>
      <c r="L255" s="1"/>
      <c r="M255" s="3"/>
      <c r="N255" s="11"/>
      <c r="O255" s="11"/>
      <c r="P255" s="1"/>
      <c r="Q255" s="1"/>
      <c r="R255" s="1"/>
      <c r="S255" s="1"/>
      <c r="T255" s="1"/>
      <c r="U255" s="1"/>
      <c r="BT255" s="13"/>
      <c r="BU255" s="45"/>
      <c r="BV255" s="45"/>
      <c r="BW255" s="2"/>
      <c r="BX255" s="11"/>
      <c r="BY255" s="11"/>
      <c r="BZ255" s="11"/>
      <c r="CA255" s="11"/>
      <c r="CB255" s="11"/>
      <c r="CC255" s="11"/>
      <c r="CE255" s="11"/>
      <c r="CF255" s="11"/>
      <c r="CG255" s="11"/>
      <c r="CH255" s="11"/>
      <c r="CI255" s="11"/>
      <c r="CJ255" s="11"/>
    </row>
    <row r="256" spans="1:88" ht="15" customHeight="1">
      <c r="A256" s="13"/>
      <c r="B256" s="31"/>
      <c r="C256" s="31"/>
      <c r="D256" s="2"/>
      <c r="E256" s="11"/>
      <c r="F256" s="11"/>
      <c r="G256" s="11"/>
      <c r="H256" s="11"/>
      <c r="I256" s="11"/>
      <c r="J256" s="11"/>
      <c r="K256" s="1"/>
      <c r="L256" s="1"/>
      <c r="M256" s="3"/>
      <c r="N256" s="11"/>
      <c r="O256" s="11"/>
      <c r="P256" s="1"/>
      <c r="Q256" s="1"/>
      <c r="R256" s="1"/>
      <c r="S256" s="1"/>
      <c r="T256" s="1"/>
      <c r="U256" s="1"/>
      <c r="BT256" s="13"/>
      <c r="BU256" s="45"/>
      <c r="BV256" s="45"/>
      <c r="BW256" s="2"/>
      <c r="BX256" s="11"/>
      <c r="BY256" s="11"/>
      <c r="BZ256" s="11"/>
      <c r="CA256" s="11"/>
      <c r="CB256" s="11"/>
      <c r="CC256" s="11"/>
      <c r="CE256" s="11"/>
      <c r="CF256" s="11"/>
      <c r="CG256" s="11"/>
      <c r="CH256" s="11"/>
      <c r="CI256" s="11"/>
      <c r="CJ256" s="11"/>
    </row>
    <row r="257" spans="1:88" ht="15" customHeight="1">
      <c r="A257" s="13"/>
      <c r="B257" s="31"/>
      <c r="C257" s="31"/>
      <c r="D257" s="2"/>
      <c r="E257" s="11"/>
      <c r="F257" s="11"/>
      <c r="G257" s="11"/>
      <c r="H257" s="11"/>
      <c r="I257" s="11"/>
      <c r="J257" s="11"/>
      <c r="K257" s="1"/>
      <c r="L257" s="1"/>
      <c r="M257" s="3"/>
      <c r="N257" s="11"/>
      <c r="O257" s="11"/>
      <c r="P257" s="1"/>
      <c r="Q257" s="1"/>
      <c r="R257" s="1"/>
      <c r="S257" s="1"/>
      <c r="T257" s="1"/>
      <c r="U257" s="1"/>
      <c r="BT257" s="13"/>
      <c r="BU257" s="45"/>
      <c r="BV257" s="45"/>
      <c r="BW257" s="2"/>
      <c r="BX257" s="11"/>
      <c r="BY257" s="11"/>
      <c r="BZ257" s="11"/>
      <c r="CA257" s="11"/>
      <c r="CB257" s="11"/>
      <c r="CC257" s="11"/>
      <c r="CE257" s="11"/>
      <c r="CF257" s="11"/>
      <c r="CG257" s="11"/>
      <c r="CH257" s="11"/>
      <c r="CI257" s="11"/>
      <c r="CJ257" s="11"/>
    </row>
    <row r="258" spans="1:88" ht="15" customHeight="1">
      <c r="A258" s="13"/>
      <c r="B258" s="31"/>
      <c r="C258" s="31"/>
      <c r="D258" s="2"/>
      <c r="E258" s="11"/>
      <c r="F258" s="11"/>
      <c r="G258" s="11"/>
      <c r="H258" s="11"/>
      <c r="I258" s="11"/>
      <c r="J258" s="11"/>
      <c r="K258" s="1"/>
      <c r="L258" s="1"/>
      <c r="M258" s="3"/>
      <c r="N258" s="11"/>
      <c r="O258" s="11"/>
      <c r="P258" s="1"/>
      <c r="Q258" s="1"/>
      <c r="R258" s="1"/>
      <c r="S258" s="1"/>
      <c r="T258" s="1"/>
      <c r="U258" s="1"/>
      <c r="BT258" s="13"/>
      <c r="BU258" s="45"/>
      <c r="BV258" s="45"/>
      <c r="BW258" s="2"/>
      <c r="BX258" s="11"/>
      <c r="BY258" s="11"/>
      <c r="BZ258" s="11"/>
      <c r="CA258" s="11"/>
      <c r="CB258" s="11"/>
      <c r="CC258" s="11"/>
      <c r="CE258" s="11"/>
      <c r="CF258" s="11"/>
      <c r="CG258" s="11"/>
      <c r="CH258" s="11"/>
      <c r="CI258" s="11"/>
      <c r="CJ258" s="11"/>
    </row>
    <row r="259" spans="1:88" ht="15" customHeight="1">
      <c r="A259" s="13"/>
      <c r="B259" s="31"/>
      <c r="C259" s="31"/>
      <c r="D259" s="2"/>
      <c r="E259" s="11"/>
      <c r="F259" s="11"/>
      <c r="G259" s="11"/>
      <c r="H259" s="11"/>
      <c r="I259" s="11"/>
      <c r="J259" s="11"/>
      <c r="K259" s="1"/>
      <c r="L259" s="1"/>
      <c r="M259" s="3"/>
      <c r="N259" s="11"/>
      <c r="O259" s="11"/>
      <c r="P259" s="1"/>
      <c r="Q259" s="1"/>
      <c r="R259" s="1"/>
      <c r="S259" s="1"/>
      <c r="T259" s="1"/>
      <c r="U259" s="1"/>
      <c r="BT259" s="13"/>
      <c r="BU259" s="45"/>
      <c r="BV259" s="45"/>
      <c r="BW259" s="2"/>
      <c r="BX259" s="11"/>
      <c r="BY259" s="11"/>
      <c r="BZ259" s="11"/>
      <c r="CA259" s="11"/>
      <c r="CB259" s="11"/>
      <c r="CC259" s="11"/>
      <c r="CE259" s="11"/>
      <c r="CF259" s="11"/>
      <c r="CG259" s="11"/>
      <c r="CH259" s="11"/>
      <c r="CI259" s="11"/>
      <c r="CJ259" s="11"/>
    </row>
    <row r="260" spans="1:88" ht="15" customHeight="1">
      <c r="A260" s="13"/>
      <c r="B260" s="31"/>
      <c r="C260" s="31"/>
      <c r="D260" s="2"/>
      <c r="E260" s="11"/>
      <c r="F260" s="11"/>
      <c r="G260" s="11"/>
      <c r="H260" s="11"/>
      <c r="I260" s="11"/>
      <c r="J260" s="11"/>
      <c r="K260" s="1"/>
      <c r="L260" s="1"/>
      <c r="M260" s="3"/>
      <c r="N260" s="11"/>
      <c r="O260" s="11"/>
      <c r="P260" s="1"/>
      <c r="Q260" s="1"/>
      <c r="R260" s="1"/>
      <c r="S260" s="1"/>
      <c r="T260" s="1"/>
      <c r="U260" s="1"/>
      <c r="BT260" s="13"/>
      <c r="BU260" s="45"/>
      <c r="BV260" s="45"/>
      <c r="BW260" s="2"/>
      <c r="BX260" s="11"/>
      <c r="BY260" s="11"/>
      <c r="BZ260" s="11"/>
      <c r="CA260" s="11"/>
      <c r="CB260" s="11"/>
      <c r="CC260" s="11"/>
      <c r="CE260" s="11"/>
      <c r="CF260" s="11"/>
      <c r="CG260" s="11"/>
      <c r="CH260" s="11"/>
      <c r="CI260" s="11"/>
      <c r="CJ260" s="11"/>
    </row>
    <row r="261" spans="1:88" ht="15" customHeight="1">
      <c r="A261" s="13"/>
      <c r="B261" s="31"/>
      <c r="C261" s="31"/>
      <c r="D261" s="2"/>
      <c r="E261" s="11"/>
      <c r="F261" s="11"/>
      <c r="G261" s="11"/>
      <c r="H261" s="11"/>
      <c r="I261" s="11"/>
      <c r="J261" s="11"/>
      <c r="K261" s="1"/>
      <c r="L261" s="1"/>
      <c r="M261" s="3"/>
      <c r="N261" s="11"/>
      <c r="O261" s="11"/>
      <c r="P261" s="1"/>
      <c r="Q261" s="1"/>
      <c r="R261" s="1"/>
      <c r="S261" s="1"/>
      <c r="T261" s="1"/>
      <c r="U261" s="1"/>
      <c r="BT261" s="13"/>
      <c r="BU261" s="45"/>
      <c r="BV261" s="45"/>
      <c r="BW261" s="2"/>
      <c r="BX261" s="11"/>
      <c r="BY261" s="11"/>
      <c r="BZ261" s="11"/>
      <c r="CA261" s="11"/>
      <c r="CB261" s="11"/>
      <c r="CC261" s="11"/>
      <c r="CE261" s="11"/>
      <c r="CF261" s="11"/>
      <c r="CG261" s="11"/>
      <c r="CH261" s="11"/>
      <c r="CI261" s="11"/>
      <c r="CJ261" s="11"/>
    </row>
    <row r="262" spans="1:88" ht="15" customHeight="1">
      <c r="A262" s="13"/>
      <c r="B262" s="31"/>
      <c r="C262" s="31"/>
      <c r="D262" s="2"/>
      <c r="E262" s="11"/>
      <c r="F262" s="11"/>
      <c r="G262" s="11"/>
      <c r="H262" s="11"/>
      <c r="I262" s="11"/>
      <c r="J262" s="11"/>
      <c r="K262" s="1"/>
      <c r="L262" s="1"/>
      <c r="M262" s="3"/>
      <c r="N262" s="11"/>
      <c r="O262" s="11"/>
      <c r="P262" s="1"/>
      <c r="Q262" s="1"/>
      <c r="R262" s="1"/>
      <c r="S262" s="1"/>
      <c r="T262" s="1"/>
      <c r="U262" s="1"/>
      <c r="BT262" s="13"/>
      <c r="BU262" s="45"/>
      <c r="BV262" s="45"/>
      <c r="BW262" s="2"/>
      <c r="BX262" s="11"/>
      <c r="BY262" s="11"/>
      <c r="BZ262" s="11"/>
      <c r="CA262" s="11"/>
      <c r="CB262" s="11"/>
      <c r="CC262" s="11"/>
      <c r="CE262" s="11"/>
      <c r="CF262" s="11"/>
      <c r="CG262" s="11"/>
      <c r="CH262" s="11"/>
      <c r="CI262" s="11"/>
      <c r="CJ262" s="11"/>
    </row>
    <row r="263" spans="1:88" ht="15" customHeight="1">
      <c r="A263" s="13"/>
      <c r="B263" s="31"/>
      <c r="C263" s="31"/>
      <c r="D263" s="2"/>
      <c r="E263" s="11"/>
      <c r="F263" s="11"/>
      <c r="G263" s="11"/>
      <c r="H263" s="11"/>
      <c r="I263" s="11"/>
      <c r="J263" s="11"/>
      <c r="K263" s="1"/>
      <c r="L263" s="1"/>
      <c r="M263" s="3"/>
      <c r="N263" s="11"/>
      <c r="O263" s="11"/>
      <c r="P263" s="1"/>
      <c r="Q263" s="1"/>
      <c r="R263" s="1"/>
      <c r="S263" s="1"/>
      <c r="T263" s="1"/>
      <c r="U263" s="1"/>
      <c r="BT263" s="13"/>
      <c r="BU263" s="45"/>
      <c r="BV263" s="45"/>
      <c r="BW263" s="2"/>
      <c r="BX263" s="11"/>
      <c r="BY263" s="11"/>
      <c r="BZ263" s="11"/>
      <c r="CA263" s="11"/>
      <c r="CB263" s="11"/>
      <c r="CC263" s="11"/>
      <c r="CE263" s="11"/>
      <c r="CF263" s="11"/>
      <c r="CG263" s="11"/>
      <c r="CH263" s="11"/>
      <c r="CI263" s="11"/>
      <c r="CJ263" s="11"/>
    </row>
    <row r="264" spans="1:88" ht="15" customHeight="1">
      <c r="A264" s="13"/>
      <c r="B264" s="31"/>
      <c r="C264" s="31"/>
      <c r="D264" s="2"/>
      <c r="E264" s="11"/>
      <c r="F264" s="11"/>
      <c r="G264" s="11"/>
      <c r="H264" s="11"/>
      <c r="I264" s="11"/>
      <c r="J264" s="11"/>
      <c r="K264" s="1"/>
      <c r="L264" s="1"/>
      <c r="M264" s="3"/>
      <c r="N264" s="11"/>
      <c r="O264" s="11"/>
      <c r="P264" s="1"/>
      <c r="Q264" s="1"/>
      <c r="R264" s="1"/>
      <c r="S264" s="1"/>
      <c r="T264" s="1"/>
      <c r="U264" s="1"/>
      <c r="BT264" s="13"/>
      <c r="BU264" s="45"/>
      <c r="BV264" s="45"/>
      <c r="BW264" s="2"/>
      <c r="BX264" s="11"/>
      <c r="BY264" s="11"/>
      <c r="BZ264" s="11"/>
      <c r="CA264" s="11"/>
      <c r="CB264" s="11"/>
      <c r="CC264" s="11"/>
      <c r="CE264" s="11"/>
      <c r="CF264" s="11"/>
      <c r="CG264" s="11"/>
      <c r="CH264" s="11"/>
      <c r="CI264" s="11"/>
      <c r="CJ264" s="11"/>
    </row>
    <row r="265" spans="1:88" ht="15" customHeight="1">
      <c r="A265" s="13"/>
      <c r="B265" s="31"/>
      <c r="C265" s="31"/>
      <c r="D265" s="2"/>
      <c r="E265" s="11"/>
      <c r="F265" s="11"/>
      <c r="G265" s="11"/>
      <c r="H265" s="11"/>
      <c r="I265" s="11"/>
      <c r="J265" s="11"/>
      <c r="K265" s="1"/>
      <c r="L265" s="1"/>
      <c r="M265" s="3"/>
      <c r="N265" s="11"/>
      <c r="O265" s="11"/>
      <c r="P265" s="1"/>
      <c r="Q265" s="1"/>
      <c r="R265" s="1"/>
      <c r="S265" s="1"/>
      <c r="T265" s="1"/>
      <c r="U265" s="1"/>
      <c r="BT265" s="13"/>
      <c r="BU265" s="45"/>
      <c r="BV265" s="45"/>
      <c r="BW265" s="2"/>
      <c r="BX265" s="11"/>
      <c r="BY265" s="11"/>
      <c r="BZ265" s="11"/>
      <c r="CA265" s="11"/>
      <c r="CB265" s="11"/>
      <c r="CC265" s="11"/>
      <c r="CE265" s="11"/>
      <c r="CF265" s="11"/>
      <c r="CG265" s="11"/>
      <c r="CH265" s="11"/>
      <c r="CI265" s="11"/>
      <c r="CJ265" s="11"/>
    </row>
    <row r="266" spans="1:88" ht="15" customHeight="1">
      <c r="A266" s="13"/>
      <c r="B266" s="31"/>
      <c r="C266" s="31"/>
      <c r="D266" s="2"/>
      <c r="E266" s="11"/>
      <c r="F266" s="11"/>
      <c r="G266" s="11"/>
      <c r="H266" s="11"/>
      <c r="I266" s="11"/>
      <c r="J266" s="11"/>
      <c r="K266" s="1"/>
      <c r="L266" s="1"/>
      <c r="M266" s="3"/>
      <c r="N266" s="11"/>
      <c r="O266" s="11"/>
      <c r="P266" s="1"/>
      <c r="Q266" s="1"/>
      <c r="R266" s="1"/>
      <c r="S266" s="1"/>
      <c r="T266" s="1"/>
      <c r="U266" s="1"/>
      <c r="BT266" s="13"/>
      <c r="BU266" s="45"/>
      <c r="BV266" s="45"/>
      <c r="BW266" s="2"/>
      <c r="BX266" s="11"/>
      <c r="BY266" s="11"/>
      <c r="BZ266" s="11"/>
      <c r="CA266" s="11"/>
      <c r="CB266" s="11"/>
      <c r="CC266" s="11"/>
      <c r="CE266" s="11"/>
      <c r="CF266" s="11"/>
      <c r="CG266" s="11"/>
      <c r="CH266" s="11"/>
      <c r="CI266" s="11"/>
      <c r="CJ266" s="11"/>
    </row>
    <row r="267" spans="1:88" ht="15" customHeight="1">
      <c r="A267" s="13"/>
      <c r="B267" s="31"/>
      <c r="C267" s="31"/>
      <c r="D267" s="2"/>
      <c r="E267" s="11"/>
      <c r="F267" s="11"/>
      <c r="G267" s="11"/>
      <c r="H267" s="11"/>
      <c r="I267" s="11"/>
      <c r="J267" s="11"/>
      <c r="K267" s="1"/>
      <c r="L267" s="1"/>
      <c r="M267" s="3"/>
      <c r="N267" s="11"/>
      <c r="O267" s="11"/>
      <c r="P267" s="1"/>
      <c r="Q267" s="1"/>
      <c r="R267" s="1"/>
      <c r="S267" s="1"/>
      <c r="T267" s="1"/>
      <c r="U267" s="1"/>
      <c r="BT267" s="13"/>
      <c r="BU267" s="45"/>
      <c r="BV267" s="45"/>
      <c r="BW267" s="2"/>
      <c r="BX267" s="11"/>
      <c r="BY267" s="11"/>
      <c r="BZ267" s="11"/>
      <c r="CA267" s="11"/>
      <c r="CB267" s="11"/>
      <c r="CC267" s="11"/>
      <c r="CE267" s="11"/>
      <c r="CF267" s="11"/>
      <c r="CG267" s="11"/>
      <c r="CH267" s="11"/>
      <c r="CI267" s="11"/>
      <c r="CJ267" s="11"/>
    </row>
    <row r="268" spans="1:88" ht="15" customHeight="1">
      <c r="A268" s="13"/>
      <c r="B268" s="31"/>
      <c r="C268" s="31"/>
      <c r="D268" s="2"/>
      <c r="E268" s="11"/>
      <c r="F268" s="11"/>
      <c r="G268" s="11"/>
      <c r="H268" s="11"/>
      <c r="I268" s="11"/>
      <c r="J268" s="11"/>
      <c r="K268" s="1"/>
      <c r="L268" s="1"/>
      <c r="M268" s="3"/>
      <c r="N268" s="11"/>
      <c r="O268" s="11"/>
      <c r="P268" s="1"/>
      <c r="Q268" s="1"/>
      <c r="R268" s="1"/>
      <c r="S268" s="1"/>
      <c r="T268" s="1"/>
      <c r="U268" s="1"/>
      <c r="BT268" s="13"/>
      <c r="BU268" s="45"/>
      <c r="BV268" s="45"/>
      <c r="BW268" s="2"/>
      <c r="BX268" s="11"/>
      <c r="BY268" s="11"/>
      <c r="BZ268" s="11"/>
      <c r="CA268" s="11"/>
      <c r="CB268" s="11"/>
      <c r="CC268" s="11"/>
      <c r="CE268" s="11"/>
      <c r="CF268" s="11"/>
      <c r="CG268" s="11"/>
      <c r="CH268" s="11"/>
      <c r="CI268" s="11"/>
      <c r="CJ268" s="11"/>
    </row>
    <row r="269" spans="1:88" ht="15" customHeight="1">
      <c r="A269" s="13"/>
      <c r="B269" s="31"/>
      <c r="C269" s="31"/>
      <c r="D269" s="2"/>
      <c r="E269" s="11"/>
      <c r="F269" s="11"/>
      <c r="G269" s="11"/>
      <c r="H269" s="11"/>
      <c r="I269" s="11"/>
      <c r="J269" s="11"/>
      <c r="K269" s="1"/>
      <c r="L269" s="1"/>
      <c r="M269" s="3"/>
      <c r="N269" s="11"/>
      <c r="O269" s="11"/>
      <c r="P269" s="1"/>
      <c r="Q269" s="1"/>
      <c r="R269" s="1"/>
      <c r="S269" s="1"/>
      <c r="T269" s="1"/>
      <c r="U269" s="1"/>
      <c r="BT269" s="13"/>
      <c r="BU269" s="45"/>
      <c r="BV269" s="45"/>
      <c r="BW269" s="2"/>
      <c r="BX269" s="11"/>
      <c r="BY269" s="11"/>
      <c r="BZ269" s="11"/>
      <c r="CA269" s="11"/>
      <c r="CB269" s="11"/>
      <c r="CC269" s="11"/>
      <c r="CE269" s="11"/>
      <c r="CF269" s="11"/>
      <c r="CG269" s="11"/>
      <c r="CH269" s="11"/>
      <c r="CI269" s="11"/>
      <c r="CJ269" s="11"/>
    </row>
    <row r="270" spans="1:88" ht="15" customHeight="1">
      <c r="A270" s="13"/>
      <c r="B270" s="31"/>
      <c r="C270" s="31"/>
      <c r="D270" s="2"/>
      <c r="E270" s="11"/>
      <c r="F270" s="11"/>
      <c r="G270" s="11"/>
      <c r="H270" s="11"/>
      <c r="I270" s="11"/>
      <c r="J270" s="11"/>
      <c r="K270" s="1"/>
      <c r="L270" s="1"/>
      <c r="M270" s="3"/>
      <c r="N270" s="11"/>
      <c r="O270" s="11"/>
      <c r="P270" s="1"/>
      <c r="Q270" s="1"/>
      <c r="R270" s="1"/>
      <c r="S270" s="1"/>
      <c r="T270" s="1"/>
      <c r="U270" s="1"/>
      <c r="BT270" s="13"/>
      <c r="BU270" s="45"/>
      <c r="BV270" s="45"/>
      <c r="BW270" s="2"/>
      <c r="BX270" s="11"/>
      <c r="BY270" s="11"/>
      <c r="BZ270" s="11"/>
      <c r="CA270" s="11"/>
      <c r="CB270" s="11"/>
      <c r="CC270" s="11"/>
      <c r="CE270" s="11"/>
      <c r="CF270" s="11"/>
      <c r="CG270" s="11"/>
      <c r="CH270" s="11"/>
      <c r="CI270" s="11"/>
      <c r="CJ270" s="11"/>
    </row>
    <row r="271" spans="1:88" ht="15" customHeight="1">
      <c r="A271" s="13"/>
      <c r="B271" s="31"/>
      <c r="C271" s="31"/>
      <c r="D271" s="2"/>
      <c r="E271" s="11"/>
      <c r="F271" s="11"/>
      <c r="G271" s="11"/>
      <c r="H271" s="11"/>
      <c r="I271" s="11"/>
      <c r="J271" s="11"/>
      <c r="K271" s="1"/>
      <c r="L271" s="1"/>
      <c r="M271" s="3"/>
      <c r="N271" s="11"/>
      <c r="O271" s="11"/>
      <c r="P271" s="1"/>
      <c r="Q271" s="1"/>
      <c r="R271" s="1"/>
      <c r="S271" s="1"/>
      <c r="T271" s="1"/>
      <c r="U271" s="1"/>
      <c r="BT271" s="13"/>
      <c r="BU271" s="45"/>
      <c r="BV271" s="45"/>
      <c r="BW271" s="2"/>
      <c r="BX271" s="11"/>
      <c r="BY271" s="11"/>
      <c r="BZ271" s="11"/>
      <c r="CA271" s="11"/>
      <c r="CB271" s="11"/>
      <c r="CC271" s="11"/>
      <c r="CE271" s="11"/>
      <c r="CF271" s="11"/>
      <c r="CG271" s="11"/>
      <c r="CH271" s="11"/>
      <c r="CI271" s="11"/>
      <c r="CJ271" s="11"/>
    </row>
    <row r="272" spans="1:88" ht="15" customHeight="1">
      <c r="A272" s="13"/>
      <c r="B272" s="31"/>
      <c r="C272" s="31"/>
      <c r="D272" s="2"/>
      <c r="E272" s="11"/>
      <c r="F272" s="11"/>
      <c r="G272" s="11"/>
      <c r="H272" s="11"/>
      <c r="I272" s="11"/>
      <c r="J272" s="11"/>
      <c r="K272" s="1"/>
      <c r="L272" s="1"/>
      <c r="M272" s="3"/>
      <c r="N272" s="11"/>
      <c r="O272" s="11"/>
      <c r="P272" s="1"/>
      <c r="Q272" s="1"/>
      <c r="R272" s="1"/>
      <c r="S272" s="1"/>
      <c r="T272" s="1"/>
      <c r="U272" s="1"/>
      <c r="BT272" s="13"/>
      <c r="BU272" s="45"/>
      <c r="BV272" s="45"/>
      <c r="BW272" s="2"/>
      <c r="BX272" s="11"/>
      <c r="BY272" s="11"/>
      <c r="BZ272" s="11"/>
      <c r="CA272" s="11"/>
      <c r="CB272" s="11"/>
      <c r="CC272" s="11"/>
      <c r="CE272" s="11"/>
      <c r="CF272" s="11"/>
      <c r="CG272" s="11"/>
      <c r="CH272" s="11"/>
      <c r="CI272" s="11"/>
      <c r="CJ272" s="11"/>
    </row>
    <row r="273" spans="1:88" ht="15" customHeight="1">
      <c r="A273" s="13"/>
      <c r="B273" s="31"/>
      <c r="C273" s="31"/>
      <c r="D273" s="2"/>
      <c r="E273" s="11"/>
      <c r="F273" s="11"/>
      <c r="G273" s="11"/>
      <c r="H273" s="11"/>
      <c r="I273" s="11"/>
      <c r="J273" s="11"/>
      <c r="K273" s="1"/>
      <c r="L273" s="1"/>
      <c r="M273" s="3"/>
      <c r="N273" s="11"/>
      <c r="O273" s="11"/>
      <c r="P273" s="1"/>
      <c r="Q273" s="1"/>
      <c r="R273" s="1"/>
      <c r="S273" s="1"/>
      <c r="T273" s="1"/>
      <c r="U273" s="1"/>
      <c r="BT273" s="13"/>
      <c r="BU273" s="45"/>
      <c r="BV273" s="45"/>
      <c r="BW273" s="2"/>
      <c r="BX273" s="11"/>
      <c r="BY273" s="11"/>
      <c r="BZ273" s="11"/>
      <c r="CA273" s="11"/>
      <c r="CB273" s="11"/>
      <c r="CC273" s="11"/>
      <c r="CE273" s="11"/>
      <c r="CF273" s="11"/>
      <c r="CG273" s="11"/>
      <c r="CH273" s="11"/>
      <c r="CI273" s="11"/>
      <c r="CJ273" s="11"/>
    </row>
  </sheetData>
  <sheetProtection sheet="1" objects="1" scenarios="1"/>
  <mergeCells count="265">
    <mergeCell ref="BE223:BF223"/>
    <mergeCell ref="BE216:BF216"/>
    <mergeCell ref="BE217:BF217"/>
    <mergeCell ref="BE218:BF218"/>
    <mergeCell ref="BE220:BF220"/>
    <mergeCell ref="BE221:BF221"/>
    <mergeCell ref="BE222:BF222"/>
    <mergeCell ref="BB208:BE208"/>
    <mergeCell ref="BB209:BE209"/>
    <mergeCell ref="BB210:BE210"/>
    <mergeCell ref="BB211:BE211"/>
    <mergeCell ref="BB212:BE212"/>
    <mergeCell ref="BE215:BF215"/>
    <mergeCell ref="BB202:BE202"/>
    <mergeCell ref="BB203:BE203"/>
    <mergeCell ref="BB204:BE204"/>
    <mergeCell ref="BB205:BE205"/>
    <mergeCell ref="BB206:BE206"/>
    <mergeCell ref="BB207:BE207"/>
    <mergeCell ref="BB196:BE196"/>
    <mergeCell ref="BB197:BE197"/>
    <mergeCell ref="BB198:BE198"/>
    <mergeCell ref="BB199:BE199"/>
    <mergeCell ref="BB200:BE200"/>
    <mergeCell ref="BB201:BE201"/>
    <mergeCell ref="BB190:BE190"/>
    <mergeCell ref="BB191:BE191"/>
    <mergeCell ref="BB192:BE192"/>
    <mergeCell ref="BB193:BE193"/>
    <mergeCell ref="BB194:BE194"/>
    <mergeCell ref="BB195:BE195"/>
    <mergeCell ref="BB184:BE184"/>
    <mergeCell ref="BB185:BE185"/>
    <mergeCell ref="BB186:BE186"/>
    <mergeCell ref="BB187:BE187"/>
    <mergeCell ref="BB188:BE188"/>
    <mergeCell ref="BB189:BE189"/>
    <mergeCell ref="BB178:BE178"/>
    <mergeCell ref="BB179:BE179"/>
    <mergeCell ref="BB180:BE180"/>
    <mergeCell ref="BB181:BE181"/>
    <mergeCell ref="BB182:BE182"/>
    <mergeCell ref="BB183:BE183"/>
    <mergeCell ref="BB172:BE172"/>
    <mergeCell ref="BB173:BE173"/>
    <mergeCell ref="BB174:BE174"/>
    <mergeCell ref="BB175:BE175"/>
    <mergeCell ref="BB176:BE176"/>
    <mergeCell ref="BB177:BE177"/>
    <mergeCell ref="BB166:BE166"/>
    <mergeCell ref="BB167:BE167"/>
    <mergeCell ref="BB168:BE168"/>
    <mergeCell ref="BB169:BE169"/>
    <mergeCell ref="BB170:BE170"/>
    <mergeCell ref="BB171:BE171"/>
    <mergeCell ref="BB160:BE160"/>
    <mergeCell ref="BB161:BE161"/>
    <mergeCell ref="BB162:BE162"/>
    <mergeCell ref="BB163:BE163"/>
    <mergeCell ref="BB164:BE164"/>
    <mergeCell ref="BB165:BE165"/>
    <mergeCell ref="BB154:BE154"/>
    <mergeCell ref="BB155:BE155"/>
    <mergeCell ref="BB156:BE156"/>
    <mergeCell ref="BB157:BE157"/>
    <mergeCell ref="BB158:BE158"/>
    <mergeCell ref="BB159:BE159"/>
    <mergeCell ref="BB148:BE148"/>
    <mergeCell ref="BB149:BE149"/>
    <mergeCell ref="BB150:BE150"/>
    <mergeCell ref="BB151:BE151"/>
    <mergeCell ref="BB152:BE152"/>
    <mergeCell ref="BB153:BE153"/>
    <mergeCell ref="BB142:BE142"/>
    <mergeCell ref="BB143:BE143"/>
    <mergeCell ref="BB144:BE144"/>
    <mergeCell ref="BB145:BE145"/>
    <mergeCell ref="BB146:BE146"/>
    <mergeCell ref="BB147:BE147"/>
    <mergeCell ref="BB136:BE136"/>
    <mergeCell ref="BB137:BE137"/>
    <mergeCell ref="BB138:BE138"/>
    <mergeCell ref="BB139:BE139"/>
    <mergeCell ref="BB140:BE140"/>
    <mergeCell ref="BB141:BE141"/>
    <mergeCell ref="BB130:BE130"/>
    <mergeCell ref="BB131:BE131"/>
    <mergeCell ref="BB132:BE132"/>
    <mergeCell ref="BB133:BE133"/>
    <mergeCell ref="BB134:BE134"/>
    <mergeCell ref="BB135:BE135"/>
    <mergeCell ref="BB124:BE124"/>
    <mergeCell ref="BB125:BE125"/>
    <mergeCell ref="BB126:BE126"/>
    <mergeCell ref="BB127:BE127"/>
    <mergeCell ref="BB128:BE128"/>
    <mergeCell ref="BB129:BE129"/>
    <mergeCell ref="BB118:BE118"/>
    <mergeCell ref="BB119:BE119"/>
    <mergeCell ref="BB120:BE120"/>
    <mergeCell ref="BB121:BE121"/>
    <mergeCell ref="BB122:BE122"/>
    <mergeCell ref="BB123:BE123"/>
    <mergeCell ref="BA112:BE112"/>
    <mergeCell ref="BB113:BE113"/>
    <mergeCell ref="BB114:BE114"/>
    <mergeCell ref="BB115:BE115"/>
    <mergeCell ref="BB116:BE116"/>
    <mergeCell ref="BB117:BE117"/>
    <mergeCell ref="BB106:BE106"/>
    <mergeCell ref="BB107:BE107"/>
    <mergeCell ref="BB108:BE108"/>
    <mergeCell ref="BB109:BE109"/>
    <mergeCell ref="BB110:BE110"/>
    <mergeCell ref="BB111:BE111"/>
    <mergeCell ref="BB100:BE100"/>
    <mergeCell ref="BB101:BE101"/>
    <mergeCell ref="BB102:BE102"/>
    <mergeCell ref="BB103:BE103"/>
    <mergeCell ref="BB104:BE104"/>
    <mergeCell ref="BB105:BE105"/>
    <mergeCell ref="BB94:BE94"/>
    <mergeCell ref="BB95:BE95"/>
    <mergeCell ref="BB96:BE96"/>
    <mergeCell ref="BB97:BE97"/>
    <mergeCell ref="BB98:BE98"/>
    <mergeCell ref="BB99:BE99"/>
    <mergeCell ref="BB88:BE88"/>
    <mergeCell ref="BB89:BE89"/>
    <mergeCell ref="BB90:BE90"/>
    <mergeCell ref="BB91:BE91"/>
    <mergeCell ref="BB92:BE92"/>
    <mergeCell ref="BB93:BE93"/>
    <mergeCell ref="BB82:BE82"/>
    <mergeCell ref="BB83:BE83"/>
    <mergeCell ref="BB84:BE84"/>
    <mergeCell ref="BB85:BE85"/>
    <mergeCell ref="BB86:BE86"/>
    <mergeCell ref="BB87:BE87"/>
    <mergeCell ref="BB76:BE76"/>
    <mergeCell ref="BB77:BE77"/>
    <mergeCell ref="BB78:BE78"/>
    <mergeCell ref="BB79:BE79"/>
    <mergeCell ref="BB80:BE80"/>
    <mergeCell ref="BB81:BE81"/>
    <mergeCell ref="BB70:BE70"/>
    <mergeCell ref="BB71:BE71"/>
    <mergeCell ref="BB72:BE72"/>
    <mergeCell ref="BB73:BE73"/>
    <mergeCell ref="BB74:BE74"/>
    <mergeCell ref="BB75:BE75"/>
    <mergeCell ref="BB64:BE64"/>
    <mergeCell ref="BB65:BE65"/>
    <mergeCell ref="BB66:BE66"/>
    <mergeCell ref="BB67:BE67"/>
    <mergeCell ref="BB68:BE68"/>
    <mergeCell ref="BB69:BE69"/>
    <mergeCell ref="BB58:BE58"/>
    <mergeCell ref="BB59:BE59"/>
    <mergeCell ref="BB60:BE60"/>
    <mergeCell ref="BB61:BE61"/>
    <mergeCell ref="BB62:BE62"/>
    <mergeCell ref="BB63:BE63"/>
    <mergeCell ref="BB52:BE52"/>
    <mergeCell ref="BB53:BE53"/>
    <mergeCell ref="BB54:BE54"/>
    <mergeCell ref="BB55:BE55"/>
    <mergeCell ref="BB56:BE56"/>
    <mergeCell ref="BB57:BE57"/>
    <mergeCell ref="BB46:BE46"/>
    <mergeCell ref="BB47:BE47"/>
    <mergeCell ref="BB48:BE48"/>
    <mergeCell ref="BB49:BE49"/>
    <mergeCell ref="BB50:BE50"/>
    <mergeCell ref="BB51:BE51"/>
    <mergeCell ref="BB40:BE40"/>
    <mergeCell ref="BB41:BE41"/>
    <mergeCell ref="BB42:BE42"/>
    <mergeCell ref="BB43:BE43"/>
    <mergeCell ref="BB44:BE44"/>
    <mergeCell ref="BB45:BE45"/>
    <mergeCell ref="BB34:BE34"/>
    <mergeCell ref="BB35:BE35"/>
    <mergeCell ref="BB36:BE36"/>
    <mergeCell ref="BB37:BE37"/>
    <mergeCell ref="BB38:BE38"/>
    <mergeCell ref="BB39:BE39"/>
    <mergeCell ref="BB28:BE28"/>
    <mergeCell ref="BB29:BE29"/>
    <mergeCell ref="BB30:BE30"/>
    <mergeCell ref="BB31:BE31"/>
    <mergeCell ref="BB32:BE32"/>
    <mergeCell ref="BB33:BE33"/>
    <mergeCell ref="BB22:BE22"/>
    <mergeCell ref="BB23:BE23"/>
    <mergeCell ref="BB24:BE24"/>
    <mergeCell ref="BB25:BE25"/>
    <mergeCell ref="BB26:BE26"/>
    <mergeCell ref="BB27:BE27"/>
    <mergeCell ref="BB16:BE16"/>
    <mergeCell ref="BB17:BE17"/>
    <mergeCell ref="BB18:BE18"/>
    <mergeCell ref="BB19:BE19"/>
    <mergeCell ref="BB20:BE20"/>
    <mergeCell ref="BB21:BE21"/>
    <mergeCell ref="BN10:BO10"/>
    <mergeCell ref="BA11:BE11"/>
    <mergeCell ref="BB12:BE12"/>
    <mergeCell ref="BB13:BE13"/>
    <mergeCell ref="BB14:BE14"/>
    <mergeCell ref="BB15:BE15"/>
    <mergeCell ref="BA5:BL5"/>
    <mergeCell ref="BC6:BE6"/>
    <mergeCell ref="BC7:BE7"/>
    <mergeCell ref="BJ7:BK7"/>
    <mergeCell ref="BD8:BE8"/>
    <mergeCell ref="BA10:BE10"/>
    <mergeCell ref="F3:G3"/>
    <mergeCell ref="H3:I3"/>
    <mergeCell ref="U3:U4"/>
    <mergeCell ref="AA3:AA4"/>
    <mergeCell ref="AB3:AC3"/>
    <mergeCell ref="AD3:AE3"/>
    <mergeCell ref="AF3:AG3"/>
    <mergeCell ref="AH3:AH4"/>
    <mergeCell ref="J3:K3"/>
    <mergeCell ref="L3:L4"/>
    <mergeCell ref="N3:N4"/>
    <mergeCell ref="O3:P3"/>
    <mergeCell ref="Q3:R3"/>
    <mergeCell ref="S3:T3"/>
    <mergeCell ref="CF3:CG3"/>
    <mergeCell ref="CH3:CI3"/>
    <mergeCell ref="CJ3:CJ4"/>
    <mergeCell ref="BT3:BT4"/>
    <mergeCell ref="BU3:BU4"/>
    <mergeCell ref="BV3:BV4"/>
    <mergeCell ref="BT1:BV2"/>
    <mergeCell ref="A1:C2"/>
    <mergeCell ref="CC3:CC4"/>
    <mergeCell ref="CE3:CE4"/>
    <mergeCell ref="AK3:AK4"/>
    <mergeCell ref="AL3:AM3"/>
    <mergeCell ref="AN3:AO3"/>
    <mergeCell ref="AP3:AQ3"/>
    <mergeCell ref="AR3:AR4"/>
    <mergeCell ref="BX3:BX4"/>
    <mergeCell ref="BY3:BZ3"/>
    <mergeCell ref="CA3:CB3"/>
    <mergeCell ref="BN1:BO8"/>
    <mergeCell ref="BA2:BL2"/>
    <mergeCell ref="A3:A4"/>
    <mergeCell ref="B3:B4"/>
    <mergeCell ref="C3:C4"/>
    <mergeCell ref="E3:E4"/>
    <mergeCell ref="CY3:CY4"/>
    <mergeCell ref="CZ3:DA3"/>
    <mergeCell ref="DB3:DC3"/>
    <mergeCell ref="DD3:DD4"/>
    <mergeCell ref="CP3:CP4"/>
    <mergeCell ref="CQ3:CR3"/>
    <mergeCell ref="CS3:CT3"/>
    <mergeCell ref="CU3:CU4"/>
    <mergeCell ref="CN1:CO4"/>
    <mergeCell ref="CW1:CX4"/>
  </mergeCells>
  <conditionalFormatting sqref="BG12:BG111">
    <cfRule type="expression" dxfId="10" priority="9">
      <formula>$BG12=""</formula>
    </cfRule>
  </conditionalFormatting>
  <conditionalFormatting sqref="BJ12:BJ111">
    <cfRule type="expression" dxfId="9" priority="8">
      <formula>$BJ12=""</formula>
    </cfRule>
  </conditionalFormatting>
  <conditionalFormatting sqref="BK12:BK111">
    <cfRule type="expression" dxfId="8" priority="7">
      <formula>$BK12=""</formula>
    </cfRule>
  </conditionalFormatting>
  <conditionalFormatting sqref="BL12:BL111">
    <cfRule type="expression" dxfId="7" priority="6">
      <formula>$BL12=""</formula>
    </cfRule>
  </conditionalFormatting>
  <conditionalFormatting sqref="BG113:BG212">
    <cfRule type="expression" dxfId="6" priority="5">
      <formula>$BG113=""</formula>
    </cfRule>
  </conditionalFormatting>
  <conditionalFormatting sqref="BJ113:BK212">
    <cfRule type="expression" dxfId="5" priority="4">
      <formula>BJ113=""</formula>
    </cfRule>
  </conditionalFormatting>
  <conditionalFormatting sqref="BH3">
    <cfRule type="expression" dxfId="4" priority="3">
      <formula>$BH$3=""</formula>
    </cfRule>
  </conditionalFormatting>
  <conditionalFormatting sqref="BH4">
    <cfRule type="expression" dxfId="3" priority="2">
      <formula>$BH$4=""</formula>
    </cfRule>
  </conditionalFormatting>
  <conditionalFormatting sqref="BL113:BL212">
    <cfRule type="expression" dxfId="2" priority="1">
      <formula>$BL113=""</formula>
    </cfRule>
  </conditionalFormatting>
  <conditionalFormatting sqref="BA6:BE6">
    <cfRule type="expression" dxfId="1" priority="10">
      <formula>#REF!&gt;6</formula>
    </cfRule>
  </conditionalFormatting>
  <dataValidations disablePrompts="1" count="1">
    <dataValidation allowBlank="1" showInputMessage="1" showErrorMessage="1" promptTitle="FORMAT:" prompt="MM/DD/YYYY" sqref="BF113:BF212 BF12:BF111"/>
  </dataValidations>
  <hyperlinks>
    <hyperlink ref="BN10:BO10" location="'Nutritional Status (Pre &amp; Post)'!AZ301" display="Go To Post Summary BMI Report"/>
  </hyperlinks>
  <pageMargins left="0.1" right="0.1" top="0.1" bottom="0.1" header="0" footer="0"/>
  <pageSetup paperSize="256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8">
    <tabColor theme="9" tint="-0.499984740745262"/>
  </sheetPr>
  <dimension ref="A1:O121"/>
  <sheetViews>
    <sheetView showGridLines="0" tabSelected="1" topLeftCell="A67" workbookViewId="0">
      <selection activeCell="F125" sqref="F125"/>
    </sheetView>
  </sheetViews>
  <sheetFormatPr defaultColWidth="9.140625" defaultRowHeight="16.5"/>
  <cols>
    <col min="1" max="1" width="5.42578125" style="69" customWidth="1"/>
    <col min="2" max="2" width="12.5703125" style="69" customWidth="1"/>
    <col min="3" max="4" width="6.85546875" style="69" customWidth="1"/>
    <col min="5" max="5" width="8.5703125" style="69" customWidth="1"/>
    <col min="6" max="6" width="6.5703125" style="69" customWidth="1"/>
    <col min="7" max="7" width="14" style="69" customWidth="1"/>
    <col min="8" max="8" width="7.28515625" style="69" customWidth="1"/>
    <col min="9" max="9" width="10.5703125" style="69" customWidth="1"/>
    <col min="10" max="10" width="9.5703125" style="69" customWidth="1"/>
    <col min="11" max="11" width="9.140625" style="69" customWidth="1"/>
    <col min="12" max="12" width="8.85546875" style="69" customWidth="1"/>
    <col min="13" max="13" width="10.85546875" style="69" customWidth="1"/>
    <col min="14" max="14" width="11" style="69" customWidth="1"/>
    <col min="15" max="15" width="21.42578125" style="69" customWidth="1"/>
    <col min="16" max="16384" width="9.140625" style="69"/>
  </cols>
  <sheetData>
    <row r="1" spans="1:15">
      <c r="A1" s="68" t="s">
        <v>66</v>
      </c>
      <c r="B1" s="68"/>
    </row>
    <row r="2" spans="1:15" ht="18">
      <c r="A2" s="186" t="s">
        <v>6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5" ht="16.5" customHeight="1">
      <c r="A3" s="187" t="s">
        <v>80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5" ht="16.5" customHeight="1">
      <c r="A4" s="206" t="s">
        <v>73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5" spans="1:15" ht="19.5" customHeight="1">
      <c r="C5" s="188" t="s">
        <v>54</v>
      </c>
      <c r="D5" s="189"/>
      <c r="E5" s="165"/>
      <c r="F5" s="165"/>
      <c r="G5" s="165"/>
      <c r="H5" s="108" t="s">
        <v>56</v>
      </c>
      <c r="I5" s="165"/>
      <c r="J5" s="165"/>
      <c r="K5" s="108" t="s">
        <v>53</v>
      </c>
      <c r="L5" s="165"/>
      <c r="M5" s="165"/>
      <c r="N5" s="108" t="s">
        <v>5</v>
      </c>
      <c r="O5" s="71"/>
    </row>
    <row r="6" spans="1:15" ht="6.75" customHeight="1">
      <c r="C6" s="78"/>
      <c r="D6" s="77"/>
      <c r="G6" s="76"/>
      <c r="M6" s="79"/>
    </row>
    <row r="7" spans="1:15" ht="24" customHeight="1">
      <c r="A7" s="193" t="s">
        <v>55</v>
      </c>
      <c r="B7" s="194"/>
      <c r="C7" s="168"/>
      <c r="D7" s="168"/>
      <c r="E7" s="85" t="s">
        <v>65</v>
      </c>
      <c r="F7" s="109"/>
      <c r="G7" s="87" t="s">
        <v>57</v>
      </c>
      <c r="H7" s="165"/>
      <c r="I7" s="165"/>
      <c r="J7" s="166" t="s">
        <v>72</v>
      </c>
      <c r="K7" s="167"/>
      <c r="L7" s="165"/>
      <c r="M7" s="165"/>
      <c r="N7" s="79" t="s">
        <v>58</v>
      </c>
      <c r="O7" s="109"/>
    </row>
    <row r="8" spans="1:15" ht="6" customHeight="1" thickBot="1">
      <c r="F8" s="70"/>
    </row>
    <row r="9" spans="1:15">
      <c r="A9" s="169" t="s">
        <v>70</v>
      </c>
      <c r="B9" s="218" t="s">
        <v>59</v>
      </c>
      <c r="C9" s="220" t="s">
        <v>69</v>
      </c>
      <c r="D9" s="221"/>
      <c r="E9" s="221"/>
      <c r="F9" s="222"/>
      <c r="G9" s="180" t="s">
        <v>74</v>
      </c>
      <c r="H9" s="182" t="s">
        <v>28</v>
      </c>
      <c r="I9" s="180" t="s">
        <v>75</v>
      </c>
      <c r="J9" s="180" t="s">
        <v>76</v>
      </c>
      <c r="K9" s="180" t="s">
        <v>77</v>
      </c>
      <c r="L9" s="178" t="s">
        <v>29</v>
      </c>
      <c r="M9" s="179"/>
      <c r="N9" s="180" t="s">
        <v>50</v>
      </c>
      <c r="O9" s="173" t="s">
        <v>67</v>
      </c>
    </row>
    <row r="10" spans="1:15" ht="33">
      <c r="A10" s="170"/>
      <c r="B10" s="219"/>
      <c r="C10" s="223"/>
      <c r="D10" s="224"/>
      <c r="E10" s="224"/>
      <c r="F10" s="225"/>
      <c r="G10" s="181"/>
      <c r="H10" s="183"/>
      <c r="I10" s="181"/>
      <c r="J10" s="181"/>
      <c r="K10" s="181"/>
      <c r="L10" s="91" t="s">
        <v>78</v>
      </c>
      <c r="M10" s="91" t="s">
        <v>68</v>
      </c>
      <c r="N10" s="181"/>
      <c r="O10" s="174"/>
    </row>
    <row r="11" spans="1:15" ht="14.25" customHeight="1">
      <c r="A11" s="171" t="s">
        <v>2</v>
      </c>
      <c r="B11" s="172"/>
      <c r="C11" s="190"/>
      <c r="D11" s="191"/>
      <c r="E11" s="191"/>
      <c r="F11" s="192"/>
      <c r="G11" s="105"/>
      <c r="H11" s="105"/>
      <c r="I11" s="105"/>
      <c r="J11" s="105"/>
      <c r="K11" s="105"/>
      <c r="L11" s="105"/>
      <c r="M11" s="105"/>
      <c r="N11" s="106"/>
      <c r="O11" s="112"/>
    </row>
    <row r="12" spans="1:15">
      <c r="A12" s="113" t="str">
        <f>IF(C12="","",ROWS($C$11:C12))</f>
        <v/>
      </c>
      <c r="B12" s="110"/>
      <c r="C12" s="175"/>
      <c r="D12" s="176"/>
      <c r="E12" s="176"/>
      <c r="F12" s="177"/>
      <c r="G12" s="71"/>
      <c r="H12" s="71"/>
      <c r="I12" s="71"/>
      <c r="J12" s="71"/>
      <c r="K12" s="71"/>
      <c r="L12" s="71"/>
      <c r="M12" s="71"/>
      <c r="N12" s="86"/>
      <c r="O12" s="114"/>
    </row>
    <row r="13" spans="1:15">
      <c r="A13" s="113" t="str">
        <f>IF(C13="","",ROWS($C$11:C13))</f>
        <v/>
      </c>
      <c r="B13" s="110"/>
      <c r="C13" s="175"/>
      <c r="D13" s="176"/>
      <c r="E13" s="176"/>
      <c r="F13" s="177"/>
      <c r="G13" s="71"/>
      <c r="H13" s="71"/>
      <c r="I13" s="71"/>
      <c r="J13" s="71"/>
      <c r="K13" s="71"/>
      <c r="L13" s="71"/>
      <c r="M13" s="71"/>
      <c r="N13" s="86"/>
      <c r="O13" s="114"/>
    </row>
    <row r="14" spans="1:15">
      <c r="A14" s="113" t="str">
        <f>IF(C14="","",ROWS($C$11:C14))</f>
        <v/>
      </c>
      <c r="B14" s="110"/>
      <c r="C14" s="175"/>
      <c r="D14" s="176"/>
      <c r="E14" s="176"/>
      <c r="F14" s="177"/>
      <c r="G14" s="71"/>
      <c r="H14" s="71"/>
      <c r="I14" s="71"/>
      <c r="J14" s="71"/>
      <c r="K14" s="71"/>
      <c r="L14" s="71"/>
      <c r="M14" s="71"/>
      <c r="N14" s="86"/>
      <c r="O14" s="114"/>
    </row>
    <row r="15" spans="1:15">
      <c r="A15" s="113" t="str">
        <f>IF(C15="","",ROWS($C$11:C15))</f>
        <v/>
      </c>
      <c r="B15" s="110"/>
      <c r="C15" s="175"/>
      <c r="D15" s="176"/>
      <c r="E15" s="176"/>
      <c r="F15" s="177"/>
      <c r="G15" s="71"/>
      <c r="H15" s="71"/>
      <c r="I15" s="71"/>
      <c r="J15" s="71"/>
      <c r="K15" s="71"/>
      <c r="L15" s="71"/>
      <c r="M15" s="71"/>
      <c r="N15" s="86"/>
      <c r="O15" s="114"/>
    </row>
    <row r="16" spans="1:15">
      <c r="A16" s="113" t="str">
        <f>IF(C16="","",ROWS($C$11:C16))</f>
        <v/>
      </c>
      <c r="B16" s="110"/>
      <c r="C16" s="175"/>
      <c r="D16" s="176"/>
      <c r="E16" s="176"/>
      <c r="F16" s="177"/>
      <c r="G16" s="71"/>
      <c r="H16" s="71"/>
      <c r="I16" s="71"/>
      <c r="J16" s="71"/>
      <c r="K16" s="71"/>
      <c r="L16" s="71"/>
      <c r="M16" s="71"/>
      <c r="N16" s="86"/>
      <c r="O16" s="114"/>
    </row>
    <row r="17" spans="1:15">
      <c r="A17" s="113" t="str">
        <f>IF(C17="","",ROWS($C$11:C17))</f>
        <v/>
      </c>
      <c r="B17" s="110"/>
      <c r="C17" s="175"/>
      <c r="D17" s="176"/>
      <c r="E17" s="176"/>
      <c r="F17" s="177"/>
      <c r="G17" s="71"/>
      <c r="H17" s="71"/>
      <c r="I17" s="71"/>
      <c r="J17" s="71"/>
      <c r="K17" s="71"/>
      <c r="L17" s="71"/>
      <c r="M17" s="71"/>
      <c r="N17" s="86"/>
      <c r="O17" s="114"/>
    </row>
    <row r="18" spans="1:15">
      <c r="A18" s="113" t="str">
        <f>IF(C18="","",ROWS($C$11:C18))</f>
        <v/>
      </c>
      <c r="B18" s="110"/>
      <c r="C18" s="175"/>
      <c r="D18" s="176"/>
      <c r="E18" s="176"/>
      <c r="F18" s="177"/>
      <c r="G18" s="71"/>
      <c r="H18" s="71"/>
      <c r="I18" s="71"/>
      <c r="J18" s="71"/>
      <c r="K18" s="71"/>
      <c r="L18" s="71"/>
      <c r="M18" s="71"/>
      <c r="N18" s="86"/>
      <c r="O18" s="114"/>
    </row>
    <row r="19" spans="1:15">
      <c r="A19" s="113" t="str">
        <f>IF(C19="","",ROWS($C$11:C19))</f>
        <v/>
      </c>
      <c r="B19" s="110"/>
      <c r="C19" s="175"/>
      <c r="D19" s="176"/>
      <c r="E19" s="176"/>
      <c r="F19" s="177"/>
      <c r="G19" s="71"/>
      <c r="H19" s="71"/>
      <c r="I19" s="71"/>
      <c r="J19" s="71"/>
      <c r="K19" s="71"/>
      <c r="L19" s="71"/>
      <c r="M19" s="71"/>
      <c r="N19" s="86"/>
      <c r="O19" s="114"/>
    </row>
    <row r="20" spans="1:15">
      <c r="A20" s="113" t="str">
        <f>IF(C20="","",ROWS($C$11:C20))</f>
        <v/>
      </c>
      <c r="B20" s="110"/>
      <c r="C20" s="175"/>
      <c r="D20" s="176"/>
      <c r="E20" s="176"/>
      <c r="F20" s="177"/>
      <c r="G20" s="71"/>
      <c r="H20" s="71"/>
      <c r="I20" s="71"/>
      <c r="J20" s="71"/>
      <c r="K20" s="71"/>
      <c r="L20" s="71"/>
      <c r="M20" s="71"/>
      <c r="N20" s="86"/>
      <c r="O20" s="114"/>
    </row>
    <row r="21" spans="1:15">
      <c r="A21" s="113" t="str">
        <f>IF(C21="","",ROWS($C$11:C21))</f>
        <v/>
      </c>
      <c r="B21" s="110"/>
      <c r="C21" s="175"/>
      <c r="D21" s="176"/>
      <c r="E21" s="176"/>
      <c r="F21" s="177"/>
      <c r="G21" s="71"/>
      <c r="H21" s="71"/>
      <c r="I21" s="71"/>
      <c r="J21" s="71"/>
      <c r="K21" s="71"/>
      <c r="L21" s="71"/>
      <c r="M21" s="71"/>
      <c r="N21" s="86"/>
      <c r="O21" s="114"/>
    </row>
    <row r="22" spans="1:15">
      <c r="A22" s="113" t="str">
        <f>IF(C22="","",ROWS($C$11:C22))</f>
        <v/>
      </c>
      <c r="B22" s="110"/>
      <c r="C22" s="175"/>
      <c r="D22" s="176"/>
      <c r="E22" s="176"/>
      <c r="F22" s="177"/>
      <c r="G22" s="71"/>
      <c r="H22" s="71"/>
      <c r="I22" s="71"/>
      <c r="J22" s="71"/>
      <c r="K22" s="71"/>
      <c r="L22" s="71"/>
      <c r="M22" s="71"/>
      <c r="N22" s="86"/>
      <c r="O22" s="114"/>
    </row>
    <row r="23" spans="1:15">
      <c r="A23" s="113" t="str">
        <f>IF(C23="","",ROWS($C$11:C23))</f>
        <v/>
      </c>
      <c r="B23" s="110"/>
      <c r="C23" s="175"/>
      <c r="D23" s="176"/>
      <c r="E23" s="176"/>
      <c r="F23" s="177"/>
      <c r="G23" s="71"/>
      <c r="H23" s="71"/>
      <c r="I23" s="71"/>
      <c r="J23" s="71"/>
      <c r="K23" s="71"/>
      <c r="L23" s="71"/>
      <c r="M23" s="71"/>
      <c r="N23" s="86"/>
      <c r="O23" s="114"/>
    </row>
    <row r="24" spans="1:15">
      <c r="A24" s="113" t="str">
        <f>IF(C24="","",ROWS($C$11:C24))</f>
        <v/>
      </c>
      <c r="B24" s="110"/>
      <c r="C24" s="175"/>
      <c r="D24" s="176"/>
      <c r="E24" s="176"/>
      <c r="F24" s="177"/>
      <c r="G24" s="71"/>
      <c r="H24" s="71"/>
      <c r="I24" s="71"/>
      <c r="J24" s="71"/>
      <c r="K24" s="71"/>
      <c r="L24" s="71"/>
      <c r="M24" s="71"/>
      <c r="N24" s="86"/>
      <c r="O24" s="114"/>
    </row>
    <row r="25" spans="1:15">
      <c r="A25" s="113" t="str">
        <f>IF(C25="","",ROWS($C$11:C25))</f>
        <v/>
      </c>
      <c r="B25" s="110"/>
      <c r="C25" s="175"/>
      <c r="D25" s="176"/>
      <c r="E25" s="176"/>
      <c r="F25" s="177"/>
      <c r="G25" s="71"/>
      <c r="H25" s="71"/>
      <c r="I25" s="71"/>
      <c r="J25" s="71"/>
      <c r="K25" s="71"/>
      <c r="L25" s="71"/>
      <c r="M25" s="71"/>
      <c r="N25" s="86"/>
      <c r="O25" s="114"/>
    </row>
    <row r="26" spans="1:15">
      <c r="A26" s="113" t="str">
        <f>IF(C26="","",ROWS($C$11:C26))</f>
        <v/>
      </c>
      <c r="B26" s="110"/>
      <c r="C26" s="175"/>
      <c r="D26" s="176"/>
      <c r="E26" s="176"/>
      <c r="F26" s="177"/>
      <c r="G26" s="71"/>
      <c r="H26" s="71"/>
      <c r="I26" s="71"/>
      <c r="J26" s="71"/>
      <c r="K26" s="71"/>
      <c r="L26" s="71"/>
      <c r="M26" s="71"/>
      <c r="N26" s="86"/>
      <c r="O26" s="114"/>
    </row>
    <row r="27" spans="1:15">
      <c r="A27" s="113" t="str">
        <f>IF(C27="","",ROWS($C$11:C27))</f>
        <v/>
      </c>
      <c r="B27" s="110"/>
      <c r="C27" s="175"/>
      <c r="D27" s="176"/>
      <c r="E27" s="176"/>
      <c r="F27" s="177"/>
      <c r="G27" s="71"/>
      <c r="H27" s="71"/>
      <c r="I27" s="71"/>
      <c r="J27" s="71"/>
      <c r="K27" s="71"/>
      <c r="L27" s="71"/>
      <c r="M27" s="71"/>
      <c r="N27" s="86"/>
      <c r="O27" s="114"/>
    </row>
    <row r="28" spans="1:15">
      <c r="A28" s="113" t="str">
        <f>IF(C28="","",ROWS($C$11:C28))</f>
        <v/>
      </c>
      <c r="B28" s="110"/>
      <c r="C28" s="175"/>
      <c r="D28" s="176"/>
      <c r="E28" s="176"/>
      <c r="F28" s="177"/>
      <c r="G28" s="71"/>
      <c r="H28" s="71"/>
      <c r="I28" s="71"/>
      <c r="J28" s="71"/>
      <c r="K28" s="71"/>
      <c r="L28" s="71"/>
      <c r="M28" s="71"/>
      <c r="N28" s="86"/>
      <c r="O28" s="114"/>
    </row>
    <row r="29" spans="1:15">
      <c r="A29" s="113" t="str">
        <f>IF(C29="","",ROWS($C$11:C29))</f>
        <v/>
      </c>
      <c r="B29" s="110"/>
      <c r="C29" s="175"/>
      <c r="D29" s="176"/>
      <c r="E29" s="176"/>
      <c r="F29" s="177"/>
      <c r="G29" s="71"/>
      <c r="H29" s="71"/>
      <c r="I29" s="71"/>
      <c r="J29" s="71"/>
      <c r="K29" s="71"/>
      <c r="L29" s="71"/>
      <c r="M29" s="71"/>
      <c r="N29" s="86"/>
      <c r="O29" s="114"/>
    </row>
    <row r="30" spans="1:15">
      <c r="A30" s="113" t="str">
        <f>IF(C30="","",ROWS($C$11:C30))</f>
        <v/>
      </c>
      <c r="B30" s="110"/>
      <c r="C30" s="175"/>
      <c r="D30" s="176"/>
      <c r="E30" s="176"/>
      <c r="F30" s="177"/>
      <c r="G30" s="71"/>
      <c r="H30" s="71"/>
      <c r="I30" s="71"/>
      <c r="J30" s="71"/>
      <c r="K30" s="71"/>
      <c r="L30" s="71"/>
      <c r="M30" s="71"/>
      <c r="N30" s="86"/>
      <c r="O30" s="114"/>
    </row>
    <row r="31" spans="1:15">
      <c r="A31" s="113" t="str">
        <f>IF(C31="","",ROWS($C$11:C31))</f>
        <v/>
      </c>
      <c r="B31" s="110"/>
      <c r="C31" s="175"/>
      <c r="D31" s="176"/>
      <c r="E31" s="176"/>
      <c r="F31" s="177"/>
      <c r="G31" s="71"/>
      <c r="H31" s="71"/>
      <c r="I31" s="71"/>
      <c r="J31" s="71"/>
      <c r="K31" s="71"/>
      <c r="L31" s="71"/>
      <c r="M31" s="71"/>
      <c r="N31" s="86"/>
      <c r="O31" s="114"/>
    </row>
    <row r="32" spans="1:15">
      <c r="A32" s="113" t="str">
        <f>IF(C32="","",ROWS($C$11:C32))</f>
        <v/>
      </c>
      <c r="B32" s="110"/>
      <c r="C32" s="175"/>
      <c r="D32" s="176"/>
      <c r="E32" s="176"/>
      <c r="F32" s="177"/>
      <c r="G32" s="71"/>
      <c r="H32" s="71"/>
      <c r="I32" s="71"/>
      <c r="J32" s="71"/>
      <c r="K32" s="71"/>
      <c r="L32" s="71"/>
      <c r="M32" s="71"/>
      <c r="N32" s="86"/>
      <c r="O32" s="114"/>
    </row>
    <row r="33" spans="1:15">
      <c r="A33" s="113" t="str">
        <f>IF(C33="","",ROWS($C$11:C33))</f>
        <v/>
      </c>
      <c r="B33" s="110"/>
      <c r="C33" s="175"/>
      <c r="D33" s="176"/>
      <c r="E33" s="176"/>
      <c r="F33" s="177"/>
      <c r="G33" s="71"/>
      <c r="H33" s="71"/>
      <c r="I33" s="71"/>
      <c r="J33" s="71"/>
      <c r="K33" s="71"/>
      <c r="L33" s="71"/>
      <c r="M33" s="71"/>
      <c r="N33" s="86"/>
      <c r="O33" s="114"/>
    </row>
    <row r="34" spans="1:15">
      <c r="A34" s="113" t="str">
        <f>IF(C34="","",ROWS($C$11:C34))</f>
        <v/>
      </c>
      <c r="B34" s="110"/>
      <c r="C34" s="175"/>
      <c r="D34" s="176"/>
      <c r="E34" s="176"/>
      <c r="F34" s="177"/>
      <c r="G34" s="71"/>
      <c r="H34" s="71"/>
      <c r="I34" s="71"/>
      <c r="J34" s="71"/>
      <c r="K34" s="71"/>
      <c r="L34" s="71"/>
      <c r="M34" s="71"/>
      <c r="N34" s="86"/>
      <c r="O34" s="114"/>
    </row>
    <row r="35" spans="1:15">
      <c r="A35" s="113" t="str">
        <f>IF(C35="","",ROWS($C$11:C35))</f>
        <v/>
      </c>
      <c r="B35" s="110"/>
      <c r="C35" s="175"/>
      <c r="D35" s="176"/>
      <c r="E35" s="176"/>
      <c r="F35" s="177"/>
      <c r="G35" s="71"/>
      <c r="H35" s="71"/>
      <c r="I35" s="71"/>
      <c r="J35" s="71"/>
      <c r="K35" s="71"/>
      <c r="L35" s="71"/>
      <c r="M35" s="71"/>
      <c r="N35" s="86"/>
      <c r="O35" s="114"/>
    </row>
    <row r="36" spans="1:15">
      <c r="A36" s="113" t="str">
        <f>IF(C36="","",ROWS($C$11:C36))</f>
        <v/>
      </c>
      <c r="B36" s="110"/>
      <c r="C36" s="175"/>
      <c r="D36" s="176"/>
      <c r="E36" s="176"/>
      <c r="F36" s="177"/>
      <c r="G36" s="71"/>
      <c r="H36" s="71"/>
      <c r="I36" s="71"/>
      <c r="J36" s="71"/>
      <c r="K36" s="71"/>
      <c r="L36" s="71"/>
      <c r="M36" s="71"/>
      <c r="N36" s="86"/>
      <c r="O36" s="114"/>
    </row>
    <row r="37" spans="1:15">
      <c r="A37" s="113" t="str">
        <f>IF(C37="","",ROWS($C$11:C37))</f>
        <v/>
      </c>
      <c r="B37" s="110"/>
      <c r="C37" s="175"/>
      <c r="D37" s="176"/>
      <c r="E37" s="176"/>
      <c r="F37" s="177"/>
      <c r="G37" s="71"/>
      <c r="H37" s="71"/>
      <c r="I37" s="71"/>
      <c r="J37" s="71"/>
      <c r="K37" s="71"/>
      <c r="L37" s="71"/>
      <c r="M37" s="71"/>
      <c r="N37" s="86"/>
      <c r="O37" s="114"/>
    </row>
    <row r="38" spans="1:15">
      <c r="A38" s="113" t="str">
        <f>IF(C38="","",ROWS($C$11:C38))</f>
        <v/>
      </c>
      <c r="B38" s="110"/>
      <c r="C38" s="175"/>
      <c r="D38" s="176"/>
      <c r="E38" s="176"/>
      <c r="F38" s="177"/>
      <c r="G38" s="71"/>
      <c r="H38" s="71"/>
      <c r="I38" s="71"/>
      <c r="J38" s="71"/>
      <c r="K38" s="71"/>
      <c r="L38" s="71"/>
      <c r="M38" s="71"/>
      <c r="N38" s="86"/>
      <c r="O38" s="114"/>
    </row>
    <row r="39" spans="1:15">
      <c r="A39" s="113" t="str">
        <f>IF(C39="","",ROWS($C$11:C39))</f>
        <v/>
      </c>
      <c r="B39" s="110"/>
      <c r="C39" s="175"/>
      <c r="D39" s="176"/>
      <c r="E39" s="176"/>
      <c r="F39" s="177"/>
      <c r="G39" s="71"/>
      <c r="H39" s="71"/>
      <c r="I39" s="71"/>
      <c r="J39" s="71"/>
      <c r="K39" s="71"/>
      <c r="L39" s="71"/>
      <c r="M39" s="71"/>
      <c r="N39" s="86"/>
      <c r="O39" s="114"/>
    </row>
    <row r="40" spans="1:15">
      <c r="A40" s="113" t="str">
        <f>IF(C40="","",ROWS($C$11:C40))</f>
        <v/>
      </c>
      <c r="B40" s="110"/>
      <c r="C40" s="175"/>
      <c r="D40" s="176"/>
      <c r="E40" s="176"/>
      <c r="F40" s="177"/>
      <c r="G40" s="71"/>
      <c r="H40" s="71"/>
      <c r="I40" s="71"/>
      <c r="J40" s="71"/>
      <c r="K40" s="71"/>
      <c r="L40" s="71"/>
      <c r="M40" s="71"/>
      <c r="N40" s="86"/>
      <c r="O40" s="114"/>
    </row>
    <row r="41" spans="1:15">
      <c r="A41" s="113" t="str">
        <f>IF(C41="","",ROWS($C$11:C41))</f>
        <v/>
      </c>
      <c r="B41" s="110"/>
      <c r="C41" s="175"/>
      <c r="D41" s="176"/>
      <c r="E41" s="176"/>
      <c r="F41" s="177"/>
      <c r="G41" s="71"/>
      <c r="H41" s="71"/>
      <c r="I41" s="71"/>
      <c r="J41" s="71"/>
      <c r="K41" s="71"/>
      <c r="L41" s="71"/>
      <c r="M41" s="71"/>
      <c r="N41" s="86"/>
      <c r="O41" s="114"/>
    </row>
    <row r="42" spans="1:15">
      <c r="A42" s="113" t="str">
        <f>IF(C42="","",ROWS($C$11:C42))</f>
        <v/>
      </c>
      <c r="B42" s="110"/>
      <c r="C42" s="175"/>
      <c r="D42" s="176"/>
      <c r="E42" s="176"/>
      <c r="F42" s="177"/>
      <c r="G42" s="71"/>
      <c r="H42" s="71"/>
      <c r="I42" s="71"/>
      <c r="J42" s="71"/>
      <c r="K42" s="71"/>
      <c r="L42" s="71"/>
      <c r="M42" s="71"/>
      <c r="N42" s="86"/>
      <c r="O42" s="114"/>
    </row>
    <row r="43" spans="1:15">
      <c r="A43" s="113" t="str">
        <f>IF(C43="","",ROWS($C$11:C43))</f>
        <v/>
      </c>
      <c r="B43" s="110"/>
      <c r="C43" s="175"/>
      <c r="D43" s="176"/>
      <c r="E43" s="176"/>
      <c r="F43" s="177"/>
      <c r="G43" s="71"/>
      <c r="H43" s="71"/>
      <c r="I43" s="71"/>
      <c r="J43" s="71"/>
      <c r="K43" s="71"/>
      <c r="L43" s="71"/>
      <c r="M43" s="71"/>
      <c r="N43" s="86"/>
      <c r="O43" s="114"/>
    </row>
    <row r="44" spans="1:15">
      <c r="A44" s="113" t="str">
        <f>IF(C44="","",ROWS($C$11:C44))</f>
        <v/>
      </c>
      <c r="B44" s="110"/>
      <c r="C44" s="175"/>
      <c r="D44" s="176"/>
      <c r="E44" s="176"/>
      <c r="F44" s="177"/>
      <c r="G44" s="71"/>
      <c r="H44" s="71"/>
      <c r="I44" s="71"/>
      <c r="J44" s="71"/>
      <c r="K44" s="71"/>
      <c r="L44" s="71"/>
      <c r="M44" s="71"/>
      <c r="N44" s="86"/>
      <c r="O44" s="114"/>
    </row>
    <row r="45" spans="1:15">
      <c r="A45" s="113" t="str">
        <f>IF(C45="","",ROWS($C$11:C45))</f>
        <v/>
      </c>
      <c r="B45" s="110"/>
      <c r="C45" s="175"/>
      <c r="D45" s="176"/>
      <c r="E45" s="176"/>
      <c r="F45" s="177"/>
      <c r="G45" s="71"/>
      <c r="H45" s="71"/>
      <c r="I45" s="71"/>
      <c r="J45" s="71"/>
      <c r="K45" s="71"/>
      <c r="L45" s="71"/>
      <c r="M45" s="71"/>
      <c r="N45" s="86"/>
      <c r="O45" s="114"/>
    </row>
    <row r="46" spans="1:15">
      <c r="A46" s="113" t="str">
        <f>IF(C46="","",ROWS($C$11:C46))</f>
        <v/>
      </c>
      <c r="B46" s="110"/>
      <c r="C46" s="175"/>
      <c r="D46" s="176"/>
      <c r="E46" s="176"/>
      <c r="F46" s="177"/>
      <c r="G46" s="71"/>
      <c r="H46" s="71"/>
      <c r="I46" s="71"/>
      <c r="J46" s="71"/>
      <c r="K46" s="71"/>
      <c r="L46" s="71"/>
      <c r="M46" s="71"/>
      <c r="N46" s="86"/>
      <c r="O46" s="114"/>
    </row>
    <row r="47" spans="1:15">
      <c r="A47" s="113" t="str">
        <f>IF(C47="","",ROWS($C$11:C47))</f>
        <v/>
      </c>
      <c r="B47" s="110"/>
      <c r="C47" s="175"/>
      <c r="D47" s="176"/>
      <c r="E47" s="176"/>
      <c r="F47" s="177"/>
      <c r="G47" s="71"/>
      <c r="H47" s="71"/>
      <c r="I47" s="71"/>
      <c r="J47" s="71"/>
      <c r="K47" s="71"/>
      <c r="L47" s="71"/>
      <c r="M47" s="71"/>
      <c r="N47" s="86"/>
      <c r="O47" s="114"/>
    </row>
    <row r="48" spans="1:15">
      <c r="A48" s="113" t="str">
        <f>IF(C48="","",ROWS($C$11:C48))</f>
        <v/>
      </c>
      <c r="B48" s="110"/>
      <c r="C48" s="175"/>
      <c r="D48" s="176"/>
      <c r="E48" s="176"/>
      <c r="F48" s="177"/>
      <c r="G48" s="71"/>
      <c r="H48" s="71"/>
      <c r="I48" s="71"/>
      <c r="J48" s="71"/>
      <c r="K48" s="71"/>
      <c r="L48" s="71"/>
      <c r="M48" s="71"/>
      <c r="N48" s="86"/>
      <c r="O48" s="114"/>
    </row>
    <row r="49" spans="1:15">
      <c r="A49" s="113" t="str">
        <f>IF(C49="","",ROWS($C$11:C49))</f>
        <v/>
      </c>
      <c r="B49" s="110"/>
      <c r="C49" s="175"/>
      <c r="D49" s="176"/>
      <c r="E49" s="176"/>
      <c r="F49" s="177"/>
      <c r="G49" s="71"/>
      <c r="H49" s="71"/>
      <c r="I49" s="71"/>
      <c r="J49" s="71"/>
      <c r="K49" s="71"/>
      <c r="L49" s="71"/>
      <c r="M49" s="71"/>
      <c r="N49" s="86"/>
      <c r="O49" s="114"/>
    </row>
    <row r="50" spans="1:15">
      <c r="A50" s="113" t="str">
        <f>IF(C50="","",ROWS($C$11:C50))</f>
        <v/>
      </c>
      <c r="B50" s="110"/>
      <c r="C50" s="175"/>
      <c r="D50" s="176"/>
      <c r="E50" s="176"/>
      <c r="F50" s="177"/>
      <c r="G50" s="71"/>
      <c r="H50" s="71"/>
      <c r="I50" s="71"/>
      <c r="J50" s="71"/>
      <c r="K50" s="71"/>
      <c r="L50" s="71"/>
      <c r="M50" s="71"/>
      <c r="N50" s="86"/>
      <c r="O50" s="114"/>
    </row>
    <row r="51" spans="1:15">
      <c r="A51" s="113" t="str">
        <f>IF(C51="","",ROWS($C$11:C51))</f>
        <v/>
      </c>
      <c r="B51" s="110"/>
      <c r="C51" s="175"/>
      <c r="D51" s="176"/>
      <c r="E51" s="176"/>
      <c r="F51" s="177"/>
      <c r="G51" s="71"/>
      <c r="H51" s="71"/>
      <c r="I51" s="71"/>
      <c r="J51" s="71"/>
      <c r="K51" s="71"/>
      <c r="L51" s="71"/>
      <c r="M51" s="71"/>
      <c r="N51" s="86"/>
      <c r="O51" s="114"/>
    </row>
    <row r="52" spans="1:15">
      <c r="A52" s="113" t="str">
        <f>IF(C52="","",ROWS($C$11:C52))</f>
        <v/>
      </c>
      <c r="B52" s="110"/>
      <c r="C52" s="175"/>
      <c r="D52" s="176"/>
      <c r="E52" s="176"/>
      <c r="F52" s="177"/>
      <c r="G52" s="71"/>
      <c r="H52" s="71"/>
      <c r="I52" s="71"/>
      <c r="J52" s="71"/>
      <c r="K52" s="71"/>
      <c r="L52" s="71"/>
      <c r="M52" s="71"/>
      <c r="N52" s="86"/>
      <c r="O52" s="114"/>
    </row>
    <row r="53" spans="1:15">
      <c r="A53" s="113" t="str">
        <f>IF(C53="","",ROWS($C$11:C53))</f>
        <v/>
      </c>
      <c r="B53" s="110"/>
      <c r="C53" s="175"/>
      <c r="D53" s="176"/>
      <c r="E53" s="176"/>
      <c r="F53" s="177"/>
      <c r="G53" s="71"/>
      <c r="H53" s="71"/>
      <c r="I53" s="71"/>
      <c r="J53" s="71"/>
      <c r="K53" s="71"/>
      <c r="L53" s="71"/>
      <c r="M53" s="71"/>
      <c r="N53" s="86"/>
      <c r="O53" s="114"/>
    </row>
    <row r="54" spans="1:15">
      <c r="A54" s="113" t="str">
        <f>IF(C54="","",ROWS($C$11:C54))</f>
        <v/>
      </c>
      <c r="B54" s="110"/>
      <c r="C54" s="175"/>
      <c r="D54" s="176"/>
      <c r="E54" s="176"/>
      <c r="F54" s="177"/>
      <c r="G54" s="71"/>
      <c r="H54" s="71"/>
      <c r="I54" s="71"/>
      <c r="J54" s="71"/>
      <c r="K54" s="71"/>
      <c r="L54" s="71"/>
      <c r="M54" s="71"/>
      <c r="N54" s="86"/>
      <c r="O54" s="114"/>
    </row>
    <row r="55" spans="1:15">
      <c r="A55" s="113" t="str">
        <f>IF(C55="","",ROWS($C$11:C55))</f>
        <v/>
      </c>
      <c r="B55" s="110"/>
      <c r="C55" s="175"/>
      <c r="D55" s="176"/>
      <c r="E55" s="176"/>
      <c r="F55" s="177"/>
      <c r="G55" s="71"/>
      <c r="H55" s="71"/>
      <c r="I55" s="71"/>
      <c r="J55" s="71"/>
      <c r="K55" s="71"/>
      <c r="L55" s="71"/>
      <c r="M55" s="71"/>
      <c r="N55" s="86"/>
      <c r="O55" s="114"/>
    </row>
    <row r="56" spans="1:15">
      <c r="A56" s="113" t="str">
        <f>IF(C56="","",ROWS($C$11:C56))</f>
        <v/>
      </c>
      <c r="B56" s="110"/>
      <c r="C56" s="175"/>
      <c r="D56" s="176"/>
      <c r="E56" s="176"/>
      <c r="F56" s="177"/>
      <c r="G56" s="71"/>
      <c r="H56" s="71"/>
      <c r="I56" s="71"/>
      <c r="J56" s="71"/>
      <c r="K56" s="71"/>
      <c r="L56" s="71"/>
      <c r="M56" s="71"/>
      <c r="N56" s="86"/>
      <c r="O56" s="114"/>
    </row>
    <row r="57" spans="1:15">
      <c r="A57" s="113"/>
      <c r="B57" s="110"/>
      <c r="C57" s="88"/>
      <c r="D57" s="89"/>
      <c r="E57" s="89"/>
      <c r="F57" s="90"/>
      <c r="G57" s="71"/>
      <c r="H57" s="71"/>
      <c r="I57" s="71"/>
      <c r="J57" s="71"/>
      <c r="K57" s="71"/>
      <c r="L57" s="71"/>
      <c r="M57" s="71"/>
      <c r="N57" s="86"/>
      <c r="O57" s="114"/>
    </row>
    <row r="58" spans="1:15">
      <c r="A58" s="113" t="str">
        <f>IF(C58="","",ROWS($C$11:C58))</f>
        <v/>
      </c>
      <c r="B58" s="110"/>
      <c r="C58" s="175"/>
      <c r="D58" s="176"/>
      <c r="E58" s="176"/>
      <c r="F58" s="177"/>
      <c r="G58" s="71"/>
      <c r="H58" s="71"/>
      <c r="I58" s="71"/>
      <c r="J58" s="71"/>
      <c r="K58" s="71"/>
      <c r="L58" s="71"/>
      <c r="M58" s="71"/>
      <c r="N58" s="86"/>
      <c r="O58" s="114"/>
    </row>
    <row r="59" spans="1:15">
      <c r="A59" s="113" t="str">
        <f>IF(C59="","",ROWS($C$11:C59))</f>
        <v/>
      </c>
      <c r="B59" s="110"/>
      <c r="C59" s="175"/>
      <c r="D59" s="176"/>
      <c r="E59" s="176"/>
      <c r="F59" s="177"/>
      <c r="G59" s="71"/>
      <c r="H59" s="71"/>
      <c r="I59" s="71"/>
      <c r="J59" s="71"/>
      <c r="K59" s="71"/>
      <c r="L59" s="71"/>
      <c r="M59" s="71"/>
      <c r="N59" s="86"/>
      <c r="O59" s="114"/>
    </row>
    <row r="60" spans="1:15">
      <c r="A60" s="113"/>
      <c r="B60" s="110"/>
      <c r="C60" s="88"/>
      <c r="D60" s="89"/>
      <c r="E60" s="89"/>
      <c r="F60" s="90"/>
      <c r="G60" s="71"/>
      <c r="H60" s="71"/>
      <c r="I60" s="71"/>
      <c r="J60" s="71"/>
      <c r="K60" s="71"/>
      <c r="L60" s="71"/>
      <c r="M60" s="71"/>
      <c r="N60" s="86"/>
      <c r="O60" s="114"/>
    </row>
    <row r="61" spans="1:15">
      <c r="A61" s="113" t="str">
        <f>IF(C61="","",ROWS($C$11:C61))</f>
        <v/>
      </c>
      <c r="B61" s="110"/>
      <c r="C61" s="175"/>
      <c r="D61" s="176"/>
      <c r="E61" s="176"/>
      <c r="F61" s="177"/>
      <c r="G61" s="71"/>
      <c r="H61" s="71"/>
      <c r="I61" s="71"/>
      <c r="J61" s="71"/>
      <c r="K61" s="71"/>
      <c r="L61" s="71"/>
      <c r="M61" s="71"/>
      <c r="N61" s="86"/>
      <c r="O61" s="114"/>
    </row>
    <row r="62" spans="1:15">
      <c r="A62" s="115"/>
      <c r="B62" s="71"/>
      <c r="C62" s="165"/>
      <c r="D62" s="165"/>
      <c r="E62" s="165"/>
      <c r="F62" s="165"/>
      <c r="G62" s="71"/>
      <c r="H62" s="71"/>
      <c r="I62" s="71"/>
      <c r="J62" s="71"/>
      <c r="K62" s="71"/>
      <c r="L62" s="71"/>
      <c r="M62" s="71"/>
      <c r="N62" s="71"/>
      <c r="O62" s="114"/>
    </row>
    <row r="63" spans="1:15" ht="15" customHeight="1">
      <c r="A63" s="113" t="str">
        <f>IF(C63="","",ROWS($C$63:C63))</f>
        <v/>
      </c>
      <c r="B63" s="74"/>
      <c r="C63" s="184"/>
      <c r="D63" s="184"/>
      <c r="E63" s="184"/>
      <c r="F63" s="184"/>
      <c r="G63" s="71"/>
      <c r="H63" s="71"/>
      <c r="I63" s="71"/>
      <c r="J63" s="71"/>
      <c r="K63" s="71"/>
      <c r="L63" s="71"/>
      <c r="M63" s="71"/>
      <c r="N63" s="71"/>
      <c r="O63" s="114"/>
    </row>
    <row r="64" spans="1:15">
      <c r="A64" s="116" t="s">
        <v>3</v>
      </c>
      <c r="B64" s="111"/>
      <c r="C64" s="208"/>
      <c r="D64" s="208"/>
      <c r="E64" s="208"/>
      <c r="F64" s="209"/>
      <c r="G64" s="107"/>
      <c r="H64" s="107"/>
      <c r="I64" s="107"/>
      <c r="J64" s="107"/>
      <c r="K64" s="107"/>
      <c r="L64" s="107"/>
      <c r="M64" s="107"/>
      <c r="N64" s="107"/>
      <c r="O64" s="117"/>
    </row>
    <row r="65" spans="1:15" ht="16.5" customHeight="1">
      <c r="A65" s="113" t="str">
        <f>IF(C65="","",ROWS($C$63:C65))</f>
        <v/>
      </c>
      <c r="B65" s="110"/>
      <c r="C65" s="175"/>
      <c r="D65" s="176"/>
      <c r="E65" s="176"/>
      <c r="F65" s="177"/>
      <c r="G65" s="71"/>
      <c r="H65" s="71"/>
      <c r="I65" s="71"/>
      <c r="J65" s="71"/>
      <c r="K65" s="71"/>
      <c r="L65" s="71"/>
      <c r="M65" s="71"/>
      <c r="N65" s="86"/>
      <c r="O65" s="114"/>
    </row>
    <row r="66" spans="1:15" ht="16.5" customHeight="1">
      <c r="A66" s="113" t="str">
        <f>IF(C66="","",ROWS($C$63:C66))</f>
        <v/>
      </c>
      <c r="B66" s="110"/>
      <c r="C66" s="175"/>
      <c r="D66" s="176"/>
      <c r="E66" s="176"/>
      <c r="F66" s="177"/>
      <c r="G66" s="71"/>
      <c r="H66" s="71"/>
      <c r="I66" s="71"/>
      <c r="J66" s="71"/>
      <c r="K66" s="71"/>
      <c r="L66" s="71"/>
      <c r="M66" s="71"/>
      <c r="N66" s="86"/>
      <c r="O66" s="114"/>
    </row>
    <row r="67" spans="1:15" ht="16.5" customHeight="1">
      <c r="A67" s="113" t="str">
        <f>IF(C67="","",ROWS($C$63:C67))</f>
        <v/>
      </c>
      <c r="B67" s="110"/>
      <c r="C67" s="175"/>
      <c r="D67" s="176"/>
      <c r="E67" s="176"/>
      <c r="F67" s="177"/>
      <c r="G67" s="71"/>
      <c r="H67" s="71"/>
      <c r="I67" s="71"/>
      <c r="J67" s="71"/>
      <c r="K67" s="71"/>
      <c r="L67" s="71"/>
      <c r="M67" s="71"/>
      <c r="N67" s="86"/>
      <c r="O67" s="114"/>
    </row>
    <row r="68" spans="1:15" ht="16.5" customHeight="1">
      <c r="A68" s="113" t="str">
        <f>IF(C68="","",ROWS($C$63:C68))</f>
        <v/>
      </c>
      <c r="B68" s="110"/>
      <c r="C68" s="175"/>
      <c r="D68" s="176"/>
      <c r="E68" s="176"/>
      <c r="F68" s="177"/>
      <c r="G68" s="71"/>
      <c r="H68" s="71"/>
      <c r="I68" s="71"/>
      <c r="J68" s="71"/>
      <c r="K68" s="71"/>
      <c r="L68" s="71"/>
      <c r="M68" s="71"/>
      <c r="N68" s="86"/>
      <c r="O68" s="114"/>
    </row>
    <row r="69" spans="1:15" ht="16.5" customHeight="1">
      <c r="A69" s="113" t="str">
        <f>IF(C69="","",ROWS($C$63:C69))</f>
        <v/>
      </c>
      <c r="B69" s="110"/>
      <c r="C69" s="175"/>
      <c r="D69" s="176"/>
      <c r="E69" s="176"/>
      <c r="F69" s="177"/>
      <c r="G69" s="71"/>
      <c r="H69" s="71"/>
      <c r="I69" s="71"/>
      <c r="J69" s="71"/>
      <c r="K69" s="71"/>
      <c r="L69" s="71"/>
      <c r="M69" s="71"/>
      <c r="N69" s="86"/>
      <c r="O69" s="114"/>
    </row>
    <row r="70" spans="1:15" ht="16.5" customHeight="1">
      <c r="A70" s="113" t="str">
        <f>IF(C70="","",ROWS($C$63:C70))</f>
        <v/>
      </c>
      <c r="B70" s="110"/>
      <c r="C70" s="175"/>
      <c r="D70" s="176"/>
      <c r="E70" s="176"/>
      <c r="F70" s="177"/>
      <c r="G70" s="71"/>
      <c r="H70" s="71"/>
      <c r="I70" s="71"/>
      <c r="J70" s="71"/>
      <c r="K70" s="71"/>
      <c r="L70" s="71"/>
      <c r="M70" s="71"/>
      <c r="N70" s="86"/>
      <c r="O70" s="114"/>
    </row>
    <row r="71" spans="1:15" ht="16.5" customHeight="1">
      <c r="A71" s="113" t="str">
        <f>IF(C71="","",ROWS($C$63:C71))</f>
        <v/>
      </c>
      <c r="B71" s="110"/>
      <c r="C71" s="175"/>
      <c r="D71" s="176"/>
      <c r="E71" s="176"/>
      <c r="F71" s="177"/>
      <c r="G71" s="71"/>
      <c r="H71" s="71"/>
      <c r="I71" s="71"/>
      <c r="J71" s="71"/>
      <c r="K71" s="71"/>
      <c r="L71" s="71"/>
      <c r="M71" s="71"/>
      <c r="N71" s="86"/>
      <c r="O71" s="114"/>
    </row>
    <row r="72" spans="1:15" ht="16.5" customHeight="1">
      <c r="A72" s="113" t="str">
        <f>IF(C72="","",ROWS($C$63:C72))</f>
        <v/>
      </c>
      <c r="B72" s="110"/>
      <c r="C72" s="175"/>
      <c r="D72" s="176"/>
      <c r="E72" s="176"/>
      <c r="F72" s="177"/>
      <c r="G72" s="71"/>
      <c r="H72" s="71"/>
      <c r="I72" s="71"/>
      <c r="J72" s="71"/>
      <c r="K72" s="71"/>
      <c r="L72" s="71"/>
      <c r="M72" s="71"/>
      <c r="N72" s="86"/>
      <c r="O72" s="114"/>
    </row>
    <row r="73" spans="1:15" ht="16.5" customHeight="1">
      <c r="A73" s="113" t="str">
        <f>IF(C73="","",ROWS($C$63:C73))</f>
        <v/>
      </c>
      <c r="B73" s="110"/>
      <c r="C73" s="175"/>
      <c r="D73" s="176"/>
      <c r="E73" s="176"/>
      <c r="F73" s="177"/>
      <c r="G73" s="71"/>
      <c r="H73" s="71"/>
      <c r="I73" s="71"/>
      <c r="J73" s="71"/>
      <c r="K73" s="71"/>
      <c r="L73" s="71"/>
      <c r="M73" s="71"/>
      <c r="N73" s="86"/>
      <c r="O73" s="114"/>
    </row>
    <row r="74" spans="1:15" ht="16.5" customHeight="1">
      <c r="A74" s="113" t="str">
        <f>IF(C74="","",ROWS($C$63:C74))</f>
        <v/>
      </c>
      <c r="B74" s="110"/>
      <c r="C74" s="175"/>
      <c r="D74" s="176"/>
      <c r="E74" s="176"/>
      <c r="F74" s="177"/>
      <c r="G74" s="71"/>
      <c r="H74" s="71"/>
      <c r="I74" s="71"/>
      <c r="J74" s="71"/>
      <c r="K74" s="71"/>
      <c r="L74" s="71"/>
      <c r="M74" s="71"/>
      <c r="N74" s="86"/>
      <c r="O74" s="114"/>
    </row>
    <row r="75" spans="1:15" ht="16.5" customHeight="1">
      <c r="A75" s="113" t="str">
        <f>IF(C75="","",ROWS($C$63:C75))</f>
        <v/>
      </c>
      <c r="B75" s="110"/>
      <c r="C75" s="175"/>
      <c r="D75" s="176"/>
      <c r="E75" s="176"/>
      <c r="F75" s="177"/>
      <c r="G75" s="71"/>
      <c r="H75" s="71"/>
      <c r="I75" s="71"/>
      <c r="J75" s="71"/>
      <c r="K75" s="71"/>
      <c r="L75" s="71"/>
      <c r="M75" s="71"/>
      <c r="N75" s="86"/>
      <c r="O75" s="114"/>
    </row>
    <row r="76" spans="1:15" ht="16.5" customHeight="1">
      <c r="A76" s="113" t="str">
        <f>IF(C76="","",ROWS($C$63:C76))</f>
        <v/>
      </c>
      <c r="B76" s="110"/>
      <c r="C76" s="175"/>
      <c r="D76" s="176"/>
      <c r="E76" s="176"/>
      <c r="F76" s="177"/>
      <c r="G76" s="71"/>
      <c r="H76" s="71"/>
      <c r="I76" s="71"/>
      <c r="J76" s="71"/>
      <c r="K76" s="71"/>
      <c r="L76" s="71"/>
      <c r="M76" s="71"/>
      <c r="N76" s="86"/>
      <c r="O76" s="114"/>
    </row>
    <row r="77" spans="1:15">
      <c r="A77" s="113" t="str">
        <f>IF(C77="","",ROWS($C$63:C77))</f>
        <v/>
      </c>
      <c r="B77" s="110"/>
      <c r="C77" s="175"/>
      <c r="D77" s="176"/>
      <c r="E77" s="176"/>
      <c r="F77" s="177"/>
      <c r="G77" s="71"/>
      <c r="H77" s="71"/>
      <c r="I77" s="71"/>
      <c r="J77" s="71"/>
      <c r="K77" s="71"/>
      <c r="L77" s="71"/>
      <c r="M77" s="71"/>
      <c r="N77" s="86"/>
      <c r="O77" s="114"/>
    </row>
    <row r="78" spans="1:15">
      <c r="A78" s="113" t="str">
        <f>IF(C78="","",ROWS($C$63:C78))</f>
        <v/>
      </c>
      <c r="B78" s="110"/>
      <c r="C78" s="175"/>
      <c r="D78" s="176"/>
      <c r="E78" s="176"/>
      <c r="F78" s="177"/>
      <c r="G78" s="71"/>
      <c r="H78" s="71"/>
      <c r="I78" s="71"/>
      <c r="J78" s="71"/>
      <c r="K78" s="71"/>
      <c r="L78" s="71"/>
      <c r="M78" s="71"/>
      <c r="N78" s="86"/>
      <c r="O78" s="114"/>
    </row>
    <row r="79" spans="1:15">
      <c r="A79" s="113" t="str">
        <f>IF(C79="","",ROWS($C$63:C79))</f>
        <v/>
      </c>
      <c r="B79" s="110"/>
      <c r="C79" s="175"/>
      <c r="D79" s="176"/>
      <c r="E79" s="176"/>
      <c r="F79" s="177"/>
      <c r="G79" s="71"/>
      <c r="H79" s="71"/>
      <c r="I79" s="71"/>
      <c r="J79" s="71"/>
      <c r="K79" s="71"/>
      <c r="L79" s="71"/>
      <c r="M79" s="71"/>
      <c r="N79" s="86"/>
      <c r="O79" s="114"/>
    </row>
    <row r="80" spans="1:15">
      <c r="A80" s="113" t="str">
        <f>IF(C80="","",ROWS($C$63:C80))</f>
        <v/>
      </c>
      <c r="B80" s="110"/>
      <c r="C80" s="175"/>
      <c r="D80" s="176"/>
      <c r="E80" s="176"/>
      <c r="F80" s="177"/>
      <c r="G80" s="71"/>
      <c r="H80" s="71"/>
      <c r="I80" s="71"/>
      <c r="J80" s="71"/>
      <c r="K80" s="71"/>
      <c r="L80" s="71"/>
      <c r="M80" s="71"/>
      <c r="N80" s="86"/>
      <c r="O80" s="114"/>
    </row>
    <row r="81" spans="1:15">
      <c r="A81" s="113" t="str">
        <f>IF(C81="","",ROWS($C$63:C81))</f>
        <v/>
      </c>
      <c r="B81" s="110"/>
      <c r="C81" s="175"/>
      <c r="D81" s="176"/>
      <c r="E81" s="176"/>
      <c r="F81" s="177"/>
      <c r="G81" s="71"/>
      <c r="H81" s="71"/>
      <c r="I81" s="71"/>
      <c r="J81" s="71"/>
      <c r="K81" s="71"/>
      <c r="L81" s="71"/>
      <c r="M81" s="71"/>
      <c r="N81" s="86"/>
      <c r="O81" s="114"/>
    </row>
    <row r="82" spans="1:15">
      <c r="A82" s="113" t="str">
        <f>IF(C82="","",ROWS($C$63:C82))</f>
        <v/>
      </c>
      <c r="B82" s="110"/>
      <c r="C82" s="175"/>
      <c r="D82" s="176"/>
      <c r="E82" s="176"/>
      <c r="F82" s="177"/>
      <c r="G82" s="71"/>
      <c r="H82" s="71"/>
      <c r="I82" s="71"/>
      <c r="J82" s="71"/>
      <c r="K82" s="71"/>
      <c r="L82" s="71"/>
      <c r="M82" s="71"/>
      <c r="N82" s="86"/>
      <c r="O82" s="114"/>
    </row>
    <row r="83" spans="1:15">
      <c r="A83" s="113" t="str">
        <f>IF(C83="","",ROWS($C$63:C83))</f>
        <v/>
      </c>
      <c r="B83" s="110"/>
      <c r="C83" s="175"/>
      <c r="D83" s="176"/>
      <c r="E83" s="176"/>
      <c r="F83" s="177"/>
      <c r="G83" s="71"/>
      <c r="H83" s="71"/>
      <c r="I83" s="71"/>
      <c r="J83" s="71"/>
      <c r="K83" s="71"/>
      <c r="L83" s="71"/>
      <c r="M83" s="71"/>
      <c r="N83" s="86"/>
      <c r="O83" s="114"/>
    </row>
    <row r="84" spans="1:15">
      <c r="A84" s="113" t="str">
        <f>IF(C84="","",ROWS($C$63:C84))</f>
        <v/>
      </c>
      <c r="B84" s="110"/>
      <c r="C84" s="175"/>
      <c r="D84" s="176"/>
      <c r="E84" s="176"/>
      <c r="F84" s="177"/>
      <c r="G84" s="71"/>
      <c r="H84" s="71"/>
      <c r="I84" s="71"/>
      <c r="J84" s="71"/>
      <c r="K84" s="71"/>
      <c r="L84" s="71"/>
      <c r="M84" s="71"/>
      <c r="N84" s="86"/>
      <c r="O84" s="114"/>
    </row>
    <row r="85" spans="1:15">
      <c r="A85" s="113" t="str">
        <f>IF(C85="","",ROWS($C$63:C85))</f>
        <v/>
      </c>
      <c r="B85" s="110"/>
      <c r="C85" s="175"/>
      <c r="D85" s="176"/>
      <c r="E85" s="176"/>
      <c r="F85" s="177"/>
      <c r="G85" s="71"/>
      <c r="H85" s="71"/>
      <c r="I85" s="71"/>
      <c r="J85" s="71"/>
      <c r="K85" s="71"/>
      <c r="L85" s="71"/>
      <c r="M85" s="71"/>
      <c r="N85" s="86"/>
      <c r="O85" s="114"/>
    </row>
    <row r="86" spans="1:15">
      <c r="A86" s="113" t="str">
        <f>IF(C86="","",ROWS($C$63:C86))</f>
        <v/>
      </c>
      <c r="B86" s="110"/>
      <c r="C86" s="175"/>
      <c r="D86" s="176"/>
      <c r="E86" s="176"/>
      <c r="F86" s="177"/>
      <c r="G86" s="71"/>
      <c r="H86" s="71"/>
      <c r="I86" s="71"/>
      <c r="J86" s="71"/>
      <c r="K86" s="71"/>
      <c r="L86" s="71"/>
      <c r="M86" s="71"/>
      <c r="N86" s="86"/>
      <c r="O86" s="114"/>
    </row>
    <row r="87" spans="1:15">
      <c r="A87" s="113" t="str">
        <f>IF(C87="","",ROWS($C$63:C87))</f>
        <v/>
      </c>
      <c r="B87" s="110"/>
      <c r="C87" s="175"/>
      <c r="D87" s="176"/>
      <c r="E87" s="176"/>
      <c r="F87" s="177"/>
      <c r="G87" s="71"/>
      <c r="H87" s="71"/>
      <c r="I87" s="71"/>
      <c r="J87" s="71"/>
      <c r="K87" s="71"/>
      <c r="L87" s="71"/>
      <c r="M87" s="71"/>
      <c r="N87" s="86"/>
      <c r="O87" s="114"/>
    </row>
    <row r="88" spans="1:15">
      <c r="A88" s="113" t="str">
        <f>IF(C88="","",ROWS($C$63:C88))</f>
        <v/>
      </c>
      <c r="B88" s="110"/>
      <c r="C88" s="175"/>
      <c r="D88" s="176"/>
      <c r="E88" s="176"/>
      <c r="F88" s="177"/>
      <c r="G88" s="71"/>
      <c r="H88" s="71"/>
      <c r="I88" s="71"/>
      <c r="J88" s="71"/>
      <c r="K88" s="71"/>
      <c r="L88" s="71"/>
      <c r="M88" s="71"/>
      <c r="N88" s="86"/>
      <c r="O88" s="114"/>
    </row>
    <row r="89" spans="1:15">
      <c r="A89" s="113" t="str">
        <f>IF(C89="","",ROWS($C$63:C89))</f>
        <v/>
      </c>
      <c r="B89" s="110"/>
      <c r="C89" s="175"/>
      <c r="D89" s="176"/>
      <c r="E89" s="176"/>
      <c r="F89" s="177"/>
      <c r="G89" s="71"/>
      <c r="H89" s="71"/>
      <c r="I89" s="71"/>
      <c r="J89" s="71"/>
      <c r="K89" s="71"/>
      <c r="L89" s="71"/>
      <c r="M89" s="71"/>
      <c r="N89" s="86"/>
      <c r="O89" s="114"/>
    </row>
    <row r="90" spans="1:15">
      <c r="A90" s="113" t="str">
        <f>IF(C90="","",ROWS($C$63:C90))</f>
        <v/>
      </c>
      <c r="B90" s="110"/>
      <c r="C90" s="175"/>
      <c r="D90" s="176"/>
      <c r="E90" s="176"/>
      <c r="F90" s="177"/>
      <c r="G90" s="71"/>
      <c r="H90" s="71"/>
      <c r="I90" s="71"/>
      <c r="J90" s="71"/>
      <c r="K90" s="71"/>
      <c r="L90" s="71"/>
      <c r="M90" s="71"/>
      <c r="N90" s="86"/>
      <c r="O90" s="114"/>
    </row>
    <row r="91" spans="1:15">
      <c r="A91" s="113" t="str">
        <f>IF(C91="","",ROWS($C$63:C91))</f>
        <v/>
      </c>
      <c r="B91" s="110"/>
      <c r="C91" s="175"/>
      <c r="D91" s="176"/>
      <c r="E91" s="176"/>
      <c r="F91" s="177"/>
      <c r="G91" s="71"/>
      <c r="H91" s="71"/>
      <c r="I91" s="71"/>
      <c r="J91" s="71"/>
      <c r="K91" s="71"/>
      <c r="L91" s="71"/>
      <c r="M91" s="71"/>
      <c r="N91" s="86"/>
      <c r="O91" s="114"/>
    </row>
    <row r="92" spans="1:15">
      <c r="A92" s="113" t="str">
        <f>IF(C92="","",ROWS($C$63:C92))</f>
        <v/>
      </c>
      <c r="B92" s="110"/>
      <c r="C92" s="175"/>
      <c r="D92" s="176"/>
      <c r="E92" s="176"/>
      <c r="F92" s="177"/>
      <c r="G92" s="71"/>
      <c r="H92" s="71"/>
      <c r="I92" s="71"/>
      <c r="J92" s="71"/>
      <c r="K92" s="71"/>
      <c r="L92" s="71"/>
      <c r="M92" s="71"/>
      <c r="N92" s="86"/>
      <c r="O92" s="114"/>
    </row>
    <row r="93" spans="1:15">
      <c r="A93" s="113" t="str">
        <f>IF(C93="","",ROWS($C$63:C93))</f>
        <v/>
      </c>
      <c r="B93" s="110"/>
      <c r="C93" s="175"/>
      <c r="D93" s="176"/>
      <c r="E93" s="176"/>
      <c r="F93" s="177"/>
      <c r="G93" s="71"/>
      <c r="H93" s="71"/>
      <c r="I93" s="71"/>
      <c r="J93" s="71"/>
      <c r="K93" s="71"/>
      <c r="L93" s="71"/>
      <c r="M93" s="71"/>
      <c r="N93" s="86"/>
      <c r="O93" s="114"/>
    </row>
    <row r="94" spans="1:15">
      <c r="A94" s="113" t="str">
        <f>IF(C94="","",ROWS($C$63:C94))</f>
        <v/>
      </c>
      <c r="B94" s="110"/>
      <c r="C94" s="175"/>
      <c r="D94" s="176"/>
      <c r="E94" s="176"/>
      <c r="F94" s="177"/>
      <c r="G94" s="71"/>
      <c r="H94" s="71"/>
      <c r="I94" s="71"/>
      <c r="J94" s="71"/>
      <c r="K94" s="71"/>
      <c r="L94" s="71"/>
      <c r="M94" s="71"/>
      <c r="N94" s="86"/>
      <c r="O94" s="114"/>
    </row>
    <row r="95" spans="1:15">
      <c r="A95" s="113" t="str">
        <f>IF(C95="","",ROWS($C$63:C95))</f>
        <v/>
      </c>
      <c r="B95" s="110"/>
      <c r="C95" s="175"/>
      <c r="D95" s="176"/>
      <c r="E95" s="176"/>
      <c r="F95" s="177"/>
      <c r="G95" s="71"/>
      <c r="H95" s="71"/>
      <c r="I95" s="71"/>
      <c r="J95" s="71"/>
      <c r="K95" s="71"/>
      <c r="L95" s="71"/>
      <c r="M95" s="71"/>
      <c r="N95" s="86"/>
      <c r="O95" s="114"/>
    </row>
    <row r="96" spans="1:15">
      <c r="A96" s="113" t="str">
        <f>IF(C96="","",ROWS($C$63:C96))</f>
        <v/>
      </c>
      <c r="B96" s="110"/>
      <c r="C96" s="175"/>
      <c r="D96" s="176"/>
      <c r="E96" s="176"/>
      <c r="F96" s="177"/>
      <c r="G96" s="71"/>
      <c r="H96" s="71"/>
      <c r="I96" s="71"/>
      <c r="J96" s="71"/>
      <c r="K96" s="71"/>
      <c r="L96" s="71"/>
      <c r="M96" s="71"/>
      <c r="N96" s="86"/>
      <c r="O96" s="114"/>
    </row>
    <row r="97" spans="1:15">
      <c r="A97" s="113" t="str">
        <f>IF(C97="","",ROWS($C$63:C97))</f>
        <v/>
      </c>
      <c r="B97" s="110"/>
      <c r="C97" s="175"/>
      <c r="D97" s="176"/>
      <c r="E97" s="176"/>
      <c r="F97" s="177"/>
      <c r="G97" s="71"/>
      <c r="H97" s="71"/>
      <c r="I97" s="71"/>
      <c r="J97" s="71"/>
      <c r="K97" s="71"/>
      <c r="L97" s="71"/>
      <c r="M97" s="71"/>
      <c r="N97" s="86"/>
      <c r="O97" s="114"/>
    </row>
    <row r="98" spans="1:15">
      <c r="A98" s="113" t="str">
        <f>IF(C98="","",ROWS($C$63:C98))</f>
        <v/>
      </c>
      <c r="B98" s="110"/>
      <c r="C98" s="175"/>
      <c r="D98" s="176"/>
      <c r="E98" s="176"/>
      <c r="F98" s="177"/>
      <c r="G98" s="71"/>
      <c r="H98" s="71"/>
      <c r="I98" s="71"/>
      <c r="J98" s="71"/>
      <c r="K98" s="71"/>
      <c r="L98" s="71"/>
      <c r="M98" s="71"/>
      <c r="N98" s="86"/>
      <c r="O98" s="114"/>
    </row>
    <row r="99" spans="1:15">
      <c r="A99" s="113" t="str">
        <f>IF(C99="","",ROWS($C$63:C99))</f>
        <v/>
      </c>
      <c r="B99" s="110"/>
      <c r="C99" s="175"/>
      <c r="D99" s="176"/>
      <c r="E99" s="176"/>
      <c r="F99" s="177"/>
      <c r="G99" s="71"/>
      <c r="H99" s="71"/>
      <c r="I99" s="71"/>
      <c r="J99" s="71"/>
      <c r="K99" s="71"/>
      <c r="L99" s="71"/>
      <c r="M99" s="71"/>
      <c r="N99" s="86"/>
      <c r="O99" s="114"/>
    </row>
    <row r="100" spans="1:15">
      <c r="A100" s="113" t="str">
        <f>IF(C100="","",ROWS($C$63:C100))</f>
        <v/>
      </c>
      <c r="B100" s="110"/>
      <c r="C100" s="175"/>
      <c r="D100" s="176"/>
      <c r="E100" s="176"/>
      <c r="F100" s="177"/>
      <c r="G100" s="71"/>
      <c r="H100" s="71"/>
      <c r="I100" s="71"/>
      <c r="J100" s="71"/>
      <c r="K100" s="71"/>
      <c r="L100" s="71"/>
      <c r="M100" s="71"/>
      <c r="N100" s="86"/>
      <c r="O100" s="114"/>
    </row>
    <row r="101" spans="1:15">
      <c r="A101" s="113" t="str">
        <f>IF(C101="","",ROWS($C$63:C101))</f>
        <v/>
      </c>
      <c r="B101" s="110"/>
      <c r="C101" s="175"/>
      <c r="D101" s="176"/>
      <c r="E101" s="176"/>
      <c r="F101" s="177"/>
      <c r="G101" s="71"/>
      <c r="H101" s="71"/>
      <c r="I101" s="71"/>
      <c r="J101" s="71"/>
      <c r="K101" s="71"/>
      <c r="L101" s="71"/>
      <c r="M101" s="71"/>
      <c r="N101" s="86"/>
      <c r="O101" s="114"/>
    </row>
    <row r="102" spans="1:15">
      <c r="A102" s="113" t="str">
        <f>IF(C102="","",ROWS($C$63:C102))</f>
        <v/>
      </c>
      <c r="B102" s="110"/>
      <c r="C102" s="175"/>
      <c r="D102" s="176"/>
      <c r="E102" s="176"/>
      <c r="F102" s="177"/>
      <c r="G102" s="71"/>
      <c r="H102" s="71"/>
      <c r="I102" s="71"/>
      <c r="J102" s="71"/>
      <c r="K102" s="71"/>
      <c r="L102" s="71"/>
      <c r="M102" s="71"/>
      <c r="N102" s="86"/>
      <c r="O102" s="114"/>
    </row>
    <row r="103" spans="1:15">
      <c r="A103" s="113" t="str">
        <f>IF(C103="","",ROWS($C$63:C103))</f>
        <v/>
      </c>
      <c r="B103" s="110"/>
      <c r="C103" s="175"/>
      <c r="D103" s="176"/>
      <c r="E103" s="176"/>
      <c r="F103" s="177"/>
      <c r="G103" s="71"/>
      <c r="H103" s="71"/>
      <c r="I103" s="71"/>
      <c r="J103" s="71"/>
      <c r="K103" s="71"/>
      <c r="L103" s="71"/>
      <c r="M103" s="71"/>
      <c r="N103" s="86"/>
      <c r="O103" s="114"/>
    </row>
    <row r="104" spans="1:15">
      <c r="A104" s="113" t="str">
        <f>IF(C104="","",ROWS($C$63:C104))</f>
        <v/>
      </c>
      <c r="B104" s="110"/>
      <c r="C104" s="175"/>
      <c r="D104" s="176"/>
      <c r="E104" s="176"/>
      <c r="F104" s="177"/>
      <c r="G104" s="71"/>
      <c r="H104" s="71"/>
      <c r="I104" s="71"/>
      <c r="J104" s="71"/>
      <c r="K104" s="71"/>
      <c r="L104" s="71"/>
      <c r="M104" s="71"/>
      <c r="N104" s="86"/>
      <c r="O104" s="114"/>
    </row>
    <row r="105" spans="1:15">
      <c r="A105" s="113" t="str">
        <f>IF(C105="","",ROWS($C$63:C105))</f>
        <v/>
      </c>
      <c r="B105" s="110"/>
      <c r="C105" s="175"/>
      <c r="D105" s="176"/>
      <c r="E105" s="176"/>
      <c r="F105" s="177"/>
      <c r="G105" s="71"/>
      <c r="H105" s="71"/>
      <c r="I105" s="71"/>
      <c r="J105" s="71"/>
      <c r="K105" s="71"/>
      <c r="L105" s="71"/>
      <c r="M105" s="71"/>
      <c r="N105" s="86"/>
      <c r="O105" s="114"/>
    </row>
    <row r="106" spans="1:15">
      <c r="A106" s="113" t="str">
        <f>IF(C106="","",ROWS($C$63:C106))</f>
        <v/>
      </c>
      <c r="B106" s="110"/>
      <c r="C106" s="175"/>
      <c r="D106" s="176"/>
      <c r="E106" s="176"/>
      <c r="F106" s="177"/>
      <c r="G106" s="71"/>
      <c r="H106" s="71"/>
      <c r="I106" s="71"/>
      <c r="J106" s="71"/>
      <c r="K106" s="71"/>
      <c r="L106" s="71"/>
      <c r="M106" s="71"/>
      <c r="N106" s="86"/>
      <c r="O106" s="114"/>
    </row>
    <row r="107" spans="1:15">
      <c r="A107" s="113" t="str">
        <f>IF(C107="","",ROWS($C$63:C107))</f>
        <v/>
      </c>
      <c r="B107" s="110"/>
      <c r="C107" s="175"/>
      <c r="D107" s="176"/>
      <c r="E107" s="176"/>
      <c r="F107" s="177"/>
      <c r="G107" s="71"/>
      <c r="H107" s="71"/>
      <c r="I107" s="71"/>
      <c r="J107" s="71"/>
      <c r="K107" s="71"/>
      <c r="L107" s="71"/>
      <c r="M107" s="71"/>
      <c r="N107" s="86"/>
      <c r="O107" s="114"/>
    </row>
    <row r="108" spans="1:15" ht="17.25" thickBot="1">
      <c r="A108" s="118" t="str">
        <f>IF(C108="","",ROWS($C$63:C108))</f>
        <v/>
      </c>
      <c r="B108" s="119"/>
      <c r="C108" s="185"/>
      <c r="D108" s="185"/>
      <c r="E108" s="185"/>
      <c r="F108" s="185"/>
      <c r="G108" s="120"/>
      <c r="H108" s="120"/>
      <c r="I108" s="120"/>
      <c r="J108" s="120"/>
      <c r="K108" s="120"/>
      <c r="L108" s="120"/>
      <c r="M108" s="120"/>
      <c r="N108" s="121"/>
      <c r="O108" s="122"/>
    </row>
    <row r="109" spans="1:15">
      <c r="A109" s="72"/>
      <c r="B109" s="72"/>
      <c r="C109" s="80"/>
      <c r="D109" s="80"/>
      <c r="E109" s="80"/>
      <c r="F109" s="80"/>
      <c r="G109" s="81"/>
      <c r="H109" s="81"/>
      <c r="I109" s="81"/>
      <c r="J109" s="81"/>
      <c r="K109" s="81"/>
      <c r="L109" s="81"/>
      <c r="M109" s="81"/>
      <c r="N109" s="81"/>
    </row>
    <row r="110" spans="1:15" ht="18">
      <c r="A110" s="207" t="s">
        <v>63</v>
      </c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</row>
    <row r="111" spans="1:15" ht="17.25" thickBot="1">
      <c r="A111" s="72"/>
      <c r="B111" s="72"/>
      <c r="C111" s="80"/>
      <c r="D111" s="80"/>
      <c r="E111" s="80"/>
      <c r="F111" s="80"/>
      <c r="G111" s="81"/>
      <c r="H111" s="81"/>
      <c r="I111" s="81"/>
      <c r="J111" s="81"/>
      <c r="K111" s="81"/>
      <c r="L111" s="81"/>
      <c r="M111" s="81"/>
      <c r="N111" s="81"/>
    </row>
    <row r="112" spans="1:15" ht="16.5" customHeight="1">
      <c r="A112" s="161" t="s">
        <v>60</v>
      </c>
      <c r="B112" s="162"/>
      <c r="C112" s="217" t="s">
        <v>41</v>
      </c>
      <c r="D112" s="204"/>
      <c r="E112" s="204"/>
      <c r="F112" s="204"/>
      <c r="G112" s="204"/>
      <c r="H112" s="204"/>
      <c r="I112" s="205"/>
      <c r="J112" s="203" t="s">
        <v>51</v>
      </c>
      <c r="K112" s="204"/>
      <c r="L112" s="204"/>
      <c r="M112" s="204"/>
      <c r="N112" s="204"/>
      <c r="O112" s="205"/>
    </row>
    <row r="113" spans="1:15" ht="33" customHeight="1">
      <c r="A113" s="163"/>
      <c r="B113" s="164"/>
      <c r="C113" s="210" t="s">
        <v>10</v>
      </c>
      <c r="D113" s="211"/>
      <c r="E113" s="73" t="s">
        <v>11</v>
      </c>
      <c r="F113" s="73" t="s">
        <v>12</v>
      </c>
      <c r="G113" s="73" t="s">
        <v>13</v>
      </c>
      <c r="H113" s="73" t="s">
        <v>14</v>
      </c>
      <c r="I113" s="93" t="s">
        <v>4</v>
      </c>
      <c r="J113" s="101" t="s">
        <v>42</v>
      </c>
      <c r="K113" s="97" t="s">
        <v>43</v>
      </c>
      <c r="L113" s="97" t="s">
        <v>12</v>
      </c>
      <c r="M113" s="97" t="s">
        <v>44</v>
      </c>
      <c r="N113" s="195" t="s">
        <v>52</v>
      </c>
      <c r="O113" s="196"/>
    </row>
    <row r="114" spans="1:15">
      <c r="A114" s="98" t="s">
        <v>2</v>
      </c>
      <c r="B114" s="98"/>
      <c r="C114" s="212"/>
      <c r="D114" s="165"/>
      <c r="E114" s="83"/>
      <c r="F114" s="83"/>
      <c r="G114" s="83"/>
      <c r="H114" s="83"/>
      <c r="I114" s="93"/>
      <c r="J114" s="102"/>
      <c r="K114" s="83"/>
      <c r="L114" s="83"/>
      <c r="M114" s="83"/>
      <c r="N114" s="197"/>
      <c r="O114" s="198"/>
    </row>
    <row r="115" spans="1:15" ht="17.25" thickBot="1">
      <c r="A115" s="99" t="s">
        <v>3</v>
      </c>
      <c r="B115" s="99"/>
      <c r="C115" s="213"/>
      <c r="D115" s="214"/>
      <c r="E115" s="92"/>
      <c r="F115" s="92"/>
      <c r="G115" s="92"/>
      <c r="H115" s="92"/>
      <c r="I115" s="94"/>
      <c r="J115" s="103"/>
      <c r="K115" s="92"/>
      <c r="L115" s="92"/>
      <c r="M115" s="92"/>
      <c r="N115" s="199"/>
      <c r="O115" s="200"/>
    </row>
    <row r="116" spans="1:15" ht="17.25" thickBot="1">
      <c r="A116" s="100" t="s">
        <v>4</v>
      </c>
      <c r="B116" s="100"/>
      <c r="C116" s="215"/>
      <c r="D116" s="216"/>
      <c r="E116" s="95"/>
      <c r="F116" s="95"/>
      <c r="G116" s="95"/>
      <c r="H116" s="95"/>
      <c r="I116" s="96"/>
      <c r="J116" s="104"/>
      <c r="K116" s="95"/>
      <c r="L116" s="95"/>
      <c r="M116" s="95"/>
      <c r="N116" s="201"/>
      <c r="O116" s="202"/>
    </row>
    <row r="117" spans="1:15">
      <c r="A117" s="75"/>
      <c r="B117" s="75"/>
      <c r="C117" s="75"/>
      <c r="D117" s="75"/>
      <c r="E117" s="75"/>
      <c r="F117" s="75"/>
      <c r="G117" s="75"/>
      <c r="H117" s="75"/>
    </row>
    <row r="118" spans="1:15">
      <c r="A118" s="75" t="s">
        <v>71</v>
      </c>
      <c r="B118" s="75"/>
      <c r="E118" s="69" t="s">
        <v>61</v>
      </c>
      <c r="I118" s="75" t="s">
        <v>79</v>
      </c>
      <c r="J118" s="75"/>
      <c r="M118" s="75" t="s">
        <v>62</v>
      </c>
      <c r="N118" s="75"/>
    </row>
    <row r="119" spans="1:15">
      <c r="A119" s="82"/>
      <c r="B119" s="82"/>
      <c r="C119" s="82"/>
      <c r="E119" s="82"/>
      <c r="F119" s="82"/>
      <c r="G119" s="82"/>
      <c r="H119" s="81"/>
      <c r="I119" s="82"/>
      <c r="J119" s="82"/>
      <c r="K119" s="82"/>
      <c r="L119" s="81"/>
      <c r="M119" s="82"/>
      <c r="N119" s="82"/>
      <c r="O119" s="82"/>
    </row>
    <row r="121" spans="1:15">
      <c r="N121" s="84" t="s">
        <v>64</v>
      </c>
    </row>
  </sheetData>
  <sheetProtection formatRows="0"/>
  <mergeCells count="132">
    <mergeCell ref="N113:O113"/>
    <mergeCell ref="N114:O114"/>
    <mergeCell ref="N115:O115"/>
    <mergeCell ref="N116:O116"/>
    <mergeCell ref="J112:O112"/>
    <mergeCell ref="A4:O4"/>
    <mergeCell ref="A110:O110"/>
    <mergeCell ref="C62:F62"/>
    <mergeCell ref="C64:F64"/>
    <mergeCell ref="C18:F18"/>
    <mergeCell ref="C19:F19"/>
    <mergeCell ref="C20:F20"/>
    <mergeCell ref="C21:F21"/>
    <mergeCell ref="C22:F22"/>
    <mergeCell ref="C23:F23"/>
    <mergeCell ref="C12:F12"/>
    <mergeCell ref="C113:D113"/>
    <mergeCell ref="C114:D114"/>
    <mergeCell ref="C115:D115"/>
    <mergeCell ref="C116:D116"/>
    <mergeCell ref="C112:I112"/>
    <mergeCell ref="B9:B10"/>
    <mergeCell ref="C9:F10"/>
    <mergeCell ref="C13:F13"/>
    <mergeCell ref="C42:F42"/>
    <mergeCell ref="C43:F43"/>
    <mergeCell ref="A2:N2"/>
    <mergeCell ref="A3:N3"/>
    <mergeCell ref="C5:D5"/>
    <mergeCell ref="C14:F14"/>
    <mergeCell ref="C11:F11"/>
    <mergeCell ref="N9:N10"/>
    <mergeCell ref="C24:F24"/>
    <mergeCell ref="C25:F25"/>
    <mergeCell ref="C26:F26"/>
    <mergeCell ref="C27:F27"/>
    <mergeCell ref="C28:F28"/>
    <mergeCell ref="C29:F29"/>
    <mergeCell ref="C15:F15"/>
    <mergeCell ref="C16:F16"/>
    <mergeCell ref="C17:F17"/>
    <mergeCell ref="L5:M5"/>
    <mergeCell ref="I5:J5"/>
    <mergeCell ref="C35:F35"/>
    <mergeCell ref="C37:F37"/>
    <mergeCell ref="C38:F38"/>
    <mergeCell ref="A7:B7"/>
    <mergeCell ref="C86:F86"/>
    <mergeCell ref="C87:F87"/>
    <mergeCell ref="C82:F82"/>
    <mergeCell ref="C83:F83"/>
    <mergeCell ref="C84:F84"/>
    <mergeCell ref="C101:F101"/>
    <mergeCell ref="C95:F95"/>
    <mergeCell ref="C96:F96"/>
    <mergeCell ref="C97:F97"/>
    <mergeCell ref="C98:F98"/>
    <mergeCell ref="C91:F91"/>
    <mergeCell ref="C94:F94"/>
    <mergeCell ref="C85:F85"/>
    <mergeCell ref="C108:F108"/>
    <mergeCell ref="K9:K10"/>
    <mergeCell ref="C89:F89"/>
    <mergeCell ref="C90:F90"/>
    <mergeCell ref="C71:F71"/>
    <mergeCell ref="C72:F72"/>
    <mergeCell ref="C73:F73"/>
    <mergeCell ref="C78:F78"/>
    <mergeCell ref="C104:F104"/>
    <mergeCell ref="C48:F48"/>
    <mergeCell ref="C49:F49"/>
    <mergeCell ref="C50:F50"/>
    <mergeCell ref="C51:F51"/>
    <mergeCell ref="C52:F52"/>
    <mergeCell ref="C53:F53"/>
    <mergeCell ref="C54:F54"/>
    <mergeCell ref="C55:F55"/>
    <mergeCell ref="C65:F65"/>
    <mergeCell ref="C102:F102"/>
    <mergeCell ref="C70:F70"/>
    <mergeCell ref="C88:F88"/>
    <mergeCell ref="C74:F74"/>
    <mergeCell ref="C75:F75"/>
    <mergeCell ref="C76:F76"/>
    <mergeCell ref="C100:F100"/>
    <mergeCell ref="L9:M9"/>
    <mergeCell ref="C61:F61"/>
    <mergeCell ref="C30:F30"/>
    <mergeCell ref="C31:F31"/>
    <mergeCell ref="C32:F32"/>
    <mergeCell ref="C33:F33"/>
    <mergeCell ref="G9:G10"/>
    <mergeCell ref="H9:H10"/>
    <mergeCell ref="I9:I10"/>
    <mergeCell ref="J9:J10"/>
    <mergeCell ref="C45:F45"/>
    <mergeCell ref="C46:F46"/>
    <mergeCell ref="C47:F47"/>
    <mergeCell ref="C34:F34"/>
    <mergeCell ref="C39:F39"/>
    <mergeCell ref="C66:F66"/>
    <mergeCell ref="C67:F67"/>
    <mergeCell ref="C68:F68"/>
    <mergeCell ref="C69:F69"/>
    <mergeCell ref="C56:F56"/>
    <mergeCell ref="C58:F58"/>
    <mergeCell ref="C63:F63"/>
    <mergeCell ref="C77:F77"/>
    <mergeCell ref="A112:B113"/>
    <mergeCell ref="L7:M7"/>
    <mergeCell ref="H7:I7"/>
    <mergeCell ref="J7:K7"/>
    <mergeCell ref="E5:G5"/>
    <mergeCell ref="C7:D7"/>
    <mergeCell ref="A9:A10"/>
    <mergeCell ref="A11:B11"/>
    <mergeCell ref="O9:O10"/>
    <mergeCell ref="C107:F107"/>
    <mergeCell ref="C105:F105"/>
    <mergeCell ref="C106:F106"/>
    <mergeCell ref="C92:F92"/>
    <mergeCell ref="C93:F93"/>
    <mergeCell ref="C36:F36"/>
    <mergeCell ref="C59:F59"/>
    <mergeCell ref="C41:F41"/>
    <mergeCell ref="C44:F44"/>
    <mergeCell ref="C103:F103"/>
    <mergeCell ref="C40:F40"/>
    <mergeCell ref="C79:F79"/>
    <mergeCell ref="C80:F80"/>
    <mergeCell ref="C81:F81"/>
    <mergeCell ref="C99:F99"/>
  </mergeCells>
  <conditionalFormatting sqref="F8 D6">
    <cfRule type="expression" dxfId="0" priority="26">
      <formula>#REF!&gt;6</formula>
    </cfRule>
  </conditionalFormatting>
  <pageMargins left="0.1" right="0.1" top="0.17" bottom="0.32" header="0" footer="0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Nutritional Status</vt:lpstr>
      <vt:lpstr>'Nutritional Status'!Print_Titles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JFDiche;SFRT</dc:creator>
  <cp:lastModifiedBy>JDiche</cp:lastModifiedBy>
  <cp:lastPrinted>2017-11-06T10:15:07Z</cp:lastPrinted>
  <dcterms:created xsi:type="dcterms:W3CDTF">2016-02-17T03:14:02Z</dcterms:created>
  <dcterms:modified xsi:type="dcterms:W3CDTF">2017-11-28T11:10:10Z</dcterms:modified>
</cp:coreProperties>
</file>