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_ser\Desktop\Work\"/>
    </mc:Choice>
  </mc:AlternateContent>
  <bookViews>
    <workbookView xWindow="0" yWindow="0" windowWidth="21600" windowHeight="9000" tabRatio="670"/>
  </bookViews>
  <sheets>
    <sheet name="Planning" sheetId="1" r:id="rId1"/>
    <sheet name="Table" sheetId="5" state="hidden" r:id="rId2"/>
  </sheets>
  <definedNames>
    <definedName name="ouinon">Table!$D$1:$D$2</definedName>
    <definedName name="semaine">Table!$A$1:$B$7</definedName>
    <definedName name="_xlnm.Print_Area" localSheetId="0">Planning!$A$1:$BO$28</definedName>
  </definedNames>
  <calcPr calcId="162913"/>
</workbook>
</file>

<file path=xl/calcChain.xml><?xml version="1.0" encoding="utf-8"?>
<calcChain xmlns="http://schemas.openxmlformats.org/spreadsheetml/2006/main">
  <c r="C23" i="1" l="1"/>
  <c r="C18" i="1"/>
  <c r="E23" i="1"/>
  <c r="E18" i="1"/>
  <c r="E13" i="1"/>
  <c r="C13" i="1"/>
  <c r="D23" i="1"/>
  <c r="D18" i="1"/>
  <c r="D13" i="1"/>
  <c r="E26" i="1" l="1"/>
  <c r="G26" i="1" s="1"/>
  <c r="F23" i="1" l="1"/>
  <c r="F18" i="1"/>
  <c r="E16" i="1" l="1"/>
  <c r="E15" i="1" l="1"/>
  <c r="G15" i="1" s="1"/>
  <c r="E14" i="1"/>
  <c r="G14" i="1" l="1"/>
  <c r="C4" i="1"/>
  <c r="C5" i="1" s="1"/>
  <c r="E20" i="1" l="1"/>
  <c r="G20" i="1" s="1"/>
  <c r="E21" i="1"/>
  <c r="E24" i="1"/>
  <c r="E25" i="1"/>
  <c r="E27" i="1"/>
  <c r="E29" i="1"/>
  <c r="E19" i="1"/>
  <c r="H9" i="1" l="1"/>
  <c r="H10" i="1" l="1"/>
  <c r="I9" i="1"/>
  <c r="J9" i="1" l="1"/>
  <c r="I12" i="1"/>
  <c r="I11" i="1"/>
  <c r="I10" i="1" s="1"/>
  <c r="G2" i="1"/>
  <c r="K9" i="1" l="1"/>
  <c r="J12" i="1"/>
  <c r="J11" i="1"/>
  <c r="J10" i="1" s="1"/>
  <c r="G19" i="1"/>
  <c r="G27" i="1"/>
  <c r="G25" i="1"/>
  <c r="G24" i="1"/>
  <c r="H11" i="1"/>
  <c r="L9" i="1" l="1"/>
  <c r="K12" i="1"/>
  <c r="K11" i="1"/>
  <c r="K10" i="1" s="1"/>
  <c r="G21" i="1"/>
  <c r="H12" i="1"/>
  <c r="L12" i="1" l="1"/>
  <c r="L11" i="1"/>
  <c r="L10" i="1" s="1"/>
  <c r="M9" i="1"/>
  <c r="N9" i="1" l="1"/>
  <c r="M12" i="1"/>
  <c r="M11" i="1"/>
  <c r="M10" i="1" s="1"/>
  <c r="N11" i="1" l="1"/>
  <c r="N10" i="1" s="1"/>
  <c r="O9" i="1"/>
  <c r="N12" i="1"/>
  <c r="O11" i="1" l="1"/>
  <c r="O10" i="1" s="1"/>
  <c r="O12" i="1"/>
  <c r="P9" i="1"/>
  <c r="P11" i="1" l="1"/>
  <c r="P10" i="1" s="1"/>
  <c r="Q9" i="1"/>
  <c r="P12" i="1"/>
  <c r="Q12" i="1" l="1"/>
  <c r="Q11" i="1"/>
  <c r="Q10" i="1" s="1"/>
  <c r="R9" i="1"/>
  <c r="S9" i="1" l="1"/>
  <c r="R12" i="1"/>
  <c r="R11" i="1"/>
  <c r="R10" i="1" s="1"/>
  <c r="T9" i="1" l="1"/>
  <c r="S12" i="1"/>
  <c r="S11" i="1"/>
  <c r="S10" i="1" s="1"/>
  <c r="T11" i="1" l="1"/>
  <c r="T10" i="1" s="1"/>
  <c r="U9" i="1"/>
  <c r="T12" i="1"/>
  <c r="U12" i="1" l="1"/>
  <c r="U11" i="1"/>
  <c r="U10" i="1" s="1"/>
  <c r="V9" i="1"/>
  <c r="V11" i="1" l="1"/>
  <c r="V10" i="1" s="1"/>
  <c r="W9" i="1"/>
  <c r="V12" i="1"/>
  <c r="W11" i="1" l="1"/>
  <c r="W10" i="1" s="1"/>
  <c r="W12" i="1"/>
  <c r="X9" i="1"/>
  <c r="X12" i="1" l="1"/>
  <c r="X11" i="1"/>
  <c r="X10" i="1" s="1"/>
  <c r="Y9" i="1"/>
  <c r="Z9" i="1" l="1"/>
  <c r="Y12" i="1"/>
  <c r="Y11" i="1"/>
  <c r="Y10" i="1" s="1"/>
  <c r="Z11" i="1" l="1"/>
  <c r="Z10" i="1" s="1"/>
  <c r="AA9" i="1"/>
  <c r="Z12" i="1"/>
  <c r="AB9" i="1" l="1"/>
  <c r="AA11" i="1"/>
  <c r="AA10" i="1" s="1"/>
  <c r="AA12" i="1"/>
  <c r="AB12" i="1" l="1"/>
  <c r="AB11" i="1"/>
  <c r="AB10" i="1" s="1"/>
  <c r="AC9" i="1"/>
  <c r="AD9" i="1" l="1"/>
  <c r="AC12" i="1"/>
  <c r="AC11" i="1"/>
  <c r="AC10" i="1" s="1"/>
  <c r="AD11" i="1" l="1"/>
  <c r="AD10" i="1" s="1"/>
  <c r="AE9" i="1"/>
  <c r="AD12" i="1"/>
  <c r="AE11" i="1" l="1"/>
  <c r="AE10" i="1" s="1"/>
  <c r="AF9" i="1"/>
  <c r="AE12" i="1"/>
  <c r="AF12" i="1" l="1"/>
  <c r="AG9" i="1"/>
  <c r="AF11" i="1"/>
  <c r="AF10" i="1" s="1"/>
  <c r="AG12" i="1" l="1"/>
  <c r="AG11" i="1"/>
  <c r="AG10" i="1" s="1"/>
  <c r="AH9" i="1"/>
  <c r="AI9" i="1" l="1"/>
  <c r="AH12" i="1"/>
  <c r="AH11" i="1"/>
  <c r="AH10" i="1" s="1"/>
  <c r="AJ9" i="1" l="1"/>
  <c r="AI11" i="1"/>
  <c r="AI10" i="1" s="1"/>
  <c r="AI12" i="1"/>
  <c r="AJ12" i="1" l="1"/>
  <c r="AJ11" i="1"/>
  <c r="AJ10" i="1" s="1"/>
  <c r="AK9" i="1"/>
  <c r="AK12" i="1" l="1"/>
  <c r="AK11" i="1"/>
  <c r="AK10" i="1" s="1"/>
  <c r="AL9" i="1"/>
  <c r="AM9" i="1" l="1"/>
  <c r="AL12" i="1"/>
  <c r="AL11" i="1"/>
  <c r="AL10" i="1" s="1"/>
  <c r="AN9" i="1" l="1"/>
  <c r="AM12" i="1"/>
  <c r="AM11" i="1"/>
  <c r="AM10" i="1" s="1"/>
  <c r="AN11" i="1" l="1"/>
  <c r="AN10" i="1" s="1"/>
  <c r="AO9" i="1"/>
  <c r="AN12" i="1"/>
  <c r="AO12" i="1" l="1"/>
  <c r="AO11" i="1"/>
  <c r="AO10" i="1" s="1"/>
  <c r="AP9" i="1"/>
  <c r="AP11" i="1" l="1"/>
  <c r="AP10" i="1" s="1"/>
  <c r="AQ9" i="1"/>
  <c r="AP12" i="1"/>
  <c r="AR9" i="1" l="1"/>
  <c r="AQ11" i="1"/>
  <c r="AQ10" i="1" s="1"/>
  <c r="AQ12" i="1"/>
  <c r="AR12" i="1" l="1"/>
  <c r="AR11" i="1"/>
  <c r="AR10" i="1" s="1"/>
  <c r="AS9" i="1"/>
  <c r="AT9" i="1" l="1"/>
  <c r="AS12" i="1"/>
  <c r="AS11" i="1"/>
  <c r="AS10" i="1" s="1"/>
  <c r="AT11" i="1" l="1"/>
  <c r="AT10" i="1" s="1"/>
  <c r="AU9" i="1"/>
  <c r="AT12" i="1"/>
  <c r="AU11" i="1" l="1"/>
  <c r="AU10" i="1" s="1"/>
  <c r="AV9" i="1"/>
  <c r="AU12" i="1"/>
  <c r="AV12" i="1" l="1"/>
  <c r="AV11" i="1"/>
  <c r="AV10" i="1" s="1"/>
  <c r="AW9" i="1"/>
  <c r="AX9" i="1" l="1"/>
  <c r="AW12" i="1"/>
  <c r="AW11" i="1"/>
  <c r="AW10" i="1" s="1"/>
  <c r="AX11" i="1" l="1"/>
  <c r="AX10" i="1" s="1"/>
  <c r="AY9" i="1"/>
  <c r="AX12" i="1"/>
  <c r="AZ9" i="1" l="1"/>
  <c r="AY11" i="1"/>
  <c r="AY10" i="1" s="1"/>
  <c r="AY12" i="1"/>
  <c r="AZ12" i="1" l="1"/>
  <c r="AZ11" i="1"/>
  <c r="AZ10" i="1" s="1"/>
  <c r="BA9" i="1"/>
  <c r="BB9" i="1" l="1"/>
  <c r="BA12" i="1"/>
  <c r="BA11" i="1"/>
  <c r="BA10" i="1" s="1"/>
  <c r="BB11" i="1" l="1"/>
  <c r="BB10" i="1" s="1"/>
  <c r="BC9" i="1"/>
  <c r="BB12" i="1"/>
  <c r="BC11" i="1" l="1"/>
  <c r="BC10" i="1" s="1"/>
  <c r="BD9" i="1"/>
  <c r="BC12" i="1"/>
  <c r="BD12" i="1" l="1"/>
  <c r="BD11" i="1"/>
  <c r="BD10" i="1" s="1"/>
  <c r="BE9" i="1"/>
  <c r="BF9" i="1" l="1"/>
  <c r="BE12" i="1"/>
  <c r="BE11" i="1"/>
  <c r="BE10" i="1" s="1"/>
  <c r="BF11" i="1" l="1"/>
  <c r="BF10" i="1" s="1"/>
  <c r="BG9" i="1"/>
  <c r="BF12" i="1"/>
  <c r="BH9" i="1" l="1"/>
  <c r="BG11" i="1"/>
  <c r="BG10" i="1" s="1"/>
  <c r="BG12" i="1"/>
  <c r="BH12" i="1" l="1"/>
  <c r="BH11" i="1"/>
  <c r="BH10" i="1" s="1"/>
  <c r="BI9" i="1"/>
  <c r="BJ9" i="1" l="1"/>
  <c r="BI12" i="1"/>
  <c r="BI11" i="1"/>
  <c r="BI10" i="1" s="1"/>
  <c r="BJ11" i="1" l="1"/>
  <c r="BJ10" i="1" s="1"/>
  <c r="BK9" i="1"/>
  <c r="BJ12" i="1"/>
  <c r="BK11" i="1" l="1"/>
  <c r="BK10" i="1" s="1"/>
  <c r="BL9" i="1"/>
  <c r="BK12" i="1"/>
  <c r="BL12" i="1" l="1"/>
  <c r="BL11" i="1"/>
  <c r="BL10" i="1" s="1"/>
  <c r="BM9" i="1"/>
  <c r="BN9" i="1" l="1"/>
  <c r="BM12" i="1"/>
  <c r="BM11" i="1"/>
  <c r="BM10" i="1" s="1"/>
  <c r="BN11" i="1" l="1"/>
  <c r="BN10" i="1" s="1"/>
  <c r="BO9" i="1"/>
  <c r="BN12" i="1"/>
  <c r="BO11" i="1" l="1"/>
  <c r="BO10" i="1" s="1"/>
  <c r="BO12" i="1"/>
  <c r="F13" i="1"/>
  <c r="G16" i="1"/>
</calcChain>
</file>

<file path=xl/sharedStrings.xml><?xml version="1.0" encoding="utf-8"?>
<sst xmlns="http://schemas.openxmlformats.org/spreadsheetml/2006/main" count="39" uniqueCount="28">
  <si>
    <t>Projet</t>
  </si>
  <si>
    <t>Date de début</t>
  </si>
  <si>
    <t>Durée</t>
  </si>
  <si>
    <t>Date de fin</t>
  </si>
  <si>
    <t>L</t>
  </si>
  <si>
    <t>M</t>
  </si>
  <si>
    <t>J</t>
  </si>
  <si>
    <t>V</t>
  </si>
  <si>
    <t>S</t>
  </si>
  <si>
    <t>D</t>
  </si>
  <si>
    <t>1.1</t>
  </si>
  <si>
    <t>1.2</t>
  </si>
  <si>
    <t>1.3</t>
  </si>
  <si>
    <t>OUI</t>
  </si>
  <si>
    <t>NON</t>
  </si>
  <si>
    <t>Tâches</t>
  </si>
  <si>
    <t>Réalisé</t>
  </si>
  <si>
    <t>Date du jour</t>
  </si>
  <si>
    <t>Informations</t>
  </si>
  <si>
    <t>Manager</t>
  </si>
  <si>
    <t>Jours ouvrés uniquement ?</t>
  </si>
  <si>
    <r>
      <rPr>
        <b/>
        <u/>
        <sz val="9"/>
        <color theme="1"/>
        <rFont val="Calibri"/>
        <family val="2"/>
        <scheme val="minor"/>
      </rPr>
      <t>Commentaires</t>
    </r>
    <r>
      <rPr>
        <b/>
        <sz val="9"/>
        <color theme="1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  <scheme val="minor"/>
      </rPr>
      <t xml:space="preserve">
</t>
    </r>
  </si>
  <si>
    <t>Task1</t>
  </si>
  <si>
    <t>Task2</t>
  </si>
  <si>
    <t>Task3</t>
  </si>
  <si>
    <t>Task4</t>
  </si>
  <si>
    <t>GroupName</t>
  </si>
  <si>
    <t>Semaine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</si>
</sst>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C]mmm\-yy;@"/>
    <numFmt numFmtId="165" formatCode="[$-F800]dddd\,\ mmmm\ dd\,\ yyyy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0" applyFont="1"/>
    <xf numFmtId="0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left" vertical="top" textRotation="90"/>
    </xf>
    <xf numFmtId="0" fontId="2" fillId="0" borderId="2" xfId="0" applyNumberFormat="1" applyFont="1" applyBorder="1" applyAlignment="1">
      <alignment horizontal="center"/>
    </xf>
    <xf numFmtId="9" fontId="2" fillId="0" borderId="0" xfId="1" applyFont="1"/>
    <xf numFmtId="9" fontId="2" fillId="0" borderId="0" xfId="1" applyFont="1" applyAlignment="1">
      <alignment horizontal="left"/>
    </xf>
    <xf numFmtId="9" fontId="3" fillId="0" borderId="3" xfId="1" applyFont="1" applyFill="1" applyBorder="1" applyAlignment="1">
      <alignment horizontal="left" vertical="center" wrapText="1"/>
    </xf>
    <xf numFmtId="9" fontId="2" fillId="0" borderId="0" xfId="1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0" xfId="0" applyNumberFormat="1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7" xfId="0" applyFont="1" applyBorder="1" applyAlignment="1"/>
    <xf numFmtId="14" fontId="8" fillId="0" borderId="6" xfId="0" applyNumberFormat="1" applyFont="1" applyBorder="1" applyAlignment="1">
      <alignment horizontal="left"/>
    </xf>
    <xf numFmtId="0" fontId="8" fillId="0" borderId="8" xfId="0" applyFont="1" applyBorder="1" applyAlignment="1">
      <alignment horizontal="left"/>
    </xf>
    <xf numFmtId="0" fontId="8" fillId="0" borderId="6" xfId="0" applyFont="1" applyBorder="1" applyAlignment="1">
      <alignment horizontal="left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NumberFormat="1" applyFont="1" applyAlignment="1">
      <alignment horizontal="center" vertical="center"/>
    </xf>
    <xf numFmtId="14" fontId="2" fillId="0" borderId="0" xfId="0" quotePrefix="1" applyNumberFormat="1" applyFont="1" applyFill="1" applyAlignment="1">
      <alignment horizontal="left" vertical="center"/>
    </xf>
    <xf numFmtId="9" fontId="2" fillId="0" borderId="0" xfId="1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NumberFormat="1" applyFont="1" applyAlignment="1">
      <alignment horizontal="center" vertical="center"/>
    </xf>
    <xf numFmtId="14" fontId="2" fillId="0" borderId="0" xfId="0" applyNumberFormat="1" applyFont="1" applyFill="1" applyAlignment="1">
      <alignment horizontal="left" vertical="center"/>
    </xf>
    <xf numFmtId="0" fontId="2" fillId="0" borderId="0" xfId="0" applyNumberFormat="1" applyFont="1" applyFill="1" applyAlignment="1">
      <alignment horizontal="center" vertical="center"/>
    </xf>
    <xf numFmtId="9" fontId="2" fillId="0" borderId="0" xfId="1" applyFont="1" applyFill="1" applyBorder="1" applyAlignment="1">
      <alignment horizontal="center" vertical="center"/>
    </xf>
    <xf numFmtId="14" fontId="2" fillId="0" borderId="0" xfId="1" applyNumberFormat="1" applyFont="1" applyFill="1" applyAlignment="1">
      <alignment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9" fontId="2" fillId="0" borderId="0" xfId="1" applyFont="1" applyBorder="1" applyAlignment="1">
      <alignment horizontal="left" vertical="center"/>
    </xf>
    <xf numFmtId="0" fontId="2" fillId="0" borderId="0" xfId="0" applyNumberFormat="1" applyFont="1" applyAlignment="1">
      <alignment vertical="center"/>
    </xf>
    <xf numFmtId="0" fontId="10" fillId="2" borderId="0" xfId="0" applyFont="1" applyFill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10" fillId="2" borderId="0" xfId="0" applyNumberFormat="1" applyFont="1" applyFill="1" applyAlignment="1">
      <alignment horizontal="center" vertical="center"/>
    </xf>
    <xf numFmtId="9" fontId="10" fillId="2" borderId="0" xfId="1" applyFont="1" applyFill="1" applyBorder="1" applyAlignment="1">
      <alignment horizontal="center" vertical="center"/>
    </xf>
    <xf numFmtId="9" fontId="4" fillId="2" borderId="0" xfId="1" applyFont="1" applyFill="1" applyAlignment="1">
      <alignment vertical="center"/>
    </xf>
    <xf numFmtId="0" fontId="5" fillId="2" borderId="0" xfId="0" applyNumberFormat="1" applyFont="1" applyFill="1" applyBorder="1" applyAlignment="1">
      <alignment horizontal="center" vertical="center"/>
    </xf>
    <xf numFmtId="9" fontId="2" fillId="0" borderId="0" xfId="1" applyFont="1" applyAlignment="1">
      <alignment vertical="center"/>
    </xf>
    <xf numFmtId="14" fontId="11" fillId="0" borderId="0" xfId="1" applyNumberFormat="1" applyFont="1" applyFill="1" applyAlignment="1">
      <alignment vertical="center"/>
    </xf>
    <xf numFmtId="0" fontId="11" fillId="0" borderId="0" xfId="0" applyFont="1" applyAlignment="1">
      <alignment vertical="center"/>
    </xf>
    <xf numFmtId="14" fontId="11" fillId="0" borderId="0" xfId="0" applyNumberFormat="1" applyFont="1" applyFill="1" applyAlignment="1">
      <alignment horizontal="left" vertical="center"/>
    </xf>
    <xf numFmtId="14" fontId="11" fillId="0" borderId="0" xfId="0" applyNumberFormat="1" applyFont="1" applyAlignment="1">
      <alignment vertical="center"/>
    </xf>
    <xf numFmtId="9" fontId="11" fillId="0" borderId="0" xfId="1" applyNumberFormat="1" applyFont="1" applyFill="1" applyBorder="1" applyAlignment="1">
      <alignment horizontal="center" vertical="center"/>
    </xf>
    <xf numFmtId="9" fontId="11" fillId="0" borderId="0" xfId="0" applyNumberFormat="1" applyFont="1" applyAlignment="1">
      <alignment vertical="center"/>
    </xf>
    <xf numFmtId="164" fontId="2" fillId="0" borderId="1" xfId="0" applyNumberFormat="1" applyFont="1" applyBorder="1" applyAlignment="1">
      <alignment horizontal="left" textRotation="90"/>
    </xf>
    <xf numFmtId="164" fontId="2" fillId="0" borderId="0" xfId="0" applyNumberFormat="1" applyFont="1" applyAlignment="1">
      <alignment horizontal="left" textRotation="90"/>
    </xf>
    <xf numFmtId="164" fontId="2" fillId="0" borderId="0" xfId="0" applyNumberFormat="1" applyFont="1" applyAlignment="1">
      <alignment horizontal="left"/>
    </xf>
    <xf numFmtId="164" fontId="12" fillId="0" borderId="6" xfId="0" applyNumberFormat="1" applyFont="1" applyBorder="1" applyAlignment="1">
      <alignment horizontal="left" vertical="top" wrapText="1"/>
    </xf>
    <xf numFmtId="164" fontId="8" fillId="0" borderId="7" xfId="0" applyNumberFormat="1" applyFont="1" applyBorder="1" applyAlignment="1">
      <alignment horizontal="left" vertical="top" wrapText="1"/>
    </xf>
    <xf numFmtId="164" fontId="8" fillId="0" borderId="8" xfId="0" applyNumberFormat="1" applyFont="1" applyBorder="1" applyAlignment="1">
      <alignment horizontal="left" vertical="top" wrapText="1"/>
    </xf>
    <xf numFmtId="0" fontId="8" fillId="0" borderId="4" xfId="0" applyFont="1" applyBorder="1" applyAlignment="1">
      <alignment horizontal="left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0" borderId="4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165" fontId="8" fillId="0" borderId="4" xfId="0" applyNumberFormat="1" applyFont="1" applyBorder="1" applyAlignment="1">
      <alignment horizontal="left"/>
    </xf>
    <xf numFmtId="9" fontId="3" fillId="0" borderId="2" xfId="1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2" xfId="0" applyNumberFormat="1" applyFont="1" applyFill="1" applyBorder="1" applyAlignment="1">
      <alignment horizontal="left" vertical="center" wrapText="1"/>
    </xf>
    <xf numFmtId="14" fontId="10" fillId="2" borderId="0" xfId="0" applyNumberFormat="1" applyFont="1" applyFill="1" applyAlignment="1">
      <alignment horizontal="right" vertical="center"/>
    </xf>
    <xf numFmtId="14" fontId="10" fillId="2" borderId="0" xfId="0" applyNumberFormat="1" applyFont="1" applyFill="1" applyAlignment="1">
      <alignment horizontal="left" vertical="center"/>
    </xf>
    <xf numFmtId="14" fontId="2" fillId="0" borderId="0" xfId="0" quotePrefix="1" applyNumberFormat="1" applyFont="1" applyFill="1" applyAlignment="1">
      <alignment horizontal="right" vertical="center"/>
    </xf>
    <xf numFmtId="14" fontId="11" fillId="0" borderId="0" xfId="0" quotePrefix="1" applyNumberFormat="1" applyFont="1" applyFill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8" fillId="0" borderId="4" xfId="0" applyNumberFormat="1" applyFont="1" applyBorder="1" applyAlignment="1">
      <alignment horizontal="left"/>
    </xf>
  </cellXfs>
  <cellStyles count="2">
    <cellStyle name="Normal" xfId="0" builtinId="0"/>
    <cellStyle name="Pourcentage" xfId="1" builtinId="5"/>
  </cellStyles>
  <dxfs count="16">
    <dxf>
      <border>
        <left style="thin">
          <color rgb="FFFF0000"/>
        </left>
        <vertical/>
        <horizontal/>
      </border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A7C46E"/>
        </patternFill>
      </fill>
    </dxf>
    <dxf>
      <font>
        <color theme="0"/>
      </font>
    </dxf>
    <dxf>
      <border>
        <left/>
        <right style="thin">
          <color theme="0" tint="-0.34998626667073579"/>
        </right>
        <top/>
        <bottom/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border>
        <left style="thin">
          <color rgb="FFFF0000"/>
        </left>
        <vertical/>
        <horizontal/>
      </border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A7C46E"/>
        </patternFill>
      </fill>
    </dxf>
    <dxf>
      <font>
        <color theme="0"/>
      </font>
    </dxf>
    <dxf>
      <border>
        <left/>
        <right style="thin">
          <color theme="0" tint="-0.34998626667073579"/>
        </right>
        <top/>
        <bottom/>
        <vertical/>
        <horizontal/>
      </border>
    </dxf>
    <dxf>
      <border>
        <left style="thin">
          <color theme="1" tint="0.499984740745262"/>
        </left>
        <vertical/>
        <horizontal/>
      </border>
    </dxf>
    <dxf>
      <font>
        <color theme="0"/>
      </font>
    </dxf>
    <dxf>
      <border>
        <left style="thin">
          <color theme="0" tint="-0.34998626667073579"/>
        </left>
        <vertical/>
        <horizontal/>
      </border>
    </dxf>
  </dxfs>
  <tableStyles count="0" defaultTableStyle="TableStyleMedium2" defaultPivotStyle="PivotStyleLight16"/>
  <colors>
    <mruColors>
      <color rgb="FFFF7575"/>
      <color rgb="FFFC4653"/>
      <color rgb="FFD07C7A"/>
      <color rgb="FFA7C46E"/>
      <color rgb="FF88E8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croll" dx="16" fmlaLink="$G$1" horiz="1" inc="5" max="180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1</xdr:row>
          <xdr:rowOff>28575</xdr:rowOff>
        </xdr:from>
        <xdr:to>
          <xdr:col>66</xdr:col>
          <xdr:colOff>133350</xdr:colOff>
          <xdr:row>2</xdr:row>
          <xdr:rowOff>123825</xdr:rowOff>
        </xdr:to>
        <xdr:sp macro="" textlink="">
          <xdr:nvSpPr>
            <xdr:cNvPr id="1030" name="Scroll Bar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>
    <tabColor theme="0"/>
    <pageSetUpPr fitToPage="1"/>
  </sheetPr>
  <dimension ref="A1:BR29"/>
  <sheetViews>
    <sheetView showGridLines="0" tabSelected="1" zoomScaleNormal="100" workbookViewId="0">
      <pane ySplit="12" topLeftCell="A13" activePane="bottomLeft" state="frozen"/>
      <selection pane="bottomLeft" activeCell="C6" sqref="C6"/>
    </sheetView>
  </sheetViews>
  <sheetFormatPr baseColWidth="10" defaultColWidth="11" defaultRowHeight="11.25" outlineLevelRow="1" x14ac:dyDescent="0.2"/>
  <cols>
    <col min="1" max="1" width="4.42578125" style="4" bestFit="1" customWidth="1"/>
    <col min="2" max="2" width="35.7109375" style="1" bestFit="1" customWidth="1"/>
    <col min="3" max="3" width="11.85546875" style="4" customWidth="1"/>
    <col min="4" max="4" width="7.42578125" style="2" bestFit="1" customWidth="1"/>
    <col min="5" max="5" width="11.85546875" style="4" customWidth="1"/>
    <col min="6" max="6" width="6.42578125" style="11" customWidth="1"/>
    <col min="7" max="7" width="9" style="8" hidden="1" customWidth="1"/>
    <col min="8" max="67" width="2.5703125" style="1" customWidth="1"/>
    <col min="68" max="16384" width="11" style="1"/>
  </cols>
  <sheetData>
    <row r="1" spans="1:70" ht="15" x14ac:dyDescent="0.25">
      <c r="A1" s="55" t="s">
        <v>18</v>
      </c>
      <c r="B1" s="55"/>
      <c r="C1" s="56"/>
      <c r="D1" s="56"/>
      <c r="E1" s="56"/>
      <c r="G1" s="1">
        <v>0</v>
      </c>
    </row>
    <row r="2" spans="1:70" ht="12" x14ac:dyDescent="0.2">
      <c r="A2" s="57" t="s">
        <v>0</v>
      </c>
      <c r="B2" s="57"/>
      <c r="C2" s="54"/>
      <c r="D2" s="54"/>
      <c r="E2" s="54"/>
      <c r="G2" s="3">
        <f ca="1">TODAY()</f>
        <v>43244</v>
      </c>
    </row>
    <row r="3" spans="1:70" ht="12" x14ac:dyDescent="0.2">
      <c r="A3" s="57" t="s">
        <v>19</v>
      </c>
      <c r="B3" s="57"/>
      <c r="C3" s="54"/>
      <c r="D3" s="54"/>
      <c r="E3" s="54"/>
      <c r="G3" s="3"/>
    </row>
    <row r="4" spans="1:70" ht="12" x14ac:dyDescent="0.2">
      <c r="A4" s="57" t="s">
        <v>17</v>
      </c>
      <c r="B4" s="57"/>
      <c r="C4" s="60">
        <f ca="1">TODAY()</f>
        <v>43244</v>
      </c>
      <c r="D4" s="60"/>
      <c r="E4" s="60"/>
      <c r="G4" s="3"/>
    </row>
    <row r="5" spans="1:70" ht="12" x14ac:dyDescent="0.2">
      <c r="A5" s="57" t="s">
        <v>27</v>
      </c>
      <c r="B5" s="57"/>
      <c r="C5" s="69">
        <f ca="1">WEEKNUM(C4)</f>
        <v>21</v>
      </c>
      <c r="D5" s="69"/>
      <c r="E5" s="69"/>
      <c r="G5" s="3"/>
    </row>
    <row r="6" spans="1:70" ht="10.5" customHeight="1" x14ac:dyDescent="0.2">
      <c r="A6" s="58"/>
      <c r="B6" s="59"/>
      <c r="C6" s="12"/>
      <c r="D6" s="13"/>
      <c r="E6" s="14"/>
      <c r="G6" s="3"/>
    </row>
    <row r="7" spans="1:70" ht="12" x14ac:dyDescent="0.2">
      <c r="A7" s="57" t="s">
        <v>20</v>
      </c>
      <c r="B7" s="57"/>
      <c r="C7" s="18" t="s">
        <v>13</v>
      </c>
      <c r="D7" s="15"/>
      <c r="E7" s="17"/>
      <c r="G7" s="3"/>
    </row>
    <row r="8" spans="1:70" ht="12" x14ac:dyDescent="0.2">
      <c r="A8" s="57" t="s">
        <v>1</v>
      </c>
      <c r="B8" s="57"/>
      <c r="C8" s="16">
        <v>42828</v>
      </c>
      <c r="D8" s="15"/>
      <c r="E8" s="17"/>
      <c r="G8" s="3"/>
    </row>
    <row r="9" spans="1:70" s="50" customFormat="1" ht="37.5" customHeight="1" x14ac:dyDescent="0.2">
      <c r="A9" s="51" t="s">
        <v>21</v>
      </c>
      <c r="B9" s="52"/>
      <c r="C9" s="52"/>
      <c r="D9" s="52"/>
      <c r="E9" s="53"/>
      <c r="F9" s="11"/>
      <c r="G9" s="9"/>
      <c r="H9" s="48">
        <f>C8+G1</f>
        <v>42828</v>
      </c>
      <c r="I9" s="49">
        <f>H9+1</f>
        <v>42829</v>
      </c>
      <c r="J9" s="49">
        <f t="shared" ref="J9:BO9" si="0">I9+1</f>
        <v>42830</v>
      </c>
      <c r="K9" s="49">
        <f t="shared" si="0"/>
        <v>42831</v>
      </c>
      <c r="L9" s="49">
        <f t="shared" si="0"/>
        <v>42832</v>
      </c>
      <c r="M9" s="49">
        <f t="shared" si="0"/>
        <v>42833</v>
      </c>
      <c r="N9" s="49">
        <f t="shared" si="0"/>
        <v>42834</v>
      </c>
      <c r="O9" s="49">
        <f t="shared" si="0"/>
        <v>42835</v>
      </c>
      <c r="P9" s="49">
        <f t="shared" si="0"/>
        <v>42836</v>
      </c>
      <c r="Q9" s="49">
        <f t="shared" si="0"/>
        <v>42837</v>
      </c>
      <c r="R9" s="49">
        <f t="shared" si="0"/>
        <v>42838</v>
      </c>
      <c r="S9" s="49">
        <f t="shared" si="0"/>
        <v>42839</v>
      </c>
      <c r="T9" s="49">
        <f t="shared" si="0"/>
        <v>42840</v>
      </c>
      <c r="U9" s="49">
        <f t="shared" si="0"/>
        <v>42841</v>
      </c>
      <c r="V9" s="49">
        <f t="shared" si="0"/>
        <v>42842</v>
      </c>
      <c r="W9" s="49">
        <f t="shared" si="0"/>
        <v>42843</v>
      </c>
      <c r="X9" s="49">
        <f t="shared" si="0"/>
        <v>42844</v>
      </c>
      <c r="Y9" s="49">
        <f t="shared" si="0"/>
        <v>42845</v>
      </c>
      <c r="Z9" s="49">
        <f t="shared" si="0"/>
        <v>42846</v>
      </c>
      <c r="AA9" s="49">
        <f t="shared" si="0"/>
        <v>42847</v>
      </c>
      <c r="AB9" s="49">
        <f t="shared" si="0"/>
        <v>42848</v>
      </c>
      <c r="AC9" s="49">
        <f t="shared" si="0"/>
        <v>42849</v>
      </c>
      <c r="AD9" s="49">
        <f t="shared" si="0"/>
        <v>42850</v>
      </c>
      <c r="AE9" s="49">
        <f t="shared" si="0"/>
        <v>42851</v>
      </c>
      <c r="AF9" s="49">
        <f t="shared" si="0"/>
        <v>42852</v>
      </c>
      <c r="AG9" s="49">
        <f t="shared" si="0"/>
        <v>42853</v>
      </c>
      <c r="AH9" s="49">
        <f t="shared" si="0"/>
        <v>42854</v>
      </c>
      <c r="AI9" s="49">
        <f t="shared" si="0"/>
        <v>42855</v>
      </c>
      <c r="AJ9" s="49">
        <f t="shared" si="0"/>
        <v>42856</v>
      </c>
      <c r="AK9" s="49">
        <f t="shared" si="0"/>
        <v>42857</v>
      </c>
      <c r="AL9" s="49">
        <f t="shared" si="0"/>
        <v>42858</v>
      </c>
      <c r="AM9" s="49">
        <f t="shared" si="0"/>
        <v>42859</v>
      </c>
      <c r="AN9" s="49">
        <f t="shared" si="0"/>
        <v>42860</v>
      </c>
      <c r="AO9" s="49">
        <f t="shared" si="0"/>
        <v>42861</v>
      </c>
      <c r="AP9" s="49">
        <f t="shared" si="0"/>
        <v>42862</v>
      </c>
      <c r="AQ9" s="49">
        <f t="shared" si="0"/>
        <v>42863</v>
      </c>
      <c r="AR9" s="49">
        <f t="shared" si="0"/>
        <v>42864</v>
      </c>
      <c r="AS9" s="49">
        <f t="shared" si="0"/>
        <v>42865</v>
      </c>
      <c r="AT9" s="49">
        <f t="shared" si="0"/>
        <v>42866</v>
      </c>
      <c r="AU9" s="49">
        <f t="shared" si="0"/>
        <v>42867</v>
      </c>
      <c r="AV9" s="49">
        <f t="shared" si="0"/>
        <v>42868</v>
      </c>
      <c r="AW9" s="49">
        <f t="shared" si="0"/>
        <v>42869</v>
      </c>
      <c r="AX9" s="49">
        <f t="shared" si="0"/>
        <v>42870</v>
      </c>
      <c r="AY9" s="49">
        <f t="shared" si="0"/>
        <v>42871</v>
      </c>
      <c r="AZ9" s="49">
        <f t="shared" si="0"/>
        <v>42872</v>
      </c>
      <c r="BA9" s="49">
        <f t="shared" si="0"/>
        <v>42873</v>
      </c>
      <c r="BB9" s="49">
        <f t="shared" si="0"/>
        <v>42874</v>
      </c>
      <c r="BC9" s="49">
        <f t="shared" si="0"/>
        <v>42875</v>
      </c>
      <c r="BD9" s="49">
        <f t="shared" si="0"/>
        <v>42876</v>
      </c>
      <c r="BE9" s="49">
        <f t="shared" si="0"/>
        <v>42877</v>
      </c>
      <c r="BF9" s="49">
        <f t="shared" si="0"/>
        <v>42878</v>
      </c>
      <c r="BG9" s="49">
        <f t="shared" si="0"/>
        <v>42879</v>
      </c>
      <c r="BH9" s="49">
        <f t="shared" si="0"/>
        <v>42880</v>
      </c>
      <c r="BI9" s="49">
        <f t="shared" si="0"/>
        <v>42881</v>
      </c>
      <c r="BJ9" s="49">
        <f t="shared" si="0"/>
        <v>42882</v>
      </c>
      <c r="BK9" s="49">
        <f t="shared" si="0"/>
        <v>42883</v>
      </c>
      <c r="BL9" s="49">
        <f t="shared" si="0"/>
        <v>42884</v>
      </c>
      <c r="BM9" s="49">
        <f t="shared" si="0"/>
        <v>42885</v>
      </c>
      <c r="BN9" s="49">
        <f t="shared" si="0"/>
        <v>42886</v>
      </c>
      <c r="BO9" s="49">
        <f t="shared" si="0"/>
        <v>42887</v>
      </c>
    </row>
    <row r="10" spans="1:70" s="4" customFormat="1" ht="19.5" x14ac:dyDescent="0.2">
      <c r="D10" s="5"/>
      <c r="F10" s="11"/>
      <c r="G10" s="9"/>
      <c r="H10" s="6" t="str">
        <f>"S "&amp;WEEKNUM(H9,2)</f>
        <v>S 15</v>
      </c>
      <c r="I10" s="6" t="str">
        <f t="shared" ref="I10" si="1">IF(I11="L","S "&amp;WEEKNUM(I9,2),"")</f>
        <v/>
      </c>
      <c r="J10" s="6" t="str">
        <f t="shared" ref="J10:BO10" si="2">IF(J11="L","S "&amp;WEEKNUM(J9,2),"")</f>
        <v/>
      </c>
      <c r="K10" s="6" t="str">
        <f t="shared" si="2"/>
        <v/>
      </c>
      <c r="L10" s="6" t="str">
        <f t="shared" si="2"/>
        <v/>
      </c>
      <c r="M10" s="6" t="str">
        <f t="shared" si="2"/>
        <v/>
      </c>
      <c r="N10" s="6" t="str">
        <f t="shared" si="2"/>
        <v/>
      </c>
      <c r="O10" s="6" t="str">
        <f t="shared" si="2"/>
        <v>S 16</v>
      </c>
      <c r="P10" s="6" t="str">
        <f t="shared" si="2"/>
        <v/>
      </c>
      <c r="Q10" s="6" t="str">
        <f t="shared" si="2"/>
        <v/>
      </c>
      <c r="R10" s="6" t="str">
        <f t="shared" si="2"/>
        <v/>
      </c>
      <c r="S10" s="6" t="str">
        <f t="shared" si="2"/>
        <v/>
      </c>
      <c r="T10" s="6" t="str">
        <f t="shared" si="2"/>
        <v/>
      </c>
      <c r="U10" s="6" t="str">
        <f t="shared" si="2"/>
        <v/>
      </c>
      <c r="V10" s="6" t="str">
        <f t="shared" si="2"/>
        <v>S 17</v>
      </c>
      <c r="W10" s="6" t="str">
        <f t="shared" si="2"/>
        <v/>
      </c>
      <c r="X10" s="6" t="str">
        <f t="shared" si="2"/>
        <v/>
      </c>
      <c r="Y10" s="6" t="str">
        <f t="shared" si="2"/>
        <v/>
      </c>
      <c r="Z10" s="6" t="str">
        <f t="shared" si="2"/>
        <v/>
      </c>
      <c r="AA10" s="6" t="str">
        <f t="shared" si="2"/>
        <v/>
      </c>
      <c r="AB10" s="6" t="str">
        <f t="shared" si="2"/>
        <v/>
      </c>
      <c r="AC10" s="6" t="str">
        <f t="shared" si="2"/>
        <v>S 18</v>
      </c>
      <c r="AD10" s="6" t="str">
        <f t="shared" si="2"/>
        <v/>
      </c>
      <c r="AE10" s="6" t="str">
        <f t="shared" si="2"/>
        <v/>
      </c>
      <c r="AF10" s="6" t="str">
        <f t="shared" si="2"/>
        <v/>
      </c>
      <c r="AG10" s="6" t="str">
        <f t="shared" si="2"/>
        <v/>
      </c>
      <c r="AH10" s="6" t="str">
        <f t="shared" si="2"/>
        <v/>
      </c>
      <c r="AI10" s="6" t="str">
        <f t="shared" si="2"/>
        <v/>
      </c>
      <c r="AJ10" s="6" t="str">
        <f t="shared" si="2"/>
        <v>S 19</v>
      </c>
      <c r="AK10" s="6" t="str">
        <f t="shared" si="2"/>
        <v/>
      </c>
      <c r="AL10" s="6" t="str">
        <f t="shared" si="2"/>
        <v/>
      </c>
      <c r="AM10" s="6" t="str">
        <f t="shared" si="2"/>
        <v/>
      </c>
      <c r="AN10" s="6" t="str">
        <f t="shared" si="2"/>
        <v/>
      </c>
      <c r="AO10" s="6" t="str">
        <f t="shared" si="2"/>
        <v/>
      </c>
      <c r="AP10" s="6" t="str">
        <f t="shared" si="2"/>
        <v/>
      </c>
      <c r="AQ10" s="6" t="str">
        <f t="shared" si="2"/>
        <v>S 20</v>
      </c>
      <c r="AR10" s="6" t="str">
        <f t="shared" si="2"/>
        <v/>
      </c>
      <c r="AS10" s="6" t="str">
        <f t="shared" si="2"/>
        <v/>
      </c>
      <c r="AT10" s="6" t="str">
        <f t="shared" si="2"/>
        <v/>
      </c>
      <c r="AU10" s="6" t="str">
        <f t="shared" si="2"/>
        <v/>
      </c>
      <c r="AV10" s="6" t="str">
        <f t="shared" si="2"/>
        <v/>
      </c>
      <c r="AW10" s="6" t="str">
        <f t="shared" si="2"/>
        <v/>
      </c>
      <c r="AX10" s="6" t="str">
        <f t="shared" si="2"/>
        <v>S 21</v>
      </c>
      <c r="AY10" s="6" t="str">
        <f t="shared" si="2"/>
        <v/>
      </c>
      <c r="AZ10" s="6" t="str">
        <f t="shared" si="2"/>
        <v/>
      </c>
      <c r="BA10" s="6" t="str">
        <f t="shared" si="2"/>
        <v/>
      </c>
      <c r="BB10" s="6" t="str">
        <f t="shared" si="2"/>
        <v/>
      </c>
      <c r="BC10" s="6" t="str">
        <f t="shared" si="2"/>
        <v/>
      </c>
      <c r="BD10" s="6" t="str">
        <f t="shared" si="2"/>
        <v/>
      </c>
      <c r="BE10" s="6" t="str">
        <f t="shared" si="2"/>
        <v>S 22</v>
      </c>
      <c r="BF10" s="6" t="str">
        <f t="shared" si="2"/>
        <v/>
      </c>
      <c r="BG10" s="6" t="str">
        <f t="shared" si="2"/>
        <v/>
      </c>
      <c r="BH10" s="6" t="str">
        <f t="shared" si="2"/>
        <v/>
      </c>
      <c r="BI10" s="6" t="str">
        <f t="shared" si="2"/>
        <v/>
      </c>
      <c r="BJ10" s="6" t="str">
        <f t="shared" si="2"/>
        <v/>
      </c>
      <c r="BK10" s="6" t="str">
        <f t="shared" si="2"/>
        <v/>
      </c>
      <c r="BL10" s="6" t="str">
        <f t="shared" si="2"/>
        <v>S 23</v>
      </c>
      <c r="BM10" s="6" t="str">
        <f t="shared" si="2"/>
        <v/>
      </c>
      <c r="BN10" s="6" t="str">
        <f t="shared" si="2"/>
        <v/>
      </c>
      <c r="BO10" s="6" t="str">
        <f t="shared" si="2"/>
        <v/>
      </c>
    </row>
    <row r="11" spans="1:70" s="2" customFormat="1" ht="12.95" customHeight="1" x14ac:dyDescent="0.2">
      <c r="A11" s="5"/>
      <c r="B11" s="62" t="s">
        <v>15</v>
      </c>
      <c r="C11" s="62" t="s">
        <v>1</v>
      </c>
      <c r="D11" s="63" t="s">
        <v>2</v>
      </c>
      <c r="E11" s="62" t="s">
        <v>3</v>
      </c>
      <c r="F11" s="61" t="s">
        <v>16</v>
      </c>
      <c r="G11" s="10"/>
      <c r="H11" s="7" t="str">
        <f t="shared" ref="H11:I11" si="3">VLOOKUP(WEEKDAY(H9,2),semaine,2,FALSE)</f>
        <v>L</v>
      </c>
      <c r="I11" s="7" t="str">
        <f t="shared" si="3"/>
        <v>M</v>
      </c>
      <c r="J11" s="7" t="str">
        <f t="shared" ref="J11:BO11" si="4">VLOOKUP(WEEKDAY(J9,2),semaine,2,FALSE)</f>
        <v>M</v>
      </c>
      <c r="K11" s="7" t="str">
        <f t="shared" si="4"/>
        <v>J</v>
      </c>
      <c r="L11" s="7" t="str">
        <f t="shared" si="4"/>
        <v>V</v>
      </c>
      <c r="M11" s="7" t="str">
        <f t="shared" si="4"/>
        <v>S</v>
      </c>
      <c r="N11" s="7" t="str">
        <f t="shared" si="4"/>
        <v>D</v>
      </c>
      <c r="O11" s="7" t="str">
        <f t="shared" si="4"/>
        <v>L</v>
      </c>
      <c r="P11" s="7" t="str">
        <f t="shared" si="4"/>
        <v>M</v>
      </c>
      <c r="Q11" s="7" t="str">
        <f t="shared" si="4"/>
        <v>M</v>
      </c>
      <c r="R11" s="7" t="str">
        <f t="shared" si="4"/>
        <v>J</v>
      </c>
      <c r="S11" s="7" t="str">
        <f t="shared" si="4"/>
        <v>V</v>
      </c>
      <c r="T11" s="7" t="str">
        <f t="shared" si="4"/>
        <v>S</v>
      </c>
      <c r="U11" s="7" t="str">
        <f t="shared" si="4"/>
        <v>D</v>
      </c>
      <c r="V11" s="7" t="str">
        <f t="shared" si="4"/>
        <v>L</v>
      </c>
      <c r="W11" s="7" t="str">
        <f t="shared" si="4"/>
        <v>M</v>
      </c>
      <c r="X11" s="7" t="str">
        <f t="shared" si="4"/>
        <v>M</v>
      </c>
      <c r="Y11" s="7" t="str">
        <f t="shared" si="4"/>
        <v>J</v>
      </c>
      <c r="Z11" s="7" t="str">
        <f t="shared" si="4"/>
        <v>V</v>
      </c>
      <c r="AA11" s="7" t="str">
        <f t="shared" si="4"/>
        <v>S</v>
      </c>
      <c r="AB11" s="7" t="str">
        <f t="shared" si="4"/>
        <v>D</v>
      </c>
      <c r="AC11" s="7" t="str">
        <f t="shared" si="4"/>
        <v>L</v>
      </c>
      <c r="AD11" s="7" t="str">
        <f t="shared" si="4"/>
        <v>M</v>
      </c>
      <c r="AE11" s="7" t="str">
        <f t="shared" si="4"/>
        <v>M</v>
      </c>
      <c r="AF11" s="7" t="str">
        <f t="shared" si="4"/>
        <v>J</v>
      </c>
      <c r="AG11" s="7" t="str">
        <f t="shared" si="4"/>
        <v>V</v>
      </c>
      <c r="AH11" s="7" t="str">
        <f t="shared" si="4"/>
        <v>S</v>
      </c>
      <c r="AI11" s="7" t="str">
        <f t="shared" si="4"/>
        <v>D</v>
      </c>
      <c r="AJ11" s="7" t="str">
        <f t="shared" si="4"/>
        <v>L</v>
      </c>
      <c r="AK11" s="7" t="str">
        <f t="shared" si="4"/>
        <v>M</v>
      </c>
      <c r="AL11" s="7" t="str">
        <f t="shared" si="4"/>
        <v>M</v>
      </c>
      <c r="AM11" s="7" t="str">
        <f t="shared" si="4"/>
        <v>J</v>
      </c>
      <c r="AN11" s="7" t="str">
        <f t="shared" si="4"/>
        <v>V</v>
      </c>
      <c r="AO11" s="7" t="str">
        <f t="shared" si="4"/>
        <v>S</v>
      </c>
      <c r="AP11" s="7" t="str">
        <f t="shared" si="4"/>
        <v>D</v>
      </c>
      <c r="AQ11" s="7" t="str">
        <f t="shared" si="4"/>
        <v>L</v>
      </c>
      <c r="AR11" s="7" t="str">
        <f t="shared" si="4"/>
        <v>M</v>
      </c>
      <c r="AS11" s="7" t="str">
        <f t="shared" si="4"/>
        <v>M</v>
      </c>
      <c r="AT11" s="7" t="str">
        <f t="shared" si="4"/>
        <v>J</v>
      </c>
      <c r="AU11" s="7" t="str">
        <f t="shared" si="4"/>
        <v>V</v>
      </c>
      <c r="AV11" s="7" t="str">
        <f t="shared" si="4"/>
        <v>S</v>
      </c>
      <c r="AW11" s="7" t="str">
        <f t="shared" si="4"/>
        <v>D</v>
      </c>
      <c r="AX11" s="7" t="str">
        <f t="shared" si="4"/>
        <v>L</v>
      </c>
      <c r="AY11" s="7" t="str">
        <f t="shared" si="4"/>
        <v>M</v>
      </c>
      <c r="AZ11" s="7" t="str">
        <f t="shared" si="4"/>
        <v>M</v>
      </c>
      <c r="BA11" s="7" t="str">
        <f t="shared" si="4"/>
        <v>J</v>
      </c>
      <c r="BB11" s="7" t="str">
        <f t="shared" si="4"/>
        <v>V</v>
      </c>
      <c r="BC11" s="7" t="str">
        <f t="shared" si="4"/>
        <v>S</v>
      </c>
      <c r="BD11" s="7" t="str">
        <f t="shared" si="4"/>
        <v>D</v>
      </c>
      <c r="BE11" s="7" t="str">
        <f t="shared" si="4"/>
        <v>L</v>
      </c>
      <c r="BF11" s="7" t="str">
        <f t="shared" si="4"/>
        <v>M</v>
      </c>
      <c r="BG11" s="7" t="str">
        <f t="shared" si="4"/>
        <v>M</v>
      </c>
      <c r="BH11" s="7" t="str">
        <f t="shared" si="4"/>
        <v>J</v>
      </c>
      <c r="BI11" s="7" t="str">
        <f t="shared" si="4"/>
        <v>V</v>
      </c>
      <c r="BJ11" s="7" t="str">
        <f t="shared" si="4"/>
        <v>S</v>
      </c>
      <c r="BK11" s="7" t="str">
        <f t="shared" si="4"/>
        <v>D</v>
      </c>
      <c r="BL11" s="7" t="str">
        <f t="shared" si="4"/>
        <v>L</v>
      </c>
      <c r="BM11" s="7" t="str">
        <f t="shared" si="4"/>
        <v>M</v>
      </c>
      <c r="BN11" s="7" t="str">
        <f t="shared" si="4"/>
        <v>M</v>
      </c>
      <c r="BO11" s="7" t="str">
        <f t="shared" si="4"/>
        <v>J</v>
      </c>
    </row>
    <row r="12" spans="1:70" s="2" customFormat="1" ht="12.95" customHeight="1" x14ac:dyDescent="0.2">
      <c r="A12" s="5"/>
      <c r="B12" s="62"/>
      <c r="C12" s="62"/>
      <c r="D12" s="63"/>
      <c r="E12" s="62"/>
      <c r="F12" s="61"/>
      <c r="G12" s="10"/>
      <c r="H12" s="7">
        <f>DAY(H9)</f>
        <v>3</v>
      </c>
      <c r="I12" s="7">
        <f t="shared" ref="I12" si="5">DAY(I9)</f>
        <v>4</v>
      </c>
      <c r="J12" s="7">
        <f t="shared" ref="J12:BO12" si="6">DAY(J9)</f>
        <v>5</v>
      </c>
      <c r="K12" s="7">
        <f t="shared" si="6"/>
        <v>6</v>
      </c>
      <c r="L12" s="7">
        <f t="shared" si="6"/>
        <v>7</v>
      </c>
      <c r="M12" s="7">
        <f t="shared" si="6"/>
        <v>8</v>
      </c>
      <c r="N12" s="7">
        <f t="shared" si="6"/>
        <v>9</v>
      </c>
      <c r="O12" s="7">
        <f t="shared" si="6"/>
        <v>10</v>
      </c>
      <c r="P12" s="7">
        <f t="shared" si="6"/>
        <v>11</v>
      </c>
      <c r="Q12" s="7">
        <f t="shared" si="6"/>
        <v>12</v>
      </c>
      <c r="R12" s="7">
        <f t="shared" si="6"/>
        <v>13</v>
      </c>
      <c r="S12" s="7">
        <f t="shared" si="6"/>
        <v>14</v>
      </c>
      <c r="T12" s="7">
        <f t="shared" si="6"/>
        <v>15</v>
      </c>
      <c r="U12" s="7">
        <f t="shared" si="6"/>
        <v>16</v>
      </c>
      <c r="V12" s="7">
        <f t="shared" si="6"/>
        <v>17</v>
      </c>
      <c r="W12" s="7">
        <f t="shared" si="6"/>
        <v>18</v>
      </c>
      <c r="X12" s="7">
        <f t="shared" si="6"/>
        <v>19</v>
      </c>
      <c r="Y12" s="7">
        <f t="shared" si="6"/>
        <v>20</v>
      </c>
      <c r="Z12" s="7">
        <f t="shared" si="6"/>
        <v>21</v>
      </c>
      <c r="AA12" s="7">
        <f t="shared" si="6"/>
        <v>22</v>
      </c>
      <c r="AB12" s="7">
        <f t="shared" si="6"/>
        <v>23</v>
      </c>
      <c r="AC12" s="7">
        <f t="shared" si="6"/>
        <v>24</v>
      </c>
      <c r="AD12" s="7">
        <f t="shared" si="6"/>
        <v>25</v>
      </c>
      <c r="AE12" s="7">
        <f t="shared" si="6"/>
        <v>26</v>
      </c>
      <c r="AF12" s="7">
        <f t="shared" si="6"/>
        <v>27</v>
      </c>
      <c r="AG12" s="7">
        <f t="shared" si="6"/>
        <v>28</v>
      </c>
      <c r="AH12" s="7">
        <f t="shared" si="6"/>
        <v>29</v>
      </c>
      <c r="AI12" s="7">
        <f t="shared" si="6"/>
        <v>30</v>
      </c>
      <c r="AJ12" s="7">
        <f t="shared" si="6"/>
        <v>1</v>
      </c>
      <c r="AK12" s="7">
        <f t="shared" si="6"/>
        <v>2</v>
      </c>
      <c r="AL12" s="7">
        <f t="shared" si="6"/>
        <v>3</v>
      </c>
      <c r="AM12" s="7">
        <f t="shared" si="6"/>
        <v>4</v>
      </c>
      <c r="AN12" s="7">
        <f t="shared" si="6"/>
        <v>5</v>
      </c>
      <c r="AO12" s="7">
        <f t="shared" si="6"/>
        <v>6</v>
      </c>
      <c r="AP12" s="7">
        <f t="shared" si="6"/>
        <v>7</v>
      </c>
      <c r="AQ12" s="7">
        <f t="shared" si="6"/>
        <v>8</v>
      </c>
      <c r="AR12" s="7">
        <f t="shared" si="6"/>
        <v>9</v>
      </c>
      <c r="AS12" s="7">
        <f t="shared" si="6"/>
        <v>10</v>
      </c>
      <c r="AT12" s="7">
        <f t="shared" si="6"/>
        <v>11</v>
      </c>
      <c r="AU12" s="7">
        <f t="shared" si="6"/>
        <v>12</v>
      </c>
      <c r="AV12" s="7">
        <f t="shared" si="6"/>
        <v>13</v>
      </c>
      <c r="AW12" s="7">
        <f t="shared" si="6"/>
        <v>14</v>
      </c>
      <c r="AX12" s="7">
        <f t="shared" si="6"/>
        <v>15</v>
      </c>
      <c r="AY12" s="7">
        <f t="shared" si="6"/>
        <v>16</v>
      </c>
      <c r="AZ12" s="7">
        <f t="shared" si="6"/>
        <v>17</v>
      </c>
      <c r="BA12" s="7">
        <f t="shared" si="6"/>
        <v>18</v>
      </c>
      <c r="BB12" s="7">
        <f t="shared" si="6"/>
        <v>19</v>
      </c>
      <c r="BC12" s="7">
        <f t="shared" si="6"/>
        <v>20</v>
      </c>
      <c r="BD12" s="7">
        <f t="shared" si="6"/>
        <v>21</v>
      </c>
      <c r="BE12" s="7">
        <f t="shared" si="6"/>
        <v>22</v>
      </c>
      <c r="BF12" s="7">
        <f t="shared" si="6"/>
        <v>23</v>
      </c>
      <c r="BG12" s="7">
        <f t="shared" si="6"/>
        <v>24</v>
      </c>
      <c r="BH12" s="7">
        <f t="shared" si="6"/>
        <v>25</v>
      </c>
      <c r="BI12" s="7">
        <f t="shared" si="6"/>
        <v>26</v>
      </c>
      <c r="BJ12" s="7">
        <f t="shared" si="6"/>
        <v>27</v>
      </c>
      <c r="BK12" s="7">
        <f t="shared" si="6"/>
        <v>28</v>
      </c>
      <c r="BL12" s="7">
        <f t="shared" si="6"/>
        <v>29</v>
      </c>
      <c r="BM12" s="7">
        <f t="shared" si="6"/>
        <v>30</v>
      </c>
      <c r="BN12" s="7">
        <f t="shared" si="6"/>
        <v>31</v>
      </c>
      <c r="BO12" s="7">
        <f t="shared" si="6"/>
        <v>1</v>
      </c>
    </row>
    <row r="13" spans="1:70" s="34" customFormat="1" ht="12.95" customHeight="1" x14ac:dyDescent="0.25">
      <c r="A13" s="35">
        <v>0</v>
      </c>
      <c r="B13" s="36" t="s">
        <v>26</v>
      </c>
      <c r="C13" s="65">
        <f>C14</f>
        <v>42835</v>
      </c>
      <c r="D13" s="37" t="str">
        <f>E16-C14 &amp;" jours"</f>
        <v>163 jours</v>
      </c>
      <c r="E13" s="64">
        <f>E16</f>
        <v>42998</v>
      </c>
      <c r="F13" s="38">
        <f>AVERAGE(F14:F16)</f>
        <v>0.66666666666666663</v>
      </c>
      <c r="G13" s="39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</row>
    <row r="14" spans="1:70" s="31" customFormat="1" ht="12.95" customHeight="1" outlineLevel="1" x14ac:dyDescent="0.25">
      <c r="A14" s="19">
        <v>0.1</v>
      </c>
      <c r="B14" s="20" t="s">
        <v>22</v>
      </c>
      <c r="C14" s="27">
        <v>42835</v>
      </c>
      <c r="D14" s="28">
        <v>123</v>
      </c>
      <c r="E14" s="66">
        <f>IF(B14="","",IF($C$7="OUI",WORKDAY(C14,IF(WEEKDAY(C14,2)&gt;=6,D14,D14-1)),C14+D14-1))</f>
        <v>43005</v>
      </c>
      <c r="F14" s="29">
        <v>1</v>
      </c>
      <c r="G14" s="30">
        <f t="shared" ref="G14:G16" si="7">C14+F14*(E14-C14)</f>
        <v>43005</v>
      </c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</row>
    <row r="15" spans="1:70" s="31" customFormat="1" ht="12.95" customHeight="1" outlineLevel="1" x14ac:dyDescent="0.25">
      <c r="A15" s="19">
        <v>0.2</v>
      </c>
      <c r="B15" s="20" t="s">
        <v>23</v>
      </c>
      <c r="C15" s="27">
        <v>42835</v>
      </c>
      <c r="D15" s="22">
        <v>123</v>
      </c>
      <c r="E15" s="66">
        <f t="shared" ref="E15" si="8">IF(B15="","",IF($C$7="OUI",WORKDAY(C15,IF(WEEKDAY(C15,2)&gt;=6,D15,D15-1)),C15+D15-1))</f>
        <v>43005</v>
      </c>
      <c r="F15" s="29">
        <v>0.2</v>
      </c>
      <c r="G15" s="30">
        <f t="shared" si="7"/>
        <v>42869</v>
      </c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</row>
    <row r="16" spans="1:70" s="43" customFormat="1" ht="12.95" customHeight="1" outlineLevel="1" x14ac:dyDescent="0.25">
      <c r="A16" s="25">
        <v>0.3</v>
      </c>
      <c r="B16" s="20" t="s">
        <v>24</v>
      </c>
      <c r="C16" s="44">
        <v>42828</v>
      </c>
      <c r="D16" s="26">
        <v>123</v>
      </c>
      <c r="E16" s="67">
        <f t="shared" ref="E16" si="9">IF(B16="","",IF($C$7="OUI",WORKDAY(C16,IF(WEEKDAY(C16,2)&gt;=6,D16,D16-1)),C16+D16-1))</f>
        <v>42998</v>
      </c>
      <c r="F16" s="46">
        <v>0.8</v>
      </c>
      <c r="G16" s="42">
        <f t="shared" si="7"/>
        <v>42964</v>
      </c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R16" s="47"/>
    </row>
    <row r="17" spans="1:67" s="31" customFormat="1" x14ac:dyDescent="0.25">
      <c r="A17" s="19"/>
      <c r="C17" s="19"/>
      <c r="D17" s="34"/>
      <c r="E17" s="19"/>
      <c r="F17" s="33"/>
      <c r="G17" s="41"/>
    </row>
    <row r="18" spans="1:67" s="34" customFormat="1" ht="12.95" customHeight="1" x14ac:dyDescent="0.25">
      <c r="A18" s="35">
        <v>1</v>
      </c>
      <c r="B18" s="36" t="s">
        <v>26</v>
      </c>
      <c r="C18" s="65">
        <f>C19</f>
        <v>42829</v>
      </c>
      <c r="D18" s="37" t="str">
        <f>E21-C19 &amp;" jours"</f>
        <v>141 jours</v>
      </c>
      <c r="E18" s="64">
        <f>E21</f>
        <v>42970</v>
      </c>
      <c r="F18" s="38">
        <f>AVERAGE(F19:F21)</f>
        <v>1</v>
      </c>
      <c r="G18" s="39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</row>
    <row r="19" spans="1:67" s="31" customFormat="1" ht="12.95" customHeight="1" outlineLevel="1" x14ac:dyDescent="0.25">
      <c r="A19" s="19" t="s">
        <v>10</v>
      </c>
      <c r="B19" s="20" t="s">
        <v>22</v>
      </c>
      <c r="C19" s="27">
        <v>42829</v>
      </c>
      <c r="D19" s="28">
        <v>7</v>
      </c>
      <c r="E19" s="66">
        <f>IF(B19="","",IF($C$7="OUI",WORKDAY(C19,IF(WEEKDAY(C19,2)&gt;=6,D19,D19-1)),C19+D19-1))</f>
        <v>42837</v>
      </c>
      <c r="F19" s="29">
        <v>1</v>
      </c>
      <c r="G19" s="30">
        <f t="shared" ref="G19:G21" si="10">C19+F19*(E19-C19)</f>
        <v>42837</v>
      </c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</row>
    <row r="20" spans="1:67" s="31" customFormat="1" ht="12.95" customHeight="1" outlineLevel="1" x14ac:dyDescent="0.25">
      <c r="A20" s="19" t="s">
        <v>11</v>
      </c>
      <c r="B20" s="20" t="s">
        <v>23</v>
      </c>
      <c r="C20" s="27">
        <v>42832</v>
      </c>
      <c r="D20" s="22">
        <v>4</v>
      </c>
      <c r="E20" s="66">
        <f>IF(B20="","",IF($C$7="OUI",WORKDAY(C20,IF(WEEKDAY(C20,2)&gt;=6,D20,D20-1)),C20+D20-1))</f>
        <v>42837</v>
      </c>
      <c r="F20" s="29">
        <v>1</v>
      </c>
      <c r="G20" s="30">
        <f t="shared" si="10"/>
        <v>42837</v>
      </c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</row>
    <row r="21" spans="1:67" s="31" customFormat="1" ht="12.95" customHeight="1" outlineLevel="1" x14ac:dyDescent="0.25">
      <c r="A21" s="19" t="s">
        <v>12</v>
      </c>
      <c r="B21" s="20" t="s">
        <v>24</v>
      </c>
      <c r="C21" s="27">
        <v>42968</v>
      </c>
      <c r="D21" s="22">
        <v>3</v>
      </c>
      <c r="E21" s="66">
        <f>IF(B21="","",IF($C$7="OUI",WORKDAY(C21,IF(WEEKDAY(C21,2)&gt;=6,D21,D21-1)),C21+D21-1))</f>
        <v>42970</v>
      </c>
      <c r="F21" s="29">
        <v>1</v>
      </c>
      <c r="G21" s="30">
        <f t="shared" si="10"/>
        <v>42970</v>
      </c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</row>
    <row r="22" spans="1:67" s="31" customFormat="1" x14ac:dyDescent="0.25">
      <c r="A22" s="19"/>
      <c r="C22" s="19"/>
      <c r="D22" s="34"/>
      <c r="E22" s="68"/>
      <c r="F22" s="33"/>
      <c r="G22" s="41"/>
    </row>
    <row r="23" spans="1:67" s="34" customFormat="1" ht="12.95" customHeight="1" x14ac:dyDescent="0.25">
      <c r="A23" s="35">
        <v>2</v>
      </c>
      <c r="B23" s="36" t="s">
        <v>26</v>
      </c>
      <c r="C23" s="65">
        <f>C24</f>
        <v>42838</v>
      </c>
      <c r="D23" s="37" t="str">
        <f>E27-C24 &amp;" jours"</f>
        <v>36 jours</v>
      </c>
      <c r="E23" s="64">
        <f>E27</f>
        <v>42874</v>
      </c>
      <c r="F23" s="38">
        <f>AVERAGE(F24:F27)</f>
        <v>0.75</v>
      </c>
      <c r="G23" s="39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</row>
    <row r="24" spans="1:67" s="31" customFormat="1" ht="12.95" customHeight="1" outlineLevel="1" x14ac:dyDescent="0.25">
      <c r="A24" s="19">
        <v>2.1</v>
      </c>
      <c r="B24" s="20" t="s">
        <v>22</v>
      </c>
      <c r="C24" s="21">
        <v>42838</v>
      </c>
      <c r="D24" s="22">
        <v>7</v>
      </c>
      <c r="E24" s="66">
        <f>IF(B24="","",IF($C$7="OUI",WORKDAY(C24,IF(WEEKDAY(C24,2)&gt;=6,D24,D24-1)),C24+D24-1))</f>
        <v>42846</v>
      </c>
      <c r="F24" s="24">
        <v>0.9</v>
      </c>
      <c r="G24" s="30">
        <f>C24+F24*(E24-C24)</f>
        <v>42845.2</v>
      </c>
    </row>
    <row r="25" spans="1:67" s="31" customFormat="1" ht="12.95" customHeight="1" outlineLevel="1" x14ac:dyDescent="0.25">
      <c r="A25" s="19">
        <v>2.2000000000000002</v>
      </c>
      <c r="B25" s="20" t="s">
        <v>23</v>
      </c>
      <c r="C25" s="21">
        <v>42863</v>
      </c>
      <c r="D25" s="22">
        <v>4</v>
      </c>
      <c r="E25" s="66">
        <f>IF(B25="","",IF($C$7="OUI",WORKDAY(C25,IF(WEEKDAY(C25,2)&gt;=6,D25,D25-1)),C25+D25-1))</f>
        <v>42866</v>
      </c>
      <c r="F25" s="24">
        <v>0.7</v>
      </c>
      <c r="G25" s="30">
        <f>C25+F25*(E25-C25)</f>
        <v>42865.1</v>
      </c>
    </row>
    <row r="26" spans="1:67" s="31" customFormat="1" ht="12.95" customHeight="1" outlineLevel="1" x14ac:dyDescent="0.25">
      <c r="A26" s="19">
        <v>2.2999999999999998</v>
      </c>
      <c r="B26" s="20" t="s">
        <v>24</v>
      </c>
      <c r="C26" s="21">
        <v>42838</v>
      </c>
      <c r="D26" s="22">
        <v>25</v>
      </c>
      <c r="E26" s="66">
        <f>IF(B26="","",IF($C$7="OUI",WORKDAY(C26,IF(WEEKDAY(C26,2)&gt;=6,D26,D26-1)),C26+D26-1))</f>
        <v>42872</v>
      </c>
      <c r="F26" s="24">
        <v>0.4</v>
      </c>
      <c r="G26" s="30">
        <f>C26+F26*(E26-C26)</f>
        <v>42851.6</v>
      </c>
    </row>
    <row r="27" spans="1:67" s="31" customFormat="1" ht="12.95" customHeight="1" outlineLevel="1" x14ac:dyDescent="0.25">
      <c r="A27" s="19">
        <v>2.4</v>
      </c>
      <c r="B27" s="20" t="s">
        <v>25</v>
      </c>
      <c r="C27" s="21">
        <v>42874</v>
      </c>
      <c r="D27" s="22">
        <v>1</v>
      </c>
      <c r="E27" s="66">
        <f>IF(B27="","",IF($C$7="OUI",WORKDAY(C27,IF(WEEKDAY(C27,2)&gt;=6,D27,D27-1)),C27+D27-1))</f>
        <v>42874</v>
      </c>
      <c r="F27" s="24">
        <v>1</v>
      </c>
      <c r="G27" s="30">
        <f>C27+F27*(E27-C27)</f>
        <v>42874</v>
      </c>
    </row>
    <row r="28" spans="1:67" s="31" customFormat="1" x14ac:dyDescent="0.25">
      <c r="A28" s="19"/>
      <c r="C28" s="19"/>
      <c r="D28" s="34"/>
      <c r="E28" s="19"/>
      <c r="F28" s="33"/>
      <c r="G28" s="41"/>
    </row>
    <row r="29" spans="1:67" s="31" customFormat="1" ht="12.95" customHeight="1" x14ac:dyDescent="0.25">
      <c r="A29" s="19"/>
      <c r="C29" s="19"/>
      <c r="D29" s="34"/>
      <c r="E29" s="23" t="str">
        <f>IF(B29="","",IF($C$7="OUI",WORKDAY(C29,IF(WEEKDAY(C29,2)&gt;=6,D29,D29-1)),C29+D29-1))</f>
        <v/>
      </c>
      <c r="F29" s="33"/>
      <c r="G29" s="41"/>
    </row>
  </sheetData>
  <dataConsolidate/>
  <mergeCells count="18">
    <mergeCell ref="F11:F12"/>
    <mergeCell ref="E11:E12"/>
    <mergeCell ref="D11:D12"/>
    <mergeCell ref="C11:C12"/>
    <mergeCell ref="B11:B12"/>
    <mergeCell ref="A9:E9"/>
    <mergeCell ref="C3:E3"/>
    <mergeCell ref="C2:E2"/>
    <mergeCell ref="A1:E1"/>
    <mergeCell ref="A2:B2"/>
    <mergeCell ref="A3:B3"/>
    <mergeCell ref="A6:B6"/>
    <mergeCell ref="A7:B7"/>
    <mergeCell ref="A8:B8"/>
    <mergeCell ref="A4:B4"/>
    <mergeCell ref="C4:E4"/>
    <mergeCell ref="A5:B5"/>
    <mergeCell ref="C5:E5"/>
  </mergeCells>
  <conditionalFormatting sqref="H10:BO10">
    <cfRule type="expression" dxfId="15" priority="725">
      <formula>H10&lt;&gt;""</formula>
    </cfRule>
  </conditionalFormatting>
  <conditionalFormatting sqref="I9:BO9">
    <cfRule type="expression" dxfId="14" priority="724">
      <formula>I12&lt;&gt;1</formula>
    </cfRule>
  </conditionalFormatting>
  <conditionalFormatting sqref="I9:BO12">
    <cfRule type="expression" dxfId="13" priority="722">
      <formula>I$12=1</formula>
    </cfRule>
  </conditionalFormatting>
  <conditionalFormatting sqref="F13:F15 F23:F25 F18:F21 F27 F29">
    <cfRule type="expression" dxfId="12" priority="716">
      <formula>$B13&lt;&gt;""</formula>
    </cfRule>
  </conditionalFormatting>
  <conditionalFormatting sqref="H14:BO16 H24:BO25 H19:BO21 H27:BO27 H29:BO29">
    <cfRule type="expression" dxfId="11" priority="739" stopIfTrue="1">
      <formula>$B14=""</formula>
    </cfRule>
    <cfRule type="expression" dxfId="10" priority="740">
      <formula>AND(H$9&gt;=$C14,H$9&lt;=$E14,H$9&lt;=$G14,$F14&gt;0)</formula>
    </cfRule>
    <cfRule type="expression" dxfId="9" priority="741">
      <formula>AND(H$9&gt;=$C14,H$9&lt;=$E14,H$9&gt;=$G14,H$9&gt;=TODAY())</formula>
    </cfRule>
    <cfRule type="expression" dxfId="8" priority="742">
      <formula>AND(H$9&gt;=$C14,H$9&lt;=$E14,H$9&gt;=$G14)</formula>
    </cfRule>
  </conditionalFormatting>
  <conditionalFormatting sqref="H9:BO16 H23:BO25 H18:BO21 H27:BO27 H29:BO29">
    <cfRule type="expression" dxfId="7" priority="743">
      <formula>AND(H$9=$G$2,$B9&lt;&gt;"")</formula>
    </cfRule>
  </conditionalFormatting>
  <conditionalFormatting sqref="F16">
    <cfRule type="expression" dxfId="6" priority="624">
      <formula>$B16&lt;&gt;""</formula>
    </cfRule>
  </conditionalFormatting>
  <conditionalFormatting sqref="F26">
    <cfRule type="expression" dxfId="5" priority="67">
      <formula>$B26&lt;&gt;""</formula>
    </cfRule>
  </conditionalFormatting>
  <conditionalFormatting sqref="H26:BO26">
    <cfRule type="expression" dxfId="4" priority="68" stopIfTrue="1">
      <formula>$B26=""</formula>
    </cfRule>
    <cfRule type="expression" dxfId="3" priority="69">
      <formula>AND(H$9&gt;=$C26,H$9&lt;=$E26,H$9&lt;=$G26,$F26&gt;0)</formula>
    </cfRule>
    <cfRule type="expression" dxfId="2" priority="70">
      <formula>AND(H$9&gt;=$C26,H$9&lt;=$E26,H$9&gt;=$G26,H$9&gt;=TODAY())</formula>
    </cfRule>
    <cfRule type="expression" dxfId="1" priority="71">
      <formula>AND(H$9&gt;=$C26,H$9&lt;=$E26,H$9&gt;=$G26)</formula>
    </cfRule>
  </conditionalFormatting>
  <conditionalFormatting sqref="H26:BO26">
    <cfRule type="expression" dxfId="0" priority="72">
      <formula>AND(H$9=$G$2,$B26&lt;&gt;"")</formula>
    </cfRule>
  </conditionalFormatting>
  <dataValidations count="1">
    <dataValidation type="list" allowBlank="1" showInputMessage="1" showErrorMessage="1" sqref="C7:E7">
      <formula1>ouinon</formula1>
    </dataValidation>
  </dataValidations>
  <pageMargins left="0.25" right="0.25" top="0.75" bottom="0.75" header="0.3" footer="0.3"/>
  <pageSetup paperSize="9" scale="68" orientation="landscape" r:id="rId1"/>
  <ignoredErrors>
    <ignoredError sqref="A19:A21" numberStoredAsText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r:id="rId4" name="Scroll Bar 6">
              <controlPr defaultSize="0" autoPict="0">
                <anchor moveWithCells="1">
                  <from>
                    <xdr:col>7</xdr:col>
                    <xdr:colOff>38100</xdr:colOff>
                    <xdr:row>1</xdr:row>
                    <xdr:rowOff>28575</xdr:rowOff>
                  </from>
                  <to>
                    <xdr:col>66</xdr:col>
                    <xdr:colOff>133350</xdr:colOff>
                    <xdr:row>2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D7"/>
  <sheetViews>
    <sheetView workbookViewId="0"/>
  </sheetViews>
  <sheetFormatPr baseColWidth="10" defaultRowHeight="15" x14ac:dyDescent="0.25"/>
  <cols>
    <col min="1" max="1" width="2" bestFit="1" customWidth="1"/>
    <col min="2" max="2" width="2.7109375" bestFit="1" customWidth="1"/>
    <col min="3" max="3" width="4.28515625" customWidth="1"/>
    <col min="4" max="4" width="5.28515625" bestFit="1" customWidth="1"/>
  </cols>
  <sheetData>
    <row r="1" spans="1:4" x14ac:dyDescent="0.25">
      <c r="A1">
        <v>1</v>
      </c>
      <c r="B1" t="s">
        <v>4</v>
      </c>
      <c r="D1" t="s">
        <v>13</v>
      </c>
    </row>
    <row r="2" spans="1:4" x14ac:dyDescent="0.25">
      <c r="A2">
        <v>2</v>
      </c>
      <c r="B2" t="s">
        <v>5</v>
      </c>
      <c r="D2" t="s">
        <v>14</v>
      </c>
    </row>
    <row r="3" spans="1:4" x14ac:dyDescent="0.25">
      <c r="A3">
        <v>3</v>
      </c>
      <c r="B3" t="s">
        <v>5</v>
      </c>
    </row>
    <row r="4" spans="1:4" x14ac:dyDescent="0.25">
      <c r="A4">
        <v>4</v>
      </c>
      <c r="B4" t="s">
        <v>6</v>
      </c>
    </row>
    <row r="5" spans="1:4" x14ac:dyDescent="0.25">
      <c r="A5">
        <v>5</v>
      </c>
      <c r="B5" t="s">
        <v>7</v>
      </c>
    </row>
    <row r="6" spans="1:4" x14ac:dyDescent="0.25">
      <c r="A6">
        <v>6</v>
      </c>
      <c r="B6" t="s">
        <v>8</v>
      </c>
    </row>
    <row r="7" spans="1:4" x14ac:dyDescent="0.25">
      <c r="A7">
        <v>7</v>
      </c>
      <c r="B7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3</vt:i4>
      </vt:variant>
    </vt:vector>
  </HeadingPairs>
  <TitlesOfParts>
    <vt:vector size="5" baseType="lpstr">
      <vt:lpstr>Planning</vt:lpstr>
      <vt:lpstr>Table</vt:lpstr>
      <vt:lpstr>ouinon</vt:lpstr>
      <vt:lpstr>semaine</vt:lpstr>
      <vt:lpstr>Planning!Zone_d_impression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Cédric Guérin</dc:creator>
  <cp:lastModifiedBy>SERIEYS Florian</cp:lastModifiedBy>
  <cp:lastPrinted>2013-05-30T16:14:13Z</cp:lastPrinted>
  <dcterms:created xsi:type="dcterms:W3CDTF">2013-05-27T13:57:34Z</dcterms:created>
  <dcterms:modified xsi:type="dcterms:W3CDTF">2018-05-24T08:08:44Z</dcterms:modified>
</cp:coreProperties>
</file>