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18195" windowHeight="11055" activeTab="4"/>
  </bookViews>
  <sheets>
    <sheet name="Forwards" sheetId="2" r:id="rId1"/>
    <sheet name="Defensemen" sheetId="7" r:id="rId2"/>
    <sheet name="Goalies" sheetId="4" r:id="rId3"/>
    <sheet name="Depth Options" sheetId="5" r:id="rId4"/>
    <sheet name="Forward Usage Chart" sheetId="8" r:id="rId5"/>
    <sheet name="Defensemen Usage Chart" sheetId="9" r:id="rId6"/>
  </sheets>
  <externalReferences>
    <externalReference r:id="rId7"/>
  </externalReferences>
  <calcPr calcId="145621"/>
</workbook>
</file>

<file path=xl/calcChain.xml><?xml version="1.0" encoding="utf-8"?>
<calcChain xmlns="http://schemas.openxmlformats.org/spreadsheetml/2006/main">
  <c r="BF23" i="4" l="1"/>
  <c r="AW23" i="4"/>
  <c r="AS23" i="4"/>
  <c r="AN23" i="4"/>
  <c r="AD23" i="4"/>
  <c r="AC23" i="4"/>
  <c r="W23" i="4"/>
  <c r="O23" i="4"/>
  <c r="N23" i="4"/>
  <c r="BF22" i="4"/>
  <c r="BA22" i="4"/>
  <c r="AW22" i="4"/>
  <c r="AS22" i="4"/>
  <c r="AN22" i="4"/>
  <c r="AD22" i="4"/>
  <c r="AC22" i="4"/>
  <c r="W22" i="4"/>
  <c r="O22" i="4"/>
  <c r="N22" i="4"/>
  <c r="BF6" i="4"/>
  <c r="BA6" i="4"/>
  <c r="AW6" i="4"/>
  <c r="AS6" i="4"/>
  <c r="AN6" i="4"/>
  <c r="AD6" i="4"/>
  <c r="AC6" i="4"/>
  <c r="W6" i="4"/>
  <c r="O6" i="4"/>
  <c r="N6" i="4"/>
  <c r="BF18" i="4"/>
  <c r="BA18" i="4"/>
  <c r="AW18" i="4"/>
  <c r="AS18" i="4"/>
  <c r="AN18" i="4"/>
  <c r="AD18" i="4"/>
  <c r="AC18" i="4"/>
  <c r="W18" i="4"/>
  <c r="O18" i="4"/>
  <c r="N18" i="4"/>
  <c r="BF17" i="4"/>
  <c r="BA17" i="4"/>
  <c r="AW17" i="4"/>
  <c r="AS17" i="4"/>
  <c r="AN17" i="4"/>
  <c r="AD17" i="4"/>
  <c r="AC17" i="4"/>
  <c r="W17" i="4"/>
  <c r="O17" i="4"/>
  <c r="N17" i="4"/>
  <c r="BF3" i="4"/>
  <c r="BA3" i="4"/>
  <c r="AW3" i="4"/>
  <c r="AS3" i="4"/>
  <c r="AN3" i="4"/>
  <c r="AD3" i="4"/>
  <c r="AC3" i="4"/>
  <c r="W3" i="4"/>
  <c r="O3" i="4"/>
  <c r="N3" i="4"/>
  <c r="BF15" i="4"/>
  <c r="BA15" i="4"/>
  <c r="AW15" i="4"/>
  <c r="AS15" i="4"/>
  <c r="AN15" i="4"/>
  <c r="AD15" i="4"/>
  <c r="AC15" i="4"/>
  <c r="W15" i="4"/>
  <c r="O15" i="4"/>
  <c r="N15" i="4"/>
  <c r="BF4" i="4"/>
  <c r="AW4" i="4"/>
  <c r="AS4" i="4"/>
  <c r="AN4" i="4"/>
  <c r="AD4" i="4"/>
  <c r="AC4" i="4"/>
  <c r="W4" i="4"/>
  <c r="O4" i="4"/>
  <c r="N4" i="4"/>
  <c r="BF16" i="4"/>
  <c r="BA16" i="4"/>
  <c r="AW16" i="4"/>
  <c r="AS16" i="4"/>
  <c r="AN16" i="4"/>
  <c r="AD16" i="4"/>
  <c r="AC16" i="4"/>
  <c r="W16" i="4"/>
  <c r="O16" i="4"/>
  <c r="N16" i="4"/>
  <c r="BF2" i="4"/>
  <c r="AS2" i="4"/>
  <c r="AN2" i="4"/>
  <c r="AD2" i="4"/>
  <c r="AC2" i="4"/>
  <c r="O2" i="4"/>
  <c r="N2" i="4"/>
  <c r="BF11" i="4"/>
  <c r="BA11" i="4"/>
  <c r="AW11" i="4"/>
  <c r="AS11" i="4"/>
  <c r="AN11" i="4"/>
  <c r="AD11" i="4"/>
  <c r="AC11" i="4"/>
  <c r="O11" i="4"/>
  <c r="N11" i="4"/>
  <c r="BF20" i="4"/>
  <c r="BA20" i="4"/>
  <c r="AW20" i="4"/>
  <c r="AS20" i="4"/>
  <c r="AN20" i="4"/>
  <c r="AD20" i="4"/>
  <c r="AC20" i="4"/>
  <c r="W20" i="4"/>
  <c r="O20" i="4"/>
  <c r="N20" i="4"/>
  <c r="BF9" i="4"/>
  <c r="BA9" i="4"/>
  <c r="AW9" i="4"/>
  <c r="AS9" i="4"/>
  <c r="AN9" i="4"/>
  <c r="AD9" i="4"/>
  <c r="AC9" i="4"/>
  <c r="W9" i="4"/>
  <c r="O9" i="4"/>
  <c r="N9" i="4"/>
  <c r="BF7" i="4"/>
  <c r="BA7" i="4"/>
  <c r="AW7" i="4"/>
  <c r="AS7" i="4"/>
  <c r="AN7" i="4"/>
  <c r="AD7" i="4"/>
  <c r="AC7" i="4"/>
  <c r="W7" i="4"/>
  <c r="O7" i="4"/>
  <c r="N7" i="4"/>
  <c r="BF14" i="4"/>
  <c r="BA14" i="4"/>
  <c r="AW14" i="4"/>
  <c r="AS14" i="4"/>
  <c r="AN14" i="4"/>
  <c r="AD14" i="4"/>
  <c r="AC14" i="4"/>
  <c r="W14" i="4"/>
  <c r="O14" i="4"/>
  <c r="N14" i="4"/>
  <c r="BF5" i="4"/>
  <c r="BA5" i="4"/>
  <c r="AW5" i="4"/>
  <c r="AS5" i="4"/>
  <c r="AN5" i="4"/>
  <c r="AD5" i="4"/>
  <c r="AC5" i="4"/>
  <c r="W5" i="4"/>
  <c r="O5" i="4"/>
  <c r="N5" i="4"/>
  <c r="BF24" i="4"/>
  <c r="AW24" i="4"/>
  <c r="AS24" i="4"/>
  <c r="AN24" i="4"/>
  <c r="AD24" i="4"/>
  <c r="AC24" i="4"/>
  <c r="O24" i="4"/>
  <c r="N24" i="4"/>
  <c r="BF12" i="4"/>
  <c r="BA12" i="4"/>
  <c r="AW12" i="4"/>
  <c r="AS12" i="4"/>
  <c r="AN12" i="4"/>
  <c r="AD12" i="4"/>
  <c r="AC12" i="4"/>
  <c r="W12" i="4"/>
  <c r="O12" i="4"/>
  <c r="N12" i="4"/>
  <c r="BF8" i="4"/>
  <c r="BA8" i="4"/>
  <c r="AW8" i="4"/>
  <c r="AS8" i="4"/>
  <c r="AN8" i="4"/>
  <c r="AD8" i="4"/>
  <c r="AC8" i="4"/>
  <c r="W8" i="4"/>
  <c r="O8" i="4"/>
  <c r="N8" i="4"/>
  <c r="BF21" i="4"/>
  <c r="BA21" i="4"/>
  <c r="AW21" i="4"/>
  <c r="AS21" i="4"/>
  <c r="AN21" i="4"/>
  <c r="AD21" i="4"/>
  <c r="AC21" i="4"/>
  <c r="W21" i="4"/>
  <c r="O21" i="4"/>
  <c r="N21" i="4"/>
  <c r="BF10" i="4"/>
  <c r="BA10" i="4"/>
  <c r="AW10" i="4"/>
  <c r="AS10" i="4"/>
  <c r="AN10" i="4"/>
  <c r="W10" i="4"/>
  <c r="O10" i="4"/>
  <c r="N10" i="4"/>
  <c r="BF13" i="4"/>
  <c r="BA13" i="4"/>
  <c r="AW13" i="4"/>
  <c r="AS13" i="4"/>
  <c r="AN13" i="4"/>
  <c r="AD13" i="4"/>
  <c r="AC13" i="4"/>
  <c r="W13" i="4"/>
  <c r="O13" i="4"/>
  <c r="N13" i="4"/>
  <c r="BF19" i="4"/>
  <c r="BA19" i="4"/>
  <c r="AW19" i="4"/>
  <c r="AS19" i="4"/>
  <c r="AN19" i="4"/>
  <c r="AD19" i="4"/>
  <c r="AC19" i="4"/>
  <c r="W19" i="4"/>
  <c r="O19" i="4"/>
  <c r="N19" i="4"/>
  <c r="BU31" i="7"/>
  <c r="BR31" i="7"/>
  <c r="BM31" i="7"/>
  <c r="BA31" i="7"/>
  <c r="AT31" i="7"/>
  <c r="AP31" i="7"/>
  <c r="AI31" i="7"/>
  <c r="AH31" i="7"/>
  <c r="AC31" i="7"/>
  <c r="Y31" i="7"/>
  <c r="X31" i="7"/>
  <c r="W31" i="7"/>
  <c r="V31" i="7"/>
  <c r="U31" i="7"/>
  <c r="BU48" i="7"/>
  <c r="BR48" i="7"/>
  <c r="BM48" i="7"/>
  <c r="BA48" i="7"/>
  <c r="AT48" i="7"/>
  <c r="AP48" i="7"/>
  <c r="AI48" i="7"/>
  <c r="AH48" i="7"/>
  <c r="AC48" i="7"/>
  <c r="Y48" i="7"/>
  <c r="X48" i="7"/>
  <c r="W48" i="7"/>
  <c r="V48" i="7"/>
  <c r="U48" i="7"/>
  <c r="BU42" i="7"/>
  <c r="BR42" i="7"/>
  <c r="BM42" i="7"/>
  <c r="BA42" i="7"/>
  <c r="AT42" i="7"/>
  <c r="AP42" i="7"/>
  <c r="AI42" i="7"/>
  <c r="AH42" i="7"/>
  <c r="AC42" i="7"/>
  <c r="Y42" i="7"/>
  <c r="X42" i="7"/>
  <c r="W42" i="7"/>
  <c r="V42" i="7"/>
  <c r="U42" i="7"/>
  <c r="BU16" i="7"/>
  <c r="BR16" i="7"/>
  <c r="BM16" i="7"/>
  <c r="BA16" i="7"/>
  <c r="AT16" i="7"/>
  <c r="AP16" i="7"/>
  <c r="AI16" i="7"/>
  <c r="AH16" i="7"/>
  <c r="AC16" i="7"/>
  <c r="Y16" i="7"/>
  <c r="X16" i="7"/>
  <c r="W16" i="7"/>
  <c r="V16" i="7"/>
  <c r="U16" i="7"/>
  <c r="BU18" i="7"/>
  <c r="BR18" i="7"/>
  <c r="BM18" i="7"/>
  <c r="BA18" i="7"/>
  <c r="AT18" i="7"/>
  <c r="AP18" i="7"/>
  <c r="AI18" i="7"/>
  <c r="AH18" i="7"/>
  <c r="AC18" i="7"/>
  <c r="Y18" i="7"/>
  <c r="X18" i="7"/>
  <c r="W18" i="7"/>
  <c r="V18" i="7"/>
  <c r="U18" i="7"/>
  <c r="BU17" i="7"/>
  <c r="BR17" i="7"/>
  <c r="BM17" i="7"/>
  <c r="BA17" i="7"/>
  <c r="AT17" i="7"/>
  <c r="AP17" i="7"/>
  <c r="AI17" i="7"/>
  <c r="AH17" i="7"/>
  <c r="AC17" i="7"/>
  <c r="Y17" i="7"/>
  <c r="X17" i="7"/>
  <c r="W17" i="7"/>
  <c r="V17" i="7"/>
  <c r="U17" i="7"/>
  <c r="BU46" i="7"/>
  <c r="BR46" i="7"/>
  <c r="BM46" i="7"/>
  <c r="BA46" i="7"/>
  <c r="AT46" i="7"/>
  <c r="AP46" i="7"/>
  <c r="AI46" i="7"/>
  <c r="AH46" i="7"/>
  <c r="AC46" i="7"/>
  <c r="Y46" i="7"/>
  <c r="X46" i="7"/>
  <c r="W46" i="7"/>
  <c r="V46" i="7"/>
  <c r="U46" i="7"/>
  <c r="BU36" i="7"/>
  <c r="BR36" i="7"/>
  <c r="BM36" i="7"/>
  <c r="BA36" i="7"/>
  <c r="AT36" i="7"/>
  <c r="AP36" i="7"/>
  <c r="AI36" i="7"/>
  <c r="AH36" i="7"/>
  <c r="AC36" i="7"/>
  <c r="Y36" i="7"/>
  <c r="X36" i="7"/>
  <c r="W36" i="7"/>
  <c r="V36" i="7"/>
  <c r="U36" i="7"/>
  <c r="BU41" i="7"/>
  <c r="BR41" i="7"/>
  <c r="BM41" i="7"/>
  <c r="BA41" i="7"/>
  <c r="AT41" i="7"/>
  <c r="AP41" i="7"/>
  <c r="AI41" i="7"/>
  <c r="AH41" i="7"/>
  <c r="AC41" i="7"/>
  <c r="Y41" i="7"/>
  <c r="X41" i="7"/>
  <c r="W41" i="7"/>
  <c r="V41" i="7"/>
  <c r="U41" i="7"/>
  <c r="BU14" i="7"/>
  <c r="BR14" i="7"/>
  <c r="BM14" i="7"/>
  <c r="BA14" i="7"/>
  <c r="AT14" i="7"/>
  <c r="AP14" i="7"/>
  <c r="AI14" i="7"/>
  <c r="AH14" i="7"/>
  <c r="AC14" i="7"/>
  <c r="Y14" i="7"/>
  <c r="X14" i="7"/>
  <c r="W14" i="7"/>
  <c r="V14" i="7"/>
  <c r="U14" i="7"/>
  <c r="BU3" i="7"/>
  <c r="BR3" i="7"/>
  <c r="BM3" i="7"/>
  <c r="BA3" i="7"/>
  <c r="AT3" i="7"/>
  <c r="AP3" i="7"/>
  <c r="AI3" i="7"/>
  <c r="AH3" i="7"/>
  <c r="AC3" i="7"/>
  <c r="Y3" i="7"/>
  <c r="X3" i="7"/>
  <c r="W3" i="7"/>
  <c r="V3" i="7"/>
  <c r="U3" i="7"/>
  <c r="BU45" i="7"/>
  <c r="BR45" i="7"/>
  <c r="BM45" i="7"/>
  <c r="BA45" i="7"/>
  <c r="AT45" i="7"/>
  <c r="AP45" i="7"/>
  <c r="AI45" i="7"/>
  <c r="AH45" i="7"/>
  <c r="AC45" i="7"/>
  <c r="Y45" i="7"/>
  <c r="X45" i="7"/>
  <c r="W45" i="7"/>
  <c r="V45" i="7"/>
  <c r="U45" i="7"/>
  <c r="BU37" i="7"/>
  <c r="BR37" i="7"/>
  <c r="BM37" i="7"/>
  <c r="BA37" i="7"/>
  <c r="AT37" i="7"/>
  <c r="AP37" i="7"/>
  <c r="AI37" i="7"/>
  <c r="AH37" i="7"/>
  <c r="AC37" i="7"/>
  <c r="Y37" i="7"/>
  <c r="X37" i="7"/>
  <c r="W37" i="7"/>
  <c r="V37" i="7"/>
  <c r="U37" i="7"/>
  <c r="BU4" i="7"/>
  <c r="BR4" i="7"/>
  <c r="BM4" i="7"/>
  <c r="BA4" i="7"/>
  <c r="AT4" i="7"/>
  <c r="AP4" i="7"/>
  <c r="AI4" i="7"/>
  <c r="AH4" i="7"/>
  <c r="AC4" i="7"/>
  <c r="Y4" i="7"/>
  <c r="X4" i="7"/>
  <c r="W4" i="7"/>
  <c r="V4" i="7"/>
  <c r="U4" i="7"/>
  <c r="BU53" i="7"/>
  <c r="BR53" i="7"/>
  <c r="BM53" i="7"/>
  <c r="BA53" i="7"/>
  <c r="AT53" i="7"/>
  <c r="AP53" i="7"/>
  <c r="AI53" i="7"/>
  <c r="AH53" i="7"/>
  <c r="AC53" i="7"/>
  <c r="Y53" i="7"/>
  <c r="X53" i="7"/>
  <c r="W53" i="7"/>
  <c r="V53" i="7"/>
  <c r="U53" i="7"/>
  <c r="BU55" i="7"/>
  <c r="BR55" i="7"/>
  <c r="BM55" i="7"/>
  <c r="BA55" i="7"/>
  <c r="AT55" i="7"/>
  <c r="AP55" i="7"/>
  <c r="AI55" i="7"/>
  <c r="AH55" i="7"/>
  <c r="AC55" i="7"/>
  <c r="Y55" i="7"/>
  <c r="X55" i="7"/>
  <c r="W55" i="7"/>
  <c r="V55" i="7"/>
  <c r="U55" i="7"/>
  <c r="BU39" i="7"/>
  <c r="BR39" i="7"/>
  <c r="BM39" i="7"/>
  <c r="BA39" i="7"/>
  <c r="AT39" i="7"/>
  <c r="AP39" i="7"/>
  <c r="AI39" i="7"/>
  <c r="AH39" i="7"/>
  <c r="AC39" i="7"/>
  <c r="Y39" i="7"/>
  <c r="X39" i="7"/>
  <c r="W39" i="7"/>
  <c r="V39" i="7"/>
  <c r="U39" i="7"/>
  <c r="BU20" i="7"/>
  <c r="BR20" i="7"/>
  <c r="BM20" i="7"/>
  <c r="BA20" i="7"/>
  <c r="AT20" i="7"/>
  <c r="AP20" i="7"/>
  <c r="AI20" i="7"/>
  <c r="AH20" i="7"/>
  <c r="AC20" i="7"/>
  <c r="Y20" i="7"/>
  <c r="X20" i="7"/>
  <c r="W20" i="7"/>
  <c r="V20" i="7"/>
  <c r="U20" i="7"/>
  <c r="BU47" i="7"/>
  <c r="BR47" i="7"/>
  <c r="BM47" i="7"/>
  <c r="BA47" i="7"/>
  <c r="AT47" i="7"/>
  <c r="AP47" i="7"/>
  <c r="AI47" i="7"/>
  <c r="AH47" i="7"/>
  <c r="AC47" i="7"/>
  <c r="Y47" i="7"/>
  <c r="X47" i="7"/>
  <c r="W47" i="7"/>
  <c r="V47" i="7"/>
  <c r="U47" i="7"/>
  <c r="BU15" i="7"/>
  <c r="BR15" i="7"/>
  <c r="BM15" i="7"/>
  <c r="BA15" i="7"/>
  <c r="AT15" i="7"/>
  <c r="AP15" i="7"/>
  <c r="AI15" i="7"/>
  <c r="AH15" i="7"/>
  <c r="AC15" i="7"/>
  <c r="Y15" i="7"/>
  <c r="X15" i="7"/>
  <c r="W15" i="7"/>
  <c r="V15" i="7"/>
  <c r="U15" i="7"/>
  <c r="BU12" i="7"/>
  <c r="BR12" i="7"/>
  <c r="BM12" i="7"/>
  <c r="BA12" i="7"/>
  <c r="AT12" i="7"/>
  <c r="AP12" i="7"/>
  <c r="AI12" i="7"/>
  <c r="AH12" i="7"/>
  <c r="AC12" i="7"/>
  <c r="Y12" i="7"/>
  <c r="X12" i="7"/>
  <c r="W12" i="7"/>
  <c r="V12" i="7"/>
  <c r="U12" i="7"/>
  <c r="BU40" i="7"/>
  <c r="BR40" i="7"/>
  <c r="BM40" i="7"/>
  <c r="BA40" i="7"/>
  <c r="AT40" i="7"/>
  <c r="AP40" i="7"/>
  <c r="AI40" i="7"/>
  <c r="AH40" i="7"/>
  <c r="AC40" i="7"/>
  <c r="Y40" i="7"/>
  <c r="X40" i="7"/>
  <c r="W40" i="7"/>
  <c r="V40" i="7"/>
  <c r="U40" i="7"/>
  <c r="BU6" i="7"/>
  <c r="BR6" i="7"/>
  <c r="BM6" i="7"/>
  <c r="BA6" i="7"/>
  <c r="AT6" i="7"/>
  <c r="AP6" i="7"/>
  <c r="AI6" i="7"/>
  <c r="AH6" i="7"/>
  <c r="AC6" i="7"/>
  <c r="Y6" i="7"/>
  <c r="X6" i="7"/>
  <c r="W6" i="7"/>
  <c r="V6" i="7"/>
  <c r="U6" i="7"/>
  <c r="BU54" i="7"/>
  <c r="BR54" i="7"/>
  <c r="BM54" i="7"/>
  <c r="BA54" i="7"/>
  <c r="AT54" i="7"/>
  <c r="AP54" i="7"/>
  <c r="AI54" i="7"/>
  <c r="AH54" i="7"/>
  <c r="AC54" i="7"/>
  <c r="Y54" i="7"/>
  <c r="X54" i="7"/>
  <c r="W54" i="7"/>
  <c r="V54" i="7"/>
  <c r="U54" i="7"/>
  <c r="BU34" i="7"/>
  <c r="BR34" i="7"/>
  <c r="BM34" i="7"/>
  <c r="BA34" i="7"/>
  <c r="AT34" i="7"/>
  <c r="AP34" i="7"/>
  <c r="AI34" i="7"/>
  <c r="AH34" i="7"/>
  <c r="AC34" i="7"/>
  <c r="Y34" i="7"/>
  <c r="X34" i="7"/>
  <c r="W34" i="7"/>
  <c r="V34" i="7"/>
  <c r="U34" i="7"/>
  <c r="BU51" i="7"/>
  <c r="BR51" i="7"/>
  <c r="BM51" i="7"/>
  <c r="BA51" i="7"/>
  <c r="AT51" i="7"/>
  <c r="AP51" i="7"/>
  <c r="AI51" i="7"/>
  <c r="AH51" i="7"/>
  <c r="AC51" i="7"/>
  <c r="Y51" i="7"/>
  <c r="X51" i="7"/>
  <c r="W51" i="7"/>
  <c r="V51" i="7"/>
  <c r="U51" i="7"/>
  <c r="BU5" i="7"/>
  <c r="BR5" i="7"/>
  <c r="BM5" i="7"/>
  <c r="BA5" i="7"/>
  <c r="AT5" i="7"/>
  <c r="AP5" i="7"/>
  <c r="AI5" i="7"/>
  <c r="AH5" i="7"/>
  <c r="AC5" i="7"/>
  <c r="Y5" i="7"/>
  <c r="X5" i="7"/>
  <c r="W5" i="7"/>
  <c r="V5" i="7"/>
  <c r="U5" i="7"/>
  <c r="BU33" i="7"/>
  <c r="BR33" i="7"/>
  <c r="BM33" i="7"/>
  <c r="BA33" i="7"/>
  <c r="AT33" i="7"/>
  <c r="AP33" i="7"/>
  <c r="AI33" i="7"/>
  <c r="AH33" i="7"/>
  <c r="AC33" i="7"/>
  <c r="Y33" i="7"/>
  <c r="X33" i="7"/>
  <c r="W33" i="7"/>
  <c r="V33" i="7"/>
  <c r="U33" i="7"/>
  <c r="BU52" i="7"/>
  <c r="BR52" i="7"/>
  <c r="BM52" i="7"/>
  <c r="BA52" i="7"/>
  <c r="AT52" i="7"/>
  <c r="AP52" i="7"/>
  <c r="AI52" i="7"/>
  <c r="AH52" i="7"/>
  <c r="AC52" i="7"/>
  <c r="Y52" i="7"/>
  <c r="X52" i="7"/>
  <c r="W52" i="7"/>
  <c r="V52" i="7"/>
  <c r="U52" i="7"/>
  <c r="BU29" i="7"/>
  <c r="BR29" i="7"/>
  <c r="BM29" i="7"/>
  <c r="BA29" i="7"/>
  <c r="AT29" i="7"/>
  <c r="AP29" i="7"/>
  <c r="AI29" i="7"/>
  <c r="AH29" i="7"/>
  <c r="AC29" i="7"/>
  <c r="Y29" i="7"/>
  <c r="X29" i="7"/>
  <c r="W29" i="7"/>
  <c r="V29" i="7"/>
  <c r="U29" i="7"/>
  <c r="BU23" i="7"/>
  <c r="BR23" i="7"/>
  <c r="BM23" i="7"/>
  <c r="BA23" i="7"/>
  <c r="AT23" i="7"/>
  <c r="AP23" i="7"/>
  <c r="AI23" i="7"/>
  <c r="AH23" i="7"/>
  <c r="AC23" i="7"/>
  <c r="Y23" i="7"/>
  <c r="X23" i="7"/>
  <c r="W23" i="7"/>
  <c r="V23" i="7"/>
  <c r="U23" i="7"/>
  <c r="BU21" i="7"/>
  <c r="BR21" i="7"/>
  <c r="BM21" i="7"/>
  <c r="BA21" i="7"/>
  <c r="AT21" i="7"/>
  <c r="AP21" i="7"/>
  <c r="AI21" i="7"/>
  <c r="AH21" i="7"/>
  <c r="AC21" i="7"/>
  <c r="Y21" i="7"/>
  <c r="X21" i="7"/>
  <c r="W21" i="7"/>
  <c r="V21" i="7"/>
  <c r="U21" i="7"/>
  <c r="BU2" i="7"/>
  <c r="BR2" i="7"/>
  <c r="BM2" i="7"/>
  <c r="BA2" i="7"/>
  <c r="AT2" i="7"/>
  <c r="AP2" i="7"/>
  <c r="AI2" i="7"/>
  <c r="AH2" i="7"/>
  <c r="AC2" i="7"/>
  <c r="Y2" i="7"/>
  <c r="X2" i="7"/>
  <c r="W2" i="7"/>
  <c r="V2" i="7"/>
  <c r="U2" i="7"/>
  <c r="BU10" i="7"/>
  <c r="BR10" i="7"/>
  <c r="BM10" i="7"/>
  <c r="BA10" i="7"/>
  <c r="AT10" i="7"/>
  <c r="AP10" i="7"/>
  <c r="AI10" i="7"/>
  <c r="AH10" i="7"/>
  <c r="AC10" i="7"/>
  <c r="Y10" i="7"/>
  <c r="X10" i="7"/>
  <c r="W10" i="7"/>
  <c r="V10" i="7"/>
  <c r="U10" i="7"/>
  <c r="BU25" i="7"/>
  <c r="BR25" i="7"/>
  <c r="BM25" i="7"/>
  <c r="BA25" i="7"/>
  <c r="AT25" i="7"/>
  <c r="AP25" i="7"/>
  <c r="AI25" i="7"/>
  <c r="AH25" i="7"/>
  <c r="AC25" i="7"/>
  <c r="Y25" i="7"/>
  <c r="X25" i="7"/>
  <c r="W25" i="7"/>
  <c r="V25" i="7"/>
  <c r="U25" i="7"/>
  <c r="BU28" i="7"/>
  <c r="BR28" i="7"/>
  <c r="BM28" i="7"/>
  <c r="BA28" i="7"/>
  <c r="AT28" i="7"/>
  <c r="AP28" i="7"/>
  <c r="AI28" i="7"/>
  <c r="AH28" i="7"/>
  <c r="AC28" i="7"/>
  <c r="Y28" i="7"/>
  <c r="X28" i="7"/>
  <c r="W28" i="7"/>
  <c r="V28" i="7"/>
  <c r="U28" i="7"/>
  <c r="BU44" i="7"/>
  <c r="BR44" i="7"/>
  <c r="BM44" i="7"/>
  <c r="BA44" i="7"/>
  <c r="AT44" i="7"/>
  <c r="AP44" i="7"/>
  <c r="AI44" i="7"/>
  <c r="AH44" i="7"/>
  <c r="AC44" i="7"/>
  <c r="Y44" i="7"/>
  <c r="X44" i="7"/>
  <c r="W44" i="7"/>
  <c r="V44" i="7"/>
  <c r="U44" i="7"/>
  <c r="BU7" i="7"/>
  <c r="BR7" i="7"/>
  <c r="BM7" i="7"/>
  <c r="BA7" i="7"/>
  <c r="AT7" i="7"/>
  <c r="AP7" i="7"/>
  <c r="AI7" i="7"/>
  <c r="AH7" i="7"/>
  <c r="AC7" i="7"/>
  <c r="Y7" i="7"/>
  <c r="X7" i="7"/>
  <c r="W7" i="7"/>
  <c r="V7" i="7"/>
  <c r="U7" i="7"/>
  <c r="BU19" i="7"/>
  <c r="BR19" i="7"/>
  <c r="BM19" i="7"/>
  <c r="BA19" i="7"/>
  <c r="AT19" i="7"/>
  <c r="AP19" i="7"/>
  <c r="AI19" i="7"/>
  <c r="AH19" i="7"/>
  <c r="AC19" i="7"/>
  <c r="Y19" i="7"/>
  <c r="X19" i="7"/>
  <c r="W19" i="7"/>
  <c r="V19" i="7"/>
  <c r="U19" i="7"/>
  <c r="BU8" i="7"/>
  <c r="BR8" i="7"/>
  <c r="BM8" i="7"/>
  <c r="BA8" i="7"/>
  <c r="AT8" i="7"/>
  <c r="AP8" i="7"/>
  <c r="AI8" i="7"/>
  <c r="AH8" i="7"/>
  <c r="AC8" i="7"/>
  <c r="Y8" i="7"/>
  <c r="X8" i="7"/>
  <c r="W8" i="7"/>
  <c r="V8" i="7"/>
  <c r="U8" i="7"/>
  <c r="BU43" i="7"/>
  <c r="BR43" i="7"/>
  <c r="BM43" i="7"/>
  <c r="BA43" i="7"/>
  <c r="AT43" i="7"/>
  <c r="AP43" i="7"/>
  <c r="AI43" i="7"/>
  <c r="AH43" i="7"/>
  <c r="AC43" i="7"/>
  <c r="Y43" i="7"/>
  <c r="X43" i="7"/>
  <c r="W43" i="7"/>
  <c r="V43" i="7"/>
  <c r="U43" i="7"/>
  <c r="BU49" i="7"/>
  <c r="BR49" i="7"/>
  <c r="BM49" i="7"/>
  <c r="BA49" i="7"/>
  <c r="AT49" i="7"/>
  <c r="AP49" i="7"/>
  <c r="AI49" i="7"/>
  <c r="AH49" i="7"/>
  <c r="AC49" i="7"/>
  <c r="Y49" i="7"/>
  <c r="X49" i="7"/>
  <c r="W49" i="7"/>
  <c r="V49" i="7"/>
  <c r="U49" i="7"/>
  <c r="BU32" i="7"/>
  <c r="BR32" i="7"/>
  <c r="BM32" i="7"/>
  <c r="BA32" i="7"/>
  <c r="AT32" i="7"/>
  <c r="AP32" i="7"/>
  <c r="AI32" i="7"/>
  <c r="AH32" i="7"/>
  <c r="AC32" i="7"/>
  <c r="Y32" i="7"/>
  <c r="X32" i="7"/>
  <c r="W32" i="7"/>
  <c r="V32" i="7"/>
  <c r="U32" i="7"/>
  <c r="BU22" i="7"/>
  <c r="BR22" i="7"/>
  <c r="BM22" i="7"/>
  <c r="BA22" i="7"/>
  <c r="AT22" i="7"/>
  <c r="AP22" i="7"/>
  <c r="AI22" i="7"/>
  <c r="AH22" i="7"/>
  <c r="AC22" i="7"/>
  <c r="Y22" i="7"/>
  <c r="X22" i="7"/>
  <c r="W22" i="7"/>
  <c r="V22" i="7"/>
  <c r="U22" i="7"/>
  <c r="BU11" i="7"/>
  <c r="BR11" i="7"/>
  <c r="BM11" i="7"/>
  <c r="BA11" i="7"/>
  <c r="AT11" i="7"/>
  <c r="AP11" i="7"/>
  <c r="AI11" i="7"/>
  <c r="AH11" i="7"/>
  <c r="AC11" i="7"/>
  <c r="Y11" i="7"/>
  <c r="X11" i="7"/>
  <c r="W11" i="7"/>
  <c r="V11" i="7"/>
  <c r="U11" i="7"/>
  <c r="BU35" i="7"/>
  <c r="BR35" i="7"/>
  <c r="BM35" i="7"/>
  <c r="BA35" i="7"/>
  <c r="AT35" i="7"/>
  <c r="AP35" i="7"/>
  <c r="AI35" i="7"/>
  <c r="AH35" i="7"/>
  <c r="AC35" i="7"/>
  <c r="Y35" i="7"/>
  <c r="X35" i="7"/>
  <c r="W35" i="7"/>
  <c r="V35" i="7"/>
  <c r="U35" i="7"/>
  <c r="BU24" i="7"/>
  <c r="BR24" i="7"/>
  <c r="BM24" i="7"/>
  <c r="BA24" i="7"/>
  <c r="AT24" i="7"/>
  <c r="AP24" i="7"/>
  <c r="AI24" i="7"/>
  <c r="AH24" i="7"/>
  <c r="AC24" i="7"/>
  <c r="Y24" i="7"/>
  <c r="X24" i="7"/>
  <c r="W24" i="7"/>
  <c r="V24" i="7"/>
  <c r="U24" i="7"/>
  <c r="BU50" i="7"/>
  <c r="BR50" i="7"/>
  <c r="BM50" i="7"/>
  <c r="BA50" i="7"/>
  <c r="AT50" i="7"/>
  <c r="AP50" i="7"/>
  <c r="AI50" i="7"/>
  <c r="AH50" i="7"/>
  <c r="AC50" i="7"/>
  <c r="Y50" i="7"/>
  <c r="X50" i="7"/>
  <c r="W50" i="7"/>
  <c r="V50" i="7"/>
  <c r="U50" i="7"/>
  <c r="BU38" i="7"/>
  <c r="BR38" i="7"/>
  <c r="BM38" i="7"/>
  <c r="BA38" i="7"/>
  <c r="AT38" i="7"/>
  <c r="AP38" i="7"/>
  <c r="AI38" i="7"/>
  <c r="AH38" i="7"/>
  <c r="AC38" i="7"/>
  <c r="Y38" i="7"/>
  <c r="X38" i="7"/>
  <c r="W38" i="7"/>
  <c r="V38" i="7"/>
  <c r="U38" i="7"/>
  <c r="BU9" i="7"/>
  <c r="BR9" i="7"/>
  <c r="BM9" i="7"/>
  <c r="BA9" i="7"/>
  <c r="AT9" i="7"/>
  <c r="AP9" i="7"/>
  <c r="AI9" i="7"/>
  <c r="AH9" i="7"/>
  <c r="AC9" i="7"/>
  <c r="Y9" i="7"/>
  <c r="X9" i="7"/>
  <c r="W9" i="7"/>
  <c r="V9" i="7"/>
  <c r="U9" i="7"/>
  <c r="BU13" i="7"/>
  <c r="BR13" i="7"/>
  <c r="BM13" i="7"/>
  <c r="BA13" i="7"/>
  <c r="AT13" i="7"/>
  <c r="AP13" i="7"/>
  <c r="AI13" i="7"/>
  <c r="AH13" i="7"/>
  <c r="AC13" i="7"/>
  <c r="Y13" i="7"/>
  <c r="X13" i="7"/>
  <c r="W13" i="7"/>
  <c r="V13" i="7"/>
  <c r="U13" i="7"/>
  <c r="BU27" i="7"/>
  <c r="BR27" i="7"/>
  <c r="BM27" i="7"/>
  <c r="BA27" i="7"/>
  <c r="AT27" i="7"/>
  <c r="AP27" i="7"/>
  <c r="AI27" i="7"/>
  <c r="AH27" i="7"/>
  <c r="AC27" i="7"/>
  <c r="Y27" i="7"/>
  <c r="X27" i="7"/>
  <c r="W27" i="7"/>
  <c r="V27" i="7"/>
  <c r="U27" i="7"/>
  <c r="BU30" i="7"/>
  <c r="BR30" i="7"/>
  <c r="BM30" i="7"/>
  <c r="BA30" i="7"/>
  <c r="AT30" i="7"/>
  <c r="AP30" i="7"/>
  <c r="AI30" i="7"/>
  <c r="AH30" i="7"/>
  <c r="AC30" i="7"/>
  <c r="Y30" i="7"/>
  <c r="X30" i="7"/>
  <c r="W30" i="7"/>
  <c r="V30" i="7"/>
  <c r="U30" i="7"/>
  <c r="BU26" i="7"/>
  <c r="BR26" i="7"/>
  <c r="BM26" i="7"/>
  <c r="BA26" i="7"/>
  <c r="AT26" i="7"/>
  <c r="AP26" i="7"/>
  <c r="AI26" i="7"/>
  <c r="AH26" i="7"/>
  <c r="AC26" i="7"/>
  <c r="Y26" i="7"/>
  <c r="X26" i="7"/>
  <c r="W26" i="7"/>
  <c r="V26" i="7"/>
  <c r="U26" i="7"/>
  <c r="BU66" i="5"/>
  <c r="BR66" i="5"/>
  <c r="BM66" i="5"/>
  <c r="BA66" i="5"/>
  <c r="AT66" i="5"/>
  <c r="AP66" i="5"/>
  <c r="AI66" i="5"/>
  <c r="AH66" i="5"/>
  <c r="AC66" i="5"/>
  <c r="Y66" i="5"/>
  <c r="X66" i="5"/>
  <c r="W66" i="5"/>
  <c r="V66" i="5"/>
  <c r="U66" i="5"/>
  <c r="BU65" i="5"/>
  <c r="BR65" i="5"/>
  <c r="BM65" i="5"/>
  <c r="BA65" i="5"/>
  <c r="AT65" i="5"/>
  <c r="AP65" i="5"/>
  <c r="AI65" i="5"/>
  <c r="AH65" i="5"/>
  <c r="AC65" i="5"/>
  <c r="Y65" i="5"/>
  <c r="X65" i="5"/>
  <c r="W65" i="5"/>
  <c r="V65" i="5"/>
  <c r="U65" i="5"/>
  <c r="BU64" i="5"/>
  <c r="BR64" i="5"/>
  <c r="BM64" i="5"/>
  <c r="BA64" i="5"/>
  <c r="AT64" i="5"/>
  <c r="AP64" i="5"/>
  <c r="AI64" i="5"/>
  <c r="AH64" i="5"/>
  <c r="AC64" i="5"/>
  <c r="Y64" i="5"/>
  <c r="X64" i="5"/>
  <c r="W64" i="5"/>
  <c r="V64" i="5"/>
  <c r="U64" i="5"/>
  <c r="BU63" i="5"/>
  <c r="BR63" i="5"/>
  <c r="BM63" i="5"/>
  <c r="BA63" i="5"/>
  <c r="AT63" i="5"/>
  <c r="AP63" i="5"/>
  <c r="AI63" i="5"/>
  <c r="AH63" i="5"/>
  <c r="AC63" i="5"/>
  <c r="Y63" i="5"/>
  <c r="X63" i="5"/>
  <c r="W63" i="5"/>
  <c r="V63" i="5"/>
  <c r="U63" i="5"/>
  <c r="BU62" i="5"/>
  <c r="BR62" i="5"/>
  <c r="BM62" i="5"/>
  <c r="BA62" i="5"/>
  <c r="AT62" i="5"/>
  <c r="AP62" i="5"/>
  <c r="AI62" i="5"/>
  <c r="AH62" i="5"/>
  <c r="AC62" i="5"/>
  <c r="Y62" i="5"/>
  <c r="X62" i="5"/>
  <c r="W62" i="5"/>
  <c r="V62" i="5"/>
  <c r="U62" i="5"/>
  <c r="BU61" i="5"/>
  <c r="BR61" i="5"/>
  <c r="BM61" i="5"/>
  <c r="BA61" i="5"/>
  <c r="AT61" i="5"/>
  <c r="AP61" i="5"/>
  <c r="AI61" i="5"/>
  <c r="AH61" i="5"/>
  <c r="AC61" i="5"/>
  <c r="Y61" i="5"/>
  <c r="X61" i="5"/>
  <c r="W61" i="5"/>
  <c r="V61" i="5"/>
  <c r="U61" i="5"/>
  <c r="BU60" i="5"/>
  <c r="BR60" i="5"/>
  <c r="BM60" i="5"/>
  <c r="BA60" i="5"/>
  <c r="AT60" i="5"/>
  <c r="AP60" i="5"/>
  <c r="AI60" i="5"/>
  <c r="AH60" i="5"/>
  <c r="AC60" i="5"/>
  <c r="Y60" i="5"/>
  <c r="X60" i="5"/>
  <c r="W60" i="5"/>
  <c r="V60" i="5"/>
  <c r="U60" i="5"/>
  <c r="BU59" i="5"/>
  <c r="BR59" i="5"/>
  <c r="BM59" i="5"/>
  <c r="BA59" i="5"/>
  <c r="AT59" i="5"/>
  <c r="AP59" i="5"/>
  <c r="AI59" i="5"/>
  <c r="AH59" i="5"/>
  <c r="AC59" i="5"/>
  <c r="Y59" i="5"/>
  <c r="X59" i="5"/>
  <c r="W59" i="5"/>
  <c r="V59" i="5"/>
  <c r="U59" i="5"/>
  <c r="BU58" i="5"/>
  <c r="BR58" i="5"/>
  <c r="BM58" i="5"/>
  <c r="BA58" i="5"/>
  <c r="AT58" i="5"/>
  <c r="AP58" i="5"/>
  <c r="AI58" i="5"/>
  <c r="AH58" i="5"/>
  <c r="AC58" i="5"/>
  <c r="Y58" i="5"/>
  <c r="X58" i="5"/>
  <c r="W58" i="5"/>
  <c r="V58" i="5"/>
  <c r="U58" i="5"/>
  <c r="BU57" i="5"/>
  <c r="BR57" i="5"/>
  <c r="BM57" i="5"/>
  <c r="BA57" i="5"/>
  <c r="AT57" i="5"/>
  <c r="AP57" i="5"/>
  <c r="AI57" i="5"/>
  <c r="AH57" i="5"/>
  <c r="AC57" i="5"/>
  <c r="Y57" i="5"/>
  <c r="X57" i="5"/>
  <c r="W57" i="5"/>
  <c r="V57" i="5"/>
  <c r="U57" i="5"/>
  <c r="BU56" i="5"/>
  <c r="BR56" i="5"/>
  <c r="BM56" i="5"/>
  <c r="BA56" i="5"/>
  <c r="AT56" i="5"/>
  <c r="AP56" i="5"/>
  <c r="AI56" i="5"/>
  <c r="AH56" i="5"/>
  <c r="AC56" i="5"/>
  <c r="Y56" i="5"/>
  <c r="X56" i="5"/>
  <c r="W56" i="5"/>
  <c r="V56" i="5"/>
  <c r="U56" i="5"/>
  <c r="BU55" i="5"/>
  <c r="BR55" i="5"/>
  <c r="BM55" i="5"/>
  <c r="BA55" i="5"/>
  <c r="AT55" i="5"/>
  <c r="AP55" i="5"/>
  <c r="AI55" i="5"/>
  <c r="AH55" i="5"/>
  <c r="AC55" i="5"/>
  <c r="Y55" i="5"/>
  <c r="X55" i="5"/>
  <c r="W55" i="5"/>
  <c r="V55" i="5"/>
  <c r="U55" i="5"/>
  <c r="BU54" i="5"/>
  <c r="BR54" i="5"/>
  <c r="BM54" i="5"/>
  <c r="BA54" i="5"/>
  <c r="AT54" i="5"/>
  <c r="AP54" i="5"/>
  <c r="AI54" i="5"/>
  <c r="AH54" i="5"/>
  <c r="AC54" i="5"/>
  <c r="Y54" i="5"/>
  <c r="X54" i="5"/>
  <c r="W54" i="5"/>
  <c r="V54" i="5"/>
  <c r="U54" i="5"/>
  <c r="BU53" i="5"/>
  <c r="BR53" i="5"/>
  <c r="BM53" i="5"/>
  <c r="BA53" i="5"/>
  <c r="AT53" i="5"/>
  <c r="AP53" i="5"/>
  <c r="AI53" i="5"/>
  <c r="AH53" i="5"/>
  <c r="AC53" i="5"/>
  <c r="Y53" i="5"/>
  <c r="X53" i="5"/>
  <c r="W53" i="5"/>
  <c r="V53" i="5"/>
  <c r="U53" i="5"/>
  <c r="BU52" i="5"/>
  <c r="BR52" i="5"/>
  <c r="BM52" i="5"/>
  <c r="BA52" i="5"/>
  <c r="AT52" i="5"/>
  <c r="AP52" i="5"/>
  <c r="AI52" i="5"/>
  <c r="AH52" i="5"/>
  <c r="AC52" i="5"/>
  <c r="Y52" i="5"/>
  <c r="X52" i="5"/>
  <c r="W52" i="5"/>
  <c r="V52" i="5"/>
  <c r="U52" i="5"/>
  <c r="BU51" i="5"/>
  <c r="BR51" i="5"/>
  <c r="BM51" i="5"/>
  <c r="BA51" i="5"/>
  <c r="AT51" i="5"/>
  <c r="AP51" i="5"/>
  <c r="AI51" i="5"/>
  <c r="AH51" i="5"/>
  <c r="AC51" i="5"/>
  <c r="Y51" i="5"/>
  <c r="X51" i="5"/>
  <c r="W51" i="5"/>
  <c r="V51" i="5"/>
  <c r="U51" i="5"/>
  <c r="BU50" i="5"/>
  <c r="BR50" i="5"/>
  <c r="BM50" i="5"/>
  <c r="BA50" i="5"/>
  <c r="AT50" i="5"/>
  <c r="AP50" i="5"/>
  <c r="AI50" i="5"/>
  <c r="AH50" i="5"/>
  <c r="AC50" i="5"/>
  <c r="Y50" i="5"/>
  <c r="X50" i="5"/>
  <c r="W50" i="5"/>
  <c r="V50" i="5"/>
  <c r="U50" i="5"/>
  <c r="BU49" i="5"/>
  <c r="BR49" i="5"/>
  <c r="BM49" i="5"/>
  <c r="BA49" i="5"/>
  <c r="AT49" i="5"/>
  <c r="AP49" i="5"/>
  <c r="AI49" i="5"/>
  <c r="AH49" i="5"/>
  <c r="AC49" i="5"/>
  <c r="Y49" i="5"/>
  <c r="X49" i="5"/>
  <c r="W49" i="5"/>
  <c r="V49" i="5"/>
  <c r="U49" i="5"/>
  <c r="BU48" i="5"/>
  <c r="BR48" i="5"/>
  <c r="BM48" i="5"/>
  <c r="BA48" i="5"/>
  <c r="AT48" i="5"/>
  <c r="AP48" i="5"/>
  <c r="AI48" i="5"/>
  <c r="AH48" i="5"/>
  <c r="AC48" i="5"/>
  <c r="Y48" i="5"/>
  <c r="X48" i="5"/>
  <c r="W48" i="5"/>
  <c r="V48" i="5"/>
  <c r="U48" i="5"/>
  <c r="BU47" i="5"/>
  <c r="BR47" i="5"/>
  <c r="BM47" i="5"/>
  <c r="BA47" i="5"/>
  <c r="AT47" i="5"/>
  <c r="AP47" i="5"/>
  <c r="AI47" i="5"/>
  <c r="AH47" i="5"/>
  <c r="AC47" i="5"/>
  <c r="Y47" i="5"/>
  <c r="X47" i="5"/>
  <c r="W47" i="5"/>
  <c r="V47" i="5"/>
  <c r="U47" i="5"/>
  <c r="BU46" i="5"/>
  <c r="BR46" i="5"/>
  <c r="BM46" i="5"/>
  <c r="BA46" i="5"/>
  <c r="AT46" i="5"/>
  <c r="AP46" i="5"/>
  <c r="AI46" i="5"/>
  <c r="AH46" i="5"/>
  <c r="AC46" i="5"/>
  <c r="Y46" i="5"/>
  <c r="X46" i="5"/>
  <c r="W46" i="5"/>
  <c r="V46" i="5"/>
  <c r="U46" i="5"/>
  <c r="BU45" i="5"/>
  <c r="BR45" i="5"/>
  <c r="BM45" i="5"/>
  <c r="BA45" i="5"/>
  <c r="AT45" i="5"/>
  <c r="AP45" i="5"/>
  <c r="AI45" i="5"/>
  <c r="AH45" i="5"/>
  <c r="AC45" i="5"/>
  <c r="Y45" i="5"/>
  <c r="X45" i="5"/>
  <c r="W45" i="5"/>
  <c r="V45" i="5"/>
  <c r="U45" i="5"/>
  <c r="BU44" i="5"/>
  <c r="BR44" i="5"/>
  <c r="BM44" i="5"/>
  <c r="BA44" i="5"/>
  <c r="AT44" i="5"/>
  <c r="AP44" i="5"/>
  <c r="AI44" i="5"/>
  <c r="AH44" i="5"/>
  <c r="AC44" i="5"/>
  <c r="Y44" i="5"/>
  <c r="X44" i="5"/>
  <c r="W44" i="5"/>
  <c r="V44" i="5"/>
  <c r="U44" i="5"/>
  <c r="BU43" i="5"/>
  <c r="BR43" i="5"/>
  <c r="BM43" i="5"/>
  <c r="BA43" i="5"/>
  <c r="AT43" i="5"/>
  <c r="AP43" i="5"/>
  <c r="AI43" i="5"/>
  <c r="AH43" i="5"/>
  <c r="AC43" i="5"/>
  <c r="Y43" i="5"/>
  <c r="X43" i="5"/>
  <c r="W43" i="5"/>
  <c r="V43" i="5"/>
  <c r="U43" i="5"/>
  <c r="BU42" i="5"/>
  <c r="BR42" i="5"/>
  <c r="BM42" i="5"/>
  <c r="BA42" i="5"/>
  <c r="AT42" i="5"/>
  <c r="AP42" i="5"/>
  <c r="AI42" i="5"/>
  <c r="AH42" i="5"/>
  <c r="AC42" i="5"/>
  <c r="Y42" i="5"/>
  <c r="X42" i="5"/>
  <c r="W42" i="5"/>
  <c r="V42" i="5"/>
  <c r="U42" i="5"/>
  <c r="BU41" i="5"/>
  <c r="BR41" i="5"/>
  <c r="BM41" i="5"/>
  <c r="BA41" i="5"/>
  <c r="AT41" i="5"/>
  <c r="AP41" i="5"/>
  <c r="AI41" i="5"/>
  <c r="AH41" i="5"/>
  <c r="AC41" i="5"/>
  <c r="Y41" i="5"/>
  <c r="X41" i="5"/>
  <c r="W41" i="5"/>
  <c r="V41" i="5"/>
  <c r="U41" i="5"/>
  <c r="BU40" i="5"/>
  <c r="BR40" i="5"/>
  <c r="BM40" i="5"/>
  <c r="BA40" i="5"/>
  <c r="AT40" i="5"/>
  <c r="AP40" i="5"/>
  <c r="AI40" i="5"/>
  <c r="AH40" i="5"/>
  <c r="AC40" i="5"/>
  <c r="Y40" i="5"/>
  <c r="X40" i="5"/>
  <c r="W40" i="5"/>
  <c r="V40" i="5"/>
  <c r="U40" i="5"/>
  <c r="BU39" i="5"/>
  <c r="BR39" i="5"/>
  <c r="BM39" i="5"/>
  <c r="BA39" i="5"/>
  <c r="AT39" i="5"/>
  <c r="AP39" i="5"/>
  <c r="AI39" i="5"/>
  <c r="AH39" i="5"/>
  <c r="AC39" i="5"/>
  <c r="Y39" i="5"/>
  <c r="X39" i="5"/>
  <c r="W39" i="5"/>
  <c r="V39" i="5"/>
  <c r="U39" i="5"/>
  <c r="BU38" i="5"/>
  <c r="BR38" i="5"/>
  <c r="BM38" i="5"/>
  <c r="BA38" i="5"/>
  <c r="AT38" i="5"/>
  <c r="AP38" i="5"/>
  <c r="AI38" i="5"/>
  <c r="AH38" i="5"/>
  <c r="AC38" i="5"/>
  <c r="Y38" i="5"/>
  <c r="X38" i="5"/>
  <c r="W38" i="5"/>
  <c r="V38" i="5"/>
  <c r="U38" i="5"/>
  <c r="BU37" i="5"/>
  <c r="BR37" i="5"/>
  <c r="BM37" i="5"/>
  <c r="BA37" i="5"/>
  <c r="AT37" i="5"/>
  <c r="AP37" i="5"/>
  <c r="AI37" i="5"/>
  <c r="AH37" i="5"/>
  <c r="AC37" i="5"/>
  <c r="Y37" i="5"/>
  <c r="X37" i="5"/>
  <c r="W37" i="5"/>
  <c r="V37" i="5"/>
  <c r="U37" i="5"/>
  <c r="BU36" i="5"/>
  <c r="BR36" i="5"/>
  <c r="BM36" i="5"/>
  <c r="BA36" i="5"/>
  <c r="AT36" i="5"/>
  <c r="AP36" i="5"/>
  <c r="AI36" i="5"/>
  <c r="AH36" i="5"/>
  <c r="AC36" i="5"/>
  <c r="Y36" i="5"/>
  <c r="X36" i="5"/>
  <c r="W36" i="5"/>
  <c r="V36" i="5"/>
  <c r="U36" i="5"/>
  <c r="BU35" i="5"/>
  <c r="BR35" i="5"/>
  <c r="BM35" i="5"/>
  <c r="BA35" i="5"/>
  <c r="AT35" i="5"/>
  <c r="AP35" i="5"/>
  <c r="AI35" i="5"/>
  <c r="AH35" i="5"/>
  <c r="AC35" i="5"/>
  <c r="Y35" i="5"/>
  <c r="X35" i="5"/>
  <c r="W35" i="5"/>
  <c r="V35" i="5"/>
  <c r="U35" i="5"/>
  <c r="BU34" i="5"/>
  <c r="BR34" i="5"/>
  <c r="BM34" i="5"/>
  <c r="BA34" i="5"/>
  <c r="AT34" i="5"/>
  <c r="AP34" i="5"/>
  <c r="AI34" i="5"/>
  <c r="AH34" i="5"/>
  <c r="AC34" i="5"/>
  <c r="Y34" i="5"/>
  <c r="X34" i="5"/>
  <c r="W34" i="5"/>
  <c r="V34" i="5"/>
  <c r="U34" i="5"/>
  <c r="BU33" i="5"/>
  <c r="BR33" i="5"/>
  <c r="BM33" i="5"/>
  <c r="BA33" i="5"/>
  <c r="AT33" i="5"/>
  <c r="AP33" i="5"/>
  <c r="AI33" i="5"/>
  <c r="AH33" i="5"/>
  <c r="AC33" i="5"/>
  <c r="Y33" i="5"/>
  <c r="X33" i="5"/>
  <c r="W33" i="5"/>
  <c r="V33" i="5"/>
  <c r="U33" i="5"/>
  <c r="BU32" i="5"/>
  <c r="BR32" i="5"/>
  <c r="BM32" i="5"/>
  <c r="BA32" i="5"/>
  <c r="AT32" i="5"/>
  <c r="AP32" i="5"/>
  <c r="AI32" i="5"/>
  <c r="AH32" i="5"/>
  <c r="AC32" i="5"/>
  <c r="Y32" i="5"/>
  <c r="X32" i="5"/>
  <c r="W32" i="5"/>
  <c r="V32" i="5"/>
  <c r="U32" i="5"/>
  <c r="BU31" i="5"/>
  <c r="BR31" i="5"/>
  <c r="BM31" i="5"/>
  <c r="BA31" i="5"/>
  <c r="AT31" i="5"/>
  <c r="AP31" i="5"/>
  <c r="AI31" i="5"/>
  <c r="AH31" i="5"/>
  <c r="AC31" i="5"/>
  <c r="Y31" i="5"/>
  <c r="X31" i="5"/>
  <c r="W31" i="5"/>
  <c r="V31" i="5"/>
  <c r="U31" i="5"/>
  <c r="BU30" i="5"/>
  <c r="BR30" i="5"/>
  <c r="BM30" i="5"/>
  <c r="BA30" i="5"/>
  <c r="AT30" i="5"/>
  <c r="AP30" i="5"/>
  <c r="AI30" i="5"/>
  <c r="AH30" i="5"/>
  <c r="AC30" i="5"/>
  <c r="Y30" i="5"/>
  <c r="X30" i="5"/>
  <c r="W30" i="5"/>
  <c r="V30" i="5"/>
  <c r="U30" i="5"/>
  <c r="BU29" i="5"/>
  <c r="BR29" i="5"/>
  <c r="BM29" i="5"/>
  <c r="BA29" i="5"/>
  <c r="AT29" i="5"/>
  <c r="AP29" i="5"/>
  <c r="AI29" i="5"/>
  <c r="AH29" i="5"/>
  <c r="AC29" i="5"/>
  <c r="Y29" i="5"/>
  <c r="X29" i="5"/>
  <c r="W29" i="5"/>
  <c r="V29" i="5"/>
  <c r="U29" i="5"/>
  <c r="BU28" i="5"/>
  <c r="BR28" i="5"/>
  <c r="BM28" i="5"/>
  <c r="BA28" i="5"/>
  <c r="AT28" i="5"/>
  <c r="AP28" i="5"/>
  <c r="AI28" i="5"/>
  <c r="AH28" i="5"/>
  <c r="AC28" i="5"/>
  <c r="Y28" i="5"/>
  <c r="X28" i="5"/>
  <c r="W28" i="5"/>
  <c r="V28" i="5"/>
  <c r="U28" i="5"/>
  <c r="BU27" i="5"/>
  <c r="BR27" i="5"/>
  <c r="BM27" i="5"/>
  <c r="BA27" i="5"/>
  <c r="AT27" i="5"/>
  <c r="AP27" i="5"/>
  <c r="AI27" i="5"/>
  <c r="AH27" i="5"/>
  <c r="AC27" i="5"/>
  <c r="Y27" i="5"/>
  <c r="X27" i="5"/>
  <c r="W27" i="5"/>
  <c r="V27" i="5"/>
  <c r="U27" i="5"/>
  <c r="BU26" i="5"/>
  <c r="BR26" i="5"/>
  <c r="BM26" i="5"/>
  <c r="BA26" i="5"/>
  <c r="AT26" i="5"/>
  <c r="AP26" i="5"/>
  <c r="AI26" i="5"/>
  <c r="AH26" i="5"/>
  <c r="AC26" i="5"/>
  <c r="Y26" i="5"/>
  <c r="X26" i="5"/>
  <c r="W26" i="5"/>
  <c r="V26" i="5"/>
  <c r="U26" i="5"/>
  <c r="BU25" i="5"/>
  <c r="BR25" i="5"/>
  <c r="BM25" i="5"/>
  <c r="BA25" i="5"/>
  <c r="AT25" i="5"/>
  <c r="AP25" i="5"/>
  <c r="AI25" i="5"/>
  <c r="AH25" i="5"/>
  <c r="AC25" i="5"/>
  <c r="Y25" i="5"/>
  <c r="X25" i="5"/>
  <c r="W25" i="5"/>
  <c r="V25" i="5"/>
  <c r="U25" i="5"/>
  <c r="BU24" i="5"/>
  <c r="BR24" i="5"/>
  <c r="BM24" i="5"/>
  <c r="BA24" i="5"/>
  <c r="AT24" i="5"/>
  <c r="AP24" i="5"/>
  <c r="AI24" i="5"/>
  <c r="AH24" i="5"/>
  <c r="AC24" i="5"/>
  <c r="Y24" i="5"/>
  <c r="X24" i="5"/>
  <c r="W24" i="5"/>
  <c r="V24" i="5"/>
  <c r="U24" i="5"/>
  <c r="BU23" i="5"/>
  <c r="BR23" i="5"/>
  <c r="BM23" i="5"/>
  <c r="BA23" i="5"/>
  <c r="AT23" i="5"/>
  <c r="AP23" i="5"/>
  <c r="AI23" i="5"/>
  <c r="AH23" i="5"/>
  <c r="AC23" i="5"/>
  <c r="Y23" i="5"/>
  <c r="X23" i="5"/>
  <c r="W23" i="5"/>
  <c r="V23" i="5"/>
  <c r="U23" i="5"/>
  <c r="BU22" i="5"/>
  <c r="BR22" i="5"/>
  <c r="BM22" i="5"/>
  <c r="BA22" i="5"/>
  <c r="AT22" i="5"/>
  <c r="AP22" i="5"/>
  <c r="AI22" i="5"/>
  <c r="AH22" i="5"/>
  <c r="AC22" i="5"/>
  <c r="Y22" i="5"/>
  <c r="X22" i="5"/>
  <c r="W22" i="5"/>
  <c r="V22" i="5"/>
  <c r="U22" i="5"/>
  <c r="BU21" i="5"/>
  <c r="BR21" i="5"/>
  <c r="BM21" i="5"/>
  <c r="BA21" i="5"/>
  <c r="AT21" i="5"/>
  <c r="AP21" i="5"/>
  <c r="AI21" i="5"/>
  <c r="AH21" i="5"/>
  <c r="AC21" i="5"/>
  <c r="Y21" i="5"/>
  <c r="X21" i="5"/>
  <c r="W21" i="5"/>
  <c r="V21" i="5"/>
  <c r="U21" i="5"/>
  <c r="BU20" i="5"/>
  <c r="BR20" i="5"/>
  <c r="BM20" i="5"/>
  <c r="BA20" i="5"/>
  <c r="AT20" i="5"/>
  <c r="AP20" i="5"/>
  <c r="AI20" i="5"/>
  <c r="AH20" i="5"/>
  <c r="AC20" i="5"/>
  <c r="Y20" i="5"/>
  <c r="X20" i="5"/>
  <c r="W20" i="5"/>
  <c r="V20" i="5"/>
  <c r="U20" i="5"/>
  <c r="BU19" i="5"/>
  <c r="BR19" i="5"/>
  <c r="BM19" i="5"/>
  <c r="BA19" i="5"/>
  <c r="AT19" i="5"/>
  <c r="AP19" i="5"/>
  <c r="AI19" i="5"/>
  <c r="AH19" i="5"/>
  <c r="AC19" i="5"/>
  <c r="Y19" i="5"/>
  <c r="X19" i="5"/>
  <c r="W19" i="5"/>
  <c r="V19" i="5"/>
  <c r="U19" i="5"/>
  <c r="BU18" i="5"/>
  <c r="BR18" i="5"/>
  <c r="BM18" i="5"/>
  <c r="BA18" i="5"/>
  <c r="AT18" i="5"/>
  <c r="AP18" i="5"/>
  <c r="AI18" i="5"/>
  <c r="AH18" i="5"/>
  <c r="AC18" i="5"/>
  <c r="Y18" i="5"/>
  <c r="X18" i="5"/>
  <c r="W18" i="5"/>
  <c r="V18" i="5"/>
  <c r="U18" i="5"/>
  <c r="BU17" i="5"/>
  <c r="BR17" i="5"/>
  <c r="BM17" i="5"/>
  <c r="BA17" i="5"/>
  <c r="AT17" i="5"/>
  <c r="AP17" i="5"/>
  <c r="AI17" i="5"/>
  <c r="AH17" i="5"/>
  <c r="AC17" i="5"/>
  <c r="Y17" i="5"/>
  <c r="X17" i="5"/>
  <c r="W17" i="5"/>
  <c r="V17" i="5"/>
  <c r="U17" i="5"/>
  <c r="BU16" i="5"/>
  <c r="BR16" i="5"/>
  <c r="BM16" i="5"/>
  <c r="BA16" i="5"/>
  <c r="AT16" i="5"/>
  <c r="AP16" i="5"/>
  <c r="AI16" i="5"/>
  <c r="AH16" i="5"/>
  <c r="AC16" i="5"/>
  <c r="Y16" i="5"/>
  <c r="X16" i="5"/>
  <c r="W16" i="5"/>
  <c r="V16" i="5"/>
  <c r="U16" i="5"/>
  <c r="BU15" i="5"/>
  <c r="BR15" i="5"/>
  <c r="BM15" i="5"/>
  <c r="BA15" i="5"/>
  <c r="AT15" i="5"/>
  <c r="AP15" i="5"/>
  <c r="AI15" i="5"/>
  <c r="AH15" i="5"/>
  <c r="AC15" i="5"/>
  <c r="Y15" i="5"/>
  <c r="X15" i="5"/>
  <c r="W15" i="5"/>
  <c r="V15" i="5"/>
  <c r="U15" i="5"/>
  <c r="BU14" i="5"/>
  <c r="BR14" i="5"/>
  <c r="BM14" i="5"/>
  <c r="BA14" i="5"/>
  <c r="AT14" i="5"/>
  <c r="AP14" i="5"/>
  <c r="AI14" i="5"/>
  <c r="AH14" i="5"/>
  <c r="AC14" i="5"/>
  <c r="Y14" i="5"/>
  <c r="X14" i="5"/>
  <c r="W14" i="5"/>
  <c r="V14" i="5"/>
  <c r="U14" i="5"/>
  <c r="BU13" i="5"/>
  <c r="BR13" i="5"/>
  <c r="BM13" i="5"/>
  <c r="BA13" i="5"/>
  <c r="AT13" i="5"/>
  <c r="AP13" i="5"/>
  <c r="AI13" i="5"/>
  <c r="AH13" i="5"/>
  <c r="AC13" i="5"/>
  <c r="Y13" i="5"/>
  <c r="X13" i="5"/>
  <c r="W13" i="5"/>
  <c r="V13" i="5"/>
  <c r="U13" i="5"/>
  <c r="BU12" i="5"/>
  <c r="BR12" i="5"/>
  <c r="BM12" i="5"/>
  <c r="BA12" i="5"/>
  <c r="AT12" i="5"/>
  <c r="AP12" i="5"/>
  <c r="AI12" i="5"/>
  <c r="AH12" i="5"/>
  <c r="AC12" i="5"/>
  <c r="Y12" i="5"/>
  <c r="X12" i="5"/>
  <c r="W12" i="5"/>
  <c r="V12" i="5"/>
  <c r="U12" i="5"/>
  <c r="BU11" i="5"/>
  <c r="BR11" i="5"/>
  <c r="BM11" i="5"/>
  <c r="BA11" i="5"/>
  <c r="AT11" i="5"/>
  <c r="AP11" i="5"/>
  <c r="AI11" i="5"/>
  <c r="AH11" i="5"/>
  <c r="AC11" i="5"/>
  <c r="Y11" i="5"/>
  <c r="X11" i="5"/>
  <c r="W11" i="5"/>
  <c r="V11" i="5"/>
  <c r="U11" i="5"/>
  <c r="BU10" i="5"/>
  <c r="BR10" i="5"/>
  <c r="BM10" i="5"/>
  <c r="BA10" i="5"/>
  <c r="AT10" i="5"/>
  <c r="AP10" i="5"/>
  <c r="AI10" i="5"/>
  <c r="AH10" i="5"/>
  <c r="AC10" i="5"/>
  <c r="Y10" i="5"/>
  <c r="X10" i="5"/>
  <c r="W10" i="5"/>
  <c r="V10" i="5"/>
  <c r="U10" i="5"/>
  <c r="BU9" i="5"/>
  <c r="BR9" i="5"/>
  <c r="BM9" i="5"/>
  <c r="BA9" i="5"/>
  <c r="AT9" i="5"/>
  <c r="AP9" i="5"/>
  <c r="AI9" i="5"/>
  <c r="AH9" i="5"/>
  <c r="AC9" i="5"/>
  <c r="Y9" i="5"/>
  <c r="X9" i="5"/>
  <c r="W9" i="5"/>
  <c r="V9" i="5"/>
  <c r="U9" i="5"/>
  <c r="BU8" i="5"/>
  <c r="BR8" i="5"/>
  <c r="BM8" i="5"/>
  <c r="BA8" i="5"/>
  <c r="AT8" i="5"/>
  <c r="AP8" i="5"/>
  <c r="AI8" i="5"/>
  <c r="AH8" i="5"/>
  <c r="AC8" i="5"/>
  <c r="Y8" i="5"/>
  <c r="X8" i="5"/>
  <c r="W8" i="5"/>
  <c r="V8" i="5"/>
  <c r="U8" i="5"/>
  <c r="BU7" i="5"/>
  <c r="BR7" i="5"/>
  <c r="BM7" i="5"/>
  <c r="BA7" i="5"/>
  <c r="AT7" i="5"/>
  <c r="AP7" i="5"/>
  <c r="AI7" i="5"/>
  <c r="AH7" i="5"/>
  <c r="AC7" i="5"/>
  <c r="Y7" i="5"/>
  <c r="X7" i="5"/>
  <c r="W7" i="5"/>
  <c r="V7" i="5"/>
  <c r="U7" i="5"/>
  <c r="BU6" i="5"/>
  <c r="BR6" i="5"/>
  <c r="BM6" i="5"/>
  <c r="BA6" i="5"/>
  <c r="AT6" i="5"/>
  <c r="AP6" i="5"/>
  <c r="AI6" i="5"/>
  <c r="AH6" i="5"/>
  <c r="AC6" i="5"/>
  <c r="Y6" i="5"/>
  <c r="X6" i="5"/>
  <c r="W6" i="5"/>
  <c r="V6" i="5"/>
  <c r="U6" i="5"/>
  <c r="BU5" i="5"/>
  <c r="BR5" i="5"/>
  <c r="BM5" i="5"/>
  <c r="BA5" i="5"/>
  <c r="AT5" i="5"/>
  <c r="AP5" i="5"/>
  <c r="AI5" i="5"/>
  <c r="AH5" i="5"/>
  <c r="AC5" i="5"/>
  <c r="Y5" i="5"/>
  <c r="X5" i="5"/>
  <c r="W5" i="5"/>
  <c r="V5" i="5"/>
  <c r="U5" i="5"/>
  <c r="BU4" i="5"/>
  <c r="BR4" i="5"/>
  <c r="BM4" i="5"/>
  <c r="BA4" i="5"/>
  <c r="AT4" i="5"/>
  <c r="AP4" i="5"/>
  <c r="AI4" i="5"/>
  <c r="AH4" i="5"/>
  <c r="AC4" i="5"/>
  <c r="Y4" i="5"/>
  <c r="X4" i="5"/>
  <c r="W4" i="5"/>
  <c r="V4" i="5"/>
  <c r="U4" i="5"/>
  <c r="BU3" i="5"/>
  <c r="BR3" i="5"/>
  <c r="BM3" i="5"/>
  <c r="BA3" i="5"/>
  <c r="AT3" i="5"/>
  <c r="AP3" i="5"/>
  <c r="AI3" i="5"/>
  <c r="AH3" i="5"/>
  <c r="AC3" i="5"/>
  <c r="Y3" i="5"/>
  <c r="X3" i="5"/>
  <c r="W3" i="5"/>
  <c r="V3" i="5"/>
  <c r="U3" i="5"/>
  <c r="BU2" i="5"/>
  <c r="BR2" i="5"/>
  <c r="BM2" i="5"/>
  <c r="BA2" i="5"/>
  <c r="AT2" i="5"/>
  <c r="AP2" i="5"/>
  <c r="AI2" i="5"/>
  <c r="AH2" i="5"/>
  <c r="AC2" i="5"/>
  <c r="Y2" i="5"/>
  <c r="X2" i="5"/>
  <c r="W2" i="5"/>
  <c r="V2" i="5"/>
  <c r="U2" i="5"/>
  <c r="BU28" i="2"/>
  <c r="BR28" i="2"/>
  <c r="BM28" i="2"/>
  <c r="BA28" i="2"/>
  <c r="AT28" i="2"/>
  <c r="AP28" i="2"/>
  <c r="AI28" i="2"/>
  <c r="AH28" i="2"/>
  <c r="AC28" i="2"/>
  <c r="Y28" i="2"/>
  <c r="X28" i="2"/>
  <c r="W28" i="2"/>
  <c r="V28" i="2"/>
  <c r="U28" i="2"/>
  <c r="BU98" i="2"/>
  <c r="BR98" i="2"/>
  <c r="BM98" i="2"/>
  <c r="BA98" i="2"/>
  <c r="AT98" i="2"/>
  <c r="AP98" i="2"/>
  <c r="AI98" i="2"/>
  <c r="AH98" i="2"/>
  <c r="AC98" i="2"/>
  <c r="Y98" i="2"/>
  <c r="X98" i="2"/>
  <c r="W98" i="2"/>
  <c r="V98" i="2"/>
  <c r="U98" i="2"/>
  <c r="BU102" i="2"/>
  <c r="BR102" i="2"/>
  <c r="BM102" i="2"/>
  <c r="BA102" i="2"/>
  <c r="AT102" i="2"/>
  <c r="AP102" i="2"/>
  <c r="AI102" i="2"/>
  <c r="AH102" i="2"/>
  <c r="AC102" i="2"/>
  <c r="Y102" i="2"/>
  <c r="X102" i="2"/>
  <c r="W102" i="2"/>
  <c r="V102" i="2"/>
  <c r="U102" i="2"/>
  <c r="BU83" i="2"/>
  <c r="BR83" i="2"/>
  <c r="BM83" i="2"/>
  <c r="BA83" i="2"/>
  <c r="AT83" i="2"/>
  <c r="AP83" i="2"/>
  <c r="AI83" i="2"/>
  <c r="AH83" i="2"/>
  <c r="AC83" i="2"/>
  <c r="Y83" i="2"/>
  <c r="X83" i="2"/>
  <c r="W83" i="2"/>
  <c r="V83" i="2"/>
  <c r="U83" i="2"/>
  <c r="BU22" i="2"/>
  <c r="BR22" i="2"/>
  <c r="BM22" i="2"/>
  <c r="BA22" i="2"/>
  <c r="AT22" i="2"/>
  <c r="AP22" i="2"/>
  <c r="AI22" i="2"/>
  <c r="AH22" i="2"/>
  <c r="AC22" i="2"/>
  <c r="Y22" i="2"/>
  <c r="X22" i="2"/>
  <c r="W22" i="2"/>
  <c r="V22" i="2"/>
  <c r="U22" i="2"/>
  <c r="BU40" i="2"/>
  <c r="BR40" i="2"/>
  <c r="BM40" i="2"/>
  <c r="BA40" i="2"/>
  <c r="AT40" i="2"/>
  <c r="AP40" i="2"/>
  <c r="AI40" i="2"/>
  <c r="AH40" i="2"/>
  <c r="AC40" i="2"/>
  <c r="Y40" i="2"/>
  <c r="X40" i="2"/>
  <c r="W40" i="2"/>
  <c r="V40" i="2"/>
  <c r="U40" i="2"/>
  <c r="BU80" i="2"/>
  <c r="BR80" i="2"/>
  <c r="BM80" i="2"/>
  <c r="BA80" i="2"/>
  <c r="AT80" i="2"/>
  <c r="AP80" i="2"/>
  <c r="AI80" i="2"/>
  <c r="AH80" i="2"/>
  <c r="AC80" i="2"/>
  <c r="Y80" i="2"/>
  <c r="X80" i="2"/>
  <c r="W80" i="2"/>
  <c r="V80" i="2"/>
  <c r="U80" i="2"/>
  <c r="BU5" i="2"/>
  <c r="BR5" i="2"/>
  <c r="BM5" i="2"/>
  <c r="BA5" i="2"/>
  <c r="AT5" i="2"/>
  <c r="AP5" i="2"/>
  <c r="AI5" i="2"/>
  <c r="AH5" i="2"/>
  <c r="AC5" i="2"/>
  <c r="Y5" i="2"/>
  <c r="X5" i="2"/>
  <c r="W5" i="2"/>
  <c r="V5" i="2"/>
  <c r="U5" i="2"/>
  <c r="BU27" i="2"/>
  <c r="BR27" i="2"/>
  <c r="BM27" i="2"/>
  <c r="BA27" i="2"/>
  <c r="AT27" i="2"/>
  <c r="AP27" i="2"/>
  <c r="AI27" i="2"/>
  <c r="AH27" i="2"/>
  <c r="AC27" i="2"/>
  <c r="Y27" i="2"/>
  <c r="X27" i="2"/>
  <c r="W27" i="2"/>
  <c r="V27" i="2"/>
  <c r="U27" i="2"/>
  <c r="BU79" i="2"/>
  <c r="BR79" i="2"/>
  <c r="BM79" i="2"/>
  <c r="BA79" i="2"/>
  <c r="AT79" i="2"/>
  <c r="AP79" i="2"/>
  <c r="AI79" i="2"/>
  <c r="AH79" i="2"/>
  <c r="AC79" i="2"/>
  <c r="Y79" i="2"/>
  <c r="X79" i="2"/>
  <c r="W79" i="2"/>
  <c r="V79" i="2"/>
  <c r="U79" i="2"/>
  <c r="BU36" i="2"/>
  <c r="BR36" i="2"/>
  <c r="BM36" i="2"/>
  <c r="BA36" i="2"/>
  <c r="AT36" i="2"/>
  <c r="AP36" i="2"/>
  <c r="AI36" i="2"/>
  <c r="AH36" i="2"/>
  <c r="AC36" i="2"/>
  <c r="Y36" i="2"/>
  <c r="X36" i="2"/>
  <c r="W36" i="2"/>
  <c r="V36" i="2"/>
  <c r="U36" i="2"/>
  <c r="BU9" i="2"/>
  <c r="BR9" i="2"/>
  <c r="BM9" i="2"/>
  <c r="BA9" i="2"/>
  <c r="AT9" i="2"/>
  <c r="AP9" i="2"/>
  <c r="AI9" i="2"/>
  <c r="AH9" i="2"/>
  <c r="AC9" i="2"/>
  <c r="Y9" i="2"/>
  <c r="X9" i="2"/>
  <c r="W9" i="2"/>
  <c r="V9" i="2"/>
  <c r="U9" i="2"/>
  <c r="BU104" i="2"/>
  <c r="BR104" i="2"/>
  <c r="BM104" i="2"/>
  <c r="BA104" i="2"/>
  <c r="AT104" i="2"/>
  <c r="AP104" i="2"/>
  <c r="AI104" i="2"/>
  <c r="AH104" i="2"/>
  <c r="AC104" i="2"/>
  <c r="Y104" i="2"/>
  <c r="X104" i="2"/>
  <c r="W104" i="2"/>
  <c r="V104" i="2"/>
  <c r="U104" i="2"/>
  <c r="BU59" i="2"/>
  <c r="BR59" i="2"/>
  <c r="BM59" i="2"/>
  <c r="BA59" i="2"/>
  <c r="AT59" i="2"/>
  <c r="AP59" i="2"/>
  <c r="AI59" i="2"/>
  <c r="AH59" i="2"/>
  <c r="AC59" i="2"/>
  <c r="Y59" i="2"/>
  <c r="X59" i="2"/>
  <c r="W59" i="2"/>
  <c r="V59" i="2"/>
  <c r="U59" i="2"/>
  <c r="BU95" i="2"/>
  <c r="BR95" i="2"/>
  <c r="BM95" i="2"/>
  <c r="BA95" i="2"/>
  <c r="AT95" i="2"/>
  <c r="AP95" i="2"/>
  <c r="AI95" i="2"/>
  <c r="AH95" i="2"/>
  <c r="AC95" i="2"/>
  <c r="Y95" i="2"/>
  <c r="X95" i="2"/>
  <c r="W95" i="2"/>
  <c r="V95" i="2"/>
  <c r="U95" i="2"/>
  <c r="BU15" i="2"/>
  <c r="BR15" i="2"/>
  <c r="BM15" i="2"/>
  <c r="BA15" i="2"/>
  <c r="AT15" i="2"/>
  <c r="AP15" i="2"/>
  <c r="AI15" i="2"/>
  <c r="AH15" i="2"/>
  <c r="AC15" i="2"/>
  <c r="Y15" i="2"/>
  <c r="X15" i="2"/>
  <c r="W15" i="2"/>
  <c r="V15" i="2"/>
  <c r="U15" i="2"/>
  <c r="BU55" i="2"/>
  <c r="BR55" i="2"/>
  <c r="BM55" i="2"/>
  <c r="BA55" i="2"/>
  <c r="AT55" i="2"/>
  <c r="AP55" i="2"/>
  <c r="AI55" i="2"/>
  <c r="AH55" i="2"/>
  <c r="AC55" i="2"/>
  <c r="Y55" i="2"/>
  <c r="X55" i="2"/>
  <c r="W55" i="2"/>
  <c r="V55" i="2"/>
  <c r="U55" i="2"/>
  <c r="BU90" i="2"/>
  <c r="BR90" i="2"/>
  <c r="BM90" i="2"/>
  <c r="BA90" i="2"/>
  <c r="AT90" i="2"/>
  <c r="AP90" i="2"/>
  <c r="AI90" i="2"/>
  <c r="AH90" i="2"/>
  <c r="AC90" i="2"/>
  <c r="Y90" i="2"/>
  <c r="X90" i="2"/>
  <c r="W90" i="2"/>
  <c r="V90" i="2"/>
  <c r="U90" i="2"/>
  <c r="BU74" i="2"/>
  <c r="BR74" i="2"/>
  <c r="BM74" i="2"/>
  <c r="BA74" i="2"/>
  <c r="AT74" i="2"/>
  <c r="AP74" i="2"/>
  <c r="AI74" i="2"/>
  <c r="AH74" i="2"/>
  <c r="AC74" i="2"/>
  <c r="Y74" i="2"/>
  <c r="X74" i="2"/>
  <c r="W74" i="2"/>
  <c r="V74" i="2"/>
  <c r="U74" i="2"/>
  <c r="BU71" i="2"/>
  <c r="BR71" i="2"/>
  <c r="BM71" i="2"/>
  <c r="BA71" i="2"/>
  <c r="AT71" i="2"/>
  <c r="AP71" i="2"/>
  <c r="AI71" i="2"/>
  <c r="AH71" i="2"/>
  <c r="AC71" i="2"/>
  <c r="Y71" i="2"/>
  <c r="X71" i="2"/>
  <c r="W71" i="2"/>
  <c r="V71" i="2"/>
  <c r="U71" i="2"/>
  <c r="BU76" i="2"/>
  <c r="BR76" i="2"/>
  <c r="BM76" i="2"/>
  <c r="BA76" i="2"/>
  <c r="AT76" i="2"/>
  <c r="AP76" i="2"/>
  <c r="AI76" i="2"/>
  <c r="AH76" i="2"/>
  <c r="AC76" i="2"/>
  <c r="Y76" i="2"/>
  <c r="X76" i="2"/>
  <c r="W76" i="2"/>
  <c r="V76" i="2"/>
  <c r="U76" i="2"/>
  <c r="BU16" i="2"/>
  <c r="BR16" i="2"/>
  <c r="BM16" i="2"/>
  <c r="BA16" i="2"/>
  <c r="AT16" i="2"/>
  <c r="AP16" i="2"/>
  <c r="AI16" i="2"/>
  <c r="AH16" i="2"/>
  <c r="AC16" i="2"/>
  <c r="Y16" i="2"/>
  <c r="X16" i="2"/>
  <c r="W16" i="2"/>
  <c r="V16" i="2"/>
  <c r="U16" i="2"/>
  <c r="BU35" i="2"/>
  <c r="BR35" i="2"/>
  <c r="BM35" i="2"/>
  <c r="BA35" i="2"/>
  <c r="AT35" i="2"/>
  <c r="AP35" i="2"/>
  <c r="AI35" i="2"/>
  <c r="AH35" i="2"/>
  <c r="AC35" i="2"/>
  <c r="Y35" i="2"/>
  <c r="X35" i="2"/>
  <c r="W35" i="2"/>
  <c r="V35" i="2"/>
  <c r="U35" i="2"/>
  <c r="BU73" i="2"/>
  <c r="BR73" i="2"/>
  <c r="BM73" i="2"/>
  <c r="BA73" i="2"/>
  <c r="AT73" i="2"/>
  <c r="AP73" i="2"/>
  <c r="AI73" i="2"/>
  <c r="AH73" i="2"/>
  <c r="AC73" i="2"/>
  <c r="Y73" i="2"/>
  <c r="X73" i="2"/>
  <c r="W73" i="2"/>
  <c r="V73" i="2"/>
  <c r="U73" i="2"/>
  <c r="BU66" i="2"/>
  <c r="BR66" i="2"/>
  <c r="BM66" i="2"/>
  <c r="BA66" i="2"/>
  <c r="AT66" i="2"/>
  <c r="AP66" i="2"/>
  <c r="AI66" i="2"/>
  <c r="AH66" i="2"/>
  <c r="AC66" i="2"/>
  <c r="Y66" i="2"/>
  <c r="X66" i="2"/>
  <c r="W66" i="2"/>
  <c r="V66" i="2"/>
  <c r="U66" i="2"/>
  <c r="BU62" i="2"/>
  <c r="BR62" i="2"/>
  <c r="BM62" i="2"/>
  <c r="BA62" i="2"/>
  <c r="AT62" i="2"/>
  <c r="AP62" i="2"/>
  <c r="AI62" i="2"/>
  <c r="AH62" i="2"/>
  <c r="AC62" i="2"/>
  <c r="Y62" i="2"/>
  <c r="X62" i="2"/>
  <c r="W62" i="2"/>
  <c r="V62" i="2"/>
  <c r="U62" i="2"/>
  <c r="BU58" i="2"/>
  <c r="BR58" i="2"/>
  <c r="BM58" i="2"/>
  <c r="BA58" i="2"/>
  <c r="AT58" i="2"/>
  <c r="AP58" i="2"/>
  <c r="AI58" i="2"/>
  <c r="AH58" i="2"/>
  <c r="AC58" i="2"/>
  <c r="Y58" i="2"/>
  <c r="X58" i="2"/>
  <c r="W58" i="2"/>
  <c r="V58" i="2"/>
  <c r="U58" i="2"/>
  <c r="BU56" i="2"/>
  <c r="BR56" i="2"/>
  <c r="BM56" i="2"/>
  <c r="BA56" i="2"/>
  <c r="AT56" i="2"/>
  <c r="AP56" i="2"/>
  <c r="AI56" i="2"/>
  <c r="AH56" i="2"/>
  <c r="AC56" i="2"/>
  <c r="Y56" i="2"/>
  <c r="X56" i="2"/>
  <c r="W56" i="2"/>
  <c r="V56" i="2"/>
  <c r="U56" i="2"/>
  <c r="BU57" i="2"/>
  <c r="BR57" i="2"/>
  <c r="BM57" i="2"/>
  <c r="BA57" i="2"/>
  <c r="AT57" i="2"/>
  <c r="AP57" i="2"/>
  <c r="AI57" i="2"/>
  <c r="AH57" i="2"/>
  <c r="AC57" i="2"/>
  <c r="Y57" i="2"/>
  <c r="X57" i="2"/>
  <c r="W57" i="2"/>
  <c r="V57" i="2"/>
  <c r="U57" i="2"/>
  <c r="BU30" i="2"/>
  <c r="BR30" i="2"/>
  <c r="BM30" i="2"/>
  <c r="BA30" i="2"/>
  <c r="AT30" i="2"/>
  <c r="AP30" i="2"/>
  <c r="AI30" i="2"/>
  <c r="AH30" i="2"/>
  <c r="AC30" i="2"/>
  <c r="Y30" i="2"/>
  <c r="X30" i="2"/>
  <c r="W30" i="2"/>
  <c r="V30" i="2"/>
  <c r="U30" i="2"/>
  <c r="BU25" i="2"/>
  <c r="BR25" i="2"/>
  <c r="BM25" i="2"/>
  <c r="BA25" i="2"/>
  <c r="AT25" i="2"/>
  <c r="AP25" i="2"/>
  <c r="AI25" i="2"/>
  <c r="AH25" i="2"/>
  <c r="AC25" i="2"/>
  <c r="Y25" i="2"/>
  <c r="X25" i="2"/>
  <c r="W25" i="2"/>
  <c r="V25" i="2"/>
  <c r="U25" i="2"/>
  <c r="BU68" i="2"/>
  <c r="BR68" i="2"/>
  <c r="BM68" i="2"/>
  <c r="BA68" i="2"/>
  <c r="AT68" i="2"/>
  <c r="AP68" i="2"/>
  <c r="AI68" i="2"/>
  <c r="AH68" i="2"/>
  <c r="AC68" i="2"/>
  <c r="Y68" i="2"/>
  <c r="X68" i="2"/>
  <c r="W68" i="2"/>
  <c r="V68" i="2"/>
  <c r="U68" i="2"/>
  <c r="BU67" i="2"/>
  <c r="BR67" i="2"/>
  <c r="BM67" i="2"/>
  <c r="BA67" i="2"/>
  <c r="AT67" i="2"/>
  <c r="AP67" i="2"/>
  <c r="AI67" i="2"/>
  <c r="AH67" i="2"/>
  <c r="AC67" i="2"/>
  <c r="Y67" i="2"/>
  <c r="X67" i="2"/>
  <c r="W67" i="2"/>
  <c r="V67" i="2"/>
  <c r="U67" i="2"/>
  <c r="BU43" i="2"/>
  <c r="BR43" i="2"/>
  <c r="BM43" i="2"/>
  <c r="BA43" i="2"/>
  <c r="AT43" i="2"/>
  <c r="AP43" i="2"/>
  <c r="AI43" i="2"/>
  <c r="AH43" i="2"/>
  <c r="AC43" i="2"/>
  <c r="Y43" i="2"/>
  <c r="X43" i="2"/>
  <c r="W43" i="2"/>
  <c r="V43" i="2"/>
  <c r="U43" i="2"/>
  <c r="BU3" i="2"/>
  <c r="BR3" i="2"/>
  <c r="BM3" i="2"/>
  <c r="BA3" i="2"/>
  <c r="AT3" i="2"/>
  <c r="AP3" i="2"/>
  <c r="AI3" i="2"/>
  <c r="AH3" i="2"/>
  <c r="AC3" i="2"/>
  <c r="Y3" i="2"/>
  <c r="X3" i="2"/>
  <c r="W3" i="2"/>
  <c r="V3" i="2"/>
  <c r="U3" i="2"/>
  <c r="BU23" i="2"/>
  <c r="BR23" i="2"/>
  <c r="BM23" i="2"/>
  <c r="BA23" i="2"/>
  <c r="AT23" i="2"/>
  <c r="AP23" i="2"/>
  <c r="AI23" i="2"/>
  <c r="AH23" i="2"/>
  <c r="AC23" i="2"/>
  <c r="Y23" i="2"/>
  <c r="X23" i="2"/>
  <c r="W23" i="2"/>
  <c r="V23" i="2"/>
  <c r="U23" i="2"/>
  <c r="BU8" i="2"/>
  <c r="BR8" i="2"/>
  <c r="BM8" i="2"/>
  <c r="BA8" i="2"/>
  <c r="AT8" i="2"/>
  <c r="AP8" i="2"/>
  <c r="AI8" i="2"/>
  <c r="AH8" i="2"/>
  <c r="AC8" i="2"/>
  <c r="Y8" i="2"/>
  <c r="X8" i="2"/>
  <c r="W8" i="2"/>
  <c r="V8" i="2"/>
  <c r="U8" i="2"/>
  <c r="BU86" i="2"/>
  <c r="BR86" i="2"/>
  <c r="BM86" i="2"/>
  <c r="BA86" i="2"/>
  <c r="AT86" i="2"/>
  <c r="AP86" i="2"/>
  <c r="AI86" i="2"/>
  <c r="AH86" i="2"/>
  <c r="AC86" i="2"/>
  <c r="Y86" i="2"/>
  <c r="X86" i="2"/>
  <c r="W86" i="2"/>
  <c r="V86" i="2"/>
  <c r="U86" i="2"/>
  <c r="BU38" i="2"/>
  <c r="BR38" i="2"/>
  <c r="BM38" i="2"/>
  <c r="BA38" i="2"/>
  <c r="AT38" i="2"/>
  <c r="AP38" i="2"/>
  <c r="AI38" i="2"/>
  <c r="AH38" i="2"/>
  <c r="AC38" i="2"/>
  <c r="Y38" i="2"/>
  <c r="X38" i="2"/>
  <c r="W38" i="2"/>
  <c r="V38" i="2"/>
  <c r="U38" i="2"/>
  <c r="BU48" i="2"/>
  <c r="BR48" i="2"/>
  <c r="BM48" i="2"/>
  <c r="BA48" i="2"/>
  <c r="AT48" i="2"/>
  <c r="AP48" i="2"/>
  <c r="AI48" i="2"/>
  <c r="AH48" i="2"/>
  <c r="AC48" i="2"/>
  <c r="Y48" i="2"/>
  <c r="X48" i="2"/>
  <c r="W48" i="2"/>
  <c r="V48" i="2"/>
  <c r="U48" i="2"/>
  <c r="BU53" i="2"/>
  <c r="BR53" i="2"/>
  <c r="BM53" i="2"/>
  <c r="BA53" i="2"/>
  <c r="AT53" i="2"/>
  <c r="AP53" i="2"/>
  <c r="AI53" i="2"/>
  <c r="AH53" i="2"/>
  <c r="AC53" i="2"/>
  <c r="Y53" i="2"/>
  <c r="X53" i="2"/>
  <c r="W53" i="2"/>
  <c r="V53" i="2"/>
  <c r="U53" i="2"/>
  <c r="BU46" i="2"/>
  <c r="BR46" i="2"/>
  <c r="BM46" i="2"/>
  <c r="BA46" i="2"/>
  <c r="AT46" i="2"/>
  <c r="AP46" i="2"/>
  <c r="AI46" i="2"/>
  <c r="AH46" i="2"/>
  <c r="AC46" i="2"/>
  <c r="Y46" i="2"/>
  <c r="X46" i="2"/>
  <c r="W46" i="2"/>
  <c r="V46" i="2"/>
  <c r="U46" i="2"/>
  <c r="BU97" i="2"/>
  <c r="BR97" i="2"/>
  <c r="BM97" i="2"/>
  <c r="BA97" i="2"/>
  <c r="AT97" i="2"/>
  <c r="AP97" i="2"/>
  <c r="AI97" i="2"/>
  <c r="AH97" i="2"/>
  <c r="AC97" i="2"/>
  <c r="Y97" i="2"/>
  <c r="X97" i="2"/>
  <c r="W97" i="2"/>
  <c r="V97" i="2"/>
  <c r="U97" i="2"/>
  <c r="BU7" i="2"/>
  <c r="BR7" i="2"/>
  <c r="BM7" i="2"/>
  <c r="BA7" i="2"/>
  <c r="AT7" i="2"/>
  <c r="AP7" i="2"/>
  <c r="AI7" i="2"/>
  <c r="AH7" i="2"/>
  <c r="AC7" i="2"/>
  <c r="Y7" i="2"/>
  <c r="X7" i="2"/>
  <c r="W7" i="2"/>
  <c r="V7" i="2"/>
  <c r="U7" i="2"/>
  <c r="BU91" i="2"/>
  <c r="BR91" i="2"/>
  <c r="BM91" i="2"/>
  <c r="BA91" i="2"/>
  <c r="AT91" i="2"/>
  <c r="AP91" i="2"/>
  <c r="AI91" i="2"/>
  <c r="AH91" i="2"/>
  <c r="AC91" i="2"/>
  <c r="Y91" i="2"/>
  <c r="X91" i="2"/>
  <c r="W91" i="2"/>
  <c r="V91" i="2"/>
  <c r="U91" i="2"/>
  <c r="BU60" i="2"/>
  <c r="BR60" i="2"/>
  <c r="BM60" i="2"/>
  <c r="BA60" i="2"/>
  <c r="AT60" i="2"/>
  <c r="AP60" i="2"/>
  <c r="AI60" i="2"/>
  <c r="AH60" i="2"/>
  <c r="AC60" i="2"/>
  <c r="Y60" i="2"/>
  <c r="X60" i="2"/>
  <c r="W60" i="2"/>
  <c r="V60" i="2"/>
  <c r="U60" i="2"/>
  <c r="BU32" i="2"/>
  <c r="BR32" i="2"/>
  <c r="BM32" i="2"/>
  <c r="BA32" i="2"/>
  <c r="AT32" i="2"/>
  <c r="AP32" i="2"/>
  <c r="AI32" i="2"/>
  <c r="AH32" i="2"/>
  <c r="AC32" i="2"/>
  <c r="Y32" i="2"/>
  <c r="X32" i="2"/>
  <c r="W32" i="2"/>
  <c r="V32" i="2"/>
  <c r="U32" i="2"/>
  <c r="BU31" i="2"/>
  <c r="BR31" i="2"/>
  <c r="BM31" i="2"/>
  <c r="BA31" i="2"/>
  <c r="AT31" i="2"/>
  <c r="AP31" i="2"/>
  <c r="AI31" i="2"/>
  <c r="AH31" i="2"/>
  <c r="AC31" i="2"/>
  <c r="Y31" i="2"/>
  <c r="X31" i="2"/>
  <c r="W31" i="2"/>
  <c r="V31" i="2"/>
  <c r="U31" i="2"/>
  <c r="BU21" i="2"/>
  <c r="BR21" i="2"/>
  <c r="BM21" i="2"/>
  <c r="BA21" i="2"/>
  <c r="AT21" i="2"/>
  <c r="AP21" i="2"/>
  <c r="AI21" i="2"/>
  <c r="AH21" i="2"/>
  <c r="AC21" i="2"/>
  <c r="Y21" i="2"/>
  <c r="X21" i="2"/>
  <c r="W21" i="2"/>
  <c r="V21" i="2"/>
  <c r="U21" i="2"/>
  <c r="BU105" i="2"/>
  <c r="BR105" i="2"/>
  <c r="BM105" i="2"/>
  <c r="BA105" i="2"/>
  <c r="AT105" i="2"/>
  <c r="AP105" i="2"/>
  <c r="AI105" i="2"/>
  <c r="AH105" i="2"/>
  <c r="AC105" i="2"/>
  <c r="Y105" i="2"/>
  <c r="X105" i="2"/>
  <c r="W105" i="2"/>
  <c r="V105" i="2"/>
  <c r="U105" i="2"/>
  <c r="BU101" i="2"/>
  <c r="BR101" i="2"/>
  <c r="BM101" i="2"/>
  <c r="BA101" i="2"/>
  <c r="AT101" i="2"/>
  <c r="AP101" i="2"/>
  <c r="AI101" i="2"/>
  <c r="AH101" i="2"/>
  <c r="AC101" i="2"/>
  <c r="Y101" i="2"/>
  <c r="X101" i="2"/>
  <c r="W101" i="2"/>
  <c r="V101" i="2"/>
  <c r="U101" i="2"/>
  <c r="BU87" i="2"/>
  <c r="BR87" i="2"/>
  <c r="BM87" i="2"/>
  <c r="BA87" i="2"/>
  <c r="AT87" i="2"/>
  <c r="AP87" i="2"/>
  <c r="AI87" i="2"/>
  <c r="AH87" i="2"/>
  <c r="AC87" i="2"/>
  <c r="Y87" i="2"/>
  <c r="X87" i="2"/>
  <c r="W87" i="2"/>
  <c r="V87" i="2"/>
  <c r="U87" i="2"/>
  <c r="BU63" i="2"/>
  <c r="BR63" i="2"/>
  <c r="BM63" i="2"/>
  <c r="BA63" i="2"/>
  <c r="AT63" i="2"/>
  <c r="AP63" i="2"/>
  <c r="AI63" i="2"/>
  <c r="AH63" i="2"/>
  <c r="AC63" i="2"/>
  <c r="Y63" i="2"/>
  <c r="X63" i="2"/>
  <c r="W63" i="2"/>
  <c r="V63" i="2"/>
  <c r="U63" i="2"/>
  <c r="BU24" i="2"/>
  <c r="BR24" i="2"/>
  <c r="BM24" i="2"/>
  <c r="BA24" i="2"/>
  <c r="AT24" i="2"/>
  <c r="AP24" i="2"/>
  <c r="AI24" i="2"/>
  <c r="AH24" i="2"/>
  <c r="AC24" i="2"/>
  <c r="Y24" i="2"/>
  <c r="X24" i="2"/>
  <c r="W24" i="2"/>
  <c r="V24" i="2"/>
  <c r="U24" i="2"/>
  <c r="BU10" i="2"/>
  <c r="BR10" i="2"/>
  <c r="BM10" i="2"/>
  <c r="BA10" i="2"/>
  <c r="AT10" i="2"/>
  <c r="AP10" i="2"/>
  <c r="AI10" i="2"/>
  <c r="AH10" i="2"/>
  <c r="AC10" i="2"/>
  <c r="Y10" i="2"/>
  <c r="X10" i="2"/>
  <c r="W10" i="2"/>
  <c r="V10" i="2"/>
  <c r="U10" i="2"/>
  <c r="BU2" i="2"/>
  <c r="BR2" i="2"/>
  <c r="BM2" i="2"/>
  <c r="BA2" i="2"/>
  <c r="AT2" i="2"/>
  <c r="AP2" i="2"/>
  <c r="AI2" i="2"/>
  <c r="AH2" i="2"/>
  <c r="AC2" i="2"/>
  <c r="Y2" i="2"/>
  <c r="X2" i="2"/>
  <c r="W2" i="2"/>
  <c r="V2" i="2"/>
  <c r="U2" i="2"/>
  <c r="BU99" i="2"/>
  <c r="BR99" i="2"/>
  <c r="BM99" i="2"/>
  <c r="BA99" i="2"/>
  <c r="AT99" i="2"/>
  <c r="AP99" i="2"/>
  <c r="AI99" i="2"/>
  <c r="AH99" i="2"/>
  <c r="AC99" i="2"/>
  <c r="Y99" i="2"/>
  <c r="X99" i="2"/>
  <c r="W99" i="2"/>
  <c r="V99" i="2"/>
  <c r="U99" i="2"/>
  <c r="BU42" i="2"/>
  <c r="BR42" i="2"/>
  <c r="BM42" i="2"/>
  <c r="BA42" i="2"/>
  <c r="AT42" i="2"/>
  <c r="AP42" i="2"/>
  <c r="AI42" i="2"/>
  <c r="AH42" i="2"/>
  <c r="AC42" i="2"/>
  <c r="Y42" i="2"/>
  <c r="X42" i="2"/>
  <c r="W42" i="2"/>
  <c r="V42" i="2"/>
  <c r="U42" i="2"/>
  <c r="BU17" i="2"/>
  <c r="BR17" i="2"/>
  <c r="BM17" i="2"/>
  <c r="BA17" i="2"/>
  <c r="AT17" i="2"/>
  <c r="AP17" i="2"/>
  <c r="AI17" i="2"/>
  <c r="AH17" i="2"/>
  <c r="AC17" i="2"/>
  <c r="Y17" i="2"/>
  <c r="X17" i="2"/>
  <c r="W17" i="2"/>
  <c r="V17" i="2"/>
  <c r="U17" i="2"/>
  <c r="BU103" i="2"/>
  <c r="BR103" i="2"/>
  <c r="BM103" i="2"/>
  <c r="BA103" i="2"/>
  <c r="AT103" i="2"/>
  <c r="AP103" i="2"/>
  <c r="AI103" i="2"/>
  <c r="AH103" i="2"/>
  <c r="AC103" i="2"/>
  <c r="Y103" i="2"/>
  <c r="X103" i="2"/>
  <c r="W103" i="2"/>
  <c r="V103" i="2"/>
  <c r="U103" i="2"/>
  <c r="BU50" i="2"/>
  <c r="BR50" i="2"/>
  <c r="BM50" i="2"/>
  <c r="BA50" i="2"/>
  <c r="AT50" i="2"/>
  <c r="AP50" i="2"/>
  <c r="AI50" i="2"/>
  <c r="AH50" i="2"/>
  <c r="AC50" i="2"/>
  <c r="Y50" i="2"/>
  <c r="X50" i="2"/>
  <c r="W50" i="2"/>
  <c r="V50" i="2"/>
  <c r="U50" i="2"/>
  <c r="BU96" i="2"/>
  <c r="BR96" i="2"/>
  <c r="BM96" i="2"/>
  <c r="BA96" i="2"/>
  <c r="AT96" i="2"/>
  <c r="AP96" i="2"/>
  <c r="AI96" i="2"/>
  <c r="AH96" i="2"/>
  <c r="AC96" i="2"/>
  <c r="Y96" i="2"/>
  <c r="X96" i="2"/>
  <c r="W96" i="2"/>
  <c r="V96" i="2"/>
  <c r="U96" i="2"/>
  <c r="BU100" i="2"/>
  <c r="BR100" i="2"/>
  <c r="BM100" i="2"/>
  <c r="BA100" i="2"/>
  <c r="AT100" i="2"/>
  <c r="AP100" i="2"/>
  <c r="AI100" i="2"/>
  <c r="AH100" i="2"/>
  <c r="AC100" i="2"/>
  <c r="Y100" i="2"/>
  <c r="X100" i="2"/>
  <c r="W100" i="2"/>
  <c r="V100" i="2"/>
  <c r="U100" i="2"/>
  <c r="BU72" i="2"/>
  <c r="BR72" i="2"/>
  <c r="BM72" i="2"/>
  <c r="BA72" i="2"/>
  <c r="AT72" i="2"/>
  <c r="AP72" i="2"/>
  <c r="AI72" i="2"/>
  <c r="AH72" i="2"/>
  <c r="AC72" i="2"/>
  <c r="Y72" i="2"/>
  <c r="X72" i="2"/>
  <c r="W72" i="2"/>
  <c r="V72" i="2"/>
  <c r="U72" i="2"/>
  <c r="BU81" i="2"/>
  <c r="BR81" i="2"/>
  <c r="BM81" i="2"/>
  <c r="BA81" i="2"/>
  <c r="AT81" i="2"/>
  <c r="AP81" i="2"/>
  <c r="AI81" i="2"/>
  <c r="AH81" i="2"/>
  <c r="AC81" i="2"/>
  <c r="Y81" i="2"/>
  <c r="X81" i="2"/>
  <c r="W81" i="2"/>
  <c r="V81" i="2"/>
  <c r="U81" i="2"/>
  <c r="BU84" i="2"/>
  <c r="BR84" i="2"/>
  <c r="BM84" i="2"/>
  <c r="BA84" i="2"/>
  <c r="AT84" i="2"/>
  <c r="AP84" i="2"/>
  <c r="AI84" i="2"/>
  <c r="AH84" i="2"/>
  <c r="AC84" i="2"/>
  <c r="Y84" i="2"/>
  <c r="X84" i="2"/>
  <c r="W84" i="2"/>
  <c r="V84" i="2"/>
  <c r="U84" i="2"/>
  <c r="BU41" i="2"/>
  <c r="BR41" i="2"/>
  <c r="BM41" i="2"/>
  <c r="BA41" i="2"/>
  <c r="AT41" i="2"/>
  <c r="AP41" i="2"/>
  <c r="AI41" i="2"/>
  <c r="AH41" i="2"/>
  <c r="AC41" i="2"/>
  <c r="Y41" i="2"/>
  <c r="X41" i="2"/>
  <c r="W41" i="2"/>
  <c r="V41" i="2"/>
  <c r="U41" i="2"/>
  <c r="BU65" i="2"/>
  <c r="BR65" i="2"/>
  <c r="BM65" i="2"/>
  <c r="BA65" i="2"/>
  <c r="AT65" i="2"/>
  <c r="AP65" i="2"/>
  <c r="AI65" i="2"/>
  <c r="AH65" i="2"/>
  <c r="AC65" i="2"/>
  <c r="Y65" i="2"/>
  <c r="X65" i="2"/>
  <c r="W65" i="2"/>
  <c r="V65" i="2"/>
  <c r="U65" i="2"/>
  <c r="BU69" i="2"/>
  <c r="BR69" i="2"/>
  <c r="BM69" i="2"/>
  <c r="BA69" i="2"/>
  <c r="AT69" i="2"/>
  <c r="AP69" i="2"/>
  <c r="AI69" i="2"/>
  <c r="AH69" i="2"/>
  <c r="AC69" i="2"/>
  <c r="Y69" i="2"/>
  <c r="X69" i="2"/>
  <c r="W69" i="2"/>
  <c r="V69" i="2"/>
  <c r="U69" i="2"/>
  <c r="BU94" i="2"/>
  <c r="BR94" i="2"/>
  <c r="BM94" i="2"/>
  <c r="BA94" i="2"/>
  <c r="AT94" i="2"/>
  <c r="AP94" i="2"/>
  <c r="AI94" i="2"/>
  <c r="AH94" i="2"/>
  <c r="AC94" i="2"/>
  <c r="Y94" i="2"/>
  <c r="X94" i="2"/>
  <c r="W94" i="2"/>
  <c r="V94" i="2"/>
  <c r="U94" i="2"/>
  <c r="BU106" i="2"/>
  <c r="BR106" i="2"/>
  <c r="BM106" i="2"/>
  <c r="BA106" i="2"/>
  <c r="AT106" i="2"/>
  <c r="AP106" i="2"/>
  <c r="AI106" i="2"/>
  <c r="AH106" i="2"/>
  <c r="AC106" i="2"/>
  <c r="Y106" i="2"/>
  <c r="X106" i="2"/>
  <c r="W106" i="2"/>
  <c r="V106" i="2"/>
  <c r="U106" i="2"/>
  <c r="BU13" i="2"/>
  <c r="BR13" i="2"/>
  <c r="BM13" i="2"/>
  <c r="BA13" i="2"/>
  <c r="AT13" i="2"/>
  <c r="AP13" i="2"/>
  <c r="AI13" i="2"/>
  <c r="AH13" i="2"/>
  <c r="AC13" i="2"/>
  <c r="Y13" i="2"/>
  <c r="X13" i="2"/>
  <c r="W13" i="2"/>
  <c r="V13" i="2"/>
  <c r="U13" i="2"/>
  <c r="BU85" i="2"/>
  <c r="BR85" i="2"/>
  <c r="BM85" i="2"/>
  <c r="BA85" i="2"/>
  <c r="AT85" i="2"/>
  <c r="AP85" i="2"/>
  <c r="AI85" i="2"/>
  <c r="AH85" i="2"/>
  <c r="AC85" i="2"/>
  <c r="Y85" i="2"/>
  <c r="X85" i="2"/>
  <c r="W85" i="2"/>
  <c r="V85" i="2"/>
  <c r="U85" i="2"/>
  <c r="BU78" i="2"/>
  <c r="BR78" i="2"/>
  <c r="BM78" i="2"/>
  <c r="BA78" i="2"/>
  <c r="AT78" i="2"/>
  <c r="AP78" i="2"/>
  <c r="AI78" i="2"/>
  <c r="AH78" i="2"/>
  <c r="AC78" i="2"/>
  <c r="Y78" i="2"/>
  <c r="X78" i="2"/>
  <c r="W78" i="2"/>
  <c r="V78" i="2"/>
  <c r="U78" i="2"/>
  <c r="BU14" i="2"/>
  <c r="BR14" i="2"/>
  <c r="BM14" i="2"/>
  <c r="BA14" i="2"/>
  <c r="AT14" i="2"/>
  <c r="AP14" i="2"/>
  <c r="AI14" i="2"/>
  <c r="AH14" i="2"/>
  <c r="AC14" i="2"/>
  <c r="Y14" i="2"/>
  <c r="X14" i="2"/>
  <c r="W14" i="2"/>
  <c r="V14" i="2"/>
  <c r="U14" i="2"/>
  <c r="BU64" i="2"/>
  <c r="BR64" i="2"/>
  <c r="BM64" i="2"/>
  <c r="BA64" i="2"/>
  <c r="AT64" i="2"/>
  <c r="AP64" i="2"/>
  <c r="AI64" i="2"/>
  <c r="AH64" i="2"/>
  <c r="AC64" i="2"/>
  <c r="Y64" i="2"/>
  <c r="X64" i="2"/>
  <c r="W64" i="2"/>
  <c r="V64" i="2"/>
  <c r="U64" i="2"/>
  <c r="BU12" i="2"/>
  <c r="BR12" i="2"/>
  <c r="BM12" i="2"/>
  <c r="BA12" i="2"/>
  <c r="AT12" i="2"/>
  <c r="AP12" i="2"/>
  <c r="AI12" i="2"/>
  <c r="AH12" i="2"/>
  <c r="AC12" i="2"/>
  <c r="Y12" i="2"/>
  <c r="X12" i="2"/>
  <c r="W12" i="2"/>
  <c r="V12" i="2"/>
  <c r="U12" i="2"/>
  <c r="BU88" i="2"/>
  <c r="BR88" i="2"/>
  <c r="BM88" i="2"/>
  <c r="BA88" i="2"/>
  <c r="AT88" i="2"/>
  <c r="AP88" i="2"/>
  <c r="AI88" i="2"/>
  <c r="AH88" i="2"/>
  <c r="AC88" i="2"/>
  <c r="Y88" i="2"/>
  <c r="X88" i="2"/>
  <c r="W88" i="2"/>
  <c r="V88" i="2"/>
  <c r="U88" i="2"/>
  <c r="BU77" i="2"/>
  <c r="BR77" i="2"/>
  <c r="BM77" i="2"/>
  <c r="BA77" i="2"/>
  <c r="AT77" i="2"/>
  <c r="AP77" i="2"/>
  <c r="AI77" i="2"/>
  <c r="AH77" i="2"/>
  <c r="AC77" i="2"/>
  <c r="Y77" i="2"/>
  <c r="X77" i="2"/>
  <c r="W77" i="2"/>
  <c r="V77" i="2"/>
  <c r="U77" i="2"/>
  <c r="BU34" i="2"/>
  <c r="BR34" i="2"/>
  <c r="BM34" i="2"/>
  <c r="BA34" i="2"/>
  <c r="AT34" i="2"/>
  <c r="AP34" i="2"/>
  <c r="AI34" i="2"/>
  <c r="AH34" i="2"/>
  <c r="AC34" i="2"/>
  <c r="Y34" i="2"/>
  <c r="X34" i="2"/>
  <c r="W34" i="2"/>
  <c r="V34" i="2"/>
  <c r="U34" i="2"/>
  <c r="BU82" i="2"/>
  <c r="BR82" i="2"/>
  <c r="BM82" i="2"/>
  <c r="BA82" i="2"/>
  <c r="AT82" i="2"/>
  <c r="AP82" i="2"/>
  <c r="AI82" i="2"/>
  <c r="AH82" i="2"/>
  <c r="AC82" i="2"/>
  <c r="Y82" i="2"/>
  <c r="X82" i="2"/>
  <c r="W82" i="2"/>
  <c r="V82" i="2"/>
  <c r="U82" i="2"/>
  <c r="BU61" i="2"/>
  <c r="BR61" i="2"/>
  <c r="BM61" i="2"/>
  <c r="BA61" i="2"/>
  <c r="AT61" i="2"/>
  <c r="AP61" i="2"/>
  <c r="AI61" i="2"/>
  <c r="AH61" i="2"/>
  <c r="AC61" i="2"/>
  <c r="Y61" i="2"/>
  <c r="X61" i="2"/>
  <c r="W61" i="2"/>
  <c r="V61" i="2"/>
  <c r="U61" i="2"/>
  <c r="BU44" i="2"/>
  <c r="BR44" i="2"/>
  <c r="BM44" i="2"/>
  <c r="BA44" i="2"/>
  <c r="AT44" i="2"/>
  <c r="AP44" i="2"/>
  <c r="AI44" i="2"/>
  <c r="AH44" i="2"/>
  <c r="AC44" i="2"/>
  <c r="Y44" i="2"/>
  <c r="X44" i="2"/>
  <c r="W44" i="2"/>
  <c r="V44" i="2"/>
  <c r="U44" i="2"/>
  <c r="BU49" i="2"/>
  <c r="BR49" i="2"/>
  <c r="BM49" i="2"/>
  <c r="BA49" i="2"/>
  <c r="AT49" i="2"/>
  <c r="AP49" i="2"/>
  <c r="AI49" i="2"/>
  <c r="AH49" i="2"/>
  <c r="AC49" i="2"/>
  <c r="Y49" i="2"/>
  <c r="X49" i="2"/>
  <c r="W49" i="2"/>
  <c r="V49" i="2"/>
  <c r="U49" i="2"/>
  <c r="BU20" i="2"/>
  <c r="BR20" i="2"/>
  <c r="BM20" i="2"/>
  <c r="BA20" i="2"/>
  <c r="AT20" i="2"/>
  <c r="AP20" i="2"/>
  <c r="AI20" i="2"/>
  <c r="AH20" i="2"/>
  <c r="AC20" i="2"/>
  <c r="Y20" i="2"/>
  <c r="X20" i="2"/>
  <c r="W20" i="2"/>
  <c r="V20" i="2"/>
  <c r="U20" i="2"/>
  <c r="BU52" i="2"/>
  <c r="BR52" i="2"/>
  <c r="BM52" i="2"/>
  <c r="BA52" i="2"/>
  <c r="AT52" i="2"/>
  <c r="AP52" i="2"/>
  <c r="AI52" i="2"/>
  <c r="AH52" i="2"/>
  <c r="AC52" i="2"/>
  <c r="Y52" i="2"/>
  <c r="X52" i="2"/>
  <c r="W52" i="2"/>
  <c r="V52" i="2"/>
  <c r="U52" i="2"/>
  <c r="BU70" i="2"/>
  <c r="BR70" i="2"/>
  <c r="BM70" i="2"/>
  <c r="BA70" i="2"/>
  <c r="AT70" i="2"/>
  <c r="AP70" i="2"/>
  <c r="AI70" i="2"/>
  <c r="AH70" i="2"/>
  <c r="AC70" i="2"/>
  <c r="Y70" i="2"/>
  <c r="X70" i="2"/>
  <c r="W70" i="2"/>
  <c r="V70" i="2"/>
  <c r="U70" i="2"/>
  <c r="BU54" i="2"/>
  <c r="BR54" i="2"/>
  <c r="BM54" i="2"/>
  <c r="BA54" i="2"/>
  <c r="AT54" i="2"/>
  <c r="AP54" i="2"/>
  <c r="AI54" i="2"/>
  <c r="AH54" i="2"/>
  <c r="AC54" i="2"/>
  <c r="Y54" i="2"/>
  <c r="X54" i="2"/>
  <c r="W54" i="2"/>
  <c r="V54" i="2"/>
  <c r="U54" i="2"/>
  <c r="BU92" i="2"/>
  <c r="BR92" i="2"/>
  <c r="BM92" i="2"/>
  <c r="BA92" i="2"/>
  <c r="AT92" i="2"/>
  <c r="AP92" i="2"/>
  <c r="AI92" i="2"/>
  <c r="AH92" i="2"/>
  <c r="AC92" i="2"/>
  <c r="Y92" i="2"/>
  <c r="X92" i="2"/>
  <c r="W92" i="2"/>
  <c r="V92" i="2"/>
  <c r="U92" i="2"/>
  <c r="BU37" i="2"/>
  <c r="BR37" i="2"/>
  <c r="BM37" i="2"/>
  <c r="BA37" i="2"/>
  <c r="AT37" i="2"/>
  <c r="AP37" i="2"/>
  <c r="AI37" i="2"/>
  <c r="AH37" i="2"/>
  <c r="AC37" i="2"/>
  <c r="Y37" i="2"/>
  <c r="X37" i="2"/>
  <c r="W37" i="2"/>
  <c r="V37" i="2"/>
  <c r="U37" i="2"/>
  <c r="BU18" i="2"/>
  <c r="BR18" i="2"/>
  <c r="BM18" i="2"/>
  <c r="BA18" i="2"/>
  <c r="AT18" i="2"/>
  <c r="AP18" i="2"/>
  <c r="AI18" i="2"/>
  <c r="AH18" i="2"/>
  <c r="AC18" i="2"/>
  <c r="Y18" i="2"/>
  <c r="X18" i="2"/>
  <c r="W18" i="2"/>
  <c r="V18" i="2"/>
  <c r="U18" i="2"/>
  <c r="BU11" i="2"/>
  <c r="BR11" i="2"/>
  <c r="BM11" i="2"/>
  <c r="BA11" i="2"/>
  <c r="AT11" i="2"/>
  <c r="AP11" i="2"/>
  <c r="AI11" i="2"/>
  <c r="AH11" i="2"/>
  <c r="AC11" i="2"/>
  <c r="Y11" i="2"/>
  <c r="X11" i="2"/>
  <c r="W11" i="2"/>
  <c r="V11" i="2"/>
  <c r="U11" i="2"/>
  <c r="BU29" i="2"/>
  <c r="BR29" i="2"/>
  <c r="BM29" i="2"/>
  <c r="BA29" i="2"/>
  <c r="AT29" i="2"/>
  <c r="AP29" i="2"/>
  <c r="AI29" i="2"/>
  <c r="AH29" i="2"/>
  <c r="AC29" i="2"/>
  <c r="Y29" i="2"/>
  <c r="X29" i="2"/>
  <c r="W29" i="2"/>
  <c r="V29" i="2"/>
  <c r="U29" i="2"/>
  <c r="BU93" i="2"/>
  <c r="BR93" i="2"/>
  <c r="BM93" i="2"/>
  <c r="BA93" i="2"/>
  <c r="AT93" i="2"/>
  <c r="AP93" i="2"/>
  <c r="AI93" i="2"/>
  <c r="AH93" i="2"/>
  <c r="AC93" i="2"/>
  <c r="Y93" i="2"/>
  <c r="X93" i="2"/>
  <c r="W93" i="2"/>
  <c r="V93" i="2"/>
  <c r="U93" i="2"/>
  <c r="BU26" i="2"/>
  <c r="BR26" i="2"/>
  <c r="BM26" i="2"/>
  <c r="BA26" i="2"/>
  <c r="AT26" i="2"/>
  <c r="AP26" i="2"/>
  <c r="AI26" i="2"/>
  <c r="AH26" i="2"/>
  <c r="AC26" i="2"/>
  <c r="Y26" i="2"/>
  <c r="X26" i="2"/>
  <c r="W26" i="2"/>
  <c r="V26" i="2"/>
  <c r="U26" i="2"/>
  <c r="BU19" i="2"/>
  <c r="BR19" i="2"/>
  <c r="BM19" i="2"/>
  <c r="BA19" i="2"/>
  <c r="AT19" i="2"/>
  <c r="AP19" i="2"/>
  <c r="AI19" i="2"/>
  <c r="AH19" i="2"/>
  <c r="AC19" i="2"/>
  <c r="Y19" i="2"/>
  <c r="X19" i="2"/>
  <c r="W19" i="2"/>
  <c r="V19" i="2"/>
  <c r="U19" i="2"/>
  <c r="BU45" i="2"/>
  <c r="BR45" i="2"/>
  <c r="BM45" i="2"/>
  <c r="BA45" i="2"/>
  <c r="AT45" i="2"/>
  <c r="AP45" i="2"/>
  <c r="AI45" i="2"/>
  <c r="AH45" i="2"/>
  <c r="AC45" i="2"/>
  <c r="Y45" i="2"/>
  <c r="X45" i="2"/>
  <c r="W45" i="2"/>
  <c r="V45" i="2"/>
  <c r="U45" i="2"/>
  <c r="BU47" i="2"/>
  <c r="BR47" i="2"/>
  <c r="BM47" i="2"/>
  <c r="BA47" i="2"/>
  <c r="AT47" i="2"/>
  <c r="AP47" i="2"/>
  <c r="AI47" i="2"/>
  <c r="AH47" i="2"/>
  <c r="AC47" i="2"/>
  <c r="Y47" i="2"/>
  <c r="X47" i="2"/>
  <c r="W47" i="2"/>
  <c r="V47" i="2"/>
  <c r="U47" i="2"/>
  <c r="BU39" i="2"/>
  <c r="BR39" i="2"/>
  <c r="BM39" i="2"/>
  <c r="BA39" i="2"/>
  <c r="AT39" i="2"/>
  <c r="AP39" i="2"/>
  <c r="AI39" i="2"/>
  <c r="AH39" i="2"/>
  <c r="AC39" i="2"/>
  <c r="Y39" i="2"/>
  <c r="X39" i="2"/>
  <c r="W39" i="2"/>
  <c r="V39" i="2"/>
  <c r="U39" i="2"/>
  <c r="BU6" i="2"/>
  <c r="BR6" i="2"/>
  <c r="BM6" i="2"/>
  <c r="BA6" i="2"/>
  <c r="AT6" i="2"/>
  <c r="AP6" i="2"/>
  <c r="AI6" i="2"/>
  <c r="AH6" i="2"/>
  <c r="AC6" i="2"/>
  <c r="Y6" i="2"/>
  <c r="X6" i="2"/>
  <c r="W6" i="2"/>
  <c r="V6" i="2"/>
  <c r="U6" i="2"/>
  <c r="BU75" i="2"/>
  <c r="BR75" i="2"/>
  <c r="BM75" i="2"/>
  <c r="BA75" i="2"/>
  <c r="AT75" i="2"/>
  <c r="AP75" i="2"/>
  <c r="AI75" i="2"/>
  <c r="AH75" i="2"/>
  <c r="AC75" i="2"/>
  <c r="Y75" i="2"/>
  <c r="X75" i="2"/>
  <c r="W75" i="2"/>
  <c r="V75" i="2"/>
  <c r="U75" i="2"/>
  <c r="BU89" i="2"/>
  <c r="BR89" i="2"/>
  <c r="BM89" i="2"/>
  <c r="BA89" i="2"/>
  <c r="AT89" i="2"/>
  <c r="AP89" i="2"/>
  <c r="AI89" i="2"/>
  <c r="AH89" i="2"/>
  <c r="AC89" i="2"/>
  <c r="Y89" i="2"/>
  <c r="X89" i="2"/>
  <c r="W89" i="2"/>
  <c r="V89" i="2"/>
  <c r="U89" i="2"/>
  <c r="BU33" i="2"/>
  <c r="BR33" i="2"/>
  <c r="BM33" i="2"/>
  <c r="BA33" i="2"/>
  <c r="AT33" i="2"/>
  <c r="AP33" i="2"/>
  <c r="AI33" i="2"/>
  <c r="AH33" i="2"/>
  <c r="AC33" i="2"/>
  <c r="Y33" i="2"/>
  <c r="X33" i="2"/>
  <c r="W33" i="2"/>
  <c r="V33" i="2"/>
  <c r="U33" i="2"/>
  <c r="BU51" i="2"/>
  <c r="BR51" i="2"/>
  <c r="BM51" i="2"/>
  <c r="BA51" i="2"/>
  <c r="AT51" i="2"/>
  <c r="AP51" i="2"/>
  <c r="AI51" i="2"/>
  <c r="AH51" i="2"/>
  <c r="AC51" i="2"/>
  <c r="Y51" i="2"/>
  <c r="X51" i="2"/>
  <c r="W51" i="2"/>
  <c r="V51" i="2"/>
  <c r="U51" i="2"/>
  <c r="BU4" i="2"/>
  <c r="BR4" i="2"/>
  <c r="BM4" i="2"/>
  <c r="BA4" i="2"/>
  <c r="AT4" i="2"/>
  <c r="AP4" i="2"/>
  <c r="AI4" i="2"/>
  <c r="AH4" i="2"/>
  <c r="AC4" i="2"/>
  <c r="Y4" i="2"/>
  <c r="X4" i="2"/>
  <c r="W4" i="2"/>
  <c r="V4" i="2"/>
  <c r="U4" i="2"/>
</calcChain>
</file>

<file path=xl/sharedStrings.xml><?xml version="1.0" encoding="utf-8"?>
<sst xmlns="http://schemas.openxmlformats.org/spreadsheetml/2006/main" count="1453" uniqueCount="773">
  <si>
    <t>Last Name</t>
  </si>
  <si>
    <t>First Name</t>
  </si>
  <si>
    <t>Age</t>
  </si>
  <si>
    <t xml:space="preserve">DOB </t>
  </si>
  <si>
    <t xml:space="preserve">HT </t>
  </si>
  <si>
    <t xml:space="preserve">Wt </t>
  </si>
  <si>
    <t xml:space="preserve">GP </t>
  </si>
  <si>
    <t xml:space="preserve">G </t>
  </si>
  <si>
    <t xml:space="preserve">A </t>
  </si>
  <si>
    <t xml:space="preserve">Pts </t>
  </si>
  <si>
    <t xml:space="preserve">+/- </t>
  </si>
  <si>
    <t xml:space="preserve">PIM </t>
  </si>
  <si>
    <t xml:space="preserve">Shots </t>
  </si>
  <si>
    <t xml:space="preserve">TOI/G </t>
  </si>
  <si>
    <t xml:space="preserve">Hits </t>
  </si>
  <si>
    <t xml:space="preserve">BkS </t>
  </si>
  <si>
    <t xml:space="preserve">MsS </t>
  </si>
  <si>
    <t xml:space="preserve">GvA </t>
  </si>
  <si>
    <t xml:space="preserve">TkA </t>
  </si>
  <si>
    <t>H/G</t>
  </si>
  <si>
    <t>B/G</t>
  </si>
  <si>
    <t>M/G</t>
  </si>
  <si>
    <t>G/G</t>
  </si>
  <si>
    <t>T/G</t>
  </si>
  <si>
    <t>Shifts</t>
  </si>
  <si>
    <t xml:space="preserve">FOW </t>
  </si>
  <si>
    <t xml:space="preserve">FOL </t>
  </si>
  <si>
    <t>FO%</t>
  </si>
  <si>
    <t>OGVT</t>
  </si>
  <si>
    <t>DGVT</t>
  </si>
  <si>
    <t>SGVT</t>
  </si>
  <si>
    <t>GVT</t>
  </si>
  <si>
    <t>GVT/G</t>
  </si>
  <si>
    <t>GVS</t>
  </si>
  <si>
    <t>Status</t>
  </si>
  <si>
    <t>Expiry</t>
  </si>
  <si>
    <t>Bonus</t>
  </si>
  <si>
    <t>Cap Hit</t>
  </si>
  <si>
    <t xml:space="preserve">ESG </t>
  </si>
  <si>
    <t xml:space="preserve">ESA </t>
  </si>
  <si>
    <t>ESP60</t>
  </si>
  <si>
    <t>ESTOI</t>
  </si>
  <si>
    <t xml:space="preserve">PPG </t>
  </si>
  <si>
    <t xml:space="preserve">PPA </t>
  </si>
  <si>
    <t>PPP60</t>
  </si>
  <si>
    <t>PPTOI</t>
  </si>
  <si>
    <t>SHTOI</t>
  </si>
  <si>
    <t>SOS</t>
  </si>
  <si>
    <t>SOG</t>
  </si>
  <si>
    <t>ESTOI/G</t>
  </si>
  <si>
    <t>ESTOF/G</t>
  </si>
  <si>
    <t>ES%</t>
  </si>
  <si>
    <t>RQoC</t>
  </si>
  <si>
    <t>QoC</t>
  </si>
  <si>
    <t>QoCRk</t>
  </si>
  <si>
    <t>RQoT</t>
  </si>
  <si>
    <t>QoT</t>
  </si>
  <si>
    <t>RelC</t>
  </si>
  <si>
    <t>TmSH%</t>
  </si>
  <si>
    <t>TmSV%</t>
  </si>
  <si>
    <t>PDO</t>
  </si>
  <si>
    <t>Pen/G</t>
  </si>
  <si>
    <t>PenD/G</t>
  </si>
  <si>
    <t>PDiF/G</t>
  </si>
  <si>
    <t>OZ%</t>
  </si>
  <si>
    <t>OZRk</t>
  </si>
  <si>
    <t>PTOI/G</t>
  </si>
  <si>
    <t>PTOF/G</t>
  </si>
  <si>
    <t>PP%</t>
  </si>
  <si>
    <t>STOI/G</t>
  </si>
  <si>
    <t>STOF/G</t>
  </si>
  <si>
    <t>SH%</t>
  </si>
  <si>
    <t>Brookbank</t>
  </si>
  <si>
    <t>Sheldon</t>
  </si>
  <si>
    <t>Oct 03 '80</t>
  </si>
  <si>
    <t>U</t>
  </si>
  <si>
    <t>Selanne</t>
  </si>
  <si>
    <t>Teemu</t>
  </si>
  <si>
    <t>Jul 03 '70</t>
  </si>
  <si>
    <t>Blake</t>
  </si>
  <si>
    <t>Jason</t>
  </si>
  <si>
    <t>Sep 02 '73</t>
  </si>
  <si>
    <t>Hagman</t>
  </si>
  <si>
    <t>Niklas</t>
  </si>
  <si>
    <t>Dec 05 '79</t>
  </si>
  <si>
    <t>Pelley</t>
  </si>
  <si>
    <t>Rod</t>
  </si>
  <si>
    <t>Sep 01 '84</t>
  </si>
  <si>
    <t>Jacques</t>
  </si>
  <si>
    <t>Jean-Francois</t>
  </si>
  <si>
    <t>Apr 29 '85</t>
  </si>
  <si>
    <t>Parros</t>
  </si>
  <si>
    <t>George</t>
  </si>
  <si>
    <t>Dec 29 '79</t>
  </si>
  <si>
    <t>Bell</t>
  </si>
  <si>
    <t>Mark</t>
  </si>
  <si>
    <t>Aug 05 '80</t>
  </si>
  <si>
    <t>Corvo</t>
  </si>
  <si>
    <t>Joe</t>
  </si>
  <si>
    <t>Jun 20 '77</t>
  </si>
  <si>
    <t>Zanon</t>
  </si>
  <si>
    <t>Greg</t>
  </si>
  <si>
    <t>Jun 05 '80</t>
  </si>
  <si>
    <t>Mottau</t>
  </si>
  <si>
    <t>Mike</t>
  </si>
  <si>
    <t>Mar 19 '78</t>
  </si>
  <si>
    <t>Kelly</t>
  </si>
  <si>
    <t>Chris</t>
  </si>
  <si>
    <t>Nov 11 '80</t>
  </si>
  <si>
    <t>Rolston</t>
  </si>
  <si>
    <t>Brian</t>
  </si>
  <si>
    <t>Feb 21 '73</t>
  </si>
  <si>
    <t>Campbell</t>
  </si>
  <si>
    <t>Gregory</t>
  </si>
  <si>
    <t>Dec 17 '83</t>
  </si>
  <si>
    <t>Paille</t>
  </si>
  <si>
    <t>Daniel</t>
  </si>
  <si>
    <t>Apr 15 '84</t>
  </si>
  <si>
    <t>Jul 23 '77</t>
  </si>
  <si>
    <t>Hennessy</t>
  </si>
  <si>
    <t>Josh</t>
  </si>
  <si>
    <t>Feb 07 '85</t>
  </si>
  <si>
    <t>Alexander</t>
  </si>
  <si>
    <t>Hecht</t>
  </si>
  <si>
    <t>Jochen</t>
  </si>
  <si>
    <t>Jun 21 '77</t>
  </si>
  <si>
    <t>Whitmore</t>
  </si>
  <si>
    <t>Derek</t>
  </si>
  <si>
    <t>Dec 17 '84</t>
  </si>
  <si>
    <t>Boyes</t>
  </si>
  <si>
    <t>Brad</t>
  </si>
  <si>
    <t>Apr 17 '82</t>
  </si>
  <si>
    <t>Stuart</t>
  </si>
  <si>
    <t>Colin</t>
  </si>
  <si>
    <t>Jul 08 '82</t>
  </si>
  <si>
    <t>Allen</t>
  </si>
  <si>
    <t>Bryan</t>
  </si>
  <si>
    <t>Aug 21 '80</t>
  </si>
  <si>
    <t>Spacek</t>
  </si>
  <si>
    <t>Jaroslav</t>
  </si>
  <si>
    <t>Feb 11 '74</t>
  </si>
  <si>
    <t>Martinek</t>
  </si>
  <si>
    <t>Radek</t>
  </si>
  <si>
    <t>Aug 31 '76</t>
  </si>
  <si>
    <t>Lebda</t>
  </si>
  <si>
    <t>Brett</t>
  </si>
  <si>
    <t>Jan 15 '82</t>
  </si>
  <si>
    <t>Johnson</t>
  </si>
  <si>
    <t>Aaron</t>
  </si>
  <si>
    <t>Apr 30 '83</t>
  </si>
  <si>
    <t>Huselius</t>
  </si>
  <si>
    <t>Kristian</t>
  </si>
  <si>
    <t>Nov 10 '78</t>
  </si>
  <si>
    <t>Giroux</t>
  </si>
  <si>
    <t>Alexandre</t>
  </si>
  <si>
    <t>Jun 16 '81</t>
  </si>
  <si>
    <t>Boyce</t>
  </si>
  <si>
    <t>Darryl</t>
  </si>
  <si>
    <t>Jul 07 '84</t>
  </si>
  <si>
    <t>MacKenzie</t>
  </si>
  <si>
    <t>Jun 11 '81</t>
  </si>
  <si>
    <t>Hannan</t>
  </si>
  <si>
    <t>Scott</t>
  </si>
  <si>
    <t>Jan 23 '79</t>
  </si>
  <si>
    <t>Sarich</t>
  </si>
  <si>
    <t>Cory</t>
  </si>
  <si>
    <t>Aug 16 '78</t>
  </si>
  <si>
    <t>Jokinen</t>
  </si>
  <si>
    <t>Olli</t>
  </si>
  <si>
    <t>Dec 05 '78</t>
  </si>
  <si>
    <t>Stempniak</t>
  </si>
  <si>
    <t>Lee</t>
  </si>
  <si>
    <t>Feb 04 '83</t>
  </si>
  <si>
    <t>Moss</t>
  </si>
  <si>
    <t>David</t>
  </si>
  <si>
    <t>Dec 28 '81</t>
  </si>
  <si>
    <t>Kostopoulos</t>
  </si>
  <si>
    <t>Tom</t>
  </si>
  <si>
    <t>Jan 24 '79</t>
  </si>
  <si>
    <t>Ivanans</t>
  </si>
  <si>
    <t>Raitis</t>
  </si>
  <si>
    <t>Jan 03 '79</t>
  </si>
  <si>
    <t>Desbiens</t>
  </si>
  <si>
    <t>Guillaume</t>
  </si>
  <si>
    <t>Apr 20 '85</t>
  </si>
  <si>
    <t>Letourneau-Leblond</t>
  </si>
  <si>
    <t>Pierre-Luc</t>
  </si>
  <si>
    <t>Jun 04 '85</t>
  </si>
  <si>
    <t>Oduya</t>
  </si>
  <si>
    <t>Johnny</t>
  </si>
  <si>
    <t>Oct 01 '81</t>
  </si>
  <si>
    <t>O'Donnell</t>
  </si>
  <si>
    <t>Sean</t>
  </si>
  <si>
    <t>Oct 13 '71</t>
  </si>
  <si>
    <t>Lepisto</t>
  </si>
  <si>
    <t>Sami</t>
  </si>
  <si>
    <t>Oct 17 '84</t>
  </si>
  <si>
    <t>Morrison</t>
  </si>
  <si>
    <t>Brendan</t>
  </si>
  <si>
    <t>Aug 15 '75</t>
  </si>
  <si>
    <t>Brunette</t>
  </si>
  <si>
    <t>Andrew</t>
  </si>
  <si>
    <t>Aug 24 '73</t>
  </si>
  <si>
    <t>Jan 28 '85</t>
  </si>
  <si>
    <t>Mayers</t>
  </si>
  <si>
    <t>Jamal</t>
  </si>
  <si>
    <t>Oct 24 '74</t>
  </si>
  <si>
    <t>O'Brien</t>
  </si>
  <si>
    <t>Shane</t>
  </si>
  <si>
    <t>Aug 09 '83</t>
  </si>
  <si>
    <t>Hunwick</t>
  </si>
  <si>
    <t>Matt</t>
  </si>
  <si>
    <t>May 21 '85</t>
  </si>
  <si>
    <t>Milan</t>
  </si>
  <si>
    <t>Jones</t>
  </si>
  <si>
    <t>Aug 10 '84</t>
  </si>
  <si>
    <t>Lindstrom</t>
  </si>
  <si>
    <t>Joakim</t>
  </si>
  <si>
    <t>Dec 05 '83</t>
  </si>
  <si>
    <t>McClement</t>
  </si>
  <si>
    <t>Jay</t>
  </si>
  <si>
    <t>Mar 02 '83</t>
  </si>
  <si>
    <t>Van Der Gulik</t>
  </si>
  <si>
    <t>Apr 20 '83</t>
  </si>
  <si>
    <t>McLeod</t>
  </si>
  <si>
    <t>Cody</t>
  </si>
  <si>
    <t>Jun 26 '84</t>
  </si>
  <si>
    <t>Souray</t>
  </si>
  <si>
    <t>Jul 13 '76</t>
  </si>
  <si>
    <t>Dvorak</t>
  </si>
  <si>
    <t>Mar 09 '77</t>
  </si>
  <si>
    <t>Burish</t>
  </si>
  <si>
    <t>Adam</t>
  </si>
  <si>
    <t>Jan 06 '83</t>
  </si>
  <si>
    <t>Dowell</t>
  </si>
  <si>
    <t>Jake</t>
  </si>
  <si>
    <t>Mar 04 '85</t>
  </si>
  <si>
    <t>Petersen</t>
  </si>
  <si>
    <t>Toby</t>
  </si>
  <si>
    <t>Oct 27 '78</t>
  </si>
  <si>
    <t>Wathier</t>
  </si>
  <si>
    <t>Francis</t>
  </si>
  <si>
    <t>Dec 07 '84</t>
  </si>
  <si>
    <t>Lidstrom</t>
  </si>
  <si>
    <t>Nicklas</t>
  </si>
  <si>
    <t>Apr 28 '70</t>
  </si>
  <si>
    <t>Nov 06 '79</t>
  </si>
  <si>
    <t>Janik</t>
  </si>
  <si>
    <t>Doug</t>
  </si>
  <si>
    <t>Mar 26 '80</t>
  </si>
  <si>
    <t>Hudler</t>
  </si>
  <si>
    <t>Jiri</t>
  </si>
  <si>
    <t>Jan 04 '84</t>
  </si>
  <si>
    <t>Conner</t>
  </si>
  <si>
    <t>Dec 23 '83</t>
  </si>
  <si>
    <t>Holmstrom</t>
  </si>
  <si>
    <t>Tomas</t>
  </si>
  <si>
    <t>Jan 23 '73</t>
  </si>
  <si>
    <t>Brunnstrom</t>
  </si>
  <si>
    <t>Fabian</t>
  </si>
  <si>
    <t>Feb 06 '85</t>
  </si>
  <si>
    <t>Rodney</t>
  </si>
  <si>
    <t>Apr 22 '84</t>
  </si>
  <si>
    <t>Smyth</t>
  </si>
  <si>
    <t>Ryan</t>
  </si>
  <si>
    <t>Feb 21 '76</t>
  </si>
  <si>
    <t>Green</t>
  </si>
  <si>
    <t>Nov 16 '77</t>
  </si>
  <si>
    <t>Petrell</t>
  </si>
  <si>
    <t>Lennart</t>
  </si>
  <si>
    <t>Apr 13 '84</t>
  </si>
  <si>
    <t>Hordichuk</t>
  </si>
  <si>
    <t>Darcy</t>
  </si>
  <si>
    <t>Aug 10 '80</t>
  </si>
  <si>
    <t>Garrison</t>
  </si>
  <si>
    <t>Nov 13 '84</t>
  </si>
  <si>
    <t>Samuelsson</t>
  </si>
  <si>
    <t>Mikael</t>
  </si>
  <si>
    <t>Dec 23 '76</t>
  </si>
  <si>
    <t>Sturm</t>
  </si>
  <si>
    <t>Marco</t>
  </si>
  <si>
    <t>Sep 08 '78</t>
  </si>
  <si>
    <t>Madden</t>
  </si>
  <si>
    <t>John</t>
  </si>
  <si>
    <t>May 04 '73</t>
  </si>
  <si>
    <t>Thomas</t>
  </si>
  <si>
    <t>Bill</t>
  </si>
  <si>
    <t>Jun 20 '83</t>
  </si>
  <si>
    <t>Cullen</t>
  </si>
  <si>
    <t>Oct 28 '78</t>
  </si>
  <si>
    <t>Barch</t>
  </si>
  <si>
    <t>Krystofer</t>
  </si>
  <si>
    <t>Kearns</t>
  </si>
  <si>
    <t>Bracken</t>
  </si>
  <si>
    <t>May 12 '81</t>
  </si>
  <si>
    <t>Rallo</t>
  </si>
  <si>
    <t>Aug 26 '81</t>
  </si>
  <si>
    <t>-</t>
  </si>
  <si>
    <t>Penner</t>
  </si>
  <si>
    <t>Dustin</t>
  </si>
  <si>
    <t>Sep 28 '82</t>
  </si>
  <si>
    <t>Stoll</t>
  </si>
  <si>
    <t>Jarret</t>
  </si>
  <si>
    <t>Jun 24 '82</t>
  </si>
  <si>
    <t>Parse</t>
  </si>
  <si>
    <t>Sep 05 '84</t>
  </si>
  <si>
    <t>Moreau</t>
  </si>
  <si>
    <t>Ethan</t>
  </si>
  <si>
    <t>Sep 22 '75</t>
  </si>
  <si>
    <t>Hunter</t>
  </si>
  <si>
    <t>Trent</t>
  </si>
  <si>
    <t>Jul 05 '80</t>
  </si>
  <si>
    <t>Fraser</t>
  </si>
  <si>
    <t>Lundin</t>
  </si>
  <si>
    <t>Sep 24 '84</t>
  </si>
  <si>
    <t>Foster</t>
  </si>
  <si>
    <t>Kurtis</t>
  </si>
  <si>
    <t>Nov 24 '81</t>
  </si>
  <si>
    <t>Disalvatore</t>
  </si>
  <si>
    <t>Jon</t>
  </si>
  <si>
    <t>Mar 30 '81</t>
  </si>
  <si>
    <t>Taffe</t>
  </si>
  <si>
    <t>Jeff</t>
  </si>
  <si>
    <t>Feb 19 '81</t>
  </si>
  <si>
    <t>Peters</t>
  </si>
  <si>
    <t>Warren</t>
  </si>
  <si>
    <t>Jul 10 '82</t>
  </si>
  <si>
    <t>Veilleux</t>
  </si>
  <si>
    <t>Stephane</t>
  </si>
  <si>
    <t>Nov 16 '81</t>
  </si>
  <si>
    <t>Christensen</t>
  </si>
  <si>
    <t>Erik</t>
  </si>
  <si>
    <t>Ortmeyer</t>
  </si>
  <si>
    <t>Jed</t>
  </si>
  <si>
    <t>Sep 03 '78</t>
  </si>
  <si>
    <t>Campoli</t>
  </si>
  <si>
    <t>Jul 09 '84</t>
  </si>
  <si>
    <t>Moen</t>
  </si>
  <si>
    <t>Travis</t>
  </si>
  <si>
    <t>Apr 06 '82</t>
  </si>
  <si>
    <t>Darche</t>
  </si>
  <si>
    <t>Mathieu</t>
  </si>
  <si>
    <t>Nov 26 '76</t>
  </si>
  <si>
    <t>Staubitz</t>
  </si>
  <si>
    <t>Jul 28 '84</t>
  </si>
  <si>
    <t>Salvador</t>
  </si>
  <si>
    <t>Bryce</t>
  </si>
  <si>
    <t>Feb 11 '76</t>
  </si>
  <si>
    <t>Harrold</t>
  </si>
  <si>
    <t>Peter</t>
  </si>
  <si>
    <t>Jun 08 '83</t>
  </si>
  <si>
    <t>Parise</t>
  </si>
  <si>
    <t>Zach</t>
  </si>
  <si>
    <t>Sykora</t>
  </si>
  <si>
    <t>Petr</t>
  </si>
  <si>
    <t>Nov 19 '76</t>
  </si>
  <si>
    <t>Ponikarovsky</t>
  </si>
  <si>
    <t>Alexei</t>
  </si>
  <si>
    <t>Apr 09 '80</t>
  </si>
  <si>
    <t>Bernier</t>
  </si>
  <si>
    <t>Steve</t>
  </si>
  <si>
    <t>Mar 31 '85</t>
  </si>
  <si>
    <t>Gionta</t>
  </si>
  <si>
    <t>Stephen</t>
  </si>
  <si>
    <t>Oct 09 '83</t>
  </si>
  <si>
    <t>Carter</t>
  </si>
  <si>
    <t>Aug 03 '83</t>
  </si>
  <si>
    <t>Sestito</t>
  </si>
  <si>
    <t>Tim</t>
  </si>
  <si>
    <t>Aug 28 '84</t>
  </si>
  <si>
    <t>Mills</t>
  </si>
  <si>
    <t>May 03 '83</t>
  </si>
  <si>
    <t>Janssen</t>
  </si>
  <si>
    <t>Cam</t>
  </si>
  <si>
    <t>Suter</t>
  </si>
  <si>
    <t>Jan 21 '85</t>
  </si>
  <si>
    <t>Bouillon</t>
  </si>
  <si>
    <t>Oct 17 '75</t>
  </si>
  <si>
    <t>Gill</t>
  </si>
  <si>
    <t>Hal</t>
  </si>
  <si>
    <t>Apr 06 '75</t>
  </si>
  <si>
    <t>Kostitsyn</t>
  </si>
  <si>
    <t>Andrei</t>
  </si>
  <si>
    <t>Feb 03 '85</t>
  </si>
  <si>
    <t>Tootoo</t>
  </si>
  <si>
    <t>Jordin</t>
  </si>
  <si>
    <t>Feb 02 '83</t>
  </si>
  <si>
    <t>Gaustad</t>
  </si>
  <si>
    <t>Paul</t>
  </si>
  <si>
    <t>Feb 03 '82</t>
  </si>
  <si>
    <t>Yip</t>
  </si>
  <si>
    <t>Brandon</t>
  </si>
  <si>
    <t>Apr 25 '85</t>
  </si>
  <si>
    <t>McGrattan</t>
  </si>
  <si>
    <t>Sep 02 '81</t>
  </si>
  <si>
    <t>Reese</t>
  </si>
  <si>
    <t>Dylan</t>
  </si>
  <si>
    <t>Aug 29 '84</t>
  </si>
  <si>
    <t>Jurcina</t>
  </si>
  <si>
    <t>Jun 07 '83</t>
  </si>
  <si>
    <t>Staios</t>
  </si>
  <si>
    <t>Jul 28 '73</t>
  </si>
  <si>
    <t>Eaton</t>
  </si>
  <si>
    <t>May 06 '77</t>
  </si>
  <si>
    <t>Parenteau</t>
  </si>
  <si>
    <t>PA</t>
  </si>
  <si>
    <t>Mar 24 '83</t>
  </si>
  <si>
    <t>Pandolfo</t>
  </si>
  <si>
    <t>Dec 27 '74</t>
  </si>
  <si>
    <t>Gillies</t>
  </si>
  <si>
    <t>Trevor</t>
  </si>
  <si>
    <t>Jan 30 '79</t>
  </si>
  <si>
    <t>Mar 31 '83</t>
  </si>
  <si>
    <t>Eminger</t>
  </si>
  <si>
    <t>Oct 31 '83</t>
  </si>
  <si>
    <t>Woywitka</t>
  </si>
  <si>
    <t>Sep 01 '83</t>
  </si>
  <si>
    <t>Fedotenko</t>
  </si>
  <si>
    <t>Ruslan</t>
  </si>
  <si>
    <t>Jan 18 '79</t>
  </si>
  <si>
    <t>Prust</t>
  </si>
  <si>
    <t>Mar 16 '84</t>
  </si>
  <si>
    <t>Mitchell</t>
  </si>
  <si>
    <t>Jan 22 '85</t>
  </si>
  <si>
    <t>Avery</t>
  </si>
  <si>
    <t>Apr 10 '80</t>
  </si>
  <si>
    <t>Sep 26 '82</t>
  </si>
  <si>
    <t>Newbury</t>
  </si>
  <si>
    <t>Kris</t>
  </si>
  <si>
    <t>Feb 19 '82</t>
  </si>
  <si>
    <t>Deveaux</t>
  </si>
  <si>
    <t>Andre</t>
  </si>
  <si>
    <t>Feb 23 '84</t>
  </si>
  <si>
    <t>Kuba</t>
  </si>
  <si>
    <t>Filip</t>
  </si>
  <si>
    <t>Dec 29 '76</t>
  </si>
  <si>
    <t>Gilroy</t>
  </si>
  <si>
    <t>Jul 20 '84</t>
  </si>
  <si>
    <t>Carkner</t>
  </si>
  <si>
    <t>Nov 03 '80</t>
  </si>
  <si>
    <t>Winchester</t>
  </si>
  <si>
    <t>Jesse</t>
  </si>
  <si>
    <t>Oct 04 '83</t>
  </si>
  <si>
    <t>Konopka</t>
  </si>
  <si>
    <t>Zenon</t>
  </si>
  <si>
    <t>Jan 02 '81</t>
  </si>
  <si>
    <t>Carle</t>
  </si>
  <si>
    <t>Sep 25 '84</t>
  </si>
  <si>
    <t>Kubina</t>
  </si>
  <si>
    <t>Pavel</t>
  </si>
  <si>
    <t>Apr 15 '77</t>
  </si>
  <si>
    <t>Jagr</t>
  </si>
  <si>
    <t>Jaromir</t>
  </si>
  <si>
    <t>Feb 15 '72</t>
  </si>
  <si>
    <t>Aucoin</t>
  </si>
  <si>
    <t>Adrian</t>
  </si>
  <si>
    <t>Jul 03 '73</t>
  </si>
  <si>
    <t>Rozsival</t>
  </si>
  <si>
    <t>Michal</t>
  </si>
  <si>
    <t>Doan</t>
  </si>
  <si>
    <t>Oct 10 '76</t>
  </si>
  <si>
    <t>Whitney</t>
  </si>
  <si>
    <t>Ray</t>
  </si>
  <si>
    <t>May 08 '72</t>
  </si>
  <si>
    <t>Langkow</t>
  </si>
  <si>
    <t>Daymond</t>
  </si>
  <si>
    <t>Sep 27 '76</t>
  </si>
  <si>
    <t>Pyatt</t>
  </si>
  <si>
    <t>Taylor</t>
  </si>
  <si>
    <t>Aug 19 '81</t>
  </si>
  <si>
    <t>Pouliot</t>
  </si>
  <si>
    <t>Marc-Antoine</t>
  </si>
  <si>
    <t>May 22 '85</t>
  </si>
  <si>
    <t>O'Sullivan</t>
  </si>
  <si>
    <t>Patrick</t>
  </si>
  <si>
    <t>Feb 01 '85</t>
  </si>
  <si>
    <t>Bolduc</t>
  </si>
  <si>
    <t>Jun 26 '85</t>
  </si>
  <si>
    <t>Sullivan</t>
  </si>
  <si>
    <t>Jul 06 '74</t>
  </si>
  <si>
    <t>Park</t>
  </si>
  <si>
    <t>Richard</t>
  </si>
  <si>
    <t>May 27 '76</t>
  </si>
  <si>
    <t>Asham</t>
  </si>
  <si>
    <t>Arron</t>
  </si>
  <si>
    <t>Apr 13 '78</t>
  </si>
  <si>
    <t>Williams</t>
  </si>
  <si>
    <t>Aug 11 '80</t>
  </si>
  <si>
    <t>McDonald</t>
  </si>
  <si>
    <t>Sep 30 '84</t>
  </si>
  <si>
    <t>MacIntyre</t>
  </si>
  <si>
    <t>Aug 08 '80</t>
  </si>
  <si>
    <t>White</t>
  </si>
  <si>
    <t>Dec 12 '77</t>
  </si>
  <si>
    <t>Vandermeer</t>
  </si>
  <si>
    <t>Jim</t>
  </si>
  <si>
    <t>Feb 21 '80</t>
  </si>
  <si>
    <t>Winnik</t>
  </si>
  <si>
    <t>Mar 06 '85</t>
  </si>
  <si>
    <t>Moore</t>
  </si>
  <si>
    <t>Dominic</t>
  </si>
  <si>
    <t>Aug 03 '80</t>
  </si>
  <si>
    <t>Torrey</t>
  </si>
  <si>
    <t>Jan 30 '85</t>
  </si>
  <si>
    <t>Mar 01 '81</t>
  </si>
  <si>
    <t>Murray</t>
  </si>
  <si>
    <t>Nov 06 '81</t>
  </si>
  <si>
    <t>Jackman</t>
  </si>
  <si>
    <t>Barret</t>
  </si>
  <si>
    <t>Mar 05 '81</t>
  </si>
  <si>
    <t>Colaiacovo</t>
  </si>
  <si>
    <t>Carlo</t>
  </si>
  <si>
    <t>Jan 27 '83</t>
  </si>
  <si>
    <t>Huskins</t>
  </si>
  <si>
    <t>Kent</t>
  </si>
  <si>
    <t>May 04 '79</t>
  </si>
  <si>
    <t>Langenbrunner</t>
  </si>
  <si>
    <t>Jamie</t>
  </si>
  <si>
    <t>Jul 24 '75</t>
  </si>
  <si>
    <t>Arnott</t>
  </si>
  <si>
    <t>Oct 11 '74</t>
  </si>
  <si>
    <t>Porter</t>
  </si>
  <si>
    <t>May 29 '84</t>
  </si>
  <si>
    <t>Nichol</t>
  </si>
  <si>
    <t>Dec 31 '74</t>
  </si>
  <si>
    <t>Sterling</t>
  </si>
  <si>
    <t>Apr 24 '84</t>
  </si>
  <si>
    <t>Clark</t>
  </si>
  <si>
    <t>Gervais</t>
  </si>
  <si>
    <t>Bruno</t>
  </si>
  <si>
    <t>Oct 03 '84</t>
  </si>
  <si>
    <t>Commodore</t>
  </si>
  <si>
    <t>Nov 07 '79</t>
  </si>
  <si>
    <t>Smith</t>
  </si>
  <si>
    <t>Feb 08 '85</t>
  </si>
  <si>
    <t>Shannon</t>
  </si>
  <si>
    <t>Hall</t>
  </si>
  <si>
    <t>Aug 14 '80</t>
  </si>
  <si>
    <t>Wallace</t>
  </si>
  <si>
    <t>Aug 06 '84</t>
  </si>
  <si>
    <t>Segal</t>
  </si>
  <si>
    <t>Jul 12 '83</t>
  </si>
  <si>
    <t>Angelidis</t>
  </si>
  <si>
    <t>Jun 27 '85</t>
  </si>
  <si>
    <t>Hamilton</t>
  </si>
  <si>
    <t>Apr 15 '85</t>
  </si>
  <si>
    <t>Crabb</t>
  </si>
  <si>
    <t>Joey</t>
  </si>
  <si>
    <t>Apr 03 '83</t>
  </si>
  <si>
    <t>Dupuis</t>
  </si>
  <si>
    <t>Philippe</t>
  </si>
  <si>
    <t>Apr 24 '85</t>
  </si>
  <si>
    <t>Salo</t>
  </si>
  <si>
    <t>Sep 02 '74</t>
  </si>
  <si>
    <t>Rome</t>
  </si>
  <si>
    <t>Sep 27 '83</t>
  </si>
  <si>
    <t>Pahlsson</t>
  </si>
  <si>
    <t>Samuel</t>
  </si>
  <si>
    <t>Dec 17 '77</t>
  </si>
  <si>
    <t>Bitz</t>
  </si>
  <si>
    <t>Byron</t>
  </si>
  <si>
    <t>Jul 21 '84</t>
  </si>
  <si>
    <t>Volpatti</t>
  </si>
  <si>
    <t>May 30 '85</t>
  </si>
  <si>
    <t>Ebbett</t>
  </si>
  <si>
    <t>Jan 02 '83</t>
  </si>
  <si>
    <t>Mancari</t>
  </si>
  <si>
    <t>Jul 11 '85</t>
  </si>
  <si>
    <t>Flood</t>
  </si>
  <si>
    <t>Sep 29 '84</t>
  </si>
  <si>
    <t>Randy</t>
  </si>
  <si>
    <t>Jul 23 '81</t>
  </si>
  <si>
    <t>Meech</t>
  </si>
  <si>
    <t>Apr 21 '84</t>
  </si>
  <si>
    <t>Wellwood</t>
  </si>
  <si>
    <t>Kyle</t>
  </si>
  <si>
    <t>May 16 '83</t>
  </si>
  <si>
    <t>Slater</t>
  </si>
  <si>
    <t>Dec 09 '82</t>
  </si>
  <si>
    <t>Glass</t>
  </si>
  <si>
    <t>Tanner</t>
  </si>
  <si>
    <t>Nov 29 '83</t>
  </si>
  <si>
    <t>Stapleton</t>
  </si>
  <si>
    <t>Jul 19 '82</t>
  </si>
  <si>
    <t>Jaffray</t>
  </si>
  <si>
    <t>Jun 30 '81</t>
  </si>
  <si>
    <t>Wideman</t>
  </si>
  <si>
    <t>Dennis</t>
  </si>
  <si>
    <t>Mar 20 '83</t>
  </si>
  <si>
    <t>Collins</t>
  </si>
  <si>
    <t>Oct 30 '83</t>
  </si>
  <si>
    <t>Semin</t>
  </si>
  <si>
    <t>Mar 03 '84</t>
  </si>
  <si>
    <t>Knuble</t>
  </si>
  <si>
    <t>Jul 04 '72</t>
  </si>
  <si>
    <t>Halpern</t>
  </si>
  <si>
    <t>May 03 '76</t>
  </si>
  <si>
    <t>Keith</t>
  </si>
  <si>
    <t>Nov 06 '78</t>
  </si>
  <si>
    <t>King</t>
  </si>
  <si>
    <t>DJ</t>
  </si>
  <si>
    <t>Jun 27 '84</t>
  </si>
  <si>
    <t>Bickel</t>
  </si>
  <si>
    <t>Stu</t>
  </si>
  <si>
    <t>Oct 02 '86</t>
  </si>
  <si>
    <t>R</t>
  </si>
  <si>
    <t>Brophey</t>
  </si>
  <si>
    <t>Evan</t>
  </si>
  <si>
    <t>Dec 03 '86</t>
  </si>
  <si>
    <t>Byers</t>
  </si>
  <si>
    <t>Dane</t>
  </si>
  <si>
    <t>Feb 21 '86</t>
  </si>
  <si>
    <t>Chorney</t>
  </si>
  <si>
    <t>Apr 27 '87</t>
  </si>
  <si>
    <t>Haley</t>
  </si>
  <si>
    <t>Micheal</t>
  </si>
  <si>
    <t>Mar 30 '86</t>
  </si>
  <si>
    <t>Kassian</t>
  </si>
  <si>
    <t>Oct 28 '86</t>
  </si>
  <si>
    <t>Klinkhammer</t>
  </si>
  <si>
    <t>Rob</t>
  </si>
  <si>
    <t>Aug 12 '86</t>
  </si>
  <si>
    <t>Matsumoto</t>
  </si>
  <si>
    <t>Oct 13 '86</t>
  </si>
  <si>
    <t>McArdle</t>
  </si>
  <si>
    <t>Kenndal</t>
  </si>
  <si>
    <t>Jan 04 '87</t>
  </si>
  <si>
    <t>McCarthy</t>
  </si>
  <si>
    <t>Aug 09 '86</t>
  </si>
  <si>
    <t>O'Marra</t>
  </si>
  <si>
    <t>Jun 09 '87</t>
  </si>
  <si>
    <t>Picard</t>
  </si>
  <si>
    <t>Jul 05 '85</t>
  </si>
  <si>
    <t>Rechlicz</t>
  </si>
  <si>
    <t>Joel</t>
  </si>
  <si>
    <t>Jun 14 '87</t>
  </si>
  <si>
    <t>Rosehill</t>
  </si>
  <si>
    <t>Jul 16 '85</t>
  </si>
  <si>
    <t>Russell</t>
  </si>
  <si>
    <t>May 02 '87</t>
  </si>
  <si>
    <t>Sutter</t>
  </si>
  <si>
    <t>Jun 02 '87</t>
  </si>
  <si>
    <t>Taormina</t>
  </si>
  <si>
    <t>Oct 20 '86</t>
  </si>
  <si>
    <t>Turnbull</t>
  </si>
  <si>
    <t>Jul 07 '86</t>
  </si>
  <si>
    <t>Watkins</t>
  </si>
  <si>
    <t>Nov 22 '86</t>
  </si>
  <si>
    <t>Wyman</t>
  </si>
  <si>
    <t>JT</t>
  </si>
  <si>
    <t>Feb 27 '86</t>
  </si>
  <si>
    <t>RETIRED</t>
  </si>
  <si>
    <t>RE-SIGNED</t>
  </si>
  <si>
    <t>Team</t>
  </si>
  <si>
    <t>GS</t>
  </si>
  <si>
    <t xml:space="preserve">W </t>
  </si>
  <si>
    <t xml:space="preserve">L </t>
  </si>
  <si>
    <t xml:space="preserve">OT </t>
  </si>
  <si>
    <t>SA</t>
  </si>
  <si>
    <t>GA</t>
  </si>
  <si>
    <t>SV</t>
  </si>
  <si>
    <t>GAA</t>
  </si>
  <si>
    <t>SV%</t>
  </si>
  <si>
    <t>MIN</t>
  </si>
  <si>
    <t xml:space="preserve">SO </t>
  </si>
  <si>
    <t>StGA</t>
  </si>
  <si>
    <t>StSV</t>
  </si>
  <si>
    <t>StMIN</t>
  </si>
  <si>
    <t>QS</t>
  </si>
  <si>
    <t>StSV%</t>
  </si>
  <si>
    <t>StGAA</t>
  </si>
  <si>
    <t>QS%</t>
  </si>
  <si>
    <t>GR</t>
  </si>
  <si>
    <t>ReGA</t>
  </si>
  <si>
    <t>ReSV</t>
  </si>
  <si>
    <t>ReMIN</t>
  </si>
  <si>
    <t>ReGAA</t>
  </si>
  <si>
    <t>ReSV%</t>
  </si>
  <si>
    <t>GP</t>
  </si>
  <si>
    <t>GGVT</t>
  </si>
  <si>
    <t>GPS</t>
  </si>
  <si>
    <t>ESA</t>
  </si>
  <si>
    <t>EGA</t>
  </si>
  <si>
    <t>ESV</t>
  </si>
  <si>
    <t>ESSV%</t>
  </si>
  <si>
    <t>SHSA</t>
  </si>
  <si>
    <t>SHGA</t>
  </si>
  <si>
    <t>SHSV</t>
  </si>
  <si>
    <t>SHSV%</t>
  </si>
  <si>
    <t>PPSA</t>
  </si>
  <si>
    <t>PPGA</t>
  </si>
  <si>
    <t>PPSV</t>
  </si>
  <si>
    <t>PPSV%</t>
  </si>
  <si>
    <t>SOW</t>
  </si>
  <si>
    <t>SOL</t>
  </si>
  <si>
    <t>SSA</t>
  </si>
  <si>
    <t>SGA</t>
  </si>
  <si>
    <t>SOSV%</t>
  </si>
  <si>
    <t>OTT</t>
  </si>
  <si>
    <t>Jan 07 '81</t>
  </si>
  <si>
    <t>Auld</t>
  </si>
  <si>
    <t>Alex</t>
  </si>
  <si>
    <t>DAL</t>
  </si>
  <si>
    <t>Aug 15 '77</t>
  </si>
  <si>
    <t>Biron</t>
  </si>
  <si>
    <t>Martin</t>
  </si>
  <si>
    <t>NYR</t>
  </si>
  <si>
    <t>CAR</t>
  </si>
  <si>
    <t>May 06 '72</t>
  </si>
  <si>
    <t>Brodeur</t>
  </si>
  <si>
    <t>NJD</t>
  </si>
  <si>
    <t>Jun 25 '80</t>
  </si>
  <si>
    <t>Caron</t>
  </si>
  <si>
    <t>Sebastien</t>
  </si>
  <si>
    <t>TBL</t>
  </si>
  <si>
    <t>Clemmensen</t>
  </si>
  <si>
    <t>FLA</t>
  </si>
  <si>
    <t>Mar 30 '76</t>
  </si>
  <si>
    <t>Conklin</t>
  </si>
  <si>
    <t>Ty</t>
  </si>
  <si>
    <t>DET</t>
  </si>
  <si>
    <t>Jun 21 '81</t>
  </si>
  <si>
    <t>Danis</t>
  </si>
  <si>
    <t>Yann</t>
  </si>
  <si>
    <t>EDM</t>
  </si>
  <si>
    <t>ANA</t>
  </si>
  <si>
    <t>NYI</t>
  </si>
  <si>
    <t>Jun 19 '80</t>
  </si>
  <si>
    <t>Ellis</t>
  </si>
  <si>
    <t>Dan</t>
  </si>
  <si>
    <t>BUF</t>
  </si>
  <si>
    <t>PIT</t>
  </si>
  <si>
    <t>Oct 24 '84</t>
  </si>
  <si>
    <t>Gustavsson</t>
  </si>
  <si>
    <t>Jonas</t>
  </si>
  <si>
    <t>TOR</t>
  </si>
  <si>
    <t>Jun 18 '84</t>
  </si>
  <si>
    <t>Harding</t>
  </si>
  <si>
    <t>May 05 '73</t>
  </si>
  <si>
    <t>Hedberg</t>
  </si>
  <si>
    <t>Johan</t>
  </si>
  <si>
    <t>CBJ</t>
  </si>
  <si>
    <t>Mar 12 '77</t>
  </si>
  <si>
    <t>Brent</t>
  </si>
  <si>
    <t>BOS</t>
  </si>
  <si>
    <t>PHX</t>
  </si>
  <si>
    <t>Jun 24 '83</t>
  </si>
  <si>
    <t>Drew</t>
  </si>
  <si>
    <t>Feb 17 '84</t>
  </si>
  <si>
    <t>Mannino</t>
  </si>
  <si>
    <t>WPG</t>
  </si>
  <si>
    <t>Apr 20 '76</t>
  </si>
  <si>
    <t>Mason</t>
  </si>
  <si>
    <t>May 23 '83</t>
  </si>
  <si>
    <t>McElhinney</t>
  </si>
  <si>
    <t>Curtis</t>
  </si>
  <si>
    <t>Feb 13 '85</t>
  </si>
  <si>
    <t>Montoya</t>
  </si>
  <si>
    <t>Al</t>
  </si>
  <si>
    <t>Aug 30 '86</t>
  </si>
  <si>
    <t>Justin</t>
  </si>
  <si>
    <t>May 04 '80</t>
  </si>
  <si>
    <t>Raycroft</t>
  </si>
  <si>
    <t>Oct 12 '69</t>
  </si>
  <si>
    <t>Roloson</t>
  </si>
  <si>
    <t>Dwayne</t>
  </si>
  <si>
    <t>Oct 05 '79</t>
  </si>
  <si>
    <t>Sanford</t>
  </si>
  <si>
    <t>Mar 19 '86</t>
  </si>
  <si>
    <t>Thiessen</t>
  </si>
  <si>
    <t>Aug 13 '75</t>
  </si>
  <si>
    <t>Turco</t>
  </si>
  <si>
    <t>Marty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</si>
</sst>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6" formatCode="&quot;$&quot;#,##0_);[Red]\(&quot;$&quot;#,##0\)"/>
    <numFmt numFmtId="168" formatCode="0.0"/>
    <numFmt numFmtId="169" formatCode="0.0%"/>
    <numFmt numFmtId="170" formatCode="0.000"/>
    <numFmt numFmtId="171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168" fontId="1" fillId="0" borderId="0" xfId="0" applyNumberFormat="1" applyFont="1" applyAlignment="1">
      <alignment horizontal="center"/>
    </xf>
    <xf numFmtId="169" fontId="1" fillId="0" borderId="0" xfId="0" applyNumberFormat="1" applyFont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2" fontId="0" fillId="0" borderId="0" xfId="0" applyNumberFormat="1"/>
    <xf numFmtId="168" fontId="0" fillId="0" borderId="0" xfId="0" applyNumberFormat="1" applyAlignment="1">
      <alignment vertical="center" wrapText="1"/>
    </xf>
    <xf numFmtId="1" fontId="0" fillId="0" borderId="0" xfId="0" applyNumberFormat="1"/>
    <xf numFmtId="169" fontId="0" fillId="0" borderId="0" xfId="0" applyNumberFormat="1" applyAlignment="1">
      <alignment vertical="center" wrapText="1"/>
    </xf>
    <xf numFmtId="168" fontId="0" fillId="0" borderId="0" xfId="0" applyNumberFormat="1"/>
    <xf numFmtId="6" fontId="0" fillId="0" borderId="0" xfId="0" applyNumberFormat="1"/>
    <xf numFmtId="2" fontId="0" fillId="0" borderId="0" xfId="0" applyNumberFormat="1" applyAlignment="1">
      <alignment vertical="center" wrapText="1"/>
    </xf>
    <xf numFmtId="169" fontId="0" fillId="0" borderId="0" xfId="0" applyNumberFormat="1"/>
    <xf numFmtId="0" fontId="0" fillId="0" borderId="0" xfId="0" applyFont="1" applyAlignment="1"/>
    <xf numFmtId="170" fontId="1" fillId="0" borderId="0" xfId="0" applyNumberFormat="1" applyFont="1" applyAlignment="1">
      <alignment horizontal="center"/>
    </xf>
    <xf numFmtId="171" fontId="1" fillId="0" borderId="0" xfId="0" applyNumberFormat="1" applyFont="1" applyAlignment="1">
      <alignment horizontal="center"/>
    </xf>
    <xf numFmtId="17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Free</a:t>
            </a:r>
            <a:r>
              <a:rPr lang="en-US" baseline="0"/>
              <a:t> Agent Forward Usage Chart</a:t>
            </a:r>
            <a:endParaRPr lang="en-US"/>
          </a:p>
        </c:rich>
      </c:tx>
      <c:layout/>
      <c:overlay val="0"/>
    </c:title>
    <c:autoTitleDeleted val="0"/>
    <c:plotArea>
      <c:layout/>
      <c:bubbleChart>
        <c:varyColors val="0"/>
        <c:ser>
          <c:idx val="0"/>
          <c:order val="0"/>
          <c:invertIfNegative val="0"/>
          <c:dLbls>
            <c:dLbl>
              <c:idx val="0"/>
              <c:layout/>
              <c:tx>
                <c:strRef>
                  <c:f>'Forward Usage Chart'!$A$1</c:f>
                  <c:strCache>
                    <c:ptCount val="1"/>
                    <c:pt idx="0">
                      <c:v>Jokinen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tx>
                <c:strRef>
                  <c:f>'Forward Usage Chart'!$A$2</c:f>
                  <c:strCache>
                    <c:ptCount val="1"/>
                    <c:pt idx="0">
                      <c:v>Moss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tx>
                <c:strRef>
                  <c:f>'Forward Usage Chart'!$A$3</c:f>
                  <c:strCache>
                    <c:ptCount val="1"/>
                    <c:pt idx="0">
                      <c:v>Wyman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/>
              <c:tx>
                <c:strRef>
                  <c:f>'Forward Usage Chart'!$A$4</c:f>
                  <c:strCache>
                    <c:ptCount val="1"/>
                    <c:pt idx="0">
                      <c:v>Hall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/>
              <c:tx>
                <c:strRef>
                  <c:f>'Forward Usage Chart'!$A$5</c:f>
                  <c:strCache>
                    <c:ptCount val="1"/>
                    <c:pt idx="0">
                      <c:v>Whitney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/>
              <c:tx>
                <c:strRef>
                  <c:f>'Forward Usage Chart'!$A$6</c:f>
                  <c:strCache>
                    <c:ptCount val="1"/>
                    <c:pt idx="0">
                      <c:v>Sykora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/>
              <c:tx>
                <c:strRef>
                  <c:f>'Forward Usage Chart'!$A$7</c:f>
                  <c:strCache>
                    <c:ptCount val="1"/>
                    <c:pt idx="0">
                      <c:v>Smyth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/>
              <c:tx>
                <c:strRef>
                  <c:f>'Forward Usage Chart'!$A$8</c:f>
                  <c:strCache>
                    <c:ptCount val="1"/>
                    <c:pt idx="0">
                      <c:v>Pahlsson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/>
              <c:tx>
                <c:strRef>
                  <c:f>'Forward Usage Chart'!$A$9</c:f>
                  <c:strCache>
                    <c:ptCount val="1"/>
                    <c:pt idx="0">
                      <c:v>Samuelsson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layout/>
              <c:tx>
                <c:strRef>
                  <c:f>'Forward Usage Chart'!$A$10</c:f>
                  <c:strCache>
                    <c:ptCount val="1"/>
                    <c:pt idx="0">
                      <c:v>Slater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"/>
              <c:layout/>
              <c:tx>
                <c:strRef>
                  <c:f>'Forward Usage Chart'!$A$11</c:f>
                  <c:strCache>
                    <c:ptCount val="1"/>
                    <c:pt idx="0">
                      <c:v>Glass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"/>
              <c:layout/>
              <c:tx>
                <c:strRef>
                  <c:f>'Forward Usage Chart'!$A$12</c:f>
                  <c:strCache>
                    <c:ptCount val="1"/>
                    <c:pt idx="0">
                      <c:v>Fedotenko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2"/>
              <c:layout/>
              <c:tx>
                <c:strRef>
                  <c:f>'Forward Usage Chart'!$A$13</c:f>
                  <c:strCache>
                    <c:ptCount val="1"/>
                    <c:pt idx="0">
                      <c:v>Moen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3"/>
              <c:layout/>
              <c:tx>
                <c:strRef>
                  <c:f>'Forward Usage Chart'!$A$14</c:f>
                  <c:strCache>
                    <c:ptCount val="1"/>
                    <c:pt idx="0">
                      <c:v>Hudler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4"/>
              <c:layout>
                <c:manualLayout>
                  <c:x val="-4.4100205898364678E-2"/>
                  <c:y val="-6.7340746752059888E-3"/>
                </c:manualLayout>
              </c:layout>
              <c:tx>
                <c:strRef>
                  <c:f>'Forward Usage Chart'!$A$15</c:f>
                  <c:strCache>
                    <c:ptCount val="1"/>
                    <c:pt idx="0">
                      <c:v>Doan</c:v>
                    </c:pt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5"/>
              <c:layout>
                <c:manualLayout>
                  <c:x val="-4.6836069013968848E-2"/>
                  <c:y val="7.4280408542246983E-3"/>
                </c:manualLayout>
              </c:layout>
              <c:tx>
                <c:strRef>
                  <c:f>'Forward Usage Chart'!$A$16</c:f>
                  <c:strCache>
                    <c:ptCount val="1"/>
                    <c:pt idx="0">
                      <c:v>Parise</c:v>
                    </c:pt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6"/>
              <c:layout>
                <c:manualLayout>
                  <c:x val="-4.8442015431732675E-2"/>
                  <c:y val="0"/>
                </c:manualLayout>
              </c:layout>
              <c:tx>
                <c:strRef>
                  <c:f>'Forward Usage Chart'!$A$17</c:f>
                  <c:strCache>
                    <c:ptCount val="1"/>
                    <c:pt idx="0">
                      <c:v>Parenteau</c:v>
                    </c:pt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7"/>
              <c:layout>
                <c:manualLayout>
                  <c:x val="-3.7112119226854888E-2"/>
                  <c:y val="-4.4893378226711564E-3"/>
                </c:manualLayout>
              </c:layout>
              <c:tx>
                <c:strRef>
                  <c:f>'Forward Usage Chart'!$A$18</c:f>
                  <c:strCache>
                    <c:ptCount val="1"/>
                    <c:pt idx="0">
                      <c:v>Shannon</c:v>
                    </c:pt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8"/>
              <c:layout>
                <c:manualLayout>
                  <c:x val="-5.4526144834444942E-2"/>
                  <c:y val="0"/>
                </c:manualLayout>
              </c:layout>
              <c:tx>
                <c:strRef>
                  <c:f>'Forward Usage Chart'!$A$19</c:f>
                  <c:strCache>
                    <c:ptCount val="1"/>
                    <c:pt idx="0">
                      <c:v>Moore</c:v>
                    </c:pt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9"/>
              <c:layout>
                <c:manualLayout>
                  <c:x val="-3.6131637391479836E-2"/>
                  <c:y val="6.7340067340067337E-3"/>
                </c:manualLayout>
              </c:layout>
              <c:tx>
                <c:strRef>
                  <c:f>'Forward Usage Chart'!$A$20</c:f>
                  <c:strCache>
                    <c:ptCount val="1"/>
                    <c:pt idx="0">
                      <c:v>Dvorak</c:v>
                    </c:pt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0"/>
              <c:layout/>
              <c:tx>
                <c:strRef>
                  <c:f>'Forward Usage Chart'!$A$21</c:f>
                  <c:strCache>
                    <c:ptCount val="1"/>
                    <c:pt idx="0">
                      <c:v>Gaustad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1"/>
              <c:layout/>
              <c:tx>
                <c:strRef>
                  <c:f>'Forward Usage Chart'!$A$22</c:f>
                  <c:strCache>
                    <c:ptCount val="1"/>
                    <c:pt idx="0">
                      <c:v>Jagr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2"/>
              <c:layout/>
              <c:tx>
                <c:strRef>
                  <c:f>'Forward Usage Chart'!$A$23</c:f>
                  <c:strCache>
                    <c:ptCount val="1"/>
                    <c:pt idx="0">
                      <c:v>Sullivan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3"/>
              <c:layout/>
              <c:tx>
                <c:strRef>
                  <c:f>'Forward Usage Chart'!$A$24</c:f>
                  <c:strCache>
                    <c:ptCount val="1"/>
                    <c:pt idx="0">
                      <c:v>Stempniak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4"/>
              <c:layout>
                <c:manualLayout>
                  <c:x val="-4.5485028657132068E-2"/>
                  <c:y val="-2.9180695847362513E-2"/>
                </c:manualLayout>
              </c:layout>
              <c:tx>
                <c:strRef>
                  <c:f>'Forward Usage Chart'!$A$25</c:f>
                  <c:strCache>
                    <c:ptCount val="1"/>
                    <c:pt idx="0">
                      <c:v>Selanne</c:v>
                    </c:pt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5"/>
              <c:layout>
                <c:manualLayout>
                  <c:x val="-4.873909301314161E-2"/>
                  <c:y val="-7.4280408542246983E-3"/>
                </c:manualLayout>
              </c:layout>
              <c:tx>
                <c:strRef>
                  <c:f>'Forward Usage Chart'!$A$26</c:f>
                  <c:strCache>
                    <c:ptCount val="1"/>
                    <c:pt idx="0">
                      <c:v>Langkow</c:v>
                    </c:pt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6"/>
              <c:layout>
                <c:manualLayout>
                  <c:x val="-5.7494852540883143E-2"/>
                  <c:y val="1.8570102135561746E-3"/>
                </c:manualLayout>
              </c:layout>
              <c:tx>
                <c:strRef>
                  <c:f>'Forward Usage Chart'!$A$27</c:f>
                  <c:strCache>
                    <c:ptCount val="1"/>
                    <c:pt idx="0">
                      <c:v>Rolston</c:v>
                    </c:pt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7"/>
              <c:layout>
                <c:manualLayout>
                  <c:x val="-1.247810999291369E-2"/>
                  <c:y val="5.5710306406685237E-3"/>
                </c:manualLayout>
              </c:layout>
              <c:tx>
                <c:strRef>
                  <c:f>'Forward Usage Chart'!$A$28</c:f>
                  <c:strCache>
                    <c:ptCount val="1"/>
                    <c:pt idx="0">
                      <c:v>Penner</c:v>
                    </c:pt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8"/>
              <c:layout/>
              <c:tx>
                <c:strRef>
                  <c:f>'Forward Usage Chart'!$A$29</c:f>
                  <c:strCache>
                    <c:ptCount val="1"/>
                    <c:pt idx="0">
                      <c:v>Hecht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9"/>
              <c:layout/>
              <c:tx>
                <c:strRef>
                  <c:f>'Forward Usage Chart'!$A$30</c:f>
                  <c:strCache>
                    <c:ptCount val="1"/>
                    <c:pt idx="0">
                      <c:v>Kelly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0"/>
              <c:layout>
                <c:manualLayout>
                  <c:x val="-7.4423408545542469E-2"/>
                  <c:y val="0"/>
                </c:manualLayout>
              </c:layout>
              <c:tx>
                <c:strRef>
                  <c:f>'Forward Usage Chart'!$A$31</c:f>
                  <c:strCache>
                    <c:ptCount val="1"/>
                    <c:pt idx="0">
                      <c:v>Winnik</c:v>
                    </c:pt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1"/>
              <c:layout>
                <c:manualLayout>
                  <c:x val="-3.4547738311390103E-2"/>
                  <c:y val="1.2999071494893221E-2"/>
                </c:manualLayout>
              </c:layout>
              <c:tx>
                <c:strRef>
                  <c:f>'Forward Usage Chart'!$A$32</c:f>
                  <c:strCache>
                    <c:ptCount val="1"/>
                    <c:pt idx="0">
                      <c:v>Kostitsyn</c:v>
                    </c:pt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2"/>
              <c:layout/>
              <c:tx>
                <c:strRef>
                  <c:f>'Forward Usage Chart'!$A$33</c:f>
                  <c:strCache>
                    <c:ptCount val="1"/>
                    <c:pt idx="0">
                      <c:v>Halpern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3"/>
              <c:layout>
                <c:manualLayout>
                  <c:x val="-3.3043372475311965E-2"/>
                  <c:y val="3.7140204271123491E-3"/>
                </c:manualLayout>
              </c:layout>
              <c:tx>
                <c:strRef>
                  <c:f>'Forward Usage Chart'!$A$34</c:f>
                  <c:strCache>
                    <c:ptCount val="1"/>
                    <c:pt idx="0">
                      <c:v>Hagman</c:v>
                    </c:pt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4"/>
              <c:layout/>
              <c:tx>
                <c:strRef>
                  <c:f>'Forward Usage Chart'!$A$35</c:f>
                  <c:strCache>
                    <c:ptCount val="1"/>
                    <c:pt idx="0">
                      <c:v>Mitchell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5"/>
              <c:layout>
                <c:manualLayout>
                  <c:x val="-4.105351836814141E-2"/>
                  <c:y val="-9.285051067780872E-3"/>
                </c:manualLayout>
              </c:layout>
              <c:tx>
                <c:strRef>
                  <c:f>'Forward Usage Chart'!$A$36</c:f>
                  <c:strCache>
                    <c:ptCount val="1"/>
                    <c:pt idx="0">
                      <c:v>Boyce</c:v>
                    </c:pt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6"/>
              <c:layout/>
              <c:tx>
                <c:strRef>
                  <c:f>'Forward Usage Chart'!$A$37</c:f>
                  <c:strCache>
                    <c:ptCount val="1"/>
                    <c:pt idx="0">
                      <c:v>Brunette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7"/>
              <c:layout/>
              <c:tx>
                <c:strRef>
                  <c:f>'Forward Usage Chart'!$A$38</c:f>
                  <c:strCache>
                    <c:ptCount val="1"/>
                    <c:pt idx="0">
                      <c:v>Prust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8"/>
              <c:layout>
                <c:manualLayout>
                  <c:x val="-6.0327065142349673E-2"/>
                  <c:y val="-3.7140204271123491E-3"/>
                </c:manualLayout>
              </c:layout>
              <c:tx>
                <c:strRef>
                  <c:f>'Forward Usage Chart'!$A$39</c:f>
                  <c:strCache>
                    <c:ptCount val="1"/>
                    <c:pt idx="0">
                      <c:v>Pyatt</c:v>
                    </c:pt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9"/>
              <c:layout/>
              <c:tx>
                <c:strRef>
                  <c:f>'Forward Usage Chart'!$A$40</c:f>
                  <c:strCache>
                    <c:ptCount val="1"/>
                    <c:pt idx="0">
                      <c:v>Crabb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0"/>
              <c:layout>
                <c:manualLayout>
                  <c:x val="-4.4366261865007313E-2"/>
                  <c:y val="7.4280408542246983E-3"/>
                </c:manualLayout>
              </c:layout>
              <c:tx>
                <c:strRef>
                  <c:f>'Forward Usage Chart'!$A$41</c:f>
                  <c:strCache>
                    <c:ptCount val="1"/>
                    <c:pt idx="0">
                      <c:v>Wallace</c:v>
                    </c:pt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1"/>
              <c:layout/>
              <c:tx>
                <c:strRef>
                  <c:f>'Forward Usage Chart'!$A$42</c:f>
                  <c:strCache>
                    <c:ptCount val="1"/>
                    <c:pt idx="0">
                      <c:v>Wellwood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2"/>
              <c:layout/>
              <c:tx>
                <c:strRef>
                  <c:f>'Forward Usage Chart'!$A$43</c:f>
                  <c:strCache>
                    <c:ptCount val="1"/>
                    <c:pt idx="0">
                      <c:v>Ponikarovsky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3"/>
              <c:layout>
                <c:manualLayout>
                  <c:x val="-3.500649324975745E-2"/>
                  <c:y val="-1.2999071494893221E-2"/>
                </c:manualLayout>
              </c:layout>
              <c:tx>
                <c:strRef>
                  <c:f>'Forward Usage Chart'!$A$44</c:f>
                  <c:strCache>
                    <c:ptCount val="1"/>
                    <c:pt idx="0">
                      <c:v>Stoll</c:v>
                    </c:pt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4"/>
              <c:layout>
                <c:manualLayout>
                  <c:x val="-2.1383381538489614E-2"/>
                  <c:y val="5.5710306406685237E-3"/>
                </c:manualLayout>
              </c:layout>
              <c:tx>
                <c:strRef>
                  <c:f>'Forward Usage Chart'!$A$45</c:f>
                  <c:strCache>
                    <c:ptCount val="1"/>
                    <c:pt idx="0">
                      <c:v>Sturm</c:v>
                    </c:pt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5"/>
              <c:layout>
                <c:manualLayout>
                  <c:x val="-6.3417061279854497E-2"/>
                  <c:y val="1.1142061281337047E-2"/>
                </c:manualLayout>
              </c:layout>
              <c:tx>
                <c:strRef>
                  <c:f>'Forward Usage Chart'!$A$46</c:f>
                  <c:strCache>
                    <c:ptCount val="1"/>
                    <c:pt idx="0">
                      <c:v>Knuble</c:v>
                    </c:pt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6"/>
              <c:layout/>
              <c:tx>
                <c:strRef>
                  <c:f>'Forward Usage Chart'!$A$47</c:f>
                  <c:strCache>
                    <c:ptCount val="1"/>
                    <c:pt idx="0">
                      <c:v>Blake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7"/>
              <c:layout>
                <c:manualLayout>
                  <c:x val="-6.693710215539396E-2"/>
                  <c:y val="-9.285051067780872E-3"/>
                </c:manualLayout>
              </c:layout>
              <c:tx>
                <c:strRef>
                  <c:f>'Forward Usage Chart'!$A$48</c:f>
                  <c:strCache>
                    <c:ptCount val="1"/>
                    <c:pt idx="0">
                      <c:v>Langenbrunner</c:v>
                    </c:pt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8"/>
              <c:layout/>
              <c:tx>
                <c:strRef>
                  <c:f>'Forward Usage Chart'!$A$49</c:f>
                  <c:strCache>
                    <c:ptCount val="1"/>
                    <c:pt idx="0">
                      <c:v>Park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9"/>
              <c:layout>
                <c:manualLayout>
                  <c:x val="-4.2962503383484944E-2"/>
                  <c:y val="3.7138742058356912E-3"/>
                </c:manualLayout>
              </c:layout>
              <c:tx>
                <c:strRef>
                  <c:f>'Forward Usage Chart'!$A$50</c:f>
                  <c:strCache>
                    <c:ptCount val="1"/>
                    <c:pt idx="0">
                      <c:v>Boyes</c:v>
                    </c:pt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0"/>
              <c:layout>
                <c:manualLayout>
                  <c:x val="-3.6299303838468626E-2"/>
                  <c:y val="-6.8089587920329768E-17"/>
                </c:manualLayout>
              </c:layout>
              <c:tx>
                <c:strRef>
                  <c:f>'Forward Usage Chart'!$A$51</c:f>
                  <c:strCache>
                    <c:ptCount val="1"/>
                    <c:pt idx="0">
                      <c:v>Jones</c:v>
                    </c:pt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1"/>
              <c:layout/>
              <c:tx>
                <c:strRef>
                  <c:f>'Forward Usage Chart'!$A$52</c:f>
                  <c:strCache>
                    <c:ptCount val="1"/>
                    <c:pt idx="0">
                      <c:v>Bernier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2"/>
              <c:layout/>
              <c:tx>
                <c:strRef>
                  <c:f>'Forward Usage Chart'!$A$53</c:f>
                  <c:strCache>
                    <c:ptCount val="1"/>
                    <c:pt idx="0">
                      <c:v>Peters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3"/>
              <c:layout/>
              <c:tx>
                <c:strRef>
                  <c:f>'Forward Usage Chart'!$A$54</c:f>
                  <c:strCache>
                    <c:ptCount val="1"/>
                    <c:pt idx="0">
                      <c:v>Morrison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4"/>
              <c:layout/>
              <c:tx>
                <c:strRef>
                  <c:f>'Forward Usage Chart'!$A$55</c:f>
                  <c:strCache>
                    <c:ptCount val="1"/>
                    <c:pt idx="0">
                      <c:v>Burish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5"/>
              <c:layout>
                <c:manualLayout>
                  <c:x val="-3.1289130573626152E-2"/>
                  <c:y val="-3.7140204271123491E-3"/>
                </c:manualLayout>
              </c:layout>
              <c:tx>
                <c:strRef>
                  <c:f>'Forward Usage Chart'!$A$56</c:f>
                  <c:strCache>
                    <c:ptCount val="1"/>
                    <c:pt idx="0">
                      <c:v>Hunter</c:v>
                    </c:pt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6"/>
              <c:layout/>
              <c:tx>
                <c:strRef>
                  <c:f>'Forward Usage Chart'!$A$57</c:f>
                  <c:strCache>
                    <c:ptCount val="1"/>
                    <c:pt idx="0">
                      <c:v>McClement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7"/>
              <c:layout/>
              <c:tx>
                <c:strRef>
                  <c:f>'Forward Usage Chart'!$A$58</c:f>
                  <c:strCache>
                    <c:ptCount val="1"/>
                    <c:pt idx="0">
                      <c:v>Pandolfo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8"/>
              <c:layout/>
              <c:tx>
                <c:strRef>
                  <c:f>'Forward Usage Chart'!$A$59</c:f>
                  <c:strCache>
                    <c:ptCount val="1"/>
                    <c:pt idx="0">
                      <c:v>Winchester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9"/>
              <c:layout>
                <c:manualLayout>
                  <c:x val="-3.6433852489180449E-2"/>
                  <c:y val="0"/>
                </c:manualLayout>
              </c:layout>
              <c:tx>
                <c:strRef>
                  <c:f>'Forward Usage Chart'!$A$60</c:f>
                  <c:strCache>
                    <c:ptCount val="1"/>
                    <c:pt idx="0">
                      <c:v>Semin</c:v>
                    </c:pt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0"/>
              <c:layout/>
              <c:tx>
                <c:strRef>
                  <c:f>'Forward Usage Chart'!$A$61</c:f>
                  <c:strCache>
                    <c:ptCount val="1"/>
                    <c:pt idx="0">
                      <c:v>Asham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1"/>
              <c:layout/>
              <c:tx>
                <c:strRef>
                  <c:f>'Forward Usage Chart'!$A$62</c:f>
                  <c:strCache>
                    <c:ptCount val="1"/>
                    <c:pt idx="0">
                      <c:v>Mitchell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2"/>
              <c:layout/>
              <c:tx>
                <c:strRef>
                  <c:f>'Forward Usage Chart'!$A$63</c:f>
                  <c:strCache>
                    <c:ptCount val="1"/>
                    <c:pt idx="0">
                      <c:v>Darche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3"/>
              <c:layout/>
              <c:tx>
                <c:strRef>
                  <c:f>'Forward Usage Chart'!$A$64</c:f>
                  <c:strCache>
                    <c:ptCount val="1"/>
                    <c:pt idx="0">
                      <c:v>Volpatti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4"/>
              <c:layout>
                <c:manualLayout>
                  <c:x val="-9.9298120759238814E-2"/>
                  <c:y val="-5.5710306406685237E-3"/>
                </c:manualLayout>
              </c:layout>
              <c:tx>
                <c:strRef>
                  <c:f>'Forward Usage Chart'!$A$65</c:f>
                  <c:strCache>
                    <c:ptCount val="1"/>
                    <c:pt idx="0">
                      <c:v>Campbell</c:v>
                    </c:pt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5"/>
              <c:layout>
                <c:manualLayout>
                  <c:x val="-2.2487142757213287E-2"/>
                  <c:y val="7.4280408542246983E-3"/>
                </c:manualLayout>
              </c:layout>
              <c:tx>
                <c:strRef>
                  <c:f>'Forward Usage Chart'!$A$66</c:f>
                  <c:strCache>
                    <c:ptCount val="1"/>
                    <c:pt idx="0">
                      <c:v>Veilleux</c:v>
                    </c:pt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6"/>
              <c:layout>
                <c:manualLayout>
                  <c:x val="-5.8221974860326646E-2"/>
                  <c:y val="-1.8571564348328325E-3"/>
                </c:manualLayout>
              </c:layout>
              <c:tx>
                <c:strRef>
                  <c:f>'Forward Usage Chart'!$A$67</c:f>
                  <c:strCache>
                    <c:ptCount val="1"/>
                    <c:pt idx="0">
                      <c:v>Madden</c:v>
                    </c:pt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7"/>
              <c:layout/>
              <c:tx>
                <c:strRef>
                  <c:f>'Forward Usage Chart'!$A$68</c:f>
                  <c:strCache>
                    <c:ptCount val="1"/>
                    <c:pt idx="0">
                      <c:v>Stapleton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8"/>
              <c:layout/>
              <c:tx>
                <c:strRef>
                  <c:f>'Forward Usage Chart'!$A$69</c:f>
                  <c:strCache>
                    <c:ptCount val="1"/>
                    <c:pt idx="0">
                      <c:v>Carter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9"/>
              <c:layout/>
              <c:tx>
                <c:strRef>
                  <c:f>'Forward Usage Chart'!$A$70</c:f>
                  <c:strCache>
                    <c:ptCount val="1"/>
                    <c:pt idx="0">
                      <c:v>Ortmeyer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0"/>
              <c:layout>
                <c:manualLayout>
                  <c:x val="-3.9118986140637343E-2"/>
                  <c:y val="7.4280408542246983E-3"/>
                </c:manualLayout>
              </c:layout>
              <c:tx>
                <c:strRef>
                  <c:f>'Forward Usage Chart'!$A$71</c:f>
                  <c:strCache>
                    <c:ptCount val="1"/>
                    <c:pt idx="0">
                      <c:v>Dupuis</c:v>
                    </c:pt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1"/>
              <c:layout/>
              <c:tx>
                <c:strRef>
                  <c:f>'Forward Usage Chart'!$A$72</c:f>
                  <c:strCache>
                    <c:ptCount val="1"/>
                    <c:pt idx="0">
                      <c:v>Arnott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2"/>
              <c:layout/>
              <c:tx>
                <c:strRef>
                  <c:f>'Forward Usage Chart'!$A$73</c:f>
                  <c:strCache>
                    <c:ptCount val="1"/>
                    <c:pt idx="0">
                      <c:v>O'Sullivan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3"/>
              <c:layout/>
              <c:tx>
                <c:strRef>
                  <c:f>'Forward Usage Chart'!$A$74</c:f>
                  <c:strCache>
                    <c:ptCount val="1"/>
                    <c:pt idx="0">
                      <c:v>Tootoo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4"/>
              <c:layout>
                <c:manualLayout>
                  <c:x val="-7.7774229553866606E-2"/>
                  <c:y val="5.5710306406685237E-3"/>
                </c:manualLayout>
              </c:layout>
              <c:tx>
                <c:strRef>
                  <c:f>'Forward Usage Chart'!$A$75</c:f>
                  <c:strCache>
                    <c:ptCount val="1"/>
                    <c:pt idx="0">
                      <c:v>Konopka</c:v>
                    </c:pt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5"/>
              <c:layout/>
              <c:tx>
                <c:strRef>
                  <c:f>'Forward Usage Chart'!$A$76</c:f>
                  <c:strCache>
                    <c:ptCount val="1"/>
                    <c:pt idx="0">
                      <c:v>Kassian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6"/>
              <c:layout>
                <c:manualLayout>
                  <c:x val="-3.6512805540095436E-2"/>
                  <c:y val="-1.1142207502613705E-2"/>
                </c:manualLayout>
              </c:layout>
              <c:tx>
                <c:strRef>
                  <c:f>'Forward Usage Chart'!$A$77</c:f>
                  <c:strCache>
                    <c:ptCount val="1"/>
                    <c:pt idx="0">
                      <c:v>Petrell</c:v>
                    </c:pt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7"/>
              <c:layout>
                <c:manualLayout>
                  <c:x val="-1.4715437511214922E-2"/>
                  <c:y val="9.284904846504214E-3"/>
                </c:manualLayout>
              </c:layout>
              <c:tx>
                <c:strRef>
                  <c:f>'Forward Usage Chart'!$A$78</c:f>
                  <c:strCache>
                    <c:ptCount val="1"/>
                    <c:pt idx="0">
                      <c:v>Christensen</c:v>
                    </c:pt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8"/>
              <c:layout>
                <c:manualLayout>
                  <c:x val="-5.1151723068220183E-2"/>
                  <c:y val="3.7140204271123491E-3"/>
                </c:manualLayout>
              </c:layout>
              <c:tx>
                <c:strRef>
                  <c:f>'Forward Usage Chart'!$A$79</c:f>
                  <c:strCache>
                    <c:ptCount val="1"/>
                    <c:pt idx="0">
                      <c:v>Pelley</c:v>
                    </c:pt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9"/>
              <c:layout/>
              <c:tx>
                <c:strRef>
                  <c:f>'Forward Usage Chart'!$A$80</c:f>
                  <c:strCache>
                    <c:ptCount val="1"/>
                    <c:pt idx="0">
                      <c:v>Porter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0"/>
              <c:layout/>
              <c:tx>
                <c:strRef>
                  <c:f>'Forward Usage Chart'!$A$81</c:f>
                  <c:strCache>
                    <c:ptCount val="1"/>
                    <c:pt idx="0">
                      <c:v>Parros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1"/>
              <c:layout/>
              <c:tx>
                <c:strRef>
                  <c:f>'Forward Usage Chart'!$A$82</c:f>
                  <c:strCache>
                    <c:ptCount val="1"/>
                    <c:pt idx="0">
                      <c:v>Staubitz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2"/>
              <c:layout/>
              <c:tx>
                <c:strRef>
                  <c:f>'Forward Usage Chart'!$A$83</c:f>
                  <c:strCache>
                    <c:ptCount val="1"/>
                    <c:pt idx="0">
                      <c:v>Aucoin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3"/>
              <c:layout/>
              <c:tx>
                <c:strRef>
                  <c:f>'Forward Usage Chart'!$A$84</c:f>
                  <c:strCache>
                    <c:ptCount val="1"/>
                    <c:pt idx="0">
                      <c:v>Fraser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4"/>
              <c:layout/>
              <c:tx>
                <c:strRef>
                  <c:f>'Forward Usage Chart'!$A$85</c:f>
                  <c:strCache>
                    <c:ptCount val="1"/>
                    <c:pt idx="0">
                      <c:v>Moreau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5"/>
              <c:layout/>
              <c:tx>
                <c:strRef>
                  <c:f>'Forward Usage Chart'!$A$86</c:f>
                  <c:strCache>
                    <c:ptCount val="1"/>
                    <c:pt idx="0">
                      <c:v>Kostopoulos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6"/>
              <c:layout/>
              <c:tx>
                <c:strRef>
                  <c:f>'Forward Usage Chart'!$A$87</c:f>
                  <c:strCache>
                    <c:ptCount val="1"/>
                    <c:pt idx="0">
                      <c:v>Nichol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7"/>
              <c:layout/>
              <c:tx>
                <c:strRef>
                  <c:f>'Forward Usage Chart'!$A$88</c:f>
                  <c:strCache>
                    <c:ptCount val="1"/>
                    <c:pt idx="0">
                      <c:v>Winchester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8"/>
              <c:layout/>
              <c:tx>
                <c:strRef>
                  <c:f>'Forward Usage Chart'!$A$89</c:f>
                  <c:strCache>
                    <c:ptCount val="1"/>
                    <c:pt idx="0">
                      <c:v>Yip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9"/>
              <c:layout/>
              <c:tx>
                <c:strRef>
                  <c:f>'Forward Usage Chart'!$A$90</c:f>
                  <c:strCache>
                    <c:ptCount val="1"/>
                    <c:pt idx="0">
                      <c:v>Dowell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0"/>
              <c:layout/>
              <c:tx>
                <c:strRef>
                  <c:f>'Forward Usage Chart'!$A$91</c:f>
                  <c:strCache>
                    <c:ptCount val="1"/>
                    <c:pt idx="0">
                      <c:v>Barch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1"/>
              <c:layout>
                <c:manualLayout>
                  <c:x val="-2.5798304759993066E-2"/>
                  <c:y val="0"/>
                </c:manualLayout>
              </c:layout>
              <c:tx>
                <c:strRef>
                  <c:f>'Forward Usage Chart'!$A$92</c:f>
                  <c:strCache>
                    <c:ptCount val="1"/>
                    <c:pt idx="0">
                      <c:v>Holmstrom</c:v>
                    </c:pt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2"/>
              <c:layout/>
              <c:tx>
                <c:strRef>
                  <c:f>'Forward Usage Chart'!$A$93</c:f>
                  <c:strCache>
                    <c:ptCount val="1"/>
                    <c:pt idx="0">
                      <c:v>Mills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3"/>
              <c:layout/>
              <c:tx>
                <c:strRef>
                  <c:f>'Forward Usage Chart'!$A$94</c:f>
                  <c:strCache>
                    <c:ptCount val="1"/>
                    <c:pt idx="0">
                      <c:v>Hordichuk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4"/>
              <c:layout/>
              <c:tx>
                <c:strRef>
                  <c:f>'Forward Usage Chart'!$A$95</c:f>
                  <c:strCache>
                    <c:ptCount val="1"/>
                    <c:pt idx="0">
                      <c:v>Petersen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5"/>
              <c:layout/>
              <c:tx>
                <c:strRef>
                  <c:f>'Forward Usage Chart'!$A$96</c:f>
                  <c:strCache>
                    <c:ptCount val="1"/>
                    <c:pt idx="0">
                      <c:v>Murray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6"/>
              <c:layout/>
              <c:tx>
                <c:strRef>
                  <c:f>'Forward Usage Chart'!$A$97</c:f>
                  <c:strCache>
                    <c:ptCount val="1"/>
                    <c:pt idx="0">
                      <c:v>Van Der Gulik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7"/>
              <c:layout/>
              <c:tx>
                <c:strRef>
                  <c:f>'Forward Usage Chart'!$A$98</c:f>
                  <c:strCache>
                    <c:ptCount val="1"/>
                    <c:pt idx="0">
                      <c:v>McGrattan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8"/>
              <c:layout/>
              <c:tx>
                <c:strRef>
                  <c:f>'Forward Usage Chart'!$A$99</c:f>
                  <c:strCache>
                    <c:ptCount val="1"/>
                    <c:pt idx="0">
                      <c:v>Rosehill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9"/>
              <c:layout/>
              <c:tx>
                <c:strRef>
                  <c:f>'Forward Usage Chart'!$A$100</c:f>
                  <c:strCache>
                    <c:ptCount val="1"/>
                    <c:pt idx="0">
                      <c:v>Janssen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'Forward Usage Chart'!$B$1:$B$101</c:f>
              <c:numCache>
                <c:formatCode>General</c:formatCode>
                <c:ptCount val="101"/>
                <c:pt idx="0">
                  <c:v>47.9</c:v>
                </c:pt>
                <c:pt idx="1">
                  <c:v>47.9</c:v>
                </c:pt>
                <c:pt idx="2">
                  <c:v>30.3</c:v>
                </c:pt>
                <c:pt idx="3">
                  <c:v>34</c:v>
                </c:pt>
                <c:pt idx="4">
                  <c:v>54.2</c:v>
                </c:pt>
                <c:pt idx="5">
                  <c:v>49.3</c:v>
                </c:pt>
                <c:pt idx="6">
                  <c:v>48.1</c:v>
                </c:pt>
                <c:pt idx="7">
                  <c:v>29.7</c:v>
                </c:pt>
                <c:pt idx="8">
                  <c:v>45.9</c:v>
                </c:pt>
                <c:pt idx="9">
                  <c:v>28.5</c:v>
                </c:pt>
                <c:pt idx="10">
                  <c:v>34.1</c:v>
                </c:pt>
                <c:pt idx="11">
                  <c:v>36.5</c:v>
                </c:pt>
                <c:pt idx="12">
                  <c:v>43.8</c:v>
                </c:pt>
                <c:pt idx="13">
                  <c:v>55.8</c:v>
                </c:pt>
                <c:pt idx="14">
                  <c:v>52.7</c:v>
                </c:pt>
                <c:pt idx="15">
                  <c:v>54.2</c:v>
                </c:pt>
                <c:pt idx="16">
                  <c:v>56.2</c:v>
                </c:pt>
                <c:pt idx="17">
                  <c:v>43.6</c:v>
                </c:pt>
                <c:pt idx="18">
                  <c:v>42.3</c:v>
                </c:pt>
                <c:pt idx="19">
                  <c:v>44.2</c:v>
                </c:pt>
                <c:pt idx="20">
                  <c:v>33.4</c:v>
                </c:pt>
                <c:pt idx="21">
                  <c:v>59.9</c:v>
                </c:pt>
                <c:pt idx="22">
                  <c:v>62.8</c:v>
                </c:pt>
                <c:pt idx="23">
                  <c:v>49.4</c:v>
                </c:pt>
                <c:pt idx="24">
                  <c:v>49.8</c:v>
                </c:pt>
                <c:pt idx="25">
                  <c:v>53.7</c:v>
                </c:pt>
                <c:pt idx="26">
                  <c:v>53.5</c:v>
                </c:pt>
                <c:pt idx="27">
                  <c:v>53.8</c:v>
                </c:pt>
                <c:pt idx="28">
                  <c:v>57.8</c:v>
                </c:pt>
                <c:pt idx="29">
                  <c:v>47.2</c:v>
                </c:pt>
                <c:pt idx="30">
                  <c:v>46.6</c:v>
                </c:pt>
                <c:pt idx="31">
                  <c:v>53.5</c:v>
                </c:pt>
                <c:pt idx="32">
                  <c:v>39.200000000000003</c:v>
                </c:pt>
                <c:pt idx="33">
                  <c:v>50.1</c:v>
                </c:pt>
                <c:pt idx="34">
                  <c:v>48.1</c:v>
                </c:pt>
                <c:pt idx="35">
                  <c:v>41.7</c:v>
                </c:pt>
                <c:pt idx="36">
                  <c:v>64.099999999999994</c:v>
                </c:pt>
                <c:pt idx="37">
                  <c:v>33.700000000000003</c:v>
                </c:pt>
                <c:pt idx="38">
                  <c:v>41.2</c:v>
                </c:pt>
                <c:pt idx="39">
                  <c:v>43.1</c:v>
                </c:pt>
                <c:pt idx="40">
                  <c:v>41.3</c:v>
                </c:pt>
                <c:pt idx="41">
                  <c:v>60.5</c:v>
                </c:pt>
                <c:pt idx="42">
                  <c:v>46.8</c:v>
                </c:pt>
                <c:pt idx="43">
                  <c:v>47.2</c:v>
                </c:pt>
                <c:pt idx="44">
                  <c:v>47.1</c:v>
                </c:pt>
                <c:pt idx="45">
                  <c:v>46</c:v>
                </c:pt>
                <c:pt idx="46">
                  <c:v>52.7</c:v>
                </c:pt>
                <c:pt idx="47">
                  <c:v>55.4</c:v>
                </c:pt>
                <c:pt idx="48">
                  <c:v>54.6</c:v>
                </c:pt>
                <c:pt idx="49">
                  <c:v>53.9</c:v>
                </c:pt>
                <c:pt idx="50">
                  <c:v>51.2</c:v>
                </c:pt>
                <c:pt idx="51">
                  <c:v>47.7</c:v>
                </c:pt>
                <c:pt idx="52">
                  <c:v>36.799999999999997</c:v>
                </c:pt>
                <c:pt idx="53">
                  <c:v>50.6</c:v>
                </c:pt>
                <c:pt idx="54">
                  <c:v>43.2</c:v>
                </c:pt>
                <c:pt idx="55">
                  <c:v>44.8</c:v>
                </c:pt>
                <c:pt idx="56">
                  <c:v>34.299999999999997</c:v>
                </c:pt>
                <c:pt idx="57">
                  <c:v>38.9</c:v>
                </c:pt>
                <c:pt idx="58">
                  <c:v>43.9</c:v>
                </c:pt>
                <c:pt idx="59">
                  <c:v>51.1</c:v>
                </c:pt>
                <c:pt idx="60">
                  <c:v>49.3</c:v>
                </c:pt>
                <c:pt idx="61">
                  <c:v>45.7</c:v>
                </c:pt>
                <c:pt idx="62">
                  <c:v>51.6</c:v>
                </c:pt>
                <c:pt idx="63">
                  <c:v>21.3</c:v>
                </c:pt>
                <c:pt idx="64">
                  <c:v>42.2</c:v>
                </c:pt>
                <c:pt idx="65">
                  <c:v>44.2</c:v>
                </c:pt>
                <c:pt idx="66">
                  <c:v>43</c:v>
                </c:pt>
                <c:pt idx="67">
                  <c:v>56.7</c:v>
                </c:pt>
                <c:pt idx="68">
                  <c:v>48.3</c:v>
                </c:pt>
                <c:pt idx="69">
                  <c:v>39.799999999999997</c:v>
                </c:pt>
                <c:pt idx="70">
                  <c:v>43</c:v>
                </c:pt>
                <c:pt idx="71">
                  <c:v>60.3</c:v>
                </c:pt>
                <c:pt idx="72">
                  <c:v>58</c:v>
                </c:pt>
                <c:pt idx="73">
                  <c:v>47.3</c:v>
                </c:pt>
                <c:pt idx="74">
                  <c:v>48.9</c:v>
                </c:pt>
                <c:pt idx="75">
                  <c:v>54.5</c:v>
                </c:pt>
                <c:pt idx="76">
                  <c:v>48.7</c:v>
                </c:pt>
                <c:pt idx="77">
                  <c:v>49.8</c:v>
                </c:pt>
                <c:pt idx="78">
                  <c:v>49.7</c:v>
                </c:pt>
                <c:pt idx="79">
                  <c:v>65</c:v>
                </c:pt>
                <c:pt idx="80">
                  <c:v>61.3</c:v>
                </c:pt>
                <c:pt idx="81">
                  <c:v>44.8</c:v>
                </c:pt>
                <c:pt idx="82">
                  <c:v>50.8</c:v>
                </c:pt>
                <c:pt idx="83">
                  <c:v>46.7</c:v>
                </c:pt>
                <c:pt idx="84">
                  <c:v>43.2</c:v>
                </c:pt>
                <c:pt idx="85">
                  <c:v>44.6</c:v>
                </c:pt>
                <c:pt idx="86">
                  <c:v>48</c:v>
                </c:pt>
                <c:pt idx="87">
                  <c:v>54.8</c:v>
                </c:pt>
                <c:pt idx="88">
                  <c:v>46.1</c:v>
                </c:pt>
                <c:pt idx="89">
                  <c:v>48.5</c:v>
                </c:pt>
                <c:pt idx="90">
                  <c:v>50.9</c:v>
                </c:pt>
                <c:pt idx="91">
                  <c:v>66.8</c:v>
                </c:pt>
                <c:pt idx="92">
                  <c:v>56.4</c:v>
                </c:pt>
                <c:pt idx="93">
                  <c:v>52.3</c:v>
                </c:pt>
                <c:pt idx="94">
                  <c:v>47</c:v>
                </c:pt>
                <c:pt idx="95">
                  <c:v>61.5</c:v>
                </c:pt>
                <c:pt idx="96">
                  <c:v>40.9</c:v>
                </c:pt>
                <c:pt idx="97">
                  <c:v>51.8</c:v>
                </c:pt>
                <c:pt idx="98">
                  <c:v>63.1</c:v>
                </c:pt>
                <c:pt idx="99">
                  <c:v>60.4</c:v>
                </c:pt>
              </c:numCache>
            </c:numRef>
          </c:xVal>
          <c:yVal>
            <c:numRef>
              <c:f>'Forward Usage Chart'!$C$1:$C$101</c:f>
              <c:numCache>
                <c:formatCode>General</c:formatCode>
                <c:ptCount val="101"/>
                <c:pt idx="0">
                  <c:v>2.056</c:v>
                </c:pt>
                <c:pt idx="1">
                  <c:v>2</c:v>
                </c:pt>
                <c:pt idx="2">
                  <c:v>1.169</c:v>
                </c:pt>
                <c:pt idx="3">
                  <c:v>1.1319999999999999</c:v>
                </c:pt>
                <c:pt idx="4">
                  <c:v>1.131</c:v>
                </c:pt>
                <c:pt idx="5">
                  <c:v>1.129</c:v>
                </c:pt>
                <c:pt idx="6">
                  <c:v>1.0569999999999999</c:v>
                </c:pt>
                <c:pt idx="7">
                  <c:v>1.05</c:v>
                </c:pt>
                <c:pt idx="8">
                  <c:v>0.91400000000000003</c:v>
                </c:pt>
                <c:pt idx="9">
                  <c:v>0.9</c:v>
                </c:pt>
                <c:pt idx="10">
                  <c:v>0.89200000000000002</c:v>
                </c:pt>
                <c:pt idx="11">
                  <c:v>0.81599999999999995</c:v>
                </c:pt>
                <c:pt idx="12">
                  <c:v>0.79300000000000004</c:v>
                </c:pt>
                <c:pt idx="13">
                  <c:v>0.78900000000000003</c:v>
                </c:pt>
                <c:pt idx="14">
                  <c:v>0.75600000000000001</c:v>
                </c:pt>
                <c:pt idx="15">
                  <c:v>0.73099999999999998</c:v>
                </c:pt>
                <c:pt idx="16">
                  <c:v>0.71</c:v>
                </c:pt>
                <c:pt idx="17">
                  <c:v>0.66400000000000003</c:v>
                </c:pt>
                <c:pt idx="18">
                  <c:v>0.65700000000000003</c:v>
                </c:pt>
                <c:pt idx="19">
                  <c:v>0.65</c:v>
                </c:pt>
                <c:pt idx="20">
                  <c:v>0.58799999999999997</c:v>
                </c:pt>
                <c:pt idx="21">
                  <c:v>0.52200000000000002</c:v>
                </c:pt>
                <c:pt idx="22">
                  <c:v>0.51200000000000001</c:v>
                </c:pt>
                <c:pt idx="23">
                  <c:v>0.437</c:v>
                </c:pt>
                <c:pt idx="24">
                  <c:v>0.40400000000000003</c:v>
                </c:pt>
                <c:pt idx="25">
                  <c:v>0.40400000000000003</c:v>
                </c:pt>
                <c:pt idx="26">
                  <c:v>0.40100000000000002</c:v>
                </c:pt>
                <c:pt idx="27">
                  <c:v>0.39500000000000002</c:v>
                </c:pt>
                <c:pt idx="28">
                  <c:v>0.38500000000000001</c:v>
                </c:pt>
                <c:pt idx="29">
                  <c:v>0.38300000000000001</c:v>
                </c:pt>
                <c:pt idx="30">
                  <c:v>0.38300000000000001</c:v>
                </c:pt>
                <c:pt idx="31">
                  <c:v>0.377</c:v>
                </c:pt>
                <c:pt idx="32">
                  <c:v>0.30299999999999999</c:v>
                </c:pt>
                <c:pt idx="33">
                  <c:v>0.28699999999999998</c:v>
                </c:pt>
                <c:pt idx="34">
                  <c:v>0.28199999999999997</c:v>
                </c:pt>
                <c:pt idx="35">
                  <c:v>0.19400000000000001</c:v>
                </c:pt>
                <c:pt idx="36">
                  <c:v>0.191</c:v>
                </c:pt>
                <c:pt idx="37">
                  <c:v>0.153</c:v>
                </c:pt>
                <c:pt idx="38">
                  <c:v>0.14000000000000001</c:v>
                </c:pt>
                <c:pt idx="39">
                  <c:v>0.13500000000000001</c:v>
                </c:pt>
                <c:pt idx="40">
                  <c:v>0.107</c:v>
                </c:pt>
                <c:pt idx="41">
                  <c:v>0.105</c:v>
                </c:pt>
                <c:pt idx="42">
                  <c:v>9.8000000000000004E-2</c:v>
                </c:pt>
                <c:pt idx="43">
                  <c:v>9.0999999999999998E-2</c:v>
                </c:pt>
                <c:pt idx="44">
                  <c:v>6.2E-2</c:v>
                </c:pt>
                <c:pt idx="45">
                  <c:v>0.06</c:v>
                </c:pt>
                <c:pt idx="46">
                  <c:v>0.04</c:v>
                </c:pt>
                <c:pt idx="47">
                  <c:v>1.0999999999999999E-2</c:v>
                </c:pt>
                <c:pt idx="48">
                  <c:v>-5.2999999999999999E-2</c:v>
                </c:pt>
                <c:pt idx="49">
                  <c:v>-0.11799999999999999</c:v>
                </c:pt>
                <c:pt idx="50">
                  <c:v>-0.123</c:v>
                </c:pt>
                <c:pt idx="51">
                  <c:v>-0.20100000000000001</c:v>
                </c:pt>
                <c:pt idx="52">
                  <c:v>-0.22600000000000001</c:v>
                </c:pt>
                <c:pt idx="53">
                  <c:v>-0.246</c:v>
                </c:pt>
                <c:pt idx="54">
                  <c:v>-0.249</c:v>
                </c:pt>
                <c:pt idx="55">
                  <c:v>-0.28000000000000003</c:v>
                </c:pt>
                <c:pt idx="56">
                  <c:v>-0.28899999999999998</c:v>
                </c:pt>
                <c:pt idx="57">
                  <c:v>-0.311</c:v>
                </c:pt>
                <c:pt idx="58">
                  <c:v>-0.32300000000000001</c:v>
                </c:pt>
                <c:pt idx="59">
                  <c:v>-0.34</c:v>
                </c:pt>
                <c:pt idx="60">
                  <c:v>-0.34499999999999997</c:v>
                </c:pt>
                <c:pt idx="61">
                  <c:v>-0.45</c:v>
                </c:pt>
                <c:pt idx="62">
                  <c:v>-0.45900000000000002</c:v>
                </c:pt>
                <c:pt idx="63">
                  <c:v>-0.47699999999999998</c:v>
                </c:pt>
                <c:pt idx="64">
                  <c:v>-0.49199999999999999</c:v>
                </c:pt>
                <c:pt idx="65">
                  <c:v>-0.498</c:v>
                </c:pt>
                <c:pt idx="66">
                  <c:v>-0.52600000000000002</c:v>
                </c:pt>
                <c:pt idx="67">
                  <c:v>-0.54900000000000004</c:v>
                </c:pt>
                <c:pt idx="68">
                  <c:v>-0.57499999999999996</c:v>
                </c:pt>
                <c:pt idx="69">
                  <c:v>-0.58299999999999996</c:v>
                </c:pt>
                <c:pt idx="70">
                  <c:v>-0.58699999999999997</c:v>
                </c:pt>
                <c:pt idx="71">
                  <c:v>-0.63400000000000001</c:v>
                </c:pt>
                <c:pt idx="72">
                  <c:v>-0.67300000000000004</c:v>
                </c:pt>
                <c:pt idx="73">
                  <c:v>-0.71099999999999997</c:v>
                </c:pt>
                <c:pt idx="74">
                  <c:v>-0.755</c:v>
                </c:pt>
                <c:pt idx="75">
                  <c:v>-0.75800000000000001</c:v>
                </c:pt>
                <c:pt idx="76">
                  <c:v>-0.78</c:v>
                </c:pt>
                <c:pt idx="77">
                  <c:v>-0.79300000000000004</c:v>
                </c:pt>
                <c:pt idx="78">
                  <c:v>-0.82</c:v>
                </c:pt>
                <c:pt idx="79">
                  <c:v>-0.85799999999999998</c:v>
                </c:pt>
                <c:pt idx="80">
                  <c:v>-0.92500000000000004</c:v>
                </c:pt>
                <c:pt idx="81">
                  <c:v>-0.998</c:v>
                </c:pt>
                <c:pt idx="82">
                  <c:v>-1.091</c:v>
                </c:pt>
                <c:pt idx="83">
                  <c:v>-1.1180000000000001</c:v>
                </c:pt>
                <c:pt idx="84">
                  <c:v>-1.1180000000000001</c:v>
                </c:pt>
                <c:pt idx="85">
                  <c:v>-1.173</c:v>
                </c:pt>
                <c:pt idx="86">
                  <c:v>-1.22</c:v>
                </c:pt>
                <c:pt idx="87">
                  <c:v>-1.286</c:v>
                </c:pt>
                <c:pt idx="88">
                  <c:v>-1.3959999999999999</c:v>
                </c:pt>
                <c:pt idx="89">
                  <c:v>-1.419</c:v>
                </c:pt>
                <c:pt idx="90">
                  <c:v>-1.57</c:v>
                </c:pt>
                <c:pt idx="91">
                  <c:v>-1.6</c:v>
                </c:pt>
                <c:pt idx="92">
                  <c:v>-1.6679999999999999</c:v>
                </c:pt>
                <c:pt idx="93">
                  <c:v>-1.716</c:v>
                </c:pt>
                <c:pt idx="94">
                  <c:v>-1.837</c:v>
                </c:pt>
                <c:pt idx="95">
                  <c:v>-1.8640000000000001</c:v>
                </c:pt>
                <c:pt idx="96">
                  <c:v>-2.0630000000000002</c:v>
                </c:pt>
                <c:pt idx="97">
                  <c:v>-2.238</c:v>
                </c:pt>
                <c:pt idx="98">
                  <c:v>-2.3079999999999998</c:v>
                </c:pt>
                <c:pt idx="99">
                  <c:v>-2.3929999999999998</c:v>
                </c:pt>
              </c:numCache>
            </c:numRef>
          </c:yVal>
          <c:bubbleSize>
            <c:numRef>
              <c:f>'Forward Usage Chart'!$D$1:$D$101</c:f>
              <c:numCache>
                <c:formatCode>General</c:formatCode>
                <c:ptCount val="101"/>
                <c:pt idx="0">
                  <c:v>-6.3</c:v>
                </c:pt>
                <c:pt idx="1">
                  <c:v>10.3</c:v>
                </c:pt>
                <c:pt idx="2">
                  <c:v>-8.1999999999999993</c:v>
                </c:pt>
                <c:pt idx="3">
                  <c:v>-9.4</c:v>
                </c:pt>
                <c:pt idx="4">
                  <c:v>12.7</c:v>
                </c:pt>
                <c:pt idx="5">
                  <c:v>7.6</c:v>
                </c:pt>
                <c:pt idx="6">
                  <c:v>-1.5</c:v>
                </c:pt>
                <c:pt idx="7">
                  <c:v>-9</c:v>
                </c:pt>
                <c:pt idx="8">
                  <c:v>5.4</c:v>
                </c:pt>
                <c:pt idx="9">
                  <c:v>-27.9</c:v>
                </c:pt>
                <c:pt idx="10">
                  <c:v>-24</c:v>
                </c:pt>
                <c:pt idx="11">
                  <c:v>-10</c:v>
                </c:pt>
                <c:pt idx="12">
                  <c:v>-13.7</c:v>
                </c:pt>
                <c:pt idx="13">
                  <c:v>0.8</c:v>
                </c:pt>
                <c:pt idx="14">
                  <c:v>5.8</c:v>
                </c:pt>
                <c:pt idx="15">
                  <c:v>4.2</c:v>
                </c:pt>
                <c:pt idx="16">
                  <c:v>9.6</c:v>
                </c:pt>
                <c:pt idx="17">
                  <c:v>7</c:v>
                </c:pt>
                <c:pt idx="18">
                  <c:v>-6.4</c:v>
                </c:pt>
                <c:pt idx="19">
                  <c:v>-14.7</c:v>
                </c:pt>
                <c:pt idx="20">
                  <c:v>-11.5</c:v>
                </c:pt>
                <c:pt idx="21">
                  <c:v>10</c:v>
                </c:pt>
                <c:pt idx="22">
                  <c:v>3.9</c:v>
                </c:pt>
                <c:pt idx="23">
                  <c:v>10.5</c:v>
                </c:pt>
                <c:pt idx="24">
                  <c:v>3.5</c:v>
                </c:pt>
                <c:pt idx="25">
                  <c:v>5.8</c:v>
                </c:pt>
                <c:pt idx="26">
                  <c:v>2.8</c:v>
                </c:pt>
                <c:pt idx="27">
                  <c:v>1</c:v>
                </c:pt>
                <c:pt idx="28">
                  <c:v>-0.2</c:v>
                </c:pt>
                <c:pt idx="29">
                  <c:v>-7.8</c:v>
                </c:pt>
                <c:pt idx="30">
                  <c:v>3.9</c:v>
                </c:pt>
                <c:pt idx="31">
                  <c:v>-0.6</c:v>
                </c:pt>
                <c:pt idx="32">
                  <c:v>2.9</c:v>
                </c:pt>
                <c:pt idx="33">
                  <c:v>0.4</c:v>
                </c:pt>
                <c:pt idx="34">
                  <c:v>-7.7</c:v>
                </c:pt>
                <c:pt idx="35">
                  <c:v>-11.3</c:v>
                </c:pt>
                <c:pt idx="36">
                  <c:v>-8.6</c:v>
                </c:pt>
                <c:pt idx="37">
                  <c:v>-7.9</c:v>
                </c:pt>
                <c:pt idx="38">
                  <c:v>-9.3000000000000007</c:v>
                </c:pt>
                <c:pt idx="39">
                  <c:v>-3.1</c:v>
                </c:pt>
                <c:pt idx="40">
                  <c:v>-2.2999999999999998</c:v>
                </c:pt>
                <c:pt idx="41">
                  <c:v>15.8</c:v>
                </c:pt>
                <c:pt idx="42">
                  <c:v>11.2</c:v>
                </c:pt>
                <c:pt idx="43">
                  <c:v>-1.4</c:v>
                </c:pt>
                <c:pt idx="44">
                  <c:v>3.5</c:v>
                </c:pt>
                <c:pt idx="45">
                  <c:v>-9.3000000000000007</c:v>
                </c:pt>
                <c:pt idx="46">
                  <c:v>4.3</c:v>
                </c:pt>
                <c:pt idx="47">
                  <c:v>7.6</c:v>
                </c:pt>
                <c:pt idx="48">
                  <c:v>-8.5</c:v>
                </c:pt>
                <c:pt idx="49">
                  <c:v>1.9</c:v>
                </c:pt>
                <c:pt idx="50">
                  <c:v>-7.5</c:v>
                </c:pt>
                <c:pt idx="51">
                  <c:v>-11.1</c:v>
                </c:pt>
                <c:pt idx="52">
                  <c:v>-11.9</c:v>
                </c:pt>
                <c:pt idx="53">
                  <c:v>-9.6999999999999993</c:v>
                </c:pt>
                <c:pt idx="54">
                  <c:v>1.7</c:v>
                </c:pt>
                <c:pt idx="55">
                  <c:v>1.2</c:v>
                </c:pt>
                <c:pt idx="56">
                  <c:v>-11.2</c:v>
                </c:pt>
                <c:pt idx="57">
                  <c:v>-17.5</c:v>
                </c:pt>
                <c:pt idx="58">
                  <c:v>-7.5</c:v>
                </c:pt>
                <c:pt idx="59">
                  <c:v>11</c:v>
                </c:pt>
                <c:pt idx="60">
                  <c:v>-12.3</c:v>
                </c:pt>
                <c:pt idx="61">
                  <c:v>11.1</c:v>
                </c:pt>
                <c:pt idx="62">
                  <c:v>1.3</c:v>
                </c:pt>
                <c:pt idx="63">
                  <c:v>-29.9</c:v>
                </c:pt>
                <c:pt idx="64">
                  <c:v>-24.4</c:v>
                </c:pt>
                <c:pt idx="65">
                  <c:v>-0.4</c:v>
                </c:pt>
                <c:pt idx="66">
                  <c:v>-14.9</c:v>
                </c:pt>
                <c:pt idx="67">
                  <c:v>-7.6</c:v>
                </c:pt>
                <c:pt idx="68">
                  <c:v>-11.7</c:v>
                </c:pt>
                <c:pt idx="69">
                  <c:v>-9.9</c:v>
                </c:pt>
                <c:pt idx="70">
                  <c:v>-1.5</c:v>
                </c:pt>
                <c:pt idx="71">
                  <c:v>3.9</c:v>
                </c:pt>
                <c:pt idx="72">
                  <c:v>-15.2</c:v>
                </c:pt>
                <c:pt idx="73">
                  <c:v>-5.2</c:v>
                </c:pt>
                <c:pt idx="74">
                  <c:v>-14.4</c:v>
                </c:pt>
                <c:pt idx="75">
                  <c:v>-2</c:v>
                </c:pt>
                <c:pt idx="76">
                  <c:v>-16.100000000000001</c:v>
                </c:pt>
                <c:pt idx="77">
                  <c:v>-6.5</c:v>
                </c:pt>
                <c:pt idx="78">
                  <c:v>-14.8</c:v>
                </c:pt>
                <c:pt idx="79">
                  <c:v>-1.2</c:v>
                </c:pt>
                <c:pt idx="80">
                  <c:v>-15.9</c:v>
                </c:pt>
                <c:pt idx="81">
                  <c:v>-9.8000000000000007</c:v>
                </c:pt>
                <c:pt idx="82">
                  <c:v>16.8</c:v>
                </c:pt>
                <c:pt idx="83">
                  <c:v>-9.1999999999999993</c:v>
                </c:pt>
                <c:pt idx="84">
                  <c:v>-15</c:v>
                </c:pt>
                <c:pt idx="85">
                  <c:v>2</c:v>
                </c:pt>
                <c:pt idx="86">
                  <c:v>-4.3</c:v>
                </c:pt>
                <c:pt idx="87">
                  <c:v>-5.3</c:v>
                </c:pt>
                <c:pt idx="88">
                  <c:v>-14</c:v>
                </c:pt>
                <c:pt idx="89">
                  <c:v>13.9</c:v>
                </c:pt>
                <c:pt idx="90">
                  <c:v>-6.1</c:v>
                </c:pt>
                <c:pt idx="91">
                  <c:v>-5.6</c:v>
                </c:pt>
                <c:pt idx="92">
                  <c:v>-9.6999999999999993</c:v>
                </c:pt>
                <c:pt idx="93">
                  <c:v>-9.1</c:v>
                </c:pt>
                <c:pt idx="94">
                  <c:v>9.1</c:v>
                </c:pt>
                <c:pt idx="95">
                  <c:v>-0.1</c:v>
                </c:pt>
                <c:pt idx="96">
                  <c:v>-4.4000000000000004</c:v>
                </c:pt>
                <c:pt idx="97">
                  <c:v>4.0999999999999996</c:v>
                </c:pt>
                <c:pt idx="98">
                  <c:v>-6.2</c:v>
                </c:pt>
                <c:pt idx="99">
                  <c:v>-12.5</c:v>
                </c:pt>
              </c:numCache>
            </c:numRef>
          </c:bubbleSize>
          <c:bubble3D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25"/>
        <c:showNegBubbles val="1"/>
        <c:axId val="72017408"/>
        <c:axId val="71994368"/>
      </c:bubbleChart>
      <c:valAx>
        <c:axId val="72017408"/>
        <c:scaling>
          <c:orientation val="minMax"/>
          <c:max val="67"/>
          <c:min val="2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Offensive Zone Start Percentage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1994368"/>
        <c:crosses val="autoZero"/>
        <c:crossBetween val="midCat"/>
      </c:valAx>
      <c:valAx>
        <c:axId val="71994368"/>
        <c:scaling>
          <c:orientation val="minMax"/>
          <c:max val="2.1"/>
          <c:min val="-2.5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Quality of Competition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20174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Free</a:t>
            </a:r>
            <a:r>
              <a:rPr lang="en-US" baseline="0"/>
              <a:t> Agent Defenseman Usage Chart</a:t>
            </a:r>
            <a:endParaRPr lang="en-US"/>
          </a:p>
        </c:rich>
      </c:tx>
      <c:layout/>
      <c:overlay val="0"/>
    </c:title>
    <c:autoTitleDeleted val="0"/>
    <c:plotArea>
      <c:layout/>
      <c:bubbleChart>
        <c:varyColors val="0"/>
        <c:ser>
          <c:idx val="0"/>
          <c:order val="0"/>
          <c:invertIfNegative val="0"/>
          <c:dLbls>
            <c:dLbl>
              <c:idx val="0"/>
              <c:layout/>
              <c:tx>
                <c:strRef>
                  <c:f>'Defensemen Usage Chart'!$A$1</c:f>
                  <c:strCache>
                    <c:ptCount val="1"/>
                    <c:pt idx="0">
                      <c:v>Suter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tx>
                <c:strRef>
                  <c:f>'Defensemen Usage Chart'!$A$2</c:f>
                  <c:strCache>
                    <c:ptCount val="1"/>
                    <c:pt idx="0">
                      <c:v>Souray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tx>
                <c:strRef>
                  <c:f>'Defensemen Usage Chart'!$A$3</c:f>
                  <c:strCache>
                    <c:ptCount val="1"/>
                    <c:pt idx="0">
                      <c:v>Garrison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/>
              <c:tx>
                <c:strRef>
                  <c:f>'Defensemen Usage Chart'!$A$4</c:f>
                  <c:strCache>
                    <c:ptCount val="1"/>
                    <c:pt idx="0">
                      <c:v>Allen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/>
              <c:tx>
                <c:strRef>
                  <c:f>'Defensemen Usage Chart'!$A$5</c:f>
                  <c:strCache>
                    <c:ptCount val="1"/>
                    <c:pt idx="0">
                      <c:v>Hannan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/>
              <c:tx>
                <c:strRef>
                  <c:f>'Defensemen Usage Chart'!$A$6</c:f>
                  <c:strCache>
                    <c:ptCount val="1"/>
                    <c:pt idx="0">
                      <c:v>Kuba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/>
              <c:tx>
                <c:strRef>
                  <c:f>'Defensemen Usage Chart'!$A$7</c:f>
                  <c:strCache>
                    <c:ptCount val="1"/>
                    <c:pt idx="0">
                      <c:v>Colaiacovo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/>
              <c:tx>
                <c:strRef>
                  <c:f>'Defensemen Usage Chart'!$A$8</c:f>
                  <c:strCache>
                    <c:ptCount val="1"/>
                    <c:pt idx="0">
                      <c:v>Salo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/>
              <c:tx>
                <c:strRef>
                  <c:f>'Defensemen Usage Chart'!$A$9</c:f>
                  <c:strCache>
                    <c:ptCount val="1"/>
                    <c:pt idx="0">
                      <c:v>Carle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layout/>
              <c:tx>
                <c:strRef>
                  <c:f>'Defensemen Usage Chart'!$A$10</c:f>
                  <c:strCache>
                    <c:ptCount val="1"/>
                    <c:pt idx="0">
                      <c:v>Stuart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"/>
              <c:layout/>
              <c:tx>
                <c:strRef>
                  <c:f>'Defensemen Usage Chart'!$A$11</c:f>
                  <c:strCache>
                    <c:ptCount val="1"/>
                    <c:pt idx="0">
                      <c:v>Aucoin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"/>
              <c:layout>
                <c:manualLayout>
                  <c:x val="-3.8328276038665898E-2"/>
                  <c:y val="-1.3909585503739785E-2"/>
                </c:manualLayout>
              </c:layout>
              <c:tx>
                <c:strRef>
                  <c:f>'Defensemen Usage Chart'!$A$12</c:f>
                  <c:strCache>
                    <c:ptCount val="1"/>
                    <c:pt idx="0">
                      <c:v>Kubina</c:v>
                    </c:pt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2"/>
              <c:layout>
                <c:manualLayout>
                  <c:x val="-7.8577171755969524E-2"/>
                  <c:y val="-1.5896669147131184E-2"/>
                </c:manualLayout>
              </c:layout>
              <c:tx>
                <c:strRef>
                  <c:f>'Defensemen Usage Chart'!$A$13</c:f>
                  <c:strCache>
                    <c:ptCount val="1"/>
                    <c:pt idx="0">
                      <c:v>Jackman</c:v>
                    </c:pt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3"/>
              <c:layout>
                <c:manualLayout>
                  <c:x val="-5.7723961334101528E-2"/>
                  <c:y val="-3.9741672867827961E-3"/>
                </c:manualLayout>
              </c:layout>
              <c:tx>
                <c:strRef>
                  <c:f>'Defensemen Usage Chart'!$A$14</c:f>
                  <c:strCache>
                    <c:ptCount val="1"/>
                    <c:pt idx="0">
                      <c:v>Clark</c:v>
                    </c:pt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4"/>
              <c:layout>
                <c:manualLayout>
                  <c:x val="-5.1204916458613407E-2"/>
                  <c:y val="-5.9612509301741933E-3"/>
                </c:manualLayout>
              </c:layout>
              <c:tx>
                <c:strRef>
                  <c:f>'Defensemen Usage Chart'!$A$15</c:f>
                  <c:strCache>
                    <c:ptCount val="1"/>
                    <c:pt idx="0">
                      <c:v>Salvador</c:v>
                    </c:pt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5"/>
              <c:layout/>
              <c:tx>
                <c:strRef>
                  <c:f>'Defensemen Usage Chart'!$A$16</c:f>
                  <c:strCache>
                    <c:ptCount val="1"/>
                    <c:pt idx="0">
                      <c:v>Rozsival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6"/>
              <c:layout/>
              <c:tx>
                <c:strRef>
                  <c:f>'Defensemen Usage Chart'!$A$17</c:f>
                  <c:strCache>
                    <c:ptCount val="1"/>
                    <c:pt idx="0">
                      <c:v>Reese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7"/>
              <c:layout/>
              <c:tx>
                <c:strRef>
                  <c:f>'Defensemen Usage Chart'!$A$18</c:f>
                  <c:strCache>
                    <c:ptCount val="1"/>
                    <c:pt idx="0">
                      <c:v>Jurcina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8"/>
              <c:layout/>
              <c:tx>
                <c:strRef>
                  <c:f>'Defensemen Usage Chart'!$A$19</c:f>
                  <c:strCache>
                    <c:ptCount val="1"/>
                    <c:pt idx="0">
                      <c:v>Staios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9"/>
              <c:layout/>
              <c:tx>
                <c:strRef>
                  <c:f>'Defensemen Usage Chart'!$A$20</c:f>
                  <c:strCache>
                    <c:ptCount val="1"/>
                    <c:pt idx="0">
                      <c:v>Wideman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0"/>
              <c:layout/>
              <c:tx>
                <c:strRef>
                  <c:f>'Defensemen Usage Chart'!$A$21</c:f>
                  <c:strCache>
                    <c:ptCount val="1"/>
                    <c:pt idx="0">
                      <c:v>Lebda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1"/>
              <c:layout>
                <c:manualLayout>
                  <c:x val="-6.7356251200307277E-2"/>
                  <c:y val="-1.3909741967018793E-2"/>
                </c:manualLayout>
              </c:layout>
              <c:tx>
                <c:strRef>
                  <c:f>'Defensemen Usage Chart'!$A$22</c:f>
                  <c:strCache>
                    <c:ptCount val="1"/>
                    <c:pt idx="0">
                      <c:v>Johnson</c:v>
                    </c:pt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3"/>
              <c:layout/>
              <c:tx>
                <c:strRef>
                  <c:f>'Defensemen Usage Chart'!$A$24</c:f>
                  <c:strCache>
                    <c:ptCount val="1"/>
                    <c:pt idx="0">
                      <c:v>Huskins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4"/>
              <c:layout/>
              <c:tx>
                <c:strRef>
                  <c:f>'Defensemen Usage Chart'!$A$25</c:f>
                  <c:strCache>
                    <c:ptCount val="1"/>
                    <c:pt idx="0">
                      <c:v>Gill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5"/>
              <c:layout/>
              <c:tx>
                <c:strRef>
                  <c:f>'Defensemen Usage Chart'!$A$26</c:f>
                  <c:strCache>
                    <c:ptCount val="1"/>
                    <c:pt idx="0">
                      <c:v>O'Brien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6"/>
              <c:layout/>
              <c:tx>
                <c:strRef>
                  <c:f>'Defensemen Usage Chart'!$A$27</c:f>
                  <c:strCache>
                    <c:ptCount val="1"/>
                    <c:pt idx="0">
                      <c:v>Zanon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7"/>
              <c:layout/>
              <c:tx>
                <c:strRef>
                  <c:f>'Defensemen Usage Chart'!$A$28</c:f>
                  <c:strCache>
                    <c:ptCount val="1"/>
                    <c:pt idx="0">
                      <c:v>White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8"/>
              <c:layout>
                <c:manualLayout>
                  <c:x val="-7.5062544011266885E-2"/>
                  <c:y val="-9.9354182169569902E-3"/>
                </c:manualLayout>
              </c:layout>
              <c:tx>
                <c:strRef>
                  <c:f>'Defensemen Usage Chart'!$A$29</c:f>
                  <c:strCache>
                    <c:ptCount val="1"/>
                    <c:pt idx="0">
                      <c:v>Brookbank</c:v>
                    </c:pt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9"/>
              <c:layout/>
              <c:tx>
                <c:strRef>
                  <c:f>'Defensemen Usage Chart'!$A$30</c:f>
                  <c:strCache>
                    <c:ptCount val="1"/>
                    <c:pt idx="0">
                      <c:v>Eaton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0"/>
              <c:layout/>
              <c:tx>
                <c:strRef>
                  <c:f>'Defensemen Usage Chart'!$A$31</c:f>
                  <c:strCache>
                    <c:ptCount val="1"/>
                    <c:pt idx="0">
                      <c:v>Campoli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1"/>
              <c:layout/>
              <c:tx>
                <c:strRef>
                  <c:f>'Defensemen Usage Chart'!$A$32</c:f>
                  <c:strCache>
                    <c:ptCount val="1"/>
                    <c:pt idx="0">
                      <c:v>Corvo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2"/>
              <c:layout/>
              <c:tx>
                <c:strRef>
                  <c:f>'Defensemen Usage Chart'!$A$33</c:f>
                  <c:strCache>
                    <c:ptCount val="1"/>
                    <c:pt idx="0">
                      <c:v>Bouillon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3"/>
              <c:layout/>
              <c:tx>
                <c:strRef>
                  <c:f>'Defensemen Usage Chart'!$A$34</c:f>
                  <c:strCache>
                    <c:ptCount val="1"/>
                    <c:pt idx="0">
                      <c:v>Taormina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4"/>
              <c:layout/>
              <c:tx>
                <c:strRef>
                  <c:f>'Defensemen Usage Chart'!$A$35</c:f>
                  <c:strCache>
                    <c:ptCount val="1"/>
                    <c:pt idx="0">
                      <c:v>Mottau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5"/>
              <c:layout/>
              <c:tx>
                <c:strRef>
                  <c:f>'Defensemen Usage Chart'!$A$36</c:f>
                  <c:strCache>
                    <c:ptCount val="1"/>
                    <c:pt idx="0">
                      <c:v>Gervais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6"/>
              <c:layout/>
              <c:tx>
                <c:strRef>
                  <c:f>'Defensemen Usage Chart'!$A$37</c:f>
                  <c:strCache>
                    <c:ptCount val="1"/>
                    <c:pt idx="0">
                      <c:v>Rome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7"/>
              <c:layout/>
              <c:tx>
                <c:strRef>
                  <c:f>'Defensemen Usage Chart'!$A$38</c:f>
                  <c:strCache>
                    <c:ptCount val="1"/>
                    <c:pt idx="0">
                      <c:v>Commodore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8"/>
              <c:layout/>
              <c:tx>
                <c:strRef>
                  <c:f>'Defensemen Usage Chart'!$A$39</c:f>
                  <c:strCache>
                    <c:ptCount val="1"/>
                    <c:pt idx="0">
                      <c:v>Sarich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9"/>
              <c:layout/>
              <c:tx>
                <c:strRef>
                  <c:f>'Defensemen Usage Chart'!$A$40</c:f>
                  <c:strCache>
                    <c:ptCount val="1"/>
                    <c:pt idx="0">
                      <c:v>Hunwick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0"/>
              <c:layout/>
              <c:tx>
                <c:strRef>
                  <c:f>'Defensemen Usage Chart'!$A$41</c:f>
                  <c:strCache>
                    <c:ptCount val="1"/>
                    <c:pt idx="0">
                      <c:v>Foster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1"/>
              <c:layout/>
              <c:tx>
                <c:strRef>
                  <c:f>'Defensemen Usage Chart'!$A$42</c:f>
                  <c:strCache>
                    <c:ptCount val="1"/>
                    <c:pt idx="0">
                      <c:v>Flood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2"/>
              <c:layout/>
              <c:tx>
                <c:strRef>
                  <c:f>'Defensemen Usage Chart'!$A$43</c:f>
                  <c:strCache>
                    <c:ptCount val="1"/>
                    <c:pt idx="0">
                      <c:v>Bickel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3"/>
              <c:layout/>
              <c:tx>
                <c:strRef>
                  <c:f>'Defensemen Usage Chart'!$A$44</c:f>
                  <c:strCache>
                    <c:ptCount val="1"/>
                    <c:pt idx="0">
                      <c:v>Jones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4"/>
              <c:layout/>
              <c:tx>
                <c:strRef>
                  <c:f>'Defensemen Usage Chart'!$A$45</c:f>
                  <c:strCache>
                    <c:ptCount val="1"/>
                    <c:pt idx="0">
                      <c:v>Spacek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5"/>
              <c:layout/>
              <c:tx>
                <c:strRef>
                  <c:f>'Defensemen Usage Chart'!$A$46</c:f>
                  <c:strCache>
                    <c:ptCount val="1"/>
                    <c:pt idx="0">
                      <c:v>Lepisto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6"/>
              <c:layout/>
              <c:tx>
                <c:strRef>
                  <c:f>'Defensemen Usage Chart'!$A$47</c:f>
                  <c:strCache>
                    <c:ptCount val="1"/>
                    <c:pt idx="0">
                      <c:v>Vandermeer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7"/>
              <c:layout/>
              <c:tx>
                <c:strRef>
                  <c:f>'Defensemen Usage Chart'!$A$48</c:f>
                  <c:strCache>
                    <c:ptCount val="1"/>
                    <c:pt idx="0">
                      <c:v>O'Donnell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8"/>
              <c:layout/>
              <c:tx>
                <c:strRef>
                  <c:f>'Defensemen Usage Chart'!$A$49</c:f>
                  <c:strCache>
                    <c:ptCount val="1"/>
                    <c:pt idx="0">
                      <c:v>Carkner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9"/>
              <c:layout/>
              <c:tx>
                <c:strRef>
                  <c:f>'Defensemen Usage Chart'!$A$50</c:f>
                  <c:strCache>
                    <c:ptCount val="1"/>
                    <c:pt idx="0">
                      <c:v>Eminger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0"/>
              <c:layout/>
              <c:tx>
                <c:strRef>
                  <c:f>'Defensemen Usage Chart'!$A$51</c:f>
                  <c:strCache>
                    <c:ptCount val="1"/>
                    <c:pt idx="0">
                      <c:v>Scott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1"/>
              <c:layout/>
              <c:tx>
                <c:strRef>
                  <c:f>'Defensemen Usage Chart'!$A$52</c:f>
                  <c:strCache>
                    <c:ptCount val="1"/>
                    <c:pt idx="0">
                      <c:v>Woywitka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'Defensemen Usage Chart'!$B$1:$B$52</c:f>
              <c:numCache>
                <c:formatCode>General</c:formatCode>
                <c:ptCount val="52"/>
                <c:pt idx="0">
                  <c:v>45.7</c:v>
                </c:pt>
                <c:pt idx="1">
                  <c:v>45.9</c:v>
                </c:pt>
                <c:pt idx="2">
                  <c:v>53.7</c:v>
                </c:pt>
                <c:pt idx="3">
                  <c:v>40.299999999999997</c:v>
                </c:pt>
                <c:pt idx="4">
                  <c:v>48.7</c:v>
                </c:pt>
                <c:pt idx="5">
                  <c:v>57.2</c:v>
                </c:pt>
                <c:pt idx="6">
                  <c:v>50</c:v>
                </c:pt>
                <c:pt idx="7">
                  <c:v>53.6</c:v>
                </c:pt>
                <c:pt idx="8">
                  <c:v>49.4</c:v>
                </c:pt>
                <c:pt idx="9">
                  <c:v>54.3</c:v>
                </c:pt>
                <c:pt idx="10">
                  <c:v>48.8</c:v>
                </c:pt>
                <c:pt idx="11">
                  <c:v>46.6</c:v>
                </c:pt>
                <c:pt idx="12">
                  <c:v>46.2</c:v>
                </c:pt>
                <c:pt idx="13">
                  <c:v>45.7</c:v>
                </c:pt>
                <c:pt idx="14">
                  <c:v>47.2</c:v>
                </c:pt>
                <c:pt idx="15">
                  <c:v>46.2</c:v>
                </c:pt>
                <c:pt idx="16">
                  <c:v>48.6</c:v>
                </c:pt>
                <c:pt idx="17">
                  <c:v>51.2</c:v>
                </c:pt>
                <c:pt idx="18">
                  <c:v>46.2</c:v>
                </c:pt>
                <c:pt idx="19">
                  <c:v>49</c:v>
                </c:pt>
                <c:pt idx="20">
                  <c:v>43.7</c:v>
                </c:pt>
                <c:pt idx="21">
                  <c:v>43.9</c:v>
                </c:pt>
                <c:pt idx="22">
                  <c:v>51.3</c:v>
                </c:pt>
                <c:pt idx="23">
                  <c:v>55.1</c:v>
                </c:pt>
                <c:pt idx="24">
                  <c:v>44.3</c:v>
                </c:pt>
                <c:pt idx="25">
                  <c:v>58.4</c:v>
                </c:pt>
                <c:pt idx="26">
                  <c:v>47.8</c:v>
                </c:pt>
                <c:pt idx="27">
                  <c:v>49.7</c:v>
                </c:pt>
                <c:pt idx="28">
                  <c:v>47.5</c:v>
                </c:pt>
                <c:pt idx="29">
                  <c:v>47.1</c:v>
                </c:pt>
                <c:pt idx="30">
                  <c:v>48.3</c:v>
                </c:pt>
                <c:pt idx="31">
                  <c:v>56.4</c:v>
                </c:pt>
                <c:pt idx="32">
                  <c:v>46.5</c:v>
                </c:pt>
                <c:pt idx="33">
                  <c:v>58.7</c:v>
                </c:pt>
                <c:pt idx="34">
                  <c:v>50.2</c:v>
                </c:pt>
                <c:pt idx="35">
                  <c:v>59.9</c:v>
                </c:pt>
                <c:pt idx="36">
                  <c:v>42.8</c:v>
                </c:pt>
                <c:pt idx="37">
                  <c:v>43.5</c:v>
                </c:pt>
                <c:pt idx="38">
                  <c:v>47.8</c:v>
                </c:pt>
                <c:pt idx="39">
                  <c:v>55</c:v>
                </c:pt>
                <c:pt idx="40">
                  <c:v>60.2</c:v>
                </c:pt>
                <c:pt idx="41">
                  <c:v>53.3</c:v>
                </c:pt>
                <c:pt idx="42">
                  <c:v>51.9</c:v>
                </c:pt>
                <c:pt idx="43">
                  <c:v>50.5</c:v>
                </c:pt>
                <c:pt idx="44">
                  <c:v>58.4</c:v>
                </c:pt>
                <c:pt idx="45">
                  <c:v>62.5</c:v>
                </c:pt>
                <c:pt idx="46">
                  <c:v>53.1</c:v>
                </c:pt>
                <c:pt idx="47">
                  <c:v>59.4</c:v>
                </c:pt>
                <c:pt idx="48">
                  <c:v>49.2</c:v>
                </c:pt>
                <c:pt idx="49">
                  <c:v>50.8</c:v>
                </c:pt>
                <c:pt idx="50">
                  <c:v>63.6</c:v>
                </c:pt>
                <c:pt idx="51">
                  <c:v>55.6</c:v>
                </c:pt>
              </c:numCache>
            </c:numRef>
          </c:xVal>
          <c:yVal>
            <c:numRef>
              <c:f>'Defensemen Usage Chart'!$C$1:$C$52</c:f>
              <c:numCache>
                <c:formatCode>General</c:formatCode>
                <c:ptCount val="52"/>
                <c:pt idx="0">
                  <c:v>1.262</c:v>
                </c:pt>
                <c:pt idx="1">
                  <c:v>1.159</c:v>
                </c:pt>
                <c:pt idx="2">
                  <c:v>1.0149999999999999</c:v>
                </c:pt>
                <c:pt idx="3">
                  <c:v>1.014</c:v>
                </c:pt>
                <c:pt idx="4">
                  <c:v>0.85799999999999998</c:v>
                </c:pt>
                <c:pt idx="5">
                  <c:v>0.80700000000000005</c:v>
                </c:pt>
                <c:pt idx="6">
                  <c:v>0.79200000000000004</c:v>
                </c:pt>
                <c:pt idx="7">
                  <c:v>0.59699999999999998</c:v>
                </c:pt>
                <c:pt idx="8">
                  <c:v>0.58899999999999997</c:v>
                </c:pt>
                <c:pt idx="9">
                  <c:v>0.56200000000000006</c:v>
                </c:pt>
                <c:pt idx="10">
                  <c:v>0.48299999999999998</c:v>
                </c:pt>
                <c:pt idx="11">
                  <c:v>0.47</c:v>
                </c:pt>
                <c:pt idx="12">
                  <c:v>0.46300000000000002</c:v>
                </c:pt>
                <c:pt idx="13">
                  <c:v>0.432</c:v>
                </c:pt>
                <c:pt idx="14">
                  <c:v>0.39300000000000002</c:v>
                </c:pt>
                <c:pt idx="15">
                  <c:v>0.35899999999999999</c:v>
                </c:pt>
                <c:pt idx="16">
                  <c:v>0.34699999999999998</c:v>
                </c:pt>
                <c:pt idx="17">
                  <c:v>0.26600000000000001</c:v>
                </c:pt>
                <c:pt idx="18">
                  <c:v>0.25800000000000001</c:v>
                </c:pt>
                <c:pt idx="19">
                  <c:v>0.13200000000000001</c:v>
                </c:pt>
                <c:pt idx="20">
                  <c:v>7.5999999999999998E-2</c:v>
                </c:pt>
                <c:pt idx="21">
                  <c:v>7.4999999999999997E-2</c:v>
                </c:pt>
                <c:pt idx="22">
                  <c:v>-2E-3</c:v>
                </c:pt>
                <c:pt idx="23">
                  <c:v>-7.0000000000000001E-3</c:v>
                </c:pt>
                <c:pt idx="24">
                  <c:v>-2.1000000000000001E-2</c:v>
                </c:pt>
                <c:pt idx="25">
                  <c:v>-2.7E-2</c:v>
                </c:pt>
                <c:pt idx="26">
                  <c:v>-7.2999999999999995E-2</c:v>
                </c:pt>
                <c:pt idx="27">
                  <c:v>-7.5999999999999998E-2</c:v>
                </c:pt>
                <c:pt idx="28">
                  <c:v>-0.183</c:v>
                </c:pt>
                <c:pt idx="29">
                  <c:v>-0.21199999999999999</c:v>
                </c:pt>
                <c:pt idx="30">
                  <c:v>-0.22900000000000001</c:v>
                </c:pt>
                <c:pt idx="31">
                  <c:v>-0.34300000000000003</c:v>
                </c:pt>
                <c:pt idx="32">
                  <c:v>-0.35199999999999998</c:v>
                </c:pt>
                <c:pt idx="33">
                  <c:v>-0.35699999999999998</c:v>
                </c:pt>
                <c:pt idx="34">
                  <c:v>-0.36399999999999999</c:v>
                </c:pt>
                <c:pt idx="35">
                  <c:v>-0.39</c:v>
                </c:pt>
                <c:pt idx="36">
                  <c:v>-0.39200000000000002</c:v>
                </c:pt>
                <c:pt idx="37">
                  <c:v>-0.48199999999999998</c:v>
                </c:pt>
                <c:pt idx="38">
                  <c:v>-0.50700000000000001</c:v>
                </c:pt>
                <c:pt idx="39">
                  <c:v>-0.58899999999999997</c:v>
                </c:pt>
                <c:pt idx="40">
                  <c:v>-0.59599999999999997</c:v>
                </c:pt>
                <c:pt idx="41">
                  <c:v>-0.75700000000000001</c:v>
                </c:pt>
                <c:pt idx="42">
                  <c:v>-0.89</c:v>
                </c:pt>
                <c:pt idx="43">
                  <c:v>-0.91300000000000003</c:v>
                </c:pt>
                <c:pt idx="44">
                  <c:v>-0.98299999999999998</c:v>
                </c:pt>
                <c:pt idx="45">
                  <c:v>-1.0409999999999999</c:v>
                </c:pt>
                <c:pt idx="46">
                  <c:v>-1.1160000000000001</c:v>
                </c:pt>
                <c:pt idx="47">
                  <c:v>-1.1719999999999999</c:v>
                </c:pt>
                <c:pt idx="48">
                  <c:v>-1.47</c:v>
                </c:pt>
                <c:pt idx="49">
                  <c:v>-1.58</c:v>
                </c:pt>
                <c:pt idx="50">
                  <c:v>-1.895</c:v>
                </c:pt>
                <c:pt idx="51">
                  <c:v>-2.3479999999999999</c:v>
                </c:pt>
              </c:numCache>
            </c:numRef>
          </c:yVal>
          <c:bubbleSize>
            <c:numRef>
              <c:f>'Defensemen Usage Chart'!$D$1:$D$52</c:f>
              <c:numCache>
                <c:formatCode>General</c:formatCode>
                <c:ptCount val="52"/>
                <c:pt idx="0">
                  <c:v>7.3</c:v>
                </c:pt>
                <c:pt idx="1">
                  <c:v>1.1000000000000001</c:v>
                </c:pt>
                <c:pt idx="2">
                  <c:v>10.8</c:v>
                </c:pt>
                <c:pt idx="3">
                  <c:v>-2.6</c:v>
                </c:pt>
                <c:pt idx="4">
                  <c:v>-10.8</c:v>
                </c:pt>
                <c:pt idx="5">
                  <c:v>-1.6</c:v>
                </c:pt>
                <c:pt idx="6">
                  <c:v>3.6</c:v>
                </c:pt>
                <c:pt idx="7">
                  <c:v>-5</c:v>
                </c:pt>
                <c:pt idx="8">
                  <c:v>3.2</c:v>
                </c:pt>
                <c:pt idx="9">
                  <c:v>-8.4</c:v>
                </c:pt>
                <c:pt idx="10">
                  <c:v>3.1</c:v>
                </c:pt>
                <c:pt idx="11">
                  <c:v>-7</c:v>
                </c:pt>
                <c:pt idx="12">
                  <c:v>-2.2999999999999998</c:v>
                </c:pt>
                <c:pt idx="13">
                  <c:v>-7.5</c:v>
                </c:pt>
                <c:pt idx="14">
                  <c:v>-8.6999999999999993</c:v>
                </c:pt>
                <c:pt idx="15">
                  <c:v>2.8</c:v>
                </c:pt>
                <c:pt idx="16">
                  <c:v>7.3</c:v>
                </c:pt>
                <c:pt idx="17">
                  <c:v>1.1000000000000001</c:v>
                </c:pt>
                <c:pt idx="18">
                  <c:v>-4.7</c:v>
                </c:pt>
                <c:pt idx="19">
                  <c:v>2.5</c:v>
                </c:pt>
                <c:pt idx="20">
                  <c:v>6.9</c:v>
                </c:pt>
                <c:pt idx="21">
                  <c:v>-1.7</c:v>
                </c:pt>
                <c:pt idx="22">
                  <c:v>0</c:v>
                </c:pt>
                <c:pt idx="23">
                  <c:v>1.4</c:v>
                </c:pt>
                <c:pt idx="24">
                  <c:v>-8</c:v>
                </c:pt>
                <c:pt idx="25">
                  <c:v>7.2</c:v>
                </c:pt>
                <c:pt idx="26">
                  <c:v>5.0999999999999996</c:v>
                </c:pt>
                <c:pt idx="27">
                  <c:v>-5.6</c:v>
                </c:pt>
                <c:pt idx="28">
                  <c:v>-12.1</c:v>
                </c:pt>
                <c:pt idx="29">
                  <c:v>-14.5</c:v>
                </c:pt>
                <c:pt idx="30">
                  <c:v>-2.4</c:v>
                </c:pt>
                <c:pt idx="31">
                  <c:v>1.9</c:v>
                </c:pt>
                <c:pt idx="32">
                  <c:v>-3.5</c:v>
                </c:pt>
                <c:pt idx="33">
                  <c:v>3.3</c:v>
                </c:pt>
                <c:pt idx="34">
                  <c:v>-10.4</c:v>
                </c:pt>
                <c:pt idx="35">
                  <c:v>11.3</c:v>
                </c:pt>
                <c:pt idx="36">
                  <c:v>-8.1999999999999993</c:v>
                </c:pt>
                <c:pt idx="37">
                  <c:v>0.3</c:v>
                </c:pt>
                <c:pt idx="38">
                  <c:v>12</c:v>
                </c:pt>
                <c:pt idx="39">
                  <c:v>4.5</c:v>
                </c:pt>
                <c:pt idx="40">
                  <c:v>-2.7</c:v>
                </c:pt>
                <c:pt idx="41">
                  <c:v>-9.1999999999999993</c:v>
                </c:pt>
                <c:pt idx="42">
                  <c:v>-2.5</c:v>
                </c:pt>
                <c:pt idx="43">
                  <c:v>-6.2</c:v>
                </c:pt>
                <c:pt idx="44">
                  <c:v>7.5</c:v>
                </c:pt>
                <c:pt idx="45">
                  <c:v>-0.2</c:v>
                </c:pt>
                <c:pt idx="46">
                  <c:v>-7.1</c:v>
                </c:pt>
                <c:pt idx="47">
                  <c:v>-0.4</c:v>
                </c:pt>
                <c:pt idx="48">
                  <c:v>-4.5</c:v>
                </c:pt>
                <c:pt idx="49">
                  <c:v>-3.4</c:v>
                </c:pt>
                <c:pt idx="50">
                  <c:v>-0.8</c:v>
                </c:pt>
                <c:pt idx="51">
                  <c:v>11.5</c:v>
                </c:pt>
              </c:numCache>
            </c:numRef>
          </c:bubbleSize>
          <c:bubble3D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25"/>
        <c:showNegBubbles val="1"/>
        <c:axId val="138732288"/>
        <c:axId val="138734208"/>
      </c:bubbleChart>
      <c:valAx>
        <c:axId val="138732288"/>
        <c:scaling>
          <c:orientation val="minMax"/>
          <c:max val="64"/>
          <c:min val="4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Offensive Zone Start Percentage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8734208"/>
        <c:crosses val="autoZero"/>
        <c:crossBetween val="midCat"/>
      </c:valAx>
      <c:valAx>
        <c:axId val="138734208"/>
        <c:scaling>
          <c:orientation val="minMax"/>
          <c:max val="1.3"/>
          <c:min val="-2.5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Quality of Competition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87322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</xdr:colOff>
      <xdr:row>10</xdr:row>
      <xdr:rowOff>28575</xdr:rowOff>
    </xdr:from>
    <xdr:to>
      <xdr:col>17</xdr:col>
      <xdr:colOff>342900</xdr:colOff>
      <xdr:row>46</xdr:row>
      <xdr:rowOff>9525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57151</xdr:colOff>
      <xdr:row>0</xdr:row>
      <xdr:rowOff>28574</xdr:rowOff>
    </xdr:from>
    <xdr:to>
      <xdr:col>16</xdr:col>
      <xdr:colOff>552451</xdr:colOff>
      <xdr:row>33</xdr:row>
      <xdr:rowOff>133350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TopPairingUsageChar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yer Usage Chart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106"/>
  <sheetViews>
    <sheetView workbookViewId="0">
      <selection activeCell="BC117" sqref="BC117"/>
    </sheetView>
  </sheetViews>
  <sheetFormatPr defaultRowHeight="15" x14ac:dyDescent="0.25"/>
  <cols>
    <col min="1" max="1" width="10.42578125" bestFit="1" customWidth="1"/>
    <col min="2" max="2" width="19.28515625" bestFit="1" customWidth="1"/>
    <col min="3" max="3" width="13.28515625" bestFit="1" customWidth="1"/>
    <col min="4" max="4" width="4.42578125" bestFit="1" customWidth="1"/>
    <col min="5" max="5" width="10" bestFit="1" customWidth="1"/>
    <col min="6" max="6" width="3.7109375" bestFit="1" customWidth="1"/>
    <col min="7" max="7" width="4.140625" bestFit="1" customWidth="1"/>
    <col min="8" max="8" width="4" bestFit="1" customWidth="1"/>
    <col min="9" max="10" width="3" bestFit="1" customWidth="1"/>
    <col min="11" max="11" width="4.140625" bestFit="1" customWidth="1"/>
    <col min="12" max="12" width="4" bestFit="1" customWidth="1"/>
    <col min="13" max="13" width="5" bestFit="1" customWidth="1"/>
    <col min="14" max="14" width="6.28515625" bestFit="1" customWidth="1"/>
    <col min="15" max="15" width="6.7109375" bestFit="1" customWidth="1"/>
    <col min="16" max="16" width="4.85546875" bestFit="1" customWidth="1"/>
    <col min="17" max="17" width="4.5703125" bestFit="1" customWidth="1"/>
    <col min="18" max="19" width="5.140625" bestFit="1" customWidth="1"/>
    <col min="20" max="20" width="4.7109375" bestFit="1" customWidth="1"/>
    <col min="21" max="21" width="4.5703125" bestFit="1" customWidth="1"/>
    <col min="22" max="22" width="4.42578125" bestFit="1" customWidth="1"/>
    <col min="23" max="23" width="5.140625" bestFit="1" customWidth="1"/>
    <col min="24" max="24" width="4.7109375" bestFit="1" customWidth="1"/>
    <col min="25" max="25" width="4.28515625" bestFit="1" customWidth="1"/>
    <col min="26" max="26" width="6" bestFit="1" customWidth="1"/>
    <col min="27" max="27" width="5.85546875" bestFit="1" customWidth="1"/>
    <col min="28" max="28" width="4.7109375" bestFit="1" customWidth="1"/>
    <col min="29" max="29" width="7.140625" bestFit="1" customWidth="1"/>
    <col min="30" max="30" width="6.140625" bestFit="1" customWidth="1"/>
    <col min="31" max="31" width="6" bestFit="1" customWidth="1"/>
    <col min="32" max="32" width="5.7109375" bestFit="1" customWidth="1"/>
    <col min="33" max="33" width="5" bestFit="1" customWidth="1"/>
    <col min="34" max="34" width="7" bestFit="1" customWidth="1"/>
    <col min="35" max="35" width="5.28515625" bestFit="1" customWidth="1"/>
    <col min="36" max="37" width="6.42578125" bestFit="1" customWidth="1"/>
    <col min="38" max="38" width="9.28515625" bestFit="1" customWidth="1"/>
    <col min="39" max="39" width="10.85546875" bestFit="1" customWidth="1"/>
    <col min="40" max="40" width="4.85546875" bestFit="1" customWidth="1"/>
    <col min="41" max="41" width="4.7109375" bestFit="1" customWidth="1"/>
    <col min="42" max="42" width="6.140625" bestFit="1" customWidth="1"/>
    <col min="43" max="43" width="6.5703125" bestFit="1" customWidth="1"/>
    <col min="44" max="44" width="5.140625" bestFit="1" customWidth="1"/>
    <col min="45" max="45" width="5" bestFit="1" customWidth="1"/>
    <col min="46" max="46" width="6.42578125" bestFit="1" customWidth="1"/>
    <col min="47" max="48" width="6.28515625" bestFit="1" customWidth="1"/>
    <col min="49" max="49" width="4.42578125" bestFit="1" customWidth="1"/>
    <col min="50" max="50" width="4.85546875" bestFit="1" customWidth="1"/>
    <col min="51" max="51" width="8.28515625" bestFit="1" customWidth="1"/>
    <col min="52" max="52" width="8.7109375" bestFit="1" customWidth="1"/>
    <col min="53" max="53" width="6.140625" bestFit="1" customWidth="1"/>
    <col min="54" max="54" width="6.7109375" bestFit="1" customWidth="1"/>
    <col min="55" max="55" width="7.7109375" bestFit="1" customWidth="1"/>
    <col min="56" max="56" width="6.85546875" bestFit="1" customWidth="1"/>
    <col min="57" max="58" width="7.7109375" bestFit="1" customWidth="1"/>
    <col min="59" max="59" width="5.7109375" bestFit="1" customWidth="1"/>
    <col min="60" max="61" width="7.5703125" bestFit="1" customWidth="1"/>
    <col min="62" max="62" width="5" bestFit="1" customWidth="1"/>
    <col min="63" max="63" width="6.7109375" bestFit="1" customWidth="1"/>
    <col min="64" max="64" width="8" bestFit="1" customWidth="1"/>
    <col min="65" max="65" width="7.28515625" bestFit="1" customWidth="1"/>
    <col min="66" max="66" width="5" bestFit="1" customWidth="1"/>
    <col min="67" max="67" width="5.5703125" bestFit="1" customWidth="1"/>
    <col min="68" max="68" width="7.42578125" bestFit="1" customWidth="1"/>
    <col min="69" max="69" width="7.85546875" bestFit="1" customWidth="1"/>
    <col min="70" max="70" width="6.140625" bestFit="1" customWidth="1"/>
    <col min="71" max="71" width="7.28515625" bestFit="1" customWidth="1"/>
    <col min="72" max="72" width="7.7109375" bestFit="1" customWidth="1"/>
    <col min="73" max="73" width="6.140625" bestFit="1" customWidth="1"/>
  </cols>
  <sheetData>
    <row r="1" spans="1:73" s="1" customFormat="1" x14ac:dyDescent="0.25">
      <c r="A1" s="1" t="s">
        <v>34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2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3" t="s">
        <v>19</v>
      </c>
      <c r="V1" s="3" t="s">
        <v>20</v>
      </c>
      <c r="W1" s="3" t="s">
        <v>21</v>
      </c>
      <c r="X1" s="3" t="s">
        <v>22</v>
      </c>
      <c r="Y1" s="3" t="s">
        <v>23</v>
      </c>
      <c r="Z1" s="1" t="s">
        <v>24</v>
      </c>
      <c r="AA1" s="1" t="s">
        <v>25</v>
      </c>
      <c r="AB1" s="1" t="s">
        <v>26</v>
      </c>
      <c r="AC1" s="4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2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2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4" t="s">
        <v>68</v>
      </c>
      <c r="BS1" s="1" t="s">
        <v>69</v>
      </c>
      <c r="BT1" s="1" t="s">
        <v>70</v>
      </c>
      <c r="BU1" s="1" t="s">
        <v>71</v>
      </c>
    </row>
    <row r="2" spans="1:73" x14ac:dyDescent="0.25">
      <c r="B2" t="s">
        <v>351</v>
      </c>
      <c r="C2" t="s">
        <v>352</v>
      </c>
      <c r="D2">
        <v>27</v>
      </c>
      <c r="E2" s="5" t="s">
        <v>344</v>
      </c>
      <c r="F2" s="6">
        <v>71</v>
      </c>
      <c r="G2" s="6">
        <v>195</v>
      </c>
      <c r="H2" s="7">
        <v>82</v>
      </c>
      <c r="I2" s="7">
        <v>31</v>
      </c>
      <c r="J2" s="7">
        <v>38</v>
      </c>
      <c r="K2" s="7">
        <v>69</v>
      </c>
      <c r="L2" s="7">
        <v>-5</v>
      </c>
      <c r="M2" s="7">
        <v>32</v>
      </c>
      <c r="N2" s="7">
        <v>293</v>
      </c>
      <c r="O2" s="8">
        <v>21.483329999999999</v>
      </c>
      <c r="P2" s="7">
        <v>65</v>
      </c>
      <c r="Q2" s="7">
        <v>39</v>
      </c>
      <c r="R2" s="7">
        <v>68</v>
      </c>
      <c r="S2" s="7">
        <v>35</v>
      </c>
      <c r="T2" s="7">
        <v>65</v>
      </c>
      <c r="U2" s="9">
        <f>P2/(H2*O2)*60</f>
        <v>2.2138549102842111</v>
      </c>
      <c r="V2" s="9">
        <f>Q2/(H2*O2)*60</f>
        <v>1.3283129461705265</v>
      </c>
      <c r="W2" s="9">
        <f>R2/(H2*O2)*60</f>
        <v>2.3160328292204055</v>
      </c>
      <c r="X2" s="9">
        <f>S2/(H2*O2)*60</f>
        <v>1.1920757209222674</v>
      </c>
      <c r="Y2" s="9">
        <f>T2/(H2*O2)*60</f>
        <v>2.2138549102842111</v>
      </c>
      <c r="Z2" s="10">
        <v>2117</v>
      </c>
      <c r="AA2" s="7">
        <v>30</v>
      </c>
      <c r="AB2" s="7">
        <v>33</v>
      </c>
      <c r="AC2" s="11">
        <f>AA2/MAX(1,(AA2+AB2))</f>
        <v>0.47619047619047616</v>
      </c>
      <c r="AD2">
        <v>10.6</v>
      </c>
      <c r="AE2">
        <v>5.9</v>
      </c>
      <c r="AF2">
        <v>2.1</v>
      </c>
      <c r="AG2">
        <v>18.600000000000001</v>
      </c>
      <c r="AH2" s="8">
        <f>AG2/H2</f>
        <v>0.22682926829268293</v>
      </c>
      <c r="AI2" s="12">
        <f>AG2-(AM2-525000)/1000000*3</f>
        <v>2.1750000000000043</v>
      </c>
      <c r="AJ2" t="s">
        <v>75</v>
      </c>
      <c r="AK2">
        <v>2012</v>
      </c>
      <c r="AM2" s="13">
        <v>6000000</v>
      </c>
      <c r="AN2" s="7">
        <v>21</v>
      </c>
      <c r="AO2" s="7">
        <v>27</v>
      </c>
      <c r="AP2" s="14">
        <f>(AN2+AO2)/AQ2*60</f>
        <v>2.1833895606686631</v>
      </c>
      <c r="AQ2" s="12">
        <v>1319.05</v>
      </c>
      <c r="AR2" s="7">
        <v>7</v>
      </c>
      <c r="AS2" s="7">
        <v>7</v>
      </c>
      <c r="AT2" s="14">
        <f>(AR2+AS2)/MAX(1,AU2)*60</f>
        <v>2.9723991507430996</v>
      </c>
      <c r="AU2" s="12">
        <v>282.60000000000002</v>
      </c>
      <c r="AV2" s="12">
        <v>160.1333333</v>
      </c>
      <c r="AW2" s="7">
        <v>16</v>
      </c>
      <c r="AX2" s="7">
        <v>8</v>
      </c>
      <c r="AY2">
        <v>15.47</v>
      </c>
      <c r="AZ2">
        <v>33.25</v>
      </c>
      <c r="BA2" s="15">
        <f>AY2/MAX(0.01,(AY2+AZ2))</f>
        <v>0.31752873563218392</v>
      </c>
      <c r="BB2">
        <v>0.73099999999999998</v>
      </c>
      <c r="BC2">
        <v>0.36499999999999999</v>
      </c>
      <c r="BD2" s="16">
        <v>4</v>
      </c>
      <c r="BE2">
        <v>1.173</v>
      </c>
      <c r="BF2">
        <v>0.82299999999999995</v>
      </c>
      <c r="BG2">
        <v>4.2</v>
      </c>
      <c r="BH2">
        <v>8.82</v>
      </c>
      <c r="BI2">
        <v>898</v>
      </c>
      <c r="BJ2">
        <v>986</v>
      </c>
      <c r="BK2">
        <v>0.5</v>
      </c>
      <c r="BL2">
        <v>1.4</v>
      </c>
      <c r="BM2">
        <f>BL2-BK2</f>
        <v>0.89999999999999991</v>
      </c>
      <c r="BN2">
        <v>54.2</v>
      </c>
      <c r="BO2">
        <v>12</v>
      </c>
      <c r="BP2">
        <v>3.23</v>
      </c>
      <c r="BQ2">
        <v>1.91</v>
      </c>
      <c r="BR2" s="15">
        <f>BP2/MAX(0.01,(BP2+BQ2))</f>
        <v>0.62840466926070038</v>
      </c>
      <c r="BS2">
        <v>1.94</v>
      </c>
      <c r="BT2">
        <v>3.22</v>
      </c>
      <c r="BU2" s="15">
        <f>BS2/MAX(0.01,(BS2+BT2))</f>
        <v>0.37596899224806202</v>
      </c>
    </row>
    <row r="3" spans="1:73" x14ac:dyDescent="0.25">
      <c r="B3" t="s">
        <v>461</v>
      </c>
      <c r="C3" t="s">
        <v>462</v>
      </c>
      <c r="D3">
        <v>39</v>
      </c>
      <c r="E3" s="5" t="s">
        <v>463</v>
      </c>
      <c r="F3" s="6">
        <v>70</v>
      </c>
      <c r="G3" s="6">
        <v>180</v>
      </c>
      <c r="H3" s="7">
        <v>82</v>
      </c>
      <c r="I3" s="7">
        <v>24</v>
      </c>
      <c r="J3" s="7">
        <v>53</v>
      </c>
      <c r="K3" s="7">
        <v>77</v>
      </c>
      <c r="L3" s="7">
        <v>26</v>
      </c>
      <c r="M3" s="7">
        <v>28</v>
      </c>
      <c r="N3" s="7">
        <v>185</v>
      </c>
      <c r="O3" s="8">
        <v>18.633330000000001</v>
      </c>
      <c r="P3" s="7">
        <v>28</v>
      </c>
      <c r="Q3" s="7">
        <v>10</v>
      </c>
      <c r="R3" s="7">
        <v>71</v>
      </c>
      <c r="S3" s="7">
        <v>39</v>
      </c>
      <c r="T3" s="7">
        <v>34</v>
      </c>
      <c r="U3" s="9">
        <f>P3/(H3*O3)*60</f>
        <v>1.0995246087547841</v>
      </c>
      <c r="V3" s="9">
        <f>Q3/(H3*O3)*60</f>
        <v>0.39268736026956574</v>
      </c>
      <c r="W3" s="9">
        <f>R3/(H3*O3)*60</f>
        <v>2.7880802579139168</v>
      </c>
      <c r="X3" s="9">
        <f>S3/(H3*O3)*60</f>
        <v>1.5314807050513064</v>
      </c>
      <c r="Y3" s="9">
        <f>T3/(H3*O3)*60</f>
        <v>1.3351370249165235</v>
      </c>
      <c r="Z3" s="10">
        <v>1712</v>
      </c>
      <c r="AA3" s="7">
        <v>4</v>
      </c>
      <c r="AB3" s="7">
        <v>11</v>
      </c>
      <c r="AC3" s="11">
        <f>AA3/MAX(1,(AA3+AB3))</f>
        <v>0.26666666666666666</v>
      </c>
      <c r="AD3">
        <v>13.3</v>
      </c>
      <c r="AE3">
        <v>3.6</v>
      </c>
      <c r="AF3">
        <v>1.3</v>
      </c>
      <c r="AG3">
        <v>18.2</v>
      </c>
      <c r="AH3" s="8">
        <f>AG3/H3</f>
        <v>0.22195121951219512</v>
      </c>
      <c r="AI3" s="12">
        <f>AG3-(AM3-525000)/1000000*3</f>
        <v>10.774999999999999</v>
      </c>
      <c r="AJ3" t="s">
        <v>75</v>
      </c>
      <c r="AK3">
        <v>2012</v>
      </c>
      <c r="AM3" s="13">
        <v>3000000</v>
      </c>
      <c r="AN3" s="7">
        <v>16</v>
      </c>
      <c r="AO3" s="7">
        <v>41</v>
      </c>
      <c r="AP3" s="14">
        <f>(AN3+AO3)/AQ3*60</f>
        <v>2.8095348940426179</v>
      </c>
      <c r="AQ3" s="12">
        <v>1217.2833330000001</v>
      </c>
      <c r="AR3" s="7">
        <v>8</v>
      </c>
      <c r="AS3" s="7">
        <v>12</v>
      </c>
      <c r="AT3" s="14">
        <f>(AR3+AS3)/MAX(1,AU3)*60</f>
        <v>3.8749260000941739</v>
      </c>
      <c r="AU3" s="12">
        <v>309.68333330000002</v>
      </c>
      <c r="AV3" s="12">
        <v>2</v>
      </c>
      <c r="AW3" s="7">
        <v>11</v>
      </c>
      <c r="AX3" s="7">
        <v>6</v>
      </c>
      <c r="AY3">
        <v>14.29</v>
      </c>
      <c r="AZ3">
        <v>34.69</v>
      </c>
      <c r="BA3" s="15">
        <f>AY3/MAX(0.01,(AY3+AZ3))</f>
        <v>0.291751735402205</v>
      </c>
      <c r="BB3">
        <v>1.131</v>
      </c>
      <c r="BC3">
        <v>0.98799999999999999</v>
      </c>
      <c r="BD3" s="16">
        <v>3</v>
      </c>
      <c r="BE3">
        <v>3.008</v>
      </c>
      <c r="BF3">
        <v>1.7649999999999999</v>
      </c>
      <c r="BG3">
        <v>12.7</v>
      </c>
      <c r="BH3">
        <v>10.3</v>
      </c>
      <c r="BI3">
        <v>934</v>
      </c>
      <c r="BJ3">
        <v>1037</v>
      </c>
      <c r="BK3">
        <v>0.4</v>
      </c>
      <c r="BL3">
        <v>0.7</v>
      </c>
      <c r="BM3">
        <f>BL3-BK3</f>
        <v>0.29999999999999993</v>
      </c>
      <c r="BN3">
        <v>54.2</v>
      </c>
      <c r="BO3">
        <v>13</v>
      </c>
      <c r="BP3">
        <v>3.57</v>
      </c>
      <c r="BQ3">
        <v>1.38</v>
      </c>
      <c r="BR3" s="15">
        <f>BP3/MAX(0.01,(BP3+BQ3))</f>
        <v>0.7212121212121213</v>
      </c>
      <c r="BS3">
        <v>0.02</v>
      </c>
      <c r="BT3">
        <v>4.8600000000000003</v>
      </c>
      <c r="BU3" s="15">
        <f>BS3/MAX(0.01,(BS3+BT3))</f>
        <v>4.0983606557377051E-3</v>
      </c>
    </row>
    <row r="4" spans="1:73" x14ac:dyDescent="0.25">
      <c r="B4" t="s">
        <v>76</v>
      </c>
      <c r="C4" t="s">
        <v>77</v>
      </c>
      <c r="D4">
        <v>41</v>
      </c>
      <c r="E4" s="5" t="s">
        <v>78</v>
      </c>
      <c r="F4" s="6">
        <v>72</v>
      </c>
      <c r="G4" s="6">
        <v>196</v>
      </c>
      <c r="H4" s="7">
        <v>82</v>
      </c>
      <c r="I4" s="7">
        <v>26</v>
      </c>
      <c r="J4" s="7">
        <v>40</v>
      </c>
      <c r="K4" s="7">
        <v>66</v>
      </c>
      <c r="L4" s="7">
        <v>-1</v>
      </c>
      <c r="M4" s="7">
        <v>50</v>
      </c>
      <c r="N4" s="7">
        <v>210</v>
      </c>
      <c r="O4" s="8">
        <v>17.866669999999999</v>
      </c>
      <c r="P4" s="7">
        <v>23</v>
      </c>
      <c r="Q4" s="7">
        <v>20</v>
      </c>
      <c r="R4" s="7">
        <v>95</v>
      </c>
      <c r="S4" s="7">
        <v>46</v>
      </c>
      <c r="T4" s="7">
        <v>29</v>
      </c>
      <c r="U4" s="9">
        <f>P4/(H4*O4)*60</f>
        <v>0.94193648243813355</v>
      </c>
      <c r="V4" s="9">
        <f>Q4/(H4*O4)*60</f>
        <v>0.8190752021201162</v>
      </c>
      <c r="W4" s="9">
        <f>R4/(H4*O4)*60</f>
        <v>3.8906072100705518</v>
      </c>
      <c r="X4" s="9">
        <f>S4/(H4*O4)*60</f>
        <v>1.8838729648762671</v>
      </c>
      <c r="Y4" s="9">
        <f>T4/(H4*O4)*60</f>
        <v>1.1876590430741683</v>
      </c>
      <c r="Z4" s="10">
        <v>1726</v>
      </c>
      <c r="AA4" s="7">
        <v>145</v>
      </c>
      <c r="AB4" s="7">
        <v>155</v>
      </c>
      <c r="AC4" s="11">
        <f>AA4/MAX(1,(AA4+AB4))</f>
        <v>0.48333333333333334</v>
      </c>
      <c r="AD4">
        <v>10.1</v>
      </c>
      <c r="AE4">
        <v>2.4</v>
      </c>
      <c r="AF4">
        <v>1.3</v>
      </c>
      <c r="AG4">
        <v>13.7</v>
      </c>
      <c r="AH4" s="8">
        <f>AG4/H4</f>
        <v>0.1670731707317073</v>
      </c>
      <c r="AI4" s="12">
        <f>AG4-(AM4-525000)/1000000*3</f>
        <v>3.2749999999999986</v>
      </c>
      <c r="AJ4" t="s">
        <v>75</v>
      </c>
      <c r="AK4">
        <v>2012</v>
      </c>
      <c r="AM4" s="13">
        <v>4000000</v>
      </c>
      <c r="AN4" s="7">
        <v>14</v>
      </c>
      <c r="AO4" s="7">
        <v>24</v>
      </c>
      <c r="AP4" s="14">
        <f>(AN4+AO4)/AQ4*60</f>
        <v>1.9509412430259725</v>
      </c>
      <c r="AQ4" s="12">
        <v>1168.666667</v>
      </c>
      <c r="AR4" s="7">
        <v>12</v>
      </c>
      <c r="AS4" s="7">
        <v>16</v>
      </c>
      <c r="AT4" s="14">
        <f>(AR4+AS4)/MAX(1,AU4)*60</f>
        <v>5.7324840757811097</v>
      </c>
      <c r="AU4" s="12">
        <v>293.06666669999998</v>
      </c>
      <c r="AV4" s="12">
        <v>4.5999999999999996</v>
      </c>
      <c r="AW4" s="7">
        <v>10</v>
      </c>
      <c r="AX4" s="7">
        <v>5</v>
      </c>
      <c r="AY4">
        <v>13.93</v>
      </c>
      <c r="AZ4">
        <v>34.4</v>
      </c>
      <c r="BA4" s="15">
        <f>AY4/MAX(0.01,(AY4+AZ4))</f>
        <v>0.28822677426029381</v>
      </c>
      <c r="BB4">
        <v>0.40400000000000003</v>
      </c>
      <c r="BC4">
        <v>0.55900000000000005</v>
      </c>
      <c r="BD4">
        <v>5</v>
      </c>
      <c r="BE4">
        <v>1.536</v>
      </c>
      <c r="BF4">
        <v>-1.82</v>
      </c>
      <c r="BG4">
        <v>3.5</v>
      </c>
      <c r="BH4">
        <v>10.28</v>
      </c>
      <c r="BI4">
        <v>910</v>
      </c>
      <c r="BJ4">
        <v>1013</v>
      </c>
      <c r="BK4">
        <v>0.6</v>
      </c>
      <c r="BL4">
        <v>1.3</v>
      </c>
      <c r="BM4">
        <f>BL4-BK4</f>
        <v>0.70000000000000007</v>
      </c>
      <c r="BN4">
        <v>49.8</v>
      </c>
      <c r="BO4">
        <v>11</v>
      </c>
      <c r="BP4">
        <v>3.4</v>
      </c>
      <c r="BQ4">
        <v>1.81</v>
      </c>
      <c r="BR4" s="15">
        <f>BP4/MAX(0.01,(BP4+BQ4))</f>
        <v>0.65259117082533591</v>
      </c>
      <c r="BS4">
        <v>0.05</v>
      </c>
      <c r="BT4">
        <v>5.37</v>
      </c>
      <c r="BU4" s="15">
        <f>BS4/MAX(0.01,(BS4+BT4))</f>
        <v>9.2250922509225092E-3</v>
      </c>
    </row>
    <row r="5" spans="1:73" x14ac:dyDescent="0.25">
      <c r="B5" t="s">
        <v>591</v>
      </c>
      <c r="C5" t="s">
        <v>122</v>
      </c>
      <c r="D5">
        <v>27</v>
      </c>
      <c r="E5" s="5" t="s">
        <v>592</v>
      </c>
      <c r="F5" s="6">
        <v>74</v>
      </c>
      <c r="G5" s="6">
        <v>209</v>
      </c>
      <c r="H5" s="7">
        <v>77</v>
      </c>
      <c r="I5" s="7">
        <v>21</v>
      </c>
      <c r="J5" s="7">
        <v>33</v>
      </c>
      <c r="K5" s="7">
        <v>54</v>
      </c>
      <c r="L5" s="7">
        <v>9</v>
      </c>
      <c r="M5" s="7">
        <v>56</v>
      </c>
      <c r="N5" s="7">
        <v>183</v>
      </c>
      <c r="O5" s="8">
        <v>16.783329999999999</v>
      </c>
      <c r="P5" s="7">
        <v>31</v>
      </c>
      <c r="Q5" s="7">
        <v>19</v>
      </c>
      <c r="R5" s="7">
        <v>98</v>
      </c>
      <c r="S5" s="7">
        <v>39</v>
      </c>
      <c r="T5" s="7">
        <v>52</v>
      </c>
      <c r="U5" s="9">
        <f>P5/(H5*O5)*60</f>
        <v>1.4392760051696627</v>
      </c>
      <c r="V5" s="9">
        <f>Q5/(H5*O5)*60</f>
        <v>0.88213690639430953</v>
      </c>
      <c r="W5" s="9">
        <f>R5/(H5*O5)*60</f>
        <v>4.5499693066653855</v>
      </c>
      <c r="X5" s="9">
        <f>S5/(H5*O5)*60</f>
        <v>1.8107020710198984</v>
      </c>
      <c r="Y5" s="9">
        <f>T5/(H5*O5)*60</f>
        <v>2.4142694280265315</v>
      </c>
      <c r="Z5" s="10">
        <v>1490</v>
      </c>
      <c r="AA5" s="7">
        <v>1</v>
      </c>
      <c r="AB5" s="7">
        <v>10</v>
      </c>
      <c r="AC5" s="11">
        <f>AA5/MAX(1,(AA5+AB5))</f>
        <v>9.0909090909090912E-2</v>
      </c>
      <c r="AD5">
        <v>8.6</v>
      </c>
      <c r="AE5">
        <v>2.6</v>
      </c>
      <c r="AF5">
        <v>0.8</v>
      </c>
      <c r="AG5">
        <v>12</v>
      </c>
      <c r="AH5" s="8">
        <f>AG5/H5</f>
        <v>0.15584415584415584</v>
      </c>
      <c r="AI5" s="12">
        <f>AG5-(AM5-525000)/1000000*3</f>
        <v>-6.5249999999999986</v>
      </c>
      <c r="AJ5" t="s">
        <v>75</v>
      </c>
      <c r="AK5">
        <v>2012</v>
      </c>
      <c r="AM5" s="13">
        <v>6700000</v>
      </c>
      <c r="AN5" s="7">
        <v>19</v>
      </c>
      <c r="AO5" s="7">
        <v>24</v>
      </c>
      <c r="AP5" s="14">
        <f>(AN5+AO5)/AQ5*60</f>
        <v>2.3510471887219744</v>
      </c>
      <c r="AQ5" s="12">
        <v>1097.383333</v>
      </c>
      <c r="AR5" s="7">
        <v>2</v>
      </c>
      <c r="AS5" s="7">
        <v>9</v>
      </c>
      <c r="AT5" s="14">
        <f>(AR5+AS5)/MAX(1,AU5)*60</f>
        <v>3.3968090581574883</v>
      </c>
      <c r="AU5" s="12">
        <v>194.3</v>
      </c>
      <c r="AV5" s="12">
        <v>1.1499999999999999</v>
      </c>
      <c r="AW5" s="7">
        <v>6</v>
      </c>
      <c r="AX5" s="7">
        <v>3</v>
      </c>
      <c r="AY5">
        <v>13.92</v>
      </c>
      <c r="AZ5">
        <v>35.049999999999997</v>
      </c>
      <c r="BA5" s="15">
        <f>AY5/MAX(0.01,(AY5+AZ5))</f>
        <v>0.28425566673473557</v>
      </c>
      <c r="BB5">
        <v>-0.34</v>
      </c>
      <c r="BC5">
        <v>-0.56299999999999994</v>
      </c>
      <c r="BD5">
        <v>11</v>
      </c>
      <c r="BE5">
        <v>0.7</v>
      </c>
      <c r="BF5">
        <v>-1.8959999999999999</v>
      </c>
      <c r="BG5">
        <v>11</v>
      </c>
      <c r="BH5">
        <v>9.34</v>
      </c>
      <c r="BI5">
        <v>917</v>
      </c>
      <c r="BJ5">
        <v>1011</v>
      </c>
      <c r="BK5">
        <v>1.2</v>
      </c>
      <c r="BL5">
        <v>0.7</v>
      </c>
      <c r="BM5">
        <f>BL5-BK5</f>
        <v>-0.5</v>
      </c>
      <c r="BN5">
        <v>51.1</v>
      </c>
      <c r="BO5">
        <v>11</v>
      </c>
      <c r="BP5">
        <v>2.41</v>
      </c>
      <c r="BQ5">
        <v>2.2799999999999998</v>
      </c>
      <c r="BR5" s="15">
        <f>BP5/MAX(0.01,(BP5+BQ5))</f>
        <v>0.51385927505330498</v>
      </c>
      <c r="BS5">
        <v>0.02</v>
      </c>
      <c r="BT5">
        <v>5.17</v>
      </c>
      <c r="BU5" s="15">
        <f>BS5/MAX(0.01,(BS5+BT5))</f>
        <v>3.8535645472061661E-3</v>
      </c>
    </row>
    <row r="6" spans="1:73" x14ac:dyDescent="0.25">
      <c r="B6" t="s">
        <v>106</v>
      </c>
      <c r="C6" t="s">
        <v>107</v>
      </c>
      <c r="D6">
        <v>31</v>
      </c>
      <c r="E6" s="5" t="s">
        <v>108</v>
      </c>
      <c r="F6" s="6">
        <v>72</v>
      </c>
      <c r="G6" s="6">
        <v>198</v>
      </c>
      <c r="H6" s="7">
        <v>82</v>
      </c>
      <c r="I6" s="7">
        <v>20</v>
      </c>
      <c r="J6" s="7">
        <v>19</v>
      </c>
      <c r="K6" s="7">
        <v>39</v>
      </c>
      <c r="L6" s="7">
        <v>33</v>
      </c>
      <c r="M6" s="7">
        <v>41</v>
      </c>
      <c r="N6" s="7">
        <v>122</v>
      </c>
      <c r="O6" s="8">
        <v>14.73333</v>
      </c>
      <c r="P6" s="7">
        <v>79</v>
      </c>
      <c r="Q6" s="7">
        <v>56</v>
      </c>
      <c r="R6" s="7">
        <v>41</v>
      </c>
      <c r="S6" s="7">
        <v>15</v>
      </c>
      <c r="T6" s="7">
        <v>35</v>
      </c>
      <c r="U6" s="9">
        <f>P6/(H6*O6)*60</f>
        <v>3.9234089000097385</v>
      </c>
      <c r="V6" s="9">
        <f>Q6/(H6*O6)*60</f>
        <v>2.7811506126651309</v>
      </c>
      <c r="W6" s="9">
        <f>R6/(H6*O6)*60</f>
        <v>2.0361995557012564</v>
      </c>
      <c r="X6" s="9">
        <f>S6/(H6*O6)*60</f>
        <v>0.74495105696387443</v>
      </c>
      <c r="Y6" s="9">
        <f>T6/(H6*O6)*60</f>
        <v>1.7382191329157068</v>
      </c>
      <c r="Z6" s="10">
        <v>1702</v>
      </c>
      <c r="AA6" s="7">
        <v>419</v>
      </c>
      <c r="AB6" s="7">
        <v>390</v>
      </c>
      <c r="AC6" s="11">
        <f>AA6/MAX(1,(AA6+AB6))</f>
        <v>0.51792336217552537</v>
      </c>
      <c r="AD6">
        <v>7.3</v>
      </c>
      <c r="AE6">
        <v>5.4</v>
      </c>
      <c r="AF6">
        <v>0</v>
      </c>
      <c r="AG6">
        <v>12.7</v>
      </c>
      <c r="AH6" s="8">
        <f>AG6/H6</f>
        <v>0.1548780487804878</v>
      </c>
      <c r="AI6" s="12">
        <f>AG6-(AM6-525000)/1000000*3</f>
        <v>7.8999999999999986</v>
      </c>
      <c r="AJ6" t="s">
        <v>75</v>
      </c>
      <c r="AK6">
        <v>2012</v>
      </c>
      <c r="AM6" s="13">
        <v>2125000</v>
      </c>
      <c r="AN6" s="7">
        <v>17</v>
      </c>
      <c r="AO6" s="7">
        <v>19</v>
      </c>
      <c r="AP6" s="14">
        <f>(AN6+AO6)/AQ6*60</f>
        <v>2.0658653992840037</v>
      </c>
      <c r="AQ6" s="12">
        <v>1045.5666670000001</v>
      </c>
      <c r="AR6" s="7">
        <v>1</v>
      </c>
      <c r="AS6" s="7">
        <v>0</v>
      </c>
      <c r="AT6" s="14">
        <f>(AR6+AS6)/MAX(1,AU6)*60</f>
        <v>3.6400404456299373</v>
      </c>
      <c r="AU6" s="12">
        <v>16.483333330000001</v>
      </c>
      <c r="AV6" s="12">
        <v>146.25</v>
      </c>
      <c r="AW6" s="7">
        <v>0</v>
      </c>
      <c r="AX6" s="7">
        <v>0</v>
      </c>
      <c r="AY6">
        <v>12.35</v>
      </c>
      <c r="AZ6">
        <v>36.590000000000003</v>
      </c>
      <c r="BA6" s="15">
        <f>AY6/MAX(0.01,(AY6+AZ6))</f>
        <v>0.25234981610134855</v>
      </c>
      <c r="BB6">
        <v>0.38300000000000001</v>
      </c>
      <c r="BC6">
        <v>-0.249</v>
      </c>
      <c r="BD6">
        <v>7</v>
      </c>
      <c r="BE6">
        <v>-0.64</v>
      </c>
      <c r="BF6">
        <v>6.75</v>
      </c>
      <c r="BG6">
        <v>-7.8</v>
      </c>
      <c r="BH6">
        <v>11.33</v>
      </c>
      <c r="BI6">
        <v>943</v>
      </c>
      <c r="BJ6">
        <v>1056</v>
      </c>
      <c r="BK6">
        <v>0.7</v>
      </c>
      <c r="BL6">
        <v>0.6</v>
      </c>
      <c r="BM6">
        <f>BL6-BK6</f>
        <v>-9.9999999999999978E-2</v>
      </c>
      <c r="BN6">
        <v>47.2</v>
      </c>
      <c r="BO6">
        <v>4</v>
      </c>
      <c r="BP6">
        <v>0.2</v>
      </c>
      <c r="BQ6">
        <v>4.6900000000000004</v>
      </c>
      <c r="BR6" s="15">
        <f>BP6/MAX(0.01,(BP6+BQ6))</f>
        <v>4.089979550102249E-2</v>
      </c>
      <c r="BS6">
        <v>1.7</v>
      </c>
      <c r="BT6">
        <v>3.14</v>
      </c>
      <c r="BU6" s="15">
        <f>BS6/MAX(0.01,(BS6+BT6))</f>
        <v>0.3512396694214876</v>
      </c>
    </row>
    <row r="7" spans="1:73" x14ac:dyDescent="0.25">
      <c r="B7" t="s">
        <v>404</v>
      </c>
      <c r="C7" t="s">
        <v>405</v>
      </c>
      <c r="D7">
        <v>28</v>
      </c>
      <c r="E7" s="5" t="s">
        <v>406</v>
      </c>
      <c r="F7" s="6">
        <v>72</v>
      </c>
      <c r="G7" s="6">
        <v>193</v>
      </c>
      <c r="H7" s="7">
        <v>80</v>
      </c>
      <c r="I7" s="7">
        <v>18</v>
      </c>
      <c r="J7" s="7">
        <v>49</v>
      </c>
      <c r="K7" s="7">
        <v>67</v>
      </c>
      <c r="L7" s="7">
        <v>-8</v>
      </c>
      <c r="M7" s="7">
        <v>89</v>
      </c>
      <c r="N7" s="7">
        <v>167</v>
      </c>
      <c r="O7" s="8">
        <v>18.649999999999999</v>
      </c>
      <c r="P7" s="7">
        <v>99</v>
      </c>
      <c r="Q7" s="7">
        <v>23</v>
      </c>
      <c r="R7" s="7">
        <v>50</v>
      </c>
      <c r="S7" s="7">
        <v>56</v>
      </c>
      <c r="T7" s="7">
        <v>37</v>
      </c>
      <c r="U7" s="9">
        <f>P7/(H7*O7)*60</f>
        <v>3.9812332439678286</v>
      </c>
      <c r="V7" s="9">
        <f>Q7/(H7*O7)*60</f>
        <v>0.92493297587131362</v>
      </c>
      <c r="W7" s="9">
        <f>R7/(H7*O7)*60</f>
        <v>2.0107238605898123</v>
      </c>
      <c r="X7" s="9">
        <f>S7/(H7*O7)*60</f>
        <v>2.2520107238605895</v>
      </c>
      <c r="Y7" s="9">
        <f>T7/(H7*O7)*60</f>
        <v>1.487935656836461</v>
      </c>
      <c r="Z7" s="10">
        <v>1681</v>
      </c>
      <c r="AA7" s="7">
        <v>10</v>
      </c>
      <c r="AB7" s="7">
        <v>16</v>
      </c>
      <c r="AC7" s="11">
        <f>AA7/MAX(1,(AA7+AB7))</f>
        <v>0.38461538461538464</v>
      </c>
      <c r="AD7">
        <v>8.6</v>
      </c>
      <c r="AE7">
        <v>2.9</v>
      </c>
      <c r="AF7">
        <v>0</v>
      </c>
      <c r="AG7">
        <v>11.5</v>
      </c>
      <c r="AH7" s="8">
        <f>AG7/H7</f>
        <v>0.14374999999999999</v>
      </c>
      <c r="AI7" s="12">
        <f>AG7-(AM7-525000)/1000000*3</f>
        <v>9.3249999999999993</v>
      </c>
      <c r="AJ7" t="s">
        <v>75</v>
      </c>
      <c r="AK7">
        <v>2012</v>
      </c>
      <c r="AM7" s="13">
        <v>1250000</v>
      </c>
      <c r="AN7" s="7">
        <v>12</v>
      </c>
      <c r="AO7" s="7">
        <v>36</v>
      </c>
      <c r="AP7" s="14">
        <f>(AN7+AO7)/AQ7*60</f>
        <v>2.2943332088017598</v>
      </c>
      <c r="AQ7" s="12">
        <v>1255.2666670000001</v>
      </c>
      <c r="AR7" s="7">
        <v>6</v>
      </c>
      <c r="AS7" s="7">
        <v>13</v>
      </c>
      <c r="AT7" s="14">
        <f>(AR7+AS7)/MAX(1,AU7)*60</f>
        <v>4.8455653152669926</v>
      </c>
      <c r="AU7" s="12">
        <v>235.2666667</v>
      </c>
      <c r="AV7" s="12">
        <v>1.6666666670000001</v>
      </c>
      <c r="AW7" s="7">
        <v>6</v>
      </c>
      <c r="AX7" s="7">
        <v>2</v>
      </c>
      <c r="AY7">
        <v>15.23</v>
      </c>
      <c r="AZ7">
        <v>34.24</v>
      </c>
      <c r="BA7" s="15">
        <f>AY7/MAX(0.01,(AY7+AZ7))</f>
        <v>0.3078633515261775</v>
      </c>
      <c r="BB7">
        <v>0.71</v>
      </c>
      <c r="BC7">
        <v>0.60499999999999998</v>
      </c>
      <c r="BD7" s="16">
        <v>3</v>
      </c>
      <c r="BE7">
        <v>2.6120000000000001</v>
      </c>
      <c r="BF7">
        <v>-3.3039999999999998</v>
      </c>
      <c r="BG7">
        <v>9.6</v>
      </c>
      <c r="BH7">
        <v>9.0299999999999994</v>
      </c>
      <c r="BI7">
        <v>882</v>
      </c>
      <c r="BJ7">
        <v>973</v>
      </c>
      <c r="BK7">
        <v>1</v>
      </c>
      <c r="BL7">
        <v>0.8</v>
      </c>
      <c r="BM7">
        <f>BL7-BK7</f>
        <v>-0.19999999999999996</v>
      </c>
      <c r="BN7">
        <v>56.2</v>
      </c>
      <c r="BO7">
        <v>10</v>
      </c>
      <c r="BP7">
        <v>2.81</v>
      </c>
      <c r="BQ7">
        <v>1.9</v>
      </c>
      <c r="BR7" s="15">
        <f>BP7/MAX(0.01,(BP7+BQ7))</f>
        <v>0.59660297239915072</v>
      </c>
      <c r="BS7">
        <v>0.01</v>
      </c>
      <c r="BT7">
        <v>4.7</v>
      </c>
      <c r="BU7" s="15">
        <f>BS7/MAX(0.01,(BS7+BT7))</f>
        <v>2.1231422505307855E-3</v>
      </c>
    </row>
    <row r="8" spans="1:73" x14ac:dyDescent="0.25">
      <c r="B8" t="s">
        <v>451</v>
      </c>
      <c r="C8" t="s">
        <v>452</v>
      </c>
      <c r="D8">
        <v>39</v>
      </c>
      <c r="E8" s="5" t="s">
        <v>453</v>
      </c>
      <c r="F8" s="6">
        <v>75</v>
      </c>
      <c r="G8" s="6">
        <v>240</v>
      </c>
      <c r="H8" s="7">
        <v>73</v>
      </c>
      <c r="I8" s="7">
        <v>19</v>
      </c>
      <c r="J8" s="7">
        <v>35</v>
      </c>
      <c r="K8" s="7">
        <v>54</v>
      </c>
      <c r="L8" s="7">
        <v>5</v>
      </c>
      <c r="M8" s="7">
        <v>30</v>
      </c>
      <c r="N8" s="7">
        <v>170</v>
      </c>
      <c r="O8" s="8">
        <v>16.33333</v>
      </c>
      <c r="P8" s="7">
        <v>14</v>
      </c>
      <c r="Q8" s="7">
        <v>12</v>
      </c>
      <c r="R8" s="7">
        <v>80</v>
      </c>
      <c r="S8" s="7">
        <v>43</v>
      </c>
      <c r="T8" s="7">
        <v>22</v>
      </c>
      <c r="U8" s="9">
        <f>P8/(H8*O8)*60</f>
        <v>0.70450112224932038</v>
      </c>
      <c r="V8" s="9">
        <f>Q8/(H8*O8)*60</f>
        <v>0.6038581047851318</v>
      </c>
      <c r="W8" s="9">
        <f>R8/(H8*O8)*60</f>
        <v>4.0257206985675449</v>
      </c>
      <c r="X8" s="9">
        <f>S8/(H8*O8)*60</f>
        <v>2.1638248754800555</v>
      </c>
      <c r="Y8" s="9">
        <f>T8/(H8*O8)*60</f>
        <v>1.107073192106075</v>
      </c>
      <c r="Z8" s="10">
        <v>1479</v>
      </c>
      <c r="AA8" s="7">
        <v>0</v>
      </c>
      <c r="AB8" s="7">
        <v>1</v>
      </c>
      <c r="AC8" s="11">
        <f>AA8/MAX(1,(AA8+AB8))</f>
        <v>0</v>
      </c>
      <c r="AD8">
        <v>8.6</v>
      </c>
      <c r="AE8">
        <v>1.3</v>
      </c>
      <c r="AF8">
        <v>-0.3</v>
      </c>
      <c r="AG8">
        <v>9.6</v>
      </c>
      <c r="AH8" s="8">
        <f>AG8/H8</f>
        <v>0.13150684931506848</v>
      </c>
      <c r="AI8" s="12">
        <f>AG8-(AM8-525000)/1000000*3</f>
        <v>1.2750000000000004</v>
      </c>
      <c r="AJ8" t="s">
        <v>75</v>
      </c>
      <c r="AK8">
        <v>2012</v>
      </c>
      <c r="AM8" s="13">
        <v>3300000</v>
      </c>
      <c r="AN8" s="7">
        <v>11</v>
      </c>
      <c r="AO8" s="7">
        <v>23</v>
      </c>
      <c r="AP8" s="14">
        <f>(AN8+AO8)/AQ8*60</f>
        <v>2.1384021384768568</v>
      </c>
      <c r="AQ8" s="12">
        <v>953.98333330000003</v>
      </c>
      <c r="AR8" s="7">
        <v>8</v>
      </c>
      <c r="AS8" s="7">
        <v>12</v>
      </c>
      <c r="AT8" s="14">
        <f>(AR8+AS8)/MAX(1,AU8)*60</f>
        <v>5.0490883583381363</v>
      </c>
      <c r="AU8" s="12">
        <v>237.66666670000001</v>
      </c>
      <c r="AV8" s="12">
        <v>1.1666666670000001</v>
      </c>
      <c r="AW8" s="7">
        <v>1</v>
      </c>
      <c r="AX8" s="7">
        <v>0</v>
      </c>
      <c r="AY8">
        <v>12.47</v>
      </c>
      <c r="AZ8">
        <v>33.42</v>
      </c>
      <c r="BA8" s="15">
        <f>AY8/MAX(0.01,(AY8+AZ8))</f>
        <v>0.27173676182174766</v>
      </c>
      <c r="BB8">
        <v>0.52200000000000002</v>
      </c>
      <c r="BC8">
        <v>-0.22700000000000001</v>
      </c>
      <c r="BD8" s="16">
        <v>6</v>
      </c>
      <c r="BE8">
        <v>2.8769999999999998</v>
      </c>
      <c r="BF8">
        <v>4.6340000000000003</v>
      </c>
      <c r="BG8">
        <v>10</v>
      </c>
      <c r="BH8">
        <v>9.09</v>
      </c>
      <c r="BI8">
        <v>907</v>
      </c>
      <c r="BJ8">
        <v>998</v>
      </c>
      <c r="BK8">
        <v>0.7</v>
      </c>
      <c r="BL8">
        <v>1.1000000000000001</v>
      </c>
      <c r="BM8">
        <f>BL8-BK8</f>
        <v>0.40000000000000013</v>
      </c>
      <c r="BN8">
        <v>59.9</v>
      </c>
      <c r="BO8">
        <v>14</v>
      </c>
      <c r="BP8">
        <v>3.06</v>
      </c>
      <c r="BQ8">
        <v>3.34</v>
      </c>
      <c r="BR8" s="15">
        <f>BP8/MAX(0.01,(BP8+BQ8))</f>
        <v>0.47812499999999997</v>
      </c>
      <c r="BS8">
        <v>0.02</v>
      </c>
      <c r="BT8">
        <v>5.99</v>
      </c>
      <c r="BU8" s="15">
        <f>BS8/MAX(0.01,(BS8+BT8))</f>
        <v>3.3277870216306157E-3</v>
      </c>
    </row>
    <row r="9" spans="1:73" x14ac:dyDescent="0.25">
      <c r="B9" t="s">
        <v>574</v>
      </c>
      <c r="C9" t="s">
        <v>575</v>
      </c>
      <c r="D9">
        <v>28</v>
      </c>
      <c r="E9" s="5" t="s">
        <v>576</v>
      </c>
      <c r="F9" s="6">
        <v>70</v>
      </c>
      <c r="G9" s="6">
        <v>181</v>
      </c>
      <c r="H9" s="7">
        <v>77</v>
      </c>
      <c r="I9" s="7">
        <v>18</v>
      </c>
      <c r="J9" s="7">
        <v>29</v>
      </c>
      <c r="K9" s="7">
        <v>47</v>
      </c>
      <c r="L9" s="7">
        <v>3</v>
      </c>
      <c r="M9" s="7">
        <v>4</v>
      </c>
      <c r="N9" s="7">
        <v>93</v>
      </c>
      <c r="O9" s="8">
        <v>14.95</v>
      </c>
      <c r="P9" s="7">
        <v>10</v>
      </c>
      <c r="Q9" s="7">
        <v>13</v>
      </c>
      <c r="R9" s="7">
        <v>37</v>
      </c>
      <c r="S9" s="7">
        <v>26</v>
      </c>
      <c r="T9" s="7">
        <v>35</v>
      </c>
      <c r="U9" s="9">
        <f>P9/(H9*O9)*60</f>
        <v>0.52121791252226035</v>
      </c>
      <c r="V9" s="9">
        <f>Q9/(H9*O9)*60</f>
        <v>0.67758328627893849</v>
      </c>
      <c r="W9" s="9">
        <f>R9/(H9*O9)*60</f>
        <v>1.9285062763323633</v>
      </c>
      <c r="X9" s="9">
        <f>S9/(H9*O9)*60</f>
        <v>1.355166572557877</v>
      </c>
      <c r="Y9" s="9">
        <f>T9/(H9*O9)*60</f>
        <v>1.8242626938279114</v>
      </c>
      <c r="Z9" s="10">
        <v>1406</v>
      </c>
      <c r="AA9" s="7">
        <v>135</v>
      </c>
      <c r="AB9" s="7">
        <v>115</v>
      </c>
      <c r="AC9" s="11">
        <f>AA9/MAX(1,(AA9+AB9))</f>
        <v>0.54</v>
      </c>
      <c r="AD9">
        <v>8</v>
      </c>
      <c r="AE9">
        <v>1.7</v>
      </c>
      <c r="AF9">
        <v>0</v>
      </c>
      <c r="AG9">
        <v>9.6999999999999993</v>
      </c>
      <c r="AH9" s="8">
        <f>AG9/H9</f>
        <v>0.12597402597402596</v>
      </c>
      <c r="AI9" s="12">
        <f>AG9-(AM9-525000)/1000000*3</f>
        <v>9.1749999999999989</v>
      </c>
      <c r="AJ9" t="s">
        <v>75</v>
      </c>
      <c r="AK9">
        <v>2012</v>
      </c>
      <c r="AM9" s="13">
        <v>700000</v>
      </c>
      <c r="AN9" s="7">
        <v>14</v>
      </c>
      <c r="AO9" s="7">
        <v>23</v>
      </c>
      <c r="AP9" s="14">
        <f>(AN9+AO9)/AQ9*60</f>
        <v>2.232689116403805</v>
      </c>
      <c r="AQ9" s="12">
        <v>994.31666670000004</v>
      </c>
      <c r="AR9" s="7">
        <v>4</v>
      </c>
      <c r="AS9" s="7">
        <v>6</v>
      </c>
      <c r="AT9" s="14">
        <f>(AR9+AS9)/MAX(1,AU9)*60</f>
        <v>3.917301413728552</v>
      </c>
      <c r="AU9" s="12">
        <v>153.16666670000001</v>
      </c>
      <c r="AV9" s="12">
        <v>3.85</v>
      </c>
      <c r="AW9" s="7">
        <v>6</v>
      </c>
      <c r="AX9" s="7">
        <v>2</v>
      </c>
      <c r="AY9">
        <v>12.69</v>
      </c>
      <c r="AZ9">
        <v>35.54</v>
      </c>
      <c r="BA9" s="15">
        <f>AY9/MAX(0.01,(AY9+AZ9))</f>
        <v>0.26311424424631974</v>
      </c>
      <c r="BB9">
        <v>0.105</v>
      </c>
      <c r="BC9">
        <v>-0.47899999999999998</v>
      </c>
      <c r="BD9" s="16">
        <v>8</v>
      </c>
      <c r="BE9">
        <v>2.1459999999999999</v>
      </c>
      <c r="BF9">
        <v>2.2360000000000002</v>
      </c>
      <c r="BG9">
        <v>15.8</v>
      </c>
      <c r="BH9">
        <v>7.84</v>
      </c>
      <c r="BI9">
        <v>910</v>
      </c>
      <c r="BJ9">
        <v>989</v>
      </c>
      <c r="BK9">
        <v>0.1</v>
      </c>
      <c r="BL9">
        <v>0.6</v>
      </c>
      <c r="BM9">
        <f>BL9-BK9</f>
        <v>0.5</v>
      </c>
      <c r="BN9">
        <v>60.5</v>
      </c>
      <c r="BO9">
        <v>13</v>
      </c>
      <c r="BP9">
        <v>1.89</v>
      </c>
      <c r="BQ9">
        <v>2.99</v>
      </c>
      <c r="BR9" s="15">
        <f>BP9/MAX(0.01,(BP9+BQ9))</f>
        <v>0.38729508196721313</v>
      </c>
      <c r="BS9">
        <v>0.05</v>
      </c>
      <c r="BT9">
        <v>5.52</v>
      </c>
      <c r="BU9" s="15">
        <f>BS9/MAX(0.01,(BS9+BT9))</f>
        <v>8.9766606822262139E-3</v>
      </c>
    </row>
    <row r="10" spans="1:73" x14ac:dyDescent="0.25">
      <c r="B10" t="s">
        <v>353</v>
      </c>
      <c r="C10" t="s">
        <v>354</v>
      </c>
      <c r="D10">
        <v>35</v>
      </c>
      <c r="E10" s="5" t="s">
        <v>355</v>
      </c>
      <c r="F10" s="6">
        <v>72</v>
      </c>
      <c r="G10" s="6">
        <v>190</v>
      </c>
      <c r="H10" s="7">
        <v>82</v>
      </c>
      <c r="I10" s="7">
        <v>21</v>
      </c>
      <c r="J10" s="7">
        <v>23</v>
      </c>
      <c r="K10" s="7">
        <v>44</v>
      </c>
      <c r="L10" s="7">
        <v>4</v>
      </c>
      <c r="M10" s="7">
        <v>40</v>
      </c>
      <c r="N10" s="7">
        <v>170</v>
      </c>
      <c r="O10" s="8">
        <v>15.9</v>
      </c>
      <c r="P10" s="7">
        <v>19</v>
      </c>
      <c r="Q10" s="7">
        <v>16</v>
      </c>
      <c r="R10" s="7">
        <v>70</v>
      </c>
      <c r="S10" s="7">
        <v>36</v>
      </c>
      <c r="T10" s="7">
        <v>27</v>
      </c>
      <c r="U10" s="9">
        <f>P10/(H10*O10)*60</f>
        <v>0.87436723423838014</v>
      </c>
      <c r="V10" s="9">
        <f>Q10/(H10*O10)*60</f>
        <v>0.73630924988495172</v>
      </c>
      <c r="W10" s="9">
        <f>R10/(H10*O10)*60</f>
        <v>3.2213529682466637</v>
      </c>
      <c r="X10" s="9">
        <f>S10/(H10*O10)*60</f>
        <v>1.6566958122411413</v>
      </c>
      <c r="Y10" s="9">
        <f>T10/(H10*O10)*60</f>
        <v>1.242521859180856</v>
      </c>
      <c r="Z10" s="10">
        <v>1710</v>
      </c>
      <c r="AA10" s="7">
        <v>10</v>
      </c>
      <c r="AB10" s="7">
        <v>8</v>
      </c>
      <c r="AC10" s="11">
        <f>AA10/MAX(1,(AA10+AB10))</f>
        <v>0.55555555555555558</v>
      </c>
      <c r="AD10">
        <v>6.4</v>
      </c>
      <c r="AE10">
        <v>2.9</v>
      </c>
      <c r="AF10">
        <v>-0.3</v>
      </c>
      <c r="AG10">
        <v>9.1</v>
      </c>
      <c r="AH10" s="8">
        <f>AG10/H10</f>
        <v>0.11097560975609756</v>
      </c>
      <c r="AI10" s="12">
        <f>AG10-(AM10-525000)/1000000*3</f>
        <v>8.7249999999999996</v>
      </c>
      <c r="AJ10" t="s">
        <v>75</v>
      </c>
      <c r="AK10">
        <v>2012</v>
      </c>
      <c r="AM10" s="13">
        <v>650000</v>
      </c>
      <c r="AN10" s="7">
        <v>17</v>
      </c>
      <c r="AO10" s="7">
        <v>21</v>
      </c>
      <c r="AP10" s="14">
        <f>(AN10+AO10)/AQ10*60</f>
        <v>1.9971094468532384</v>
      </c>
      <c r="AQ10" s="12">
        <v>1141.6500000000001</v>
      </c>
      <c r="AR10" s="7">
        <v>4</v>
      </c>
      <c r="AS10" s="7">
        <v>2</v>
      </c>
      <c r="AT10" s="14">
        <f>(AR10+AS10)/MAX(1,AU10)*60</f>
        <v>2.2251983109560518</v>
      </c>
      <c r="AU10" s="12">
        <v>161.78333330000001</v>
      </c>
      <c r="AV10" s="12">
        <v>0.9</v>
      </c>
      <c r="AW10" s="7">
        <v>1</v>
      </c>
      <c r="AX10" s="7">
        <v>0</v>
      </c>
      <c r="AY10">
        <v>13.72</v>
      </c>
      <c r="AZ10">
        <v>35.01</v>
      </c>
      <c r="BA10" s="15">
        <f>AY10/MAX(0.01,(AY10+AZ10))</f>
        <v>0.28155140570490461</v>
      </c>
      <c r="BB10">
        <v>1.129</v>
      </c>
      <c r="BC10">
        <v>0.67</v>
      </c>
      <c r="BD10" s="16">
        <v>2</v>
      </c>
      <c r="BE10">
        <v>1.726</v>
      </c>
      <c r="BF10">
        <v>1.232</v>
      </c>
      <c r="BG10">
        <v>7.6</v>
      </c>
      <c r="BH10">
        <v>9.75</v>
      </c>
      <c r="BI10">
        <v>919</v>
      </c>
      <c r="BJ10">
        <v>1016</v>
      </c>
      <c r="BK10">
        <v>0.8</v>
      </c>
      <c r="BL10">
        <v>0.3</v>
      </c>
      <c r="BM10">
        <f>BL10-BK10</f>
        <v>-0.5</v>
      </c>
      <c r="BN10">
        <v>49.3</v>
      </c>
      <c r="BO10">
        <v>6</v>
      </c>
      <c r="BP10">
        <v>1.91</v>
      </c>
      <c r="BQ10">
        <v>3.24</v>
      </c>
      <c r="BR10" s="15">
        <f>BP10/MAX(0.01,(BP10+BQ10))</f>
        <v>0.37087378640776697</v>
      </c>
      <c r="BS10">
        <v>0.01</v>
      </c>
      <c r="BT10">
        <v>5.14</v>
      </c>
      <c r="BU10" s="15">
        <f>BS10/MAX(0.01,(BS10+BT10))</f>
        <v>1.9417475728155341E-3</v>
      </c>
    </row>
    <row r="11" spans="1:73" x14ac:dyDescent="0.25">
      <c r="B11" t="s">
        <v>167</v>
      </c>
      <c r="C11" t="s">
        <v>168</v>
      </c>
      <c r="D11">
        <v>33</v>
      </c>
      <c r="E11" s="5" t="s">
        <v>169</v>
      </c>
      <c r="F11" s="6">
        <v>74</v>
      </c>
      <c r="G11" s="6">
        <v>210</v>
      </c>
      <c r="H11" s="7">
        <v>82</v>
      </c>
      <c r="I11" s="7">
        <v>23</v>
      </c>
      <c r="J11" s="7">
        <v>38</v>
      </c>
      <c r="K11" s="7">
        <v>61</v>
      </c>
      <c r="L11" s="7">
        <v>-12</v>
      </c>
      <c r="M11" s="7">
        <v>54</v>
      </c>
      <c r="N11" s="7">
        <v>223</v>
      </c>
      <c r="O11" s="8">
        <v>18.95</v>
      </c>
      <c r="P11" s="7">
        <v>53</v>
      </c>
      <c r="Q11" s="7">
        <v>31</v>
      </c>
      <c r="R11" s="7">
        <v>54</v>
      </c>
      <c r="S11" s="7">
        <v>60</v>
      </c>
      <c r="T11" s="7">
        <v>55</v>
      </c>
      <c r="U11" s="9">
        <f>P11/(H11*O11)*60</f>
        <v>2.0464637364051743</v>
      </c>
      <c r="V11" s="9">
        <f>Q11/(H11*O11)*60</f>
        <v>1.196988223180385</v>
      </c>
      <c r="W11" s="9">
        <f>R11/(H11*O11)*60</f>
        <v>2.0850762597335741</v>
      </c>
      <c r="X11" s="9">
        <f>S11/(H11*O11)*60</f>
        <v>2.3167513997039708</v>
      </c>
      <c r="Y11" s="9">
        <f>T11/(H11*O11)*60</f>
        <v>2.1236887830619735</v>
      </c>
      <c r="Z11" s="10">
        <v>1917</v>
      </c>
      <c r="AA11" s="7">
        <v>620</v>
      </c>
      <c r="AB11" s="7">
        <v>713</v>
      </c>
      <c r="AC11" s="11">
        <f>AA11/MAX(1,(AA11+AB11))</f>
        <v>0.46511627906976744</v>
      </c>
      <c r="AD11">
        <v>6.7</v>
      </c>
      <c r="AE11">
        <v>1.9</v>
      </c>
      <c r="AF11">
        <v>0.2</v>
      </c>
      <c r="AG11">
        <v>8.9</v>
      </c>
      <c r="AH11" s="8">
        <f>AG11/H11</f>
        <v>0.10853658536585366</v>
      </c>
      <c r="AI11" s="12">
        <f>AG11-(AM11-525000)/1000000*3</f>
        <v>1.4749999999999996</v>
      </c>
      <c r="AJ11" t="s">
        <v>75</v>
      </c>
      <c r="AK11">
        <v>2012</v>
      </c>
      <c r="AM11" s="13">
        <v>3000000</v>
      </c>
      <c r="AN11" s="7">
        <v>14</v>
      </c>
      <c r="AO11" s="7">
        <v>23</v>
      </c>
      <c r="AP11" s="14">
        <f>(AN11+AO11)/AQ11*60</f>
        <v>1.7523548908718742</v>
      </c>
      <c r="AQ11" s="12">
        <v>1266.866667</v>
      </c>
      <c r="AR11" s="7">
        <v>9</v>
      </c>
      <c r="AS11" s="7">
        <v>15</v>
      </c>
      <c r="AT11" s="14">
        <f>(AR11+AS11)/MAX(1,AU11)*60</f>
        <v>5.6618610754471641</v>
      </c>
      <c r="AU11" s="12">
        <v>254.33333329999999</v>
      </c>
      <c r="AV11" s="12">
        <v>33.533333329999998</v>
      </c>
      <c r="AW11" s="7">
        <v>8</v>
      </c>
      <c r="AX11" s="7">
        <v>3</v>
      </c>
      <c r="AY11">
        <v>14.63</v>
      </c>
      <c r="AZ11">
        <v>33.92</v>
      </c>
      <c r="BA11" s="15">
        <f>AY11/MAX(0.01,(AY11+AZ11))</f>
        <v>0.30133882595262612</v>
      </c>
      <c r="BB11">
        <v>2.056</v>
      </c>
      <c r="BC11">
        <v>1.6579999999999999</v>
      </c>
      <c r="BD11">
        <v>2</v>
      </c>
      <c r="BE11">
        <v>-2.923</v>
      </c>
      <c r="BF11">
        <v>-7.085</v>
      </c>
      <c r="BG11">
        <v>-6.3</v>
      </c>
      <c r="BH11">
        <v>10.39</v>
      </c>
      <c r="BI11">
        <v>906</v>
      </c>
      <c r="BJ11">
        <v>1010</v>
      </c>
      <c r="BK11">
        <v>1</v>
      </c>
      <c r="BL11">
        <v>0.7</v>
      </c>
      <c r="BM11">
        <f>BL11-BK11</f>
        <v>-0.30000000000000004</v>
      </c>
      <c r="BN11">
        <v>47.9</v>
      </c>
      <c r="BO11">
        <v>6</v>
      </c>
      <c r="BP11">
        <v>3.02</v>
      </c>
      <c r="BQ11">
        <v>2.16</v>
      </c>
      <c r="BR11" s="15">
        <f>BP11/MAX(0.01,(BP11+BQ11))</f>
        <v>0.58301158301158307</v>
      </c>
      <c r="BS11">
        <v>0.39</v>
      </c>
      <c r="BT11">
        <v>4.54</v>
      </c>
      <c r="BU11" s="15">
        <f>BS11/MAX(0.01,(BS11+BT11))</f>
        <v>7.9107505070993928E-2</v>
      </c>
    </row>
    <row r="12" spans="1:73" x14ac:dyDescent="0.25">
      <c r="B12" t="s">
        <v>250</v>
      </c>
      <c r="C12" t="s">
        <v>251</v>
      </c>
      <c r="D12">
        <v>27</v>
      </c>
      <c r="E12" s="5" t="s">
        <v>252</v>
      </c>
      <c r="F12" s="6">
        <v>70</v>
      </c>
      <c r="G12" s="6">
        <v>186</v>
      </c>
      <c r="H12" s="7">
        <v>81</v>
      </c>
      <c r="I12" s="7">
        <v>25</v>
      </c>
      <c r="J12" s="7">
        <v>25</v>
      </c>
      <c r="K12" s="7">
        <v>50</v>
      </c>
      <c r="L12" s="7">
        <v>10</v>
      </c>
      <c r="M12" s="7">
        <v>42</v>
      </c>
      <c r="N12" s="7">
        <v>127</v>
      </c>
      <c r="O12" s="8">
        <v>15.66667</v>
      </c>
      <c r="P12" s="7">
        <v>48</v>
      </c>
      <c r="Q12" s="7">
        <v>15</v>
      </c>
      <c r="R12" s="7">
        <v>52</v>
      </c>
      <c r="S12" s="7">
        <v>26</v>
      </c>
      <c r="T12" s="7">
        <v>21</v>
      </c>
      <c r="U12" s="9">
        <f>P12/(H12*O12)*60</f>
        <v>2.2695030632262987</v>
      </c>
      <c r="V12" s="9">
        <f>Q12/(H12*O12)*60</f>
        <v>0.70921970725821826</v>
      </c>
      <c r="W12" s="9">
        <f>R12/(H12*O12)*60</f>
        <v>2.458628318495157</v>
      </c>
      <c r="X12" s="9">
        <f>S12/(H12*O12)*60</f>
        <v>1.2293141592475785</v>
      </c>
      <c r="Y12" s="9">
        <f>T12/(H12*O12)*60</f>
        <v>0.99290759016150565</v>
      </c>
      <c r="Z12" s="10">
        <v>1642</v>
      </c>
      <c r="AA12" s="7">
        <v>2</v>
      </c>
      <c r="AB12" s="7">
        <v>5</v>
      </c>
      <c r="AC12" s="11">
        <f>AA12/MAX(1,(AA12+AB12))</f>
        <v>0.2857142857142857</v>
      </c>
      <c r="AD12">
        <v>6.1</v>
      </c>
      <c r="AE12">
        <v>2.8</v>
      </c>
      <c r="AF12">
        <v>-0.9</v>
      </c>
      <c r="AG12">
        <v>8</v>
      </c>
      <c r="AH12" s="8">
        <f>AG12/H12</f>
        <v>9.8765432098765427E-2</v>
      </c>
      <c r="AI12" s="12">
        <f>AG12-(AM12-525000)/1000000*3</f>
        <v>0.94999999999999929</v>
      </c>
      <c r="AJ12" t="s">
        <v>75</v>
      </c>
      <c r="AK12">
        <v>2012</v>
      </c>
      <c r="AM12" s="13">
        <v>2875000</v>
      </c>
      <c r="AN12" s="7">
        <v>23</v>
      </c>
      <c r="AO12" s="7">
        <v>17</v>
      </c>
      <c r="AP12" s="14">
        <f>(AN12+AO12)/AQ12*60</f>
        <v>2.2097412761255875</v>
      </c>
      <c r="AQ12" s="12">
        <v>1086.0999999999999</v>
      </c>
      <c r="AR12" s="7">
        <v>2</v>
      </c>
      <c r="AS12" s="7">
        <v>8</v>
      </c>
      <c r="AT12" s="14">
        <f>(AR12+AS12)/MAX(1,AU12)*60</f>
        <v>3.2964014278369378</v>
      </c>
      <c r="AU12" s="12">
        <v>182.0166667</v>
      </c>
      <c r="AV12" s="12">
        <v>0.88333333300000005</v>
      </c>
      <c r="AW12" s="7">
        <v>12</v>
      </c>
      <c r="AX12" s="7">
        <v>3</v>
      </c>
      <c r="AY12">
        <v>13.33</v>
      </c>
      <c r="AZ12">
        <v>34.61</v>
      </c>
      <c r="BA12" s="15">
        <f>AY12/MAX(0.01,(AY12+AZ12))</f>
        <v>0.2780559032123488</v>
      </c>
      <c r="BB12">
        <v>0.78900000000000003</v>
      </c>
      <c r="BC12">
        <v>0.38900000000000001</v>
      </c>
      <c r="BD12">
        <v>6</v>
      </c>
      <c r="BE12">
        <v>-0.46700000000000003</v>
      </c>
      <c r="BF12">
        <v>9.35</v>
      </c>
      <c r="BG12">
        <v>0.8</v>
      </c>
      <c r="BH12">
        <v>11.17</v>
      </c>
      <c r="BI12">
        <v>910</v>
      </c>
      <c r="BJ12">
        <v>1021</v>
      </c>
      <c r="BK12">
        <v>0.9</v>
      </c>
      <c r="BL12">
        <v>0.6</v>
      </c>
      <c r="BM12">
        <f>BL12-BK12</f>
        <v>-0.30000000000000004</v>
      </c>
      <c r="BN12">
        <v>55.8</v>
      </c>
      <c r="BO12">
        <v>6</v>
      </c>
      <c r="BP12">
        <v>2.23</v>
      </c>
      <c r="BQ12">
        <v>3.52</v>
      </c>
      <c r="BR12" s="15">
        <f>BP12/MAX(0.01,(BP12+BQ12))</f>
        <v>0.38782608695652171</v>
      </c>
      <c r="BS12">
        <v>0.01</v>
      </c>
      <c r="BT12">
        <v>5.25</v>
      </c>
      <c r="BU12" s="15">
        <f>BS12/MAX(0.01,(BS12+BT12))</f>
        <v>1.9011406844106466E-3</v>
      </c>
    </row>
    <row r="13" spans="1:73" x14ac:dyDescent="0.25">
      <c r="B13" t="s">
        <v>276</v>
      </c>
      <c r="C13" t="s">
        <v>277</v>
      </c>
      <c r="D13">
        <v>35</v>
      </c>
      <c r="E13" s="5" t="s">
        <v>278</v>
      </c>
      <c r="F13" s="6">
        <v>74</v>
      </c>
      <c r="G13" s="6">
        <v>218</v>
      </c>
      <c r="H13" s="7">
        <v>54</v>
      </c>
      <c r="I13" s="7">
        <v>14</v>
      </c>
      <c r="J13" s="7">
        <v>17</v>
      </c>
      <c r="K13" s="7">
        <v>31</v>
      </c>
      <c r="L13" s="7">
        <v>1</v>
      </c>
      <c r="M13" s="7">
        <v>20</v>
      </c>
      <c r="N13" s="7">
        <v>138</v>
      </c>
      <c r="O13" s="8">
        <v>15.93333</v>
      </c>
      <c r="P13" s="7">
        <v>79</v>
      </c>
      <c r="Q13" s="7">
        <v>11</v>
      </c>
      <c r="R13" s="7">
        <v>36</v>
      </c>
      <c r="S13" s="7">
        <v>15</v>
      </c>
      <c r="T13" s="7">
        <v>23</v>
      </c>
      <c r="U13" s="9">
        <f>P13/(H13*O13)*60</f>
        <v>5.5090667034309702</v>
      </c>
      <c r="V13" s="9">
        <f>Q13/(H13*O13)*60</f>
        <v>0.76708523718659072</v>
      </c>
      <c r="W13" s="9">
        <f>R13/(H13*O13)*60</f>
        <v>2.5104607762470241</v>
      </c>
      <c r="X13" s="9">
        <f>S13/(H13*O13)*60</f>
        <v>1.0460253234362602</v>
      </c>
      <c r="Y13" s="9">
        <f>T13/(H13*O13)*60</f>
        <v>1.6039054959355989</v>
      </c>
      <c r="Z13" s="10">
        <v>1166</v>
      </c>
      <c r="AA13" s="7">
        <v>12</v>
      </c>
      <c r="AB13" s="7">
        <v>21</v>
      </c>
      <c r="AC13" s="11">
        <f>AA13/MAX(1,(AA13+AB13))</f>
        <v>0.36363636363636365</v>
      </c>
      <c r="AD13">
        <v>4.3</v>
      </c>
      <c r="AE13">
        <v>1.6</v>
      </c>
      <c r="AF13">
        <v>-0.9</v>
      </c>
      <c r="AG13">
        <v>5</v>
      </c>
      <c r="AH13" s="8">
        <f>AG13/H13</f>
        <v>9.2592592592592587E-2</v>
      </c>
      <c r="AI13" s="12">
        <f>AG13-(AM13-525000)/1000000*3</f>
        <v>-0.92500000000000071</v>
      </c>
      <c r="AJ13" t="s">
        <v>75</v>
      </c>
      <c r="AK13">
        <v>2012</v>
      </c>
      <c r="AM13" s="13">
        <v>2500000</v>
      </c>
      <c r="AN13" s="7">
        <v>7</v>
      </c>
      <c r="AO13" s="7">
        <v>11</v>
      </c>
      <c r="AP13" s="14">
        <f>(AN13+AO13)/AQ13*60</f>
        <v>1.500069447590163</v>
      </c>
      <c r="AQ13" s="12">
        <v>719.96666670000002</v>
      </c>
      <c r="AR13" s="7">
        <v>7</v>
      </c>
      <c r="AS13" s="7">
        <v>6</v>
      </c>
      <c r="AT13" s="14">
        <f>(AR13+AS13)/MAX(1,AU13)*60</f>
        <v>5.6338028169014089</v>
      </c>
      <c r="AU13" s="12">
        <v>138.44999999999999</v>
      </c>
      <c r="AV13" s="12">
        <v>2.75</v>
      </c>
      <c r="AW13" s="7">
        <v>8</v>
      </c>
      <c r="AX13" s="7">
        <v>2</v>
      </c>
      <c r="AY13">
        <v>13.07</v>
      </c>
      <c r="AZ13">
        <v>35.97</v>
      </c>
      <c r="BA13" s="15">
        <f>AY13/MAX(0.01,(AY13+AZ13))</f>
        <v>0.26651712887438828</v>
      </c>
      <c r="BB13">
        <v>0.91400000000000003</v>
      </c>
      <c r="BC13">
        <v>0.44600000000000001</v>
      </c>
      <c r="BD13">
        <v>2</v>
      </c>
      <c r="BE13">
        <v>2.319</v>
      </c>
      <c r="BF13">
        <v>0.69399999999999995</v>
      </c>
      <c r="BG13">
        <v>5.4</v>
      </c>
      <c r="BH13">
        <v>7.44</v>
      </c>
      <c r="BI13">
        <v>929</v>
      </c>
      <c r="BJ13">
        <v>1003</v>
      </c>
      <c r="BK13">
        <v>0.7</v>
      </c>
      <c r="BL13">
        <v>0.9</v>
      </c>
      <c r="BM13">
        <f>BL13-BK13</f>
        <v>0.20000000000000007</v>
      </c>
      <c r="BN13">
        <v>45.9</v>
      </c>
      <c r="BO13">
        <v>6</v>
      </c>
      <c r="BP13">
        <v>2.5099999999999998</v>
      </c>
      <c r="BQ13">
        <v>2.72</v>
      </c>
      <c r="BR13" s="15">
        <f>BP13/MAX(0.01,(BP13+BQ13))</f>
        <v>0.47992351816443585</v>
      </c>
      <c r="BS13">
        <v>0.05</v>
      </c>
      <c r="BT13">
        <v>4.7300000000000004</v>
      </c>
      <c r="BU13" s="15">
        <f>BS13/MAX(0.01,(BS13+BT13))</f>
        <v>1.0460251046025104E-2</v>
      </c>
    </row>
    <row r="14" spans="1:73" x14ac:dyDescent="0.25">
      <c r="B14" t="s">
        <v>263</v>
      </c>
      <c r="C14" t="s">
        <v>264</v>
      </c>
      <c r="D14">
        <v>35</v>
      </c>
      <c r="E14" s="5" t="s">
        <v>265</v>
      </c>
      <c r="F14" s="6">
        <v>73</v>
      </c>
      <c r="G14" s="6">
        <v>192</v>
      </c>
      <c r="H14" s="7">
        <v>82</v>
      </c>
      <c r="I14" s="7">
        <v>19</v>
      </c>
      <c r="J14" s="7">
        <v>27</v>
      </c>
      <c r="K14" s="7">
        <v>46</v>
      </c>
      <c r="L14" s="7">
        <v>-5</v>
      </c>
      <c r="M14" s="7">
        <v>82</v>
      </c>
      <c r="N14" s="7">
        <v>194</v>
      </c>
      <c r="O14" s="8">
        <v>19.066669999999998</v>
      </c>
      <c r="P14" s="7">
        <v>53</v>
      </c>
      <c r="Q14" s="7">
        <v>31</v>
      </c>
      <c r="R14" s="7">
        <v>80</v>
      </c>
      <c r="S14" s="7">
        <v>51</v>
      </c>
      <c r="T14" s="7">
        <v>54</v>
      </c>
      <c r="U14" s="9">
        <f>P14/(H14*O14)*60</f>
        <v>2.0339413125038641</v>
      </c>
      <c r="V14" s="9">
        <f>Q14/(H14*O14)*60</f>
        <v>1.189663786558864</v>
      </c>
      <c r="W14" s="9">
        <f>R14/(H14*O14)*60</f>
        <v>3.0701000943454555</v>
      </c>
      <c r="X14" s="9">
        <f>S14/(H14*O14)*60</f>
        <v>1.9571888101452277</v>
      </c>
      <c r="Y14" s="9">
        <f>T14/(H14*O14)*60</f>
        <v>2.0723175636831823</v>
      </c>
      <c r="Z14" s="10">
        <v>2038</v>
      </c>
      <c r="AA14" s="7">
        <v>66</v>
      </c>
      <c r="AB14" s="7">
        <v>84</v>
      </c>
      <c r="AC14" s="11">
        <f>AA14/MAX(1,(AA14+AB14))</f>
        <v>0.44</v>
      </c>
      <c r="AD14">
        <v>4.8</v>
      </c>
      <c r="AE14">
        <v>3.3</v>
      </c>
      <c r="AF14">
        <v>-0.6</v>
      </c>
      <c r="AG14">
        <v>7.5</v>
      </c>
      <c r="AH14" s="8">
        <f>AG14/H14</f>
        <v>9.1463414634146339E-2</v>
      </c>
      <c r="AI14" s="12">
        <f>AG14-(AM14-525000)/1000000*3</f>
        <v>-9.6749999999999972</v>
      </c>
      <c r="AJ14" t="s">
        <v>75</v>
      </c>
      <c r="AK14">
        <v>2012</v>
      </c>
      <c r="AM14" s="13">
        <v>6250000</v>
      </c>
      <c r="AN14" s="7">
        <v>15</v>
      </c>
      <c r="AO14" s="7">
        <v>23</v>
      </c>
      <c r="AP14" s="14">
        <f>(AN14+AO14)/AQ14*60</f>
        <v>1.9245920084624111</v>
      </c>
      <c r="AQ14" s="12">
        <v>1184.666667</v>
      </c>
      <c r="AR14" s="7">
        <v>4</v>
      </c>
      <c r="AS14" s="7">
        <v>4</v>
      </c>
      <c r="AT14" s="14">
        <f>(AR14+AS14)/MAX(1,AU14)*60</f>
        <v>2.362979980696255</v>
      </c>
      <c r="AU14" s="12">
        <v>203.1333333</v>
      </c>
      <c r="AV14" s="12">
        <v>176.95</v>
      </c>
      <c r="AW14" s="7">
        <v>2</v>
      </c>
      <c r="AX14" s="7">
        <v>0</v>
      </c>
      <c r="AY14">
        <v>14.04</v>
      </c>
      <c r="AZ14">
        <v>33.72</v>
      </c>
      <c r="BA14" s="15">
        <f>AY14/MAX(0.01,(AY14+AZ14))</f>
        <v>0.29396984924623115</v>
      </c>
      <c r="BB14">
        <v>1.0569999999999999</v>
      </c>
      <c r="BC14">
        <v>0.75700000000000001</v>
      </c>
      <c r="BD14">
        <v>3</v>
      </c>
      <c r="BE14">
        <v>-4.7E-2</v>
      </c>
      <c r="BF14">
        <v>-6.1769999999999996</v>
      </c>
      <c r="BG14">
        <v>-1.5</v>
      </c>
      <c r="BH14">
        <v>9.68</v>
      </c>
      <c r="BI14">
        <v>914</v>
      </c>
      <c r="BJ14">
        <v>1011</v>
      </c>
      <c r="BK14">
        <v>0.7</v>
      </c>
      <c r="BL14">
        <v>0.7</v>
      </c>
      <c r="BM14">
        <f>BL14-BK14</f>
        <v>0</v>
      </c>
      <c r="BN14">
        <v>48.1</v>
      </c>
      <c r="BO14">
        <v>6</v>
      </c>
      <c r="BP14">
        <v>2.4500000000000002</v>
      </c>
      <c r="BQ14">
        <v>2.66</v>
      </c>
      <c r="BR14" s="15">
        <f>BP14/MAX(0.01,(BP14+BQ14))</f>
        <v>0.47945205479452058</v>
      </c>
      <c r="BS14">
        <v>2.11</v>
      </c>
      <c r="BT14">
        <v>3.69</v>
      </c>
      <c r="BU14" s="15">
        <f>BS14/MAX(0.01,(BS14+BT14))</f>
        <v>0.36379310344827587</v>
      </c>
    </row>
    <row r="15" spans="1:73" x14ac:dyDescent="0.25">
      <c r="B15" t="s">
        <v>546</v>
      </c>
      <c r="C15" t="s">
        <v>547</v>
      </c>
      <c r="D15">
        <v>28</v>
      </c>
      <c r="E15" s="5" t="s">
        <v>548</v>
      </c>
      <c r="F15" s="6">
        <v>73</v>
      </c>
      <c r="G15" s="6">
        <v>190</v>
      </c>
      <c r="H15" s="7">
        <v>67</v>
      </c>
      <c r="I15" s="7">
        <v>11</v>
      </c>
      <c r="J15" s="7">
        <v>15</v>
      </c>
      <c r="K15" s="7">
        <v>26</v>
      </c>
      <c r="L15" s="7">
        <v>1</v>
      </c>
      <c r="M15" s="7">
        <v>33</v>
      </c>
      <c r="N15" s="7">
        <v>75</v>
      </c>
      <c r="O15" s="8">
        <v>13.43333</v>
      </c>
      <c r="P15" s="7">
        <v>101</v>
      </c>
      <c r="Q15" s="7">
        <v>34</v>
      </c>
      <c r="R15" s="7">
        <v>35</v>
      </c>
      <c r="S15" s="7">
        <v>29</v>
      </c>
      <c r="T15" s="7">
        <v>23</v>
      </c>
      <c r="U15" s="9">
        <f>P15/(H15*O15)*60</f>
        <v>6.7330856305941902</v>
      </c>
      <c r="V15" s="9">
        <f>Q15/(H15*O15)*60</f>
        <v>2.2665832815861631</v>
      </c>
      <c r="W15" s="9">
        <f>R15/(H15*O15)*60</f>
        <v>2.3332474957504621</v>
      </c>
      <c r="X15" s="9">
        <f>S15/(H15*O15)*60</f>
        <v>1.9332622107646684</v>
      </c>
      <c r="Y15" s="9">
        <f>T15/(H15*O15)*60</f>
        <v>1.533276925778875</v>
      </c>
      <c r="Z15" s="10">
        <v>1242</v>
      </c>
      <c r="AA15" s="7">
        <v>1</v>
      </c>
      <c r="AB15" s="7">
        <v>9</v>
      </c>
      <c r="AC15" s="11">
        <f>AA15/MAX(1,(AA15+AB15))</f>
        <v>0.1</v>
      </c>
      <c r="AD15">
        <v>3.8</v>
      </c>
      <c r="AE15">
        <v>2.2999999999999998</v>
      </c>
      <c r="AF15">
        <v>0</v>
      </c>
      <c r="AG15">
        <v>6.1</v>
      </c>
      <c r="AH15" s="8">
        <f>AG15/H15</f>
        <v>9.1044776119402981E-2</v>
      </c>
      <c r="AI15" s="12">
        <f>AG15-(AM15-525000)/1000000*3</f>
        <v>5.4249999999999998</v>
      </c>
      <c r="AJ15" t="s">
        <v>75</v>
      </c>
      <c r="AK15">
        <v>2012</v>
      </c>
      <c r="AM15" s="13">
        <v>750000</v>
      </c>
      <c r="AN15" s="7">
        <v>9</v>
      </c>
      <c r="AO15" s="7">
        <v>15</v>
      </c>
      <c r="AP15" s="14">
        <f>(AN15+AO15)/AQ15*60</f>
        <v>1.826368190754011</v>
      </c>
      <c r="AQ15" s="12">
        <v>788.45</v>
      </c>
      <c r="AR15" s="7">
        <v>0</v>
      </c>
      <c r="AS15" s="7">
        <v>0</v>
      </c>
      <c r="AT15" s="14">
        <f>(AR15+AS15)/MAX(1,AU15)*60</f>
        <v>0</v>
      </c>
      <c r="AU15" s="12">
        <v>7.15</v>
      </c>
      <c r="AV15" s="12">
        <v>105.15</v>
      </c>
      <c r="AW15" s="7">
        <v>0</v>
      </c>
      <c r="AX15" s="7">
        <v>0</v>
      </c>
      <c r="AY15">
        <v>11.68</v>
      </c>
      <c r="AZ15">
        <v>38.03</v>
      </c>
      <c r="BA15" s="15">
        <f>AY15/MAX(0.01,(AY15+AZ15))</f>
        <v>0.23496278414805874</v>
      </c>
      <c r="BB15">
        <v>0.13500000000000001</v>
      </c>
      <c r="BC15">
        <v>-0.28499999999999998</v>
      </c>
      <c r="BD15" s="16">
        <v>11</v>
      </c>
      <c r="BE15">
        <v>-0.625</v>
      </c>
      <c r="BF15">
        <v>-3.1560000000000001</v>
      </c>
      <c r="BG15">
        <v>-3.1</v>
      </c>
      <c r="BH15">
        <v>9.4</v>
      </c>
      <c r="BI15">
        <v>911</v>
      </c>
      <c r="BJ15">
        <v>1005</v>
      </c>
      <c r="BK15">
        <v>0.5</v>
      </c>
      <c r="BL15">
        <v>0.8</v>
      </c>
      <c r="BM15">
        <f>BL15-BK15</f>
        <v>0.30000000000000004</v>
      </c>
      <c r="BN15">
        <v>43.1</v>
      </c>
      <c r="BO15">
        <v>5</v>
      </c>
      <c r="BP15">
        <v>0.11</v>
      </c>
      <c r="BQ15">
        <v>4.71</v>
      </c>
      <c r="BR15" s="15">
        <f>BP15/MAX(0.01,(BP15+BQ15))</f>
        <v>2.2821576763485476E-2</v>
      </c>
      <c r="BS15">
        <v>1.57</v>
      </c>
      <c r="BT15">
        <v>2.82</v>
      </c>
      <c r="BU15" s="15">
        <f>BS15/MAX(0.01,(BS15+BT15))</f>
        <v>0.35763097949886108</v>
      </c>
    </row>
    <row r="16" spans="1:73" x14ac:dyDescent="0.25">
      <c r="B16" t="s">
        <v>519</v>
      </c>
      <c r="C16" t="s">
        <v>80</v>
      </c>
      <c r="D16">
        <v>37</v>
      </c>
      <c r="E16" s="5" t="s">
        <v>520</v>
      </c>
      <c r="F16" s="6">
        <v>77</v>
      </c>
      <c r="G16" s="6">
        <v>220</v>
      </c>
      <c r="H16" s="7">
        <v>72</v>
      </c>
      <c r="I16" s="7">
        <v>17</v>
      </c>
      <c r="J16" s="7">
        <v>17</v>
      </c>
      <c r="K16" s="7">
        <v>34</v>
      </c>
      <c r="L16" s="7">
        <v>13</v>
      </c>
      <c r="M16" s="7">
        <v>26</v>
      </c>
      <c r="N16" s="7">
        <v>142</v>
      </c>
      <c r="O16" s="8">
        <v>14.08333</v>
      </c>
      <c r="P16" s="7">
        <v>24</v>
      </c>
      <c r="Q16" s="7">
        <v>13</v>
      </c>
      <c r="R16" s="7">
        <v>49</v>
      </c>
      <c r="S16" s="7">
        <v>11</v>
      </c>
      <c r="T16" s="7">
        <v>17</v>
      </c>
      <c r="U16" s="9">
        <f>P16/(H16*O16)*60</f>
        <v>1.4201186793180307</v>
      </c>
      <c r="V16" s="9">
        <f>Q16/(H16*O16)*60</f>
        <v>0.76923095129726649</v>
      </c>
      <c r="W16" s="9">
        <f>R16/(H16*O16)*60</f>
        <v>2.8994089702743122</v>
      </c>
      <c r="X16" s="9">
        <f>S16/(H16*O16)*60</f>
        <v>0.650887728020764</v>
      </c>
      <c r="Y16" s="9">
        <f>T16/(H16*O16)*60</f>
        <v>1.0059173978502716</v>
      </c>
      <c r="Z16" s="10">
        <v>1490</v>
      </c>
      <c r="AA16" s="7">
        <v>387</v>
      </c>
      <c r="AB16" s="7">
        <v>382</v>
      </c>
      <c r="AC16" s="11">
        <f>AA16/MAX(1,(AA16+AB16))</f>
        <v>0.50325097529258778</v>
      </c>
      <c r="AD16">
        <v>3.5</v>
      </c>
      <c r="AE16">
        <v>2.9</v>
      </c>
      <c r="AF16">
        <v>0</v>
      </c>
      <c r="AG16">
        <v>6.4</v>
      </c>
      <c r="AH16" s="8">
        <f>AG16/H16</f>
        <v>8.8888888888888892E-2</v>
      </c>
      <c r="AI16" s="12">
        <f>AG16-(AM16-525000)/1000000*3</f>
        <v>-0.65000000000000036</v>
      </c>
      <c r="AJ16" t="s">
        <v>75</v>
      </c>
      <c r="AK16">
        <v>2012</v>
      </c>
      <c r="AL16" s="13">
        <v>375000</v>
      </c>
      <c r="AM16" s="13">
        <v>2875000</v>
      </c>
      <c r="AN16" s="7">
        <v>11</v>
      </c>
      <c r="AO16" s="7">
        <v>9</v>
      </c>
      <c r="AP16" s="14">
        <f>(AN16+AO16)/AQ16*60</f>
        <v>1.4226437462951984</v>
      </c>
      <c r="AQ16" s="12">
        <v>843.5</v>
      </c>
      <c r="AR16" s="7">
        <v>6</v>
      </c>
      <c r="AS16" s="7">
        <v>8</v>
      </c>
      <c r="AT16" s="14">
        <f>(AR16+AS16)/MAX(1,AU16)*60</f>
        <v>4.9348869078752795</v>
      </c>
      <c r="AU16" s="12">
        <v>170.21666669999999</v>
      </c>
      <c r="AV16" s="12">
        <v>0.73333333300000003</v>
      </c>
      <c r="AW16" s="7">
        <v>0</v>
      </c>
      <c r="AX16" s="7">
        <v>0</v>
      </c>
      <c r="AY16">
        <v>11.55</v>
      </c>
      <c r="AZ16">
        <v>36.04</v>
      </c>
      <c r="BA16" s="15">
        <f>AY16/MAX(0.01,(AY16+AZ16))</f>
        <v>0.24269804580794285</v>
      </c>
      <c r="BB16">
        <v>-0.63400000000000001</v>
      </c>
      <c r="BC16">
        <v>-0.46</v>
      </c>
      <c r="BD16" s="16">
        <v>11</v>
      </c>
      <c r="BE16">
        <v>1.6839999999999999</v>
      </c>
      <c r="BF16">
        <v>7.6740000000000004</v>
      </c>
      <c r="BG16">
        <v>3.9</v>
      </c>
      <c r="BH16">
        <v>8.11</v>
      </c>
      <c r="BI16">
        <v>943</v>
      </c>
      <c r="BJ16">
        <v>1024</v>
      </c>
      <c r="BK16">
        <v>0.7</v>
      </c>
      <c r="BL16">
        <v>0.9</v>
      </c>
      <c r="BM16">
        <f>BL16-BK16</f>
        <v>0.20000000000000007</v>
      </c>
      <c r="BN16">
        <v>60.3</v>
      </c>
      <c r="BO16">
        <v>14</v>
      </c>
      <c r="BP16">
        <v>2.27</v>
      </c>
      <c r="BQ16">
        <v>2.77</v>
      </c>
      <c r="BR16" s="15">
        <f>BP16/MAX(0.01,(BP16+BQ16))</f>
        <v>0.45039682539682541</v>
      </c>
      <c r="BS16">
        <v>0.01</v>
      </c>
      <c r="BT16">
        <v>5.76</v>
      </c>
      <c r="BU16" s="15">
        <f>BS16/MAX(0.01,(BS16+BT16))</f>
        <v>1.7331022530329291E-3</v>
      </c>
    </row>
    <row r="17" spans="1:73" x14ac:dyDescent="0.25">
      <c r="B17" t="s">
        <v>337</v>
      </c>
      <c r="C17" t="s">
        <v>338</v>
      </c>
      <c r="D17">
        <v>29</v>
      </c>
      <c r="E17" s="5" t="s">
        <v>339</v>
      </c>
      <c r="F17" s="6">
        <v>74</v>
      </c>
      <c r="G17" s="6">
        <v>215</v>
      </c>
      <c r="H17" s="7">
        <v>48</v>
      </c>
      <c r="I17" s="7">
        <v>9</v>
      </c>
      <c r="J17" s="7">
        <v>7</v>
      </c>
      <c r="K17" s="7">
        <v>16</v>
      </c>
      <c r="L17" s="7">
        <v>-3</v>
      </c>
      <c r="M17" s="7">
        <v>41</v>
      </c>
      <c r="N17" s="7">
        <v>45</v>
      </c>
      <c r="O17" s="8">
        <v>15.7</v>
      </c>
      <c r="P17" s="7">
        <v>75</v>
      </c>
      <c r="Q17" s="7">
        <v>41</v>
      </c>
      <c r="R17" s="7">
        <v>24</v>
      </c>
      <c r="S17" s="7">
        <v>13</v>
      </c>
      <c r="T17" s="7">
        <v>13</v>
      </c>
      <c r="U17" s="9">
        <f>P17/(H17*O17)*60</f>
        <v>5.9713375796178347</v>
      </c>
      <c r="V17" s="9">
        <f>Q17/(H17*O17)*60</f>
        <v>3.2643312101910835</v>
      </c>
      <c r="W17" s="9">
        <f>R17/(H17*O17)*60</f>
        <v>1.9108280254777075</v>
      </c>
      <c r="X17" s="9">
        <f>S17/(H17*O17)*60</f>
        <v>1.0350318471337581</v>
      </c>
      <c r="Y17" s="9">
        <f>T17/(H17*O17)*60</f>
        <v>1.0350318471337581</v>
      </c>
      <c r="Z17" s="10">
        <v>1052</v>
      </c>
      <c r="AA17" s="7">
        <v>5</v>
      </c>
      <c r="AB17" s="7">
        <v>7</v>
      </c>
      <c r="AC17" s="11">
        <f>AA17/MAX(1,(AA17+AB17))</f>
        <v>0.41666666666666669</v>
      </c>
      <c r="AD17">
        <v>1.2</v>
      </c>
      <c r="AE17">
        <v>3.3</v>
      </c>
      <c r="AF17">
        <v>-0.3</v>
      </c>
      <c r="AG17">
        <v>4.2</v>
      </c>
      <c r="AH17" s="8">
        <f>AG17/H17</f>
        <v>8.7500000000000008E-2</v>
      </c>
      <c r="AI17" s="12">
        <f>AG17-(AM17-525000)/1000000*3</f>
        <v>1.2750000000000004</v>
      </c>
      <c r="AJ17" t="s">
        <v>75</v>
      </c>
      <c r="AK17">
        <v>2012</v>
      </c>
      <c r="AM17" s="13">
        <v>1500000</v>
      </c>
      <c r="AN17" s="7">
        <v>8</v>
      </c>
      <c r="AO17" s="7">
        <v>7</v>
      </c>
      <c r="AP17" s="14">
        <f>(AN17+AO17)/AQ17*60</f>
        <v>1.4194837285852206</v>
      </c>
      <c r="AQ17" s="12">
        <v>634.03333329999998</v>
      </c>
      <c r="AR17" s="7">
        <v>0</v>
      </c>
      <c r="AS17" s="7">
        <v>0</v>
      </c>
      <c r="AT17" s="14">
        <f>(AR17+AS17)/MAX(1,AU17)*60</f>
        <v>0</v>
      </c>
      <c r="AU17" s="12">
        <v>6.55</v>
      </c>
      <c r="AV17" s="12">
        <v>113.7833333</v>
      </c>
      <c r="AW17" s="7">
        <v>1</v>
      </c>
      <c r="AX17" s="7">
        <v>0</v>
      </c>
      <c r="AY17">
        <v>13.05</v>
      </c>
      <c r="AZ17">
        <v>33.630000000000003</v>
      </c>
      <c r="BA17" s="15">
        <f>AY17/MAX(0.01,(AY17+AZ17))</f>
        <v>0.27956298200514135</v>
      </c>
      <c r="BB17">
        <v>0.79300000000000004</v>
      </c>
      <c r="BC17">
        <v>1.615</v>
      </c>
      <c r="BD17" s="16">
        <v>2</v>
      </c>
      <c r="BE17">
        <v>-0.496</v>
      </c>
      <c r="BF17">
        <v>-3.8730000000000002</v>
      </c>
      <c r="BG17">
        <v>-13.7</v>
      </c>
      <c r="BH17">
        <v>8.94</v>
      </c>
      <c r="BI17">
        <v>916</v>
      </c>
      <c r="BJ17">
        <v>1006</v>
      </c>
      <c r="BK17">
        <v>0.7</v>
      </c>
      <c r="BL17">
        <v>0.7</v>
      </c>
      <c r="BM17">
        <f>BL17-BK17</f>
        <v>0</v>
      </c>
      <c r="BN17">
        <v>43.8</v>
      </c>
      <c r="BO17">
        <v>6</v>
      </c>
      <c r="BP17">
        <v>0.14000000000000001</v>
      </c>
      <c r="BQ17">
        <v>6.05</v>
      </c>
      <c r="BR17" s="15">
        <f>BP17/MAX(0.01,(BP17+BQ17))</f>
        <v>2.261712439418417E-2</v>
      </c>
      <c r="BS17">
        <v>2.37</v>
      </c>
      <c r="BT17">
        <v>3.44</v>
      </c>
      <c r="BU17" s="15">
        <f>BS17/MAX(0.01,(BS17+BT17))</f>
        <v>0.40791738382099824</v>
      </c>
    </row>
    <row r="18" spans="1:73" x14ac:dyDescent="0.25">
      <c r="B18" t="s">
        <v>170</v>
      </c>
      <c r="C18" t="s">
        <v>171</v>
      </c>
      <c r="D18">
        <v>28</v>
      </c>
      <c r="E18" s="5" t="s">
        <v>172</v>
      </c>
      <c r="F18" s="6">
        <v>71</v>
      </c>
      <c r="G18" s="6">
        <v>196</v>
      </c>
      <c r="H18" s="7">
        <v>61</v>
      </c>
      <c r="I18" s="7">
        <v>14</v>
      </c>
      <c r="J18" s="7">
        <v>14</v>
      </c>
      <c r="K18" s="7">
        <v>28</v>
      </c>
      <c r="L18" s="7">
        <v>-2</v>
      </c>
      <c r="M18" s="7">
        <v>16</v>
      </c>
      <c r="N18" s="7">
        <v>130</v>
      </c>
      <c r="O18" s="8">
        <v>16.216670000000001</v>
      </c>
      <c r="P18" s="7">
        <v>55</v>
      </c>
      <c r="Q18" s="7">
        <v>22</v>
      </c>
      <c r="R18" s="7">
        <v>42</v>
      </c>
      <c r="S18" s="7">
        <v>27</v>
      </c>
      <c r="T18" s="7">
        <v>35</v>
      </c>
      <c r="U18" s="9">
        <f>P18/(H18*O18)*60</f>
        <v>3.3359722221478085</v>
      </c>
      <c r="V18" s="9">
        <f>Q18/(H18*O18)*60</f>
        <v>1.3343888888591233</v>
      </c>
      <c r="W18" s="9">
        <f>R18/(H18*O18)*60</f>
        <v>2.5474696969128718</v>
      </c>
      <c r="X18" s="9">
        <f>S18/(H18*O18)*60</f>
        <v>1.6376590908725603</v>
      </c>
      <c r="Y18" s="9">
        <f>T18/(H18*O18)*60</f>
        <v>2.12289141409406</v>
      </c>
      <c r="Z18" s="10">
        <v>1249</v>
      </c>
      <c r="AA18" s="7">
        <v>7</v>
      </c>
      <c r="AB18" s="7">
        <v>19</v>
      </c>
      <c r="AC18" s="11">
        <f>AA18/MAX(1,(AA18+AB18))</f>
        <v>0.26923076923076922</v>
      </c>
      <c r="AD18">
        <v>3.3</v>
      </c>
      <c r="AE18">
        <v>2.1</v>
      </c>
      <c r="AF18">
        <v>-0.8</v>
      </c>
      <c r="AG18">
        <v>4.5999999999999996</v>
      </c>
      <c r="AH18" s="8">
        <f>AG18/H18</f>
        <v>7.5409836065573763E-2</v>
      </c>
      <c r="AI18" s="12">
        <f>AG18-(AM18-525000)/1000000*3</f>
        <v>0.47499999999999964</v>
      </c>
      <c r="AJ18" t="s">
        <v>75</v>
      </c>
      <c r="AK18">
        <v>2012</v>
      </c>
      <c r="AM18" s="13">
        <v>1900000</v>
      </c>
      <c r="AN18" s="7">
        <v>12</v>
      </c>
      <c r="AO18" s="7">
        <v>11</v>
      </c>
      <c r="AP18" s="14">
        <f>(AN18+AO18)/AQ18*60</f>
        <v>1.7460986926084392</v>
      </c>
      <c r="AQ18" s="12">
        <v>790.33333330000005</v>
      </c>
      <c r="AR18" s="7">
        <v>2</v>
      </c>
      <c r="AS18" s="7">
        <v>3</v>
      </c>
      <c r="AT18" s="14">
        <f>(AR18+AS18)/MAX(1,AU18)*60</f>
        <v>2.649396527126699</v>
      </c>
      <c r="AU18" s="12">
        <v>113.2333333</v>
      </c>
      <c r="AV18" s="12">
        <v>86.4</v>
      </c>
      <c r="AW18" s="7">
        <v>3</v>
      </c>
      <c r="AX18" s="7">
        <v>0</v>
      </c>
      <c r="AY18">
        <v>12.57</v>
      </c>
      <c r="AZ18">
        <v>35.67</v>
      </c>
      <c r="BA18" s="15">
        <f>AY18/MAX(0.01,(AY18+AZ18))</f>
        <v>0.26057213930348261</v>
      </c>
      <c r="BB18">
        <v>0.437</v>
      </c>
      <c r="BC18">
        <v>0.437</v>
      </c>
      <c r="BD18">
        <v>9</v>
      </c>
      <c r="BE18">
        <v>0.46700000000000003</v>
      </c>
      <c r="BF18">
        <v>-5.431</v>
      </c>
      <c r="BG18">
        <v>10.5</v>
      </c>
      <c r="BH18">
        <v>7.98</v>
      </c>
      <c r="BI18">
        <v>917</v>
      </c>
      <c r="BJ18">
        <v>996</v>
      </c>
      <c r="BK18">
        <v>0.4</v>
      </c>
      <c r="BL18">
        <v>0.8</v>
      </c>
      <c r="BM18">
        <f>BL18-BK18</f>
        <v>0.4</v>
      </c>
      <c r="BN18">
        <v>49.4</v>
      </c>
      <c r="BO18">
        <v>11</v>
      </c>
      <c r="BP18">
        <v>1.84</v>
      </c>
      <c r="BQ18">
        <v>3.61</v>
      </c>
      <c r="BR18" s="15">
        <f>BP18/MAX(0.01,(BP18+BQ18))</f>
        <v>0.33761467889908259</v>
      </c>
      <c r="BS18">
        <v>1.41</v>
      </c>
      <c r="BT18">
        <v>3.55</v>
      </c>
      <c r="BU18" s="15">
        <f>BS18/MAX(0.01,(BS18+BT18))</f>
        <v>0.28427419354838707</v>
      </c>
    </row>
    <row r="19" spans="1:73" x14ac:dyDescent="0.25">
      <c r="B19" t="s">
        <v>123</v>
      </c>
      <c r="C19" t="s">
        <v>124</v>
      </c>
      <c r="D19">
        <v>34</v>
      </c>
      <c r="E19" s="5" t="s">
        <v>125</v>
      </c>
      <c r="F19" s="6">
        <v>73</v>
      </c>
      <c r="G19" s="6">
        <v>198</v>
      </c>
      <c r="H19" s="7">
        <v>22</v>
      </c>
      <c r="I19" s="7">
        <v>4</v>
      </c>
      <c r="J19" s="7">
        <v>4</v>
      </c>
      <c r="K19" s="7">
        <v>8</v>
      </c>
      <c r="L19" s="7">
        <v>1</v>
      </c>
      <c r="M19" s="7">
        <v>6</v>
      </c>
      <c r="N19" s="7">
        <v>40</v>
      </c>
      <c r="O19" s="8">
        <v>16.816669999999998</v>
      </c>
      <c r="P19" s="7">
        <v>14</v>
      </c>
      <c r="Q19" s="7">
        <v>9</v>
      </c>
      <c r="R19" s="7">
        <v>15</v>
      </c>
      <c r="S19" s="7">
        <v>14</v>
      </c>
      <c r="T19" s="7">
        <v>11</v>
      </c>
      <c r="U19" s="9">
        <f>P19/(H19*O19)*60</f>
        <v>2.2704743675066577</v>
      </c>
      <c r="V19" s="9">
        <f>Q19/(H19*O19)*60</f>
        <v>1.4595906648257084</v>
      </c>
      <c r="W19" s="9">
        <f>R19/(H19*O19)*60</f>
        <v>2.4326511080428475</v>
      </c>
      <c r="X19" s="9">
        <f>S19/(H19*O19)*60</f>
        <v>2.2704743675066577</v>
      </c>
      <c r="Y19" s="9">
        <f>T19/(H19*O19)*60</f>
        <v>1.7839441458980883</v>
      </c>
      <c r="Z19" s="10">
        <v>497</v>
      </c>
      <c r="AA19" s="7">
        <v>136</v>
      </c>
      <c r="AB19" s="7">
        <v>164</v>
      </c>
      <c r="AC19" s="11">
        <f>AA19/MAX(1,(AA19+AB19))</f>
        <v>0.45333333333333331</v>
      </c>
      <c r="AD19">
        <v>0.3</v>
      </c>
      <c r="AE19">
        <v>1.2</v>
      </c>
      <c r="AF19">
        <v>0</v>
      </c>
      <c r="AG19">
        <v>1.6</v>
      </c>
      <c r="AH19" s="8">
        <f>AG19/H19</f>
        <v>7.2727272727272738E-2</v>
      </c>
      <c r="AI19" s="12">
        <f>AG19-(AM19-525000)/1000000*3</f>
        <v>-7.4</v>
      </c>
      <c r="AJ19" t="s">
        <v>75</v>
      </c>
      <c r="AK19">
        <v>2012</v>
      </c>
      <c r="AM19" s="13">
        <v>3525000</v>
      </c>
      <c r="AN19" s="7">
        <v>3</v>
      </c>
      <c r="AO19" s="7">
        <v>4</v>
      </c>
      <c r="AP19" s="14">
        <f>(AN19+AO19)/AQ19*60</f>
        <v>1.323529411903732</v>
      </c>
      <c r="AQ19" s="12">
        <v>317.33333329999999</v>
      </c>
      <c r="AR19" s="7">
        <v>0</v>
      </c>
      <c r="AS19" s="7">
        <v>0</v>
      </c>
      <c r="AT19" s="14">
        <f>(AR19+AS19)/MAX(1,AU19)*60</f>
        <v>0</v>
      </c>
      <c r="AU19" s="12">
        <v>12.616666670000001</v>
      </c>
      <c r="AV19" s="12">
        <v>40.316666669999996</v>
      </c>
      <c r="AW19" s="7">
        <v>0</v>
      </c>
      <c r="AX19" s="7">
        <v>0</v>
      </c>
      <c r="AY19">
        <v>13.96</v>
      </c>
      <c r="AZ19">
        <v>34.17</v>
      </c>
      <c r="BA19" s="15">
        <f>AY19/MAX(0.01,(AY19+AZ19))</f>
        <v>0.29004778724288388</v>
      </c>
      <c r="BB19">
        <v>0.38500000000000001</v>
      </c>
      <c r="BC19">
        <v>0.221</v>
      </c>
      <c r="BD19">
        <v>8</v>
      </c>
      <c r="BE19">
        <v>-0.44700000000000001</v>
      </c>
      <c r="BF19">
        <v>-2.4510000000000001</v>
      </c>
      <c r="BG19">
        <v>-0.2</v>
      </c>
      <c r="BH19">
        <v>9.3000000000000007</v>
      </c>
      <c r="BI19">
        <v>926</v>
      </c>
      <c r="BJ19">
        <v>1019</v>
      </c>
      <c r="BK19">
        <v>0.2</v>
      </c>
      <c r="BL19">
        <v>0</v>
      </c>
      <c r="BM19">
        <f>BL19-BK19</f>
        <v>-0.2</v>
      </c>
      <c r="BN19">
        <v>57.8</v>
      </c>
      <c r="BO19">
        <v>15</v>
      </c>
      <c r="BP19">
        <v>0.59</v>
      </c>
      <c r="BQ19">
        <v>4.42</v>
      </c>
      <c r="BR19" s="15">
        <f>BP19/MAX(0.01,(BP19+BQ19))</f>
        <v>0.11776447105788423</v>
      </c>
      <c r="BS19">
        <v>1.83</v>
      </c>
      <c r="BT19">
        <v>3.74</v>
      </c>
      <c r="BU19" s="15">
        <f>BS19/MAX(0.01,(BS19+BT19))</f>
        <v>0.32854578096947934</v>
      </c>
    </row>
    <row r="20" spans="1:73" x14ac:dyDescent="0.25">
      <c r="B20" t="s">
        <v>214</v>
      </c>
      <c r="C20" t="s">
        <v>174</v>
      </c>
      <c r="D20">
        <v>27</v>
      </c>
      <c r="E20" s="5" t="s">
        <v>215</v>
      </c>
      <c r="F20" s="6">
        <v>74</v>
      </c>
      <c r="G20" s="6">
        <v>210</v>
      </c>
      <c r="H20" s="7">
        <v>72</v>
      </c>
      <c r="I20" s="7">
        <v>20</v>
      </c>
      <c r="J20" s="7">
        <v>17</v>
      </c>
      <c r="K20" s="7">
        <v>37</v>
      </c>
      <c r="L20" s="7">
        <v>-8</v>
      </c>
      <c r="M20" s="7">
        <v>32</v>
      </c>
      <c r="N20" s="7">
        <v>136</v>
      </c>
      <c r="O20" s="8">
        <v>15.75</v>
      </c>
      <c r="P20" s="7">
        <v>85</v>
      </c>
      <c r="Q20" s="7">
        <v>24</v>
      </c>
      <c r="R20" s="7">
        <v>59</v>
      </c>
      <c r="S20" s="7">
        <v>10</v>
      </c>
      <c r="T20" s="7">
        <v>21</v>
      </c>
      <c r="U20" s="9">
        <f>P20/(H20*O20)*60</f>
        <v>4.4973544973544968</v>
      </c>
      <c r="V20" s="9">
        <f>Q20/(H20*O20)*60</f>
        <v>1.2698412698412698</v>
      </c>
      <c r="W20" s="9">
        <f>R20/(H20*O20)*60</f>
        <v>3.1216931216931214</v>
      </c>
      <c r="X20" s="9">
        <f>S20/(H20*O20)*60</f>
        <v>0.52910052910052907</v>
      </c>
      <c r="Y20" s="9">
        <f>T20/(H20*O20)*60</f>
        <v>1.1111111111111112</v>
      </c>
      <c r="Z20" s="10">
        <v>1526</v>
      </c>
      <c r="AA20" s="7">
        <v>16</v>
      </c>
      <c r="AB20" s="7">
        <v>18</v>
      </c>
      <c r="AC20" s="11">
        <f>AA20/MAX(1,(AA20+AB20))</f>
        <v>0.47058823529411764</v>
      </c>
      <c r="AD20">
        <v>3.8</v>
      </c>
      <c r="AE20">
        <v>1.6</v>
      </c>
      <c r="AF20">
        <v>-0.3</v>
      </c>
      <c r="AG20">
        <v>5.2</v>
      </c>
      <c r="AH20" s="8">
        <f>AG20/H20</f>
        <v>7.2222222222222229E-2</v>
      </c>
      <c r="AI20" s="12">
        <f>AG20-(AM20-525000)/1000000*3</f>
        <v>-0.72500000000000053</v>
      </c>
      <c r="AJ20" t="s">
        <v>75</v>
      </c>
      <c r="AK20">
        <v>2012</v>
      </c>
      <c r="AM20" s="13">
        <v>2500000</v>
      </c>
      <c r="AN20" s="7">
        <v>16</v>
      </c>
      <c r="AO20" s="7">
        <v>14</v>
      </c>
      <c r="AP20" s="14">
        <f>(AN20+AO20)/AQ20*60</f>
        <v>1.8908225077246814</v>
      </c>
      <c r="AQ20" s="12">
        <v>951.96666670000002</v>
      </c>
      <c r="AR20" s="7">
        <v>3</v>
      </c>
      <c r="AS20" s="7">
        <v>3</v>
      </c>
      <c r="AT20" s="14">
        <f>(AR20+AS20)/MAX(1,AU20)*60</f>
        <v>2.6749226012817147</v>
      </c>
      <c r="AU20" s="12">
        <v>134.58333329999999</v>
      </c>
      <c r="AV20" s="12">
        <v>47.466666670000002</v>
      </c>
      <c r="AW20" s="7">
        <v>1</v>
      </c>
      <c r="AX20" s="7">
        <v>0</v>
      </c>
      <c r="AY20">
        <v>12.92</v>
      </c>
      <c r="AZ20">
        <v>36.270000000000003</v>
      </c>
      <c r="BA20" s="15">
        <f>AY20/MAX(0.01,(AY20+AZ20))</f>
        <v>0.26265501118113432</v>
      </c>
      <c r="BB20">
        <v>-0.123</v>
      </c>
      <c r="BC20">
        <v>-1.4E-2</v>
      </c>
      <c r="BD20">
        <v>8</v>
      </c>
      <c r="BE20">
        <v>-1.458</v>
      </c>
      <c r="BF20">
        <v>2.4359999999999999</v>
      </c>
      <c r="BG20">
        <v>-7.5</v>
      </c>
      <c r="BH20">
        <v>7.56</v>
      </c>
      <c r="BI20">
        <v>907</v>
      </c>
      <c r="BJ20">
        <v>982</v>
      </c>
      <c r="BK20">
        <v>0.4</v>
      </c>
      <c r="BL20">
        <v>0.4</v>
      </c>
      <c r="BM20">
        <f>BL20-BK20</f>
        <v>0</v>
      </c>
      <c r="BN20">
        <v>51.2</v>
      </c>
      <c r="BO20">
        <v>6</v>
      </c>
      <c r="BP20">
        <v>1.85</v>
      </c>
      <c r="BQ20">
        <v>2.39</v>
      </c>
      <c r="BR20" s="15">
        <f>BP20/MAX(0.01,(BP20+BQ20))</f>
        <v>0.43632075471698112</v>
      </c>
      <c r="BS20">
        <v>0.66</v>
      </c>
      <c r="BT20">
        <v>4.84</v>
      </c>
      <c r="BU20" s="15">
        <f>BS20/MAX(0.01,(BS20+BT20))</f>
        <v>0.12000000000000001</v>
      </c>
    </row>
    <row r="21" spans="1:73" x14ac:dyDescent="0.25">
      <c r="B21" t="s">
        <v>381</v>
      </c>
      <c r="C21" t="s">
        <v>382</v>
      </c>
      <c r="D21">
        <v>26</v>
      </c>
      <c r="E21" s="5" t="s">
        <v>383</v>
      </c>
      <c r="F21" s="6">
        <v>72</v>
      </c>
      <c r="G21" s="6">
        <v>214</v>
      </c>
      <c r="H21" s="7">
        <v>72</v>
      </c>
      <c r="I21" s="7">
        <v>16</v>
      </c>
      <c r="J21" s="7">
        <v>20</v>
      </c>
      <c r="K21" s="7">
        <v>36</v>
      </c>
      <c r="L21" s="7">
        <v>-1</v>
      </c>
      <c r="M21" s="7">
        <v>26</v>
      </c>
      <c r="N21" s="7">
        <v>122</v>
      </c>
      <c r="O21" s="8">
        <v>15.1</v>
      </c>
      <c r="P21" s="7">
        <v>112</v>
      </c>
      <c r="Q21" s="7">
        <v>9</v>
      </c>
      <c r="R21" s="7">
        <v>44</v>
      </c>
      <c r="S21" s="7">
        <v>37</v>
      </c>
      <c r="T21" s="7">
        <v>23</v>
      </c>
      <c r="U21" s="9">
        <f>P21/(H21*O21)*60</f>
        <v>6.1810154525386309</v>
      </c>
      <c r="V21" s="9">
        <f>Q21/(H21*O21)*60</f>
        <v>0.49668874172185423</v>
      </c>
      <c r="W21" s="9">
        <f>R21/(H21*O21)*60</f>
        <v>2.4282560706401766</v>
      </c>
      <c r="X21" s="9">
        <f>S21/(H21*O21)*60</f>
        <v>2.0419426048565121</v>
      </c>
      <c r="Y21" s="9">
        <f>T21/(H21*O21)*60</f>
        <v>1.2693156732891833</v>
      </c>
      <c r="Z21" s="10">
        <v>1410</v>
      </c>
      <c r="AA21" s="7">
        <v>3</v>
      </c>
      <c r="AB21" s="7">
        <v>14</v>
      </c>
      <c r="AC21" s="11">
        <f>AA21/MAX(1,(AA21+AB21))</f>
        <v>0.17647058823529413</v>
      </c>
      <c r="AD21">
        <v>3.9</v>
      </c>
      <c r="AE21">
        <v>1.2</v>
      </c>
      <c r="AF21">
        <v>-0.3</v>
      </c>
      <c r="AG21">
        <v>4.9000000000000004</v>
      </c>
      <c r="AH21" s="8">
        <f>AG21/H21</f>
        <v>6.8055555555555564E-2</v>
      </c>
      <c r="AI21" s="12">
        <f>AG21-(AM21-525000)/1000000*3</f>
        <v>-3.2750000000000004</v>
      </c>
      <c r="AJ21" t="s">
        <v>75</v>
      </c>
      <c r="AK21">
        <v>2012</v>
      </c>
      <c r="AM21" s="13">
        <v>3250000</v>
      </c>
      <c r="AN21" s="7">
        <v>11</v>
      </c>
      <c r="AO21" s="7">
        <v>19</v>
      </c>
      <c r="AP21" s="14">
        <f>(AN21+AO21)/AQ21*60</f>
        <v>1.8697413524462447</v>
      </c>
      <c r="AQ21" s="12">
        <v>962.7</v>
      </c>
      <c r="AR21" s="7">
        <v>5</v>
      </c>
      <c r="AS21" s="7">
        <v>1</v>
      </c>
      <c r="AT21" s="14">
        <f>(AR21+AS21)/MAX(1,AU21)*60</f>
        <v>2.9004968435878888</v>
      </c>
      <c r="AU21" s="12">
        <v>124.1166667</v>
      </c>
      <c r="AV21" s="12">
        <v>1.516666667</v>
      </c>
      <c r="AW21" s="7">
        <v>2</v>
      </c>
      <c r="AX21" s="7">
        <v>1</v>
      </c>
      <c r="AY21">
        <v>13.2</v>
      </c>
      <c r="AZ21">
        <v>34.590000000000003</v>
      </c>
      <c r="BA21" s="15">
        <f>AY21/MAX(0.01,(AY21+AZ21))</f>
        <v>0.27620841180163208</v>
      </c>
      <c r="BB21">
        <v>0.377</v>
      </c>
      <c r="BC21">
        <v>2.0019999999999998</v>
      </c>
      <c r="BD21" s="16">
        <v>6</v>
      </c>
      <c r="BE21">
        <v>-0.34899999999999998</v>
      </c>
      <c r="BF21">
        <v>-4.758</v>
      </c>
      <c r="BG21">
        <v>-0.6</v>
      </c>
      <c r="BH21">
        <v>9.61</v>
      </c>
      <c r="BI21">
        <v>912</v>
      </c>
      <c r="BJ21">
        <v>1008</v>
      </c>
      <c r="BK21">
        <v>0.8</v>
      </c>
      <c r="BL21">
        <v>0.7</v>
      </c>
      <c r="BM21">
        <f>BL21-BK21</f>
        <v>-0.10000000000000009</v>
      </c>
      <c r="BN21">
        <v>53.5</v>
      </c>
      <c r="BO21">
        <v>13</v>
      </c>
      <c r="BP21">
        <v>1.71</v>
      </c>
      <c r="BQ21">
        <v>3.56</v>
      </c>
      <c r="BR21" s="15">
        <f>BP21/MAX(0.01,(BP21+BQ21))</f>
        <v>0.32447817836812148</v>
      </c>
      <c r="BS21">
        <v>0.02</v>
      </c>
      <c r="BT21">
        <v>5.6</v>
      </c>
      <c r="BU21" s="15">
        <f>BS21/MAX(0.01,(BS21+BT21))</f>
        <v>3.5587188612099651E-3</v>
      </c>
    </row>
    <row r="22" spans="1:73" x14ac:dyDescent="0.25">
      <c r="B22" t="s">
        <v>454</v>
      </c>
      <c r="C22" t="s">
        <v>597</v>
      </c>
      <c r="D22">
        <v>33</v>
      </c>
      <c r="E22" s="5" t="s">
        <v>598</v>
      </c>
      <c r="F22" s="6">
        <v>68</v>
      </c>
      <c r="G22" s="6">
        <v>171</v>
      </c>
      <c r="H22" s="7">
        <v>27</v>
      </c>
      <c r="I22" s="7">
        <v>3</v>
      </c>
      <c r="J22" s="7">
        <v>8</v>
      </c>
      <c r="K22" s="7">
        <v>11</v>
      </c>
      <c r="L22" s="7">
        <v>4</v>
      </c>
      <c r="M22" s="7">
        <v>0</v>
      </c>
      <c r="N22" s="7">
        <v>21</v>
      </c>
      <c r="O22" s="8">
        <v>11.05</v>
      </c>
      <c r="P22" s="7">
        <v>10</v>
      </c>
      <c r="Q22" s="7">
        <v>7</v>
      </c>
      <c r="R22" s="7">
        <v>10</v>
      </c>
      <c r="S22" s="7">
        <v>7</v>
      </c>
      <c r="T22" s="7">
        <v>12</v>
      </c>
      <c r="U22" s="9">
        <f>P22/(H22*O22)*60</f>
        <v>2.0110608345902463</v>
      </c>
      <c r="V22" s="9">
        <f>Q22/(H22*O22)*60</f>
        <v>1.4077425842131723</v>
      </c>
      <c r="W22" s="9">
        <f>R22/(H22*O22)*60</f>
        <v>2.0110608345902463</v>
      </c>
      <c r="X22" s="9">
        <f>S22/(H22*O22)*60</f>
        <v>1.4077425842131723</v>
      </c>
      <c r="Y22" s="9">
        <f>T22/(H22*O22)*60</f>
        <v>2.4132730015082955</v>
      </c>
      <c r="Z22" s="10">
        <v>366</v>
      </c>
      <c r="AA22" s="7">
        <v>57</v>
      </c>
      <c r="AB22" s="7">
        <v>64</v>
      </c>
      <c r="AC22" s="11">
        <f>AA22/MAX(1,(AA22+AB22))</f>
        <v>0.47107438016528924</v>
      </c>
      <c r="AD22">
        <v>1.1000000000000001</v>
      </c>
      <c r="AE22">
        <v>0.9</v>
      </c>
      <c r="AF22">
        <v>-0.3</v>
      </c>
      <c r="AG22">
        <v>1.8</v>
      </c>
      <c r="AH22" s="8">
        <f>AG22/H22</f>
        <v>6.6666666666666666E-2</v>
      </c>
      <c r="AI22" s="12">
        <f>AG22-(AM22-525000)/1000000*3</f>
        <v>1.8375000000000001</v>
      </c>
      <c r="AJ22" t="s">
        <v>75</v>
      </c>
      <c r="AK22">
        <v>2012</v>
      </c>
      <c r="AM22" s="13">
        <v>512500</v>
      </c>
      <c r="AN22" s="7">
        <v>3</v>
      </c>
      <c r="AO22" s="7">
        <v>8</v>
      </c>
      <c r="AP22" s="14">
        <f>(AN22+AO22)/AQ22*60</f>
        <v>2.4749999996906249</v>
      </c>
      <c r="AQ22" s="12">
        <v>266.66666670000001</v>
      </c>
      <c r="AR22" s="7">
        <v>0</v>
      </c>
      <c r="AS22" s="7">
        <v>0</v>
      </c>
      <c r="AT22" s="14">
        <f>(AR22+AS22)/MAX(1,AU22)*60</f>
        <v>0</v>
      </c>
      <c r="AU22" s="12">
        <v>31.9</v>
      </c>
      <c r="AV22" s="12">
        <v>6.6666666999999999E-2</v>
      </c>
      <c r="AW22" s="7">
        <v>1</v>
      </c>
      <c r="AX22" s="7">
        <v>0</v>
      </c>
      <c r="AY22">
        <v>9.75</v>
      </c>
      <c r="AZ22">
        <v>40.729999999999997</v>
      </c>
      <c r="BA22" s="15">
        <f>AY22/MAX(0.01,(AY22+AZ22))</f>
        <v>0.19314580031695722</v>
      </c>
      <c r="BB22">
        <v>-1.091</v>
      </c>
      <c r="BC22">
        <v>-1.129</v>
      </c>
      <c r="BD22">
        <v>15</v>
      </c>
      <c r="BE22">
        <v>-0.72799999999999998</v>
      </c>
      <c r="BF22">
        <v>-3.0449999999999999</v>
      </c>
      <c r="BG22">
        <v>16.8</v>
      </c>
      <c r="BH22">
        <v>11.11</v>
      </c>
      <c r="BI22">
        <v>932</v>
      </c>
      <c r="BJ22">
        <v>1043</v>
      </c>
      <c r="BK22">
        <v>0</v>
      </c>
      <c r="BL22">
        <v>1.1000000000000001</v>
      </c>
      <c r="BM22">
        <f>BL22-BK22</f>
        <v>1.1000000000000001</v>
      </c>
      <c r="BN22">
        <v>50.8</v>
      </c>
      <c r="BO22">
        <v>10</v>
      </c>
      <c r="BP22">
        <v>1.18</v>
      </c>
      <c r="BQ22">
        <v>3.24</v>
      </c>
      <c r="BR22" s="15">
        <f>BP22/MAX(0.01,(BP22+BQ22))</f>
        <v>0.2669683257918552</v>
      </c>
      <c r="BS22">
        <v>0</v>
      </c>
      <c r="BT22">
        <v>4.46</v>
      </c>
      <c r="BU22" s="15">
        <f>BS22/MAX(0.01,(BS22+BT22))</f>
        <v>0</v>
      </c>
    </row>
    <row r="23" spans="1:73" x14ac:dyDescent="0.25">
      <c r="B23" t="s">
        <v>459</v>
      </c>
      <c r="C23" t="s">
        <v>208</v>
      </c>
      <c r="D23">
        <v>35</v>
      </c>
      <c r="E23" s="5" t="s">
        <v>460</v>
      </c>
      <c r="F23" s="6">
        <v>73</v>
      </c>
      <c r="G23" s="6">
        <v>223</v>
      </c>
      <c r="H23" s="7">
        <v>79</v>
      </c>
      <c r="I23" s="7">
        <v>22</v>
      </c>
      <c r="J23" s="7">
        <v>28</v>
      </c>
      <c r="K23" s="7">
        <v>50</v>
      </c>
      <c r="L23" s="7">
        <v>-8</v>
      </c>
      <c r="M23" s="7">
        <v>48</v>
      </c>
      <c r="N23" s="7">
        <v>226</v>
      </c>
      <c r="O23" s="8">
        <v>19.600000000000001</v>
      </c>
      <c r="P23" s="7">
        <v>205</v>
      </c>
      <c r="Q23" s="7">
        <v>27</v>
      </c>
      <c r="R23" s="7">
        <v>109</v>
      </c>
      <c r="S23" s="7">
        <v>30</v>
      </c>
      <c r="T23" s="7">
        <v>48</v>
      </c>
      <c r="U23" s="9">
        <f>P23/(H23*O23)*60</f>
        <v>7.9436838026349781</v>
      </c>
      <c r="V23" s="9">
        <f>Q23/(H23*O23)*60</f>
        <v>1.0462412813226556</v>
      </c>
      <c r="W23" s="9">
        <f>R23/(H23*O23)*60</f>
        <v>4.2237148023766471</v>
      </c>
      <c r="X23" s="9">
        <f>S23/(H23*O23)*60</f>
        <v>1.1624903125807284</v>
      </c>
      <c r="Y23" s="9">
        <f>T23/(H23*O23)*60</f>
        <v>1.8599845001291655</v>
      </c>
      <c r="Z23" s="10">
        <v>1757</v>
      </c>
      <c r="AA23" s="7">
        <v>33</v>
      </c>
      <c r="AB23" s="7">
        <v>26</v>
      </c>
      <c r="AC23" s="11">
        <f>AA23/MAX(1,(AA23+AB23))</f>
        <v>0.55932203389830504</v>
      </c>
      <c r="AD23">
        <v>4.8</v>
      </c>
      <c r="AE23">
        <v>0.7</v>
      </c>
      <c r="AF23">
        <v>-0.3</v>
      </c>
      <c r="AG23">
        <v>5.2</v>
      </c>
      <c r="AH23" s="8">
        <f>AG23/H23</f>
        <v>6.5822784810126586E-2</v>
      </c>
      <c r="AI23" s="12">
        <f>AG23-(AM23-525000)/1000000*3</f>
        <v>-6.8750000000000009</v>
      </c>
      <c r="AJ23" t="s">
        <v>75</v>
      </c>
      <c r="AK23">
        <v>2012</v>
      </c>
      <c r="AM23" s="13">
        <v>4550000</v>
      </c>
      <c r="AN23" s="7">
        <v>17</v>
      </c>
      <c r="AO23" s="7">
        <v>18</v>
      </c>
      <c r="AP23" s="14">
        <f>(AN23+AO23)/AQ23*60</f>
        <v>1.7122124235177032</v>
      </c>
      <c r="AQ23" s="12">
        <v>1226.4833329999999</v>
      </c>
      <c r="AR23" s="7">
        <v>5</v>
      </c>
      <c r="AS23" s="7">
        <v>9</v>
      </c>
      <c r="AT23" s="14">
        <f>(AR23+AS23)/MAX(1,AU23)*60</f>
        <v>3.3289299872297136</v>
      </c>
      <c r="AU23" s="12">
        <v>252.33333329999999</v>
      </c>
      <c r="AV23" s="12">
        <v>69.633333329999999</v>
      </c>
      <c r="AW23" s="7">
        <v>7</v>
      </c>
      <c r="AX23" s="7">
        <v>2</v>
      </c>
      <c r="AY23">
        <v>14.91</v>
      </c>
      <c r="AZ23">
        <v>34.14</v>
      </c>
      <c r="BA23" s="15">
        <f>AY23/MAX(0.01,(AY23+AZ23))</f>
        <v>0.30397553516819575</v>
      </c>
      <c r="BB23">
        <v>0.75600000000000001</v>
      </c>
      <c r="BC23">
        <v>0.69699999999999995</v>
      </c>
      <c r="BD23" s="16">
        <v>5</v>
      </c>
      <c r="BE23">
        <v>0.114</v>
      </c>
      <c r="BF23">
        <v>-0.61599999999999999</v>
      </c>
      <c r="BG23">
        <v>5.8</v>
      </c>
      <c r="BH23">
        <v>7.99</v>
      </c>
      <c r="BI23">
        <v>912</v>
      </c>
      <c r="BJ23">
        <v>992</v>
      </c>
      <c r="BK23">
        <v>0.7</v>
      </c>
      <c r="BL23">
        <v>0.7</v>
      </c>
      <c r="BM23">
        <f>BL23-BK23</f>
        <v>0</v>
      </c>
      <c r="BN23">
        <v>52.7</v>
      </c>
      <c r="BO23">
        <v>9</v>
      </c>
      <c r="BP23">
        <v>2.98</v>
      </c>
      <c r="BQ23">
        <v>1.94</v>
      </c>
      <c r="BR23" s="15">
        <f>BP23/MAX(0.01,(BP23+BQ23))</f>
        <v>0.60569105691056913</v>
      </c>
      <c r="BS23">
        <v>0.88</v>
      </c>
      <c r="BT23">
        <v>4</v>
      </c>
      <c r="BU23" s="15">
        <f>BS23/MAX(0.01,(BS23+BT23))</f>
        <v>0.18032786885245902</v>
      </c>
    </row>
    <row r="24" spans="1:73" x14ac:dyDescent="0.25">
      <c r="B24" t="s">
        <v>356</v>
      </c>
      <c r="C24" t="s">
        <v>357</v>
      </c>
      <c r="D24">
        <v>31</v>
      </c>
      <c r="E24" s="5" t="s">
        <v>358</v>
      </c>
      <c r="F24" s="6">
        <v>76</v>
      </c>
      <c r="G24" s="6">
        <v>225</v>
      </c>
      <c r="H24" s="7">
        <v>82</v>
      </c>
      <c r="I24" s="7">
        <v>14</v>
      </c>
      <c r="J24" s="7">
        <v>19</v>
      </c>
      <c r="K24" s="7">
        <v>33</v>
      </c>
      <c r="L24" s="7">
        <v>-3</v>
      </c>
      <c r="M24" s="7">
        <v>34</v>
      </c>
      <c r="N24" s="7">
        <v>156</v>
      </c>
      <c r="O24" s="8">
        <v>14.73333</v>
      </c>
      <c r="P24" s="7">
        <v>143</v>
      </c>
      <c r="Q24" s="7">
        <v>36</v>
      </c>
      <c r="R24" s="7">
        <v>54</v>
      </c>
      <c r="S24" s="7">
        <v>19</v>
      </c>
      <c r="T24" s="7">
        <v>33</v>
      </c>
      <c r="U24" s="9">
        <f>P24/(H24*O24)*60</f>
        <v>7.1018667430556031</v>
      </c>
      <c r="V24" s="9">
        <f>Q24/(H24*O24)*60</f>
        <v>1.7878825367132987</v>
      </c>
      <c r="W24" s="9">
        <f>R24/(H24*O24)*60</f>
        <v>2.6818238050699481</v>
      </c>
      <c r="X24" s="9">
        <f>S24/(H24*O24)*60</f>
        <v>0.94360467215424104</v>
      </c>
      <c r="Y24" s="9">
        <f>T24/(H24*O24)*60</f>
        <v>1.6388923253205236</v>
      </c>
      <c r="Z24" s="10">
        <v>1740</v>
      </c>
      <c r="AA24" s="7">
        <v>4</v>
      </c>
      <c r="AB24" s="7">
        <v>8</v>
      </c>
      <c r="AC24" s="11">
        <f>AA24/MAX(1,(AA24+AB24))</f>
        <v>0.33333333333333331</v>
      </c>
      <c r="AD24">
        <v>3.4</v>
      </c>
      <c r="AE24">
        <v>1.8</v>
      </c>
      <c r="AF24">
        <v>0</v>
      </c>
      <c r="AG24">
        <v>5.3</v>
      </c>
      <c r="AH24" s="8">
        <f>AG24/H24</f>
        <v>6.4634146341463417E-2</v>
      </c>
      <c r="AI24" s="12">
        <f>AG24-(AM24-525000)/1000000*3</f>
        <v>2.375</v>
      </c>
      <c r="AJ24" t="s">
        <v>75</v>
      </c>
      <c r="AK24">
        <v>2012</v>
      </c>
      <c r="AM24" s="13">
        <v>1500000</v>
      </c>
      <c r="AN24" s="7">
        <v>10</v>
      </c>
      <c r="AO24" s="7">
        <v>16</v>
      </c>
      <c r="AP24" s="14">
        <f>(AN24+AO24)/AQ24*60</f>
        <v>1.4460511679644048</v>
      </c>
      <c r="AQ24" s="12">
        <v>1078.8</v>
      </c>
      <c r="AR24" s="7">
        <v>4</v>
      </c>
      <c r="AS24" s="7">
        <v>3</v>
      </c>
      <c r="AT24" s="14">
        <f>(AR24+AS24)/MAX(1,AU24)*60</f>
        <v>3.827460511490723</v>
      </c>
      <c r="AU24" s="12">
        <v>109.7333333</v>
      </c>
      <c r="AV24" s="12">
        <v>20.7</v>
      </c>
      <c r="AW24" s="7">
        <v>0</v>
      </c>
      <c r="AX24" s="7">
        <v>0</v>
      </c>
      <c r="AY24">
        <v>12.98</v>
      </c>
      <c r="AZ24">
        <v>35.65</v>
      </c>
      <c r="BA24" s="15">
        <f>AY24/MAX(0.01,(AY24+AZ24))</f>
        <v>0.2669134279251491</v>
      </c>
      <c r="BB24">
        <v>9.8000000000000004E-2</v>
      </c>
      <c r="BC24">
        <v>0.436</v>
      </c>
      <c r="BD24" s="16">
        <v>7</v>
      </c>
      <c r="BE24">
        <v>7.4999999999999997E-2</v>
      </c>
      <c r="BF24">
        <v>-2.25</v>
      </c>
      <c r="BG24">
        <v>11.2</v>
      </c>
      <c r="BH24">
        <v>6.89</v>
      </c>
      <c r="BI24">
        <v>919</v>
      </c>
      <c r="BJ24">
        <v>988</v>
      </c>
      <c r="BK24">
        <v>0.9</v>
      </c>
      <c r="BL24">
        <v>0.8</v>
      </c>
      <c r="BM24">
        <f>BL24-BK24</f>
        <v>-9.9999999999999978E-2</v>
      </c>
      <c r="BN24">
        <v>46.8</v>
      </c>
      <c r="BO24">
        <v>2</v>
      </c>
      <c r="BP24">
        <v>1.32</v>
      </c>
      <c r="BQ24">
        <v>4.16</v>
      </c>
      <c r="BR24" s="15">
        <f>BP24/MAX(0.01,(BP24+BQ24))</f>
        <v>0.24087591240875911</v>
      </c>
      <c r="BS24">
        <v>0.25</v>
      </c>
      <c r="BT24">
        <v>4.33</v>
      </c>
      <c r="BU24" s="15">
        <f>BS24/MAX(0.01,(BS24+BT24))</f>
        <v>5.458515283842795E-2</v>
      </c>
    </row>
    <row r="25" spans="1:73" x14ac:dyDescent="0.25">
      <c r="B25" t="s">
        <v>478</v>
      </c>
      <c r="C25" t="s">
        <v>360</v>
      </c>
      <c r="D25">
        <v>37</v>
      </c>
      <c r="E25" s="5" t="s">
        <v>479</v>
      </c>
      <c r="F25" s="6">
        <v>68</v>
      </c>
      <c r="G25" s="6">
        <v>161</v>
      </c>
      <c r="H25" s="7">
        <v>79</v>
      </c>
      <c r="I25" s="7">
        <v>17</v>
      </c>
      <c r="J25" s="7">
        <v>31</v>
      </c>
      <c r="K25" s="7">
        <v>48</v>
      </c>
      <c r="L25" s="7">
        <v>-3</v>
      </c>
      <c r="M25" s="7">
        <v>20</v>
      </c>
      <c r="N25" s="7">
        <v>140</v>
      </c>
      <c r="O25" s="8">
        <v>15.35</v>
      </c>
      <c r="P25" s="7">
        <v>38</v>
      </c>
      <c r="Q25" s="7">
        <v>16</v>
      </c>
      <c r="R25" s="7">
        <v>45</v>
      </c>
      <c r="S25" s="7">
        <v>22</v>
      </c>
      <c r="T25" s="7">
        <v>17</v>
      </c>
      <c r="U25" s="9">
        <f>P25/(H25*O25)*60</f>
        <v>1.8801797715746507</v>
      </c>
      <c r="V25" s="9">
        <f>Q25/(H25*O25)*60</f>
        <v>0.79165464066301083</v>
      </c>
      <c r="W25" s="9">
        <f>R25/(H25*O25)*60</f>
        <v>2.2265286768647177</v>
      </c>
      <c r="X25" s="9">
        <f>S25/(H25*O25)*60</f>
        <v>1.0885251309116399</v>
      </c>
      <c r="Y25" s="9">
        <f>T25/(H25*O25)*60</f>
        <v>0.84113305570444907</v>
      </c>
      <c r="Z25" s="10">
        <v>1405</v>
      </c>
      <c r="AA25" s="7">
        <v>4</v>
      </c>
      <c r="AB25" s="7">
        <v>5</v>
      </c>
      <c r="AC25" s="11">
        <f>AA25/MAX(1,(AA25+AB25))</f>
        <v>0.44444444444444442</v>
      </c>
      <c r="AD25">
        <v>5.6</v>
      </c>
      <c r="AE25">
        <v>0.1</v>
      </c>
      <c r="AF25">
        <v>-0.6</v>
      </c>
      <c r="AG25">
        <v>5.0999999999999996</v>
      </c>
      <c r="AH25" s="8">
        <f>AG25/H25</f>
        <v>6.4556962025316453E-2</v>
      </c>
      <c r="AI25" s="12">
        <f>AG25-(AM25-525000)/1000000*3</f>
        <v>2.1749999999999998</v>
      </c>
      <c r="AJ25" t="s">
        <v>75</v>
      </c>
      <c r="AK25">
        <v>2012</v>
      </c>
      <c r="AM25" s="13">
        <v>1500000</v>
      </c>
      <c r="AN25" s="7">
        <v>12</v>
      </c>
      <c r="AO25" s="7">
        <v>15</v>
      </c>
      <c r="AP25" s="14">
        <f>(AN25+AO25)/AQ25*60</f>
        <v>1.750720461158167</v>
      </c>
      <c r="AQ25" s="12">
        <v>925.33333330000005</v>
      </c>
      <c r="AR25" s="7">
        <v>5</v>
      </c>
      <c r="AS25" s="7">
        <v>16</v>
      </c>
      <c r="AT25" s="14">
        <f>(AR25+AS25)/MAX(1,AU25)*60</f>
        <v>4.3752531980294291</v>
      </c>
      <c r="AU25" s="12">
        <v>287.98333330000003</v>
      </c>
      <c r="AV25" s="12">
        <v>0.05</v>
      </c>
      <c r="AW25" s="7">
        <v>2</v>
      </c>
      <c r="AX25" s="7">
        <v>0</v>
      </c>
      <c r="AY25">
        <v>11.45</v>
      </c>
      <c r="AZ25">
        <v>36.409999999999997</v>
      </c>
      <c r="BA25" s="15">
        <f>AY25/MAX(0.01,(AY25+AZ25))</f>
        <v>0.23923944839114081</v>
      </c>
      <c r="BB25">
        <v>0.51200000000000001</v>
      </c>
      <c r="BC25">
        <v>-0.48499999999999999</v>
      </c>
      <c r="BD25" s="16">
        <v>5</v>
      </c>
      <c r="BE25">
        <v>0.92300000000000004</v>
      </c>
      <c r="BF25">
        <v>10.015000000000001</v>
      </c>
      <c r="BG25">
        <v>3.9</v>
      </c>
      <c r="BH25">
        <v>8.9600000000000009</v>
      </c>
      <c r="BI25">
        <v>895</v>
      </c>
      <c r="BJ25">
        <v>984</v>
      </c>
      <c r="BK25">
        <v>0.4</v>
      </c>
      <c r="BL25">
        <v>0.5</v>
      </c>
      <c r="BM25">
        <f>BL25-BK25</f>
        <v>9.9999999999999978E-2</v>
      </c>
      <c r="BN25">
        <v>62.8</v>
      </c>
      <c r="BO25">
        <v>14</v>
      </c>
      <c r="BP25">
        <v>3.4</v>
      </c>
      <c r="BQ25">
        <v>2</v>
      </c>
      <c r="BR25" s="15">
        <f>BP25/MAX(0.01,(BP25+BQ25))</f>
        <v>0.62962962962962954</v>
      </c>
      <c r="BS25">
        <v>0</v>
      </c>
      <c r="BT25">
        <v>5.26</v>
      </c>
      <c r="BU25" s="15">
        <f>BS25/MAX(0.01,(BS25+BT25))</f>
        <v>0</v>
      </c>
    </row>
    <row r="26" spans="1:73" x14ac:dyDescent="0.25">
      <c r="B26" t="s">
        <v>129</v>
      </c>
      <c r="C26" t="s">
        <v>130</v>
      </c>
      <c r="D26">
        <v>29</v>
      </c>
      <c r="E26" s="5" t="s">
        <v>131</v>
      </c>
      <c r="F26" s="6">
        <v>72</v>
      </c>
      <c r="G26" s="6">
        <v>204</v>
      </c>
      <c r="H26" s="7">
        <v>65</v>
      </c>
      <c r="I26" s="7">
        <v>8</v>
      </c>
      <c r="J26" s="7">
        <v>15</v>
      </c>
      <c r="K26" s="7">
        <v>23</v>
      </c>
      <c r="L26" s="7">
        <v>2</v>
      </c>
      <c r="M26" s="7">
        <v>6</v>
      </c>
      <c r="N26" s="7">
        <v>100</v>
      </c>
      <c r="O26" s="8">
        <v>13.16667</v>
      </c>
      <c r="P26" s="7">
        <v>29</v>
      </c>
      <c r="Q26" s="7">
        <v>24</v>
      </c>
      <c r="R26" s="7">
        <v>37</v>
      </c>
      <c r="S26" s="7">
        <v>26</v>
      </c>
      <c r="T26" s="7">
        <v>18</v>
      </c>
      <c r="U26" s="9">
        <f>P26/(H26*O26)*60</f>
        <v>2.0331056196616739</v>
      </c>
      <c r="V26" s="9">
        <f>Q26/(H26*O26)*60</f>
        <v>1.682570167995868</v>
      </c>
      <c r="W26" s="9">
        <f>R26/(H26*O26)*60</f>
        <v>2.5939623423269631</v>
      </c>
      <c r="X26" s="9">
        <f>S26/(H26*O26)*60</f>
        <v>1.8227843486621902</v>
      </c>
      <c r="Y26" s="9">
        <f>T26/(H26*O26)*60</f>
        <v>1.261927625996901</v>
      </c>
      <c r="Z26" s="10">
        <v>1056</v>
      </c>
      <c r="AA26" s="7">
        <v>126</v>
      </c>
      <c r="AB26" s="7">
        <v>141</v>
      </c>
      <c r="AC26" s="11">
        <f>AA26/MAX(1,(AA26+AB26))</f>
        <v>0.47191011235955055</v>
      </c>
      <c r="AD26">
        <v>2.1</v>
      </c>
      <c r="AE26">
        <v>1.1000000000000001</v>
      </c>
      <c r="AF26">
        <v>0.8</v>
      </c>
      <c r="AG26">
        <v>4</v>
      </c>
      <c r="AH26" s="8">
        <f>AG26/H26</f>
        <v>6.1538461538461542E-2</v>
      </c>
      <c r="AI26" s="12">
        <f>AG26-(AM26-525000)/1000000*3</f>
        <v>-6.4250000000000007</v>
      </c>
      <c r="AJ26" t="s">
        <v>75</v>
      </c>
      <c r="AK26">
        <v>2012</v>
      </c>
      <c r="AM26" s="13">
        <v>4000000</v>
      </c>
      <c r="AN26" s="7">
        <v>6</v>
      </c>
      <c r="AO26" s="7">
        <v>9</v>
      </c>
      <c r="AP26" s="14">
        <f>(AN26+AO26)/AQ26*60</f>
        <v>1.2477182928788688</v>
      </c>
      <c r="AQ26" s="12">
        <v>721.31666670000004</v>
      </c>
      <c r="AR26" s="7">
        <v>2</v>
      </c>
      <c r="AS26" s="7">
        <v>6</v>
      </c>
      <c r="AT26" s="14">
        <f>(AR26+AS26)/MAX(1,AU26)*60</f>
        <v>3.7190082635023218</v>
      </c>
      <c r="AU26" s="12">
        <v>129.06666670000001</v>
      </c>
      <c r="AV26" s="12">
        <v>5.4666666670000001</v>
      </c>
      <c r="AW26" s="7">
        <v>12</v>
      </c>
      <c r="AX26" s="7">
        <v>5</v>
      </c>
      <c r="AY26">
        <v>10.86</v>
      </c>
      <c r="AZ26">
        <v>38.22</v>
      </c>
      <c r="BA26" s="15">
        <f>AY26/MAX(0.01,(AY26+AZ26))</f>
        <v>0.22127139364303178</v>
      </c>
      <c r="BB26">
        <v>-0.11799999999999999</v>
      </c>
      <c r="BC26">
        <v>-0.123</v>
      </c>
      <c r="BD26">
        <v>12</v>
      </c>
      <c r="BE26">
        <v>2.1000000000000001E-2</v>
      </c>
      <c r="BF26">
        <v>-1.8540000000000001</v>
      </c>
      <c r="BG26">
        <v>1.9</v>
      </c>
      <c r="BH26">
        <v>6.55</v>
      </c>
      <c r="BI26">
        <v>948</v>
      </c>
      <c r="BJ26">
        <v>1013</v>
      </c>
      <c r="BK26">
        <v>0.3</v>
      </c>
      <c r="BL26">
        <v>0.5</v>
      </c>
      <c r="BM26">
        <f>BL26-BK26</f>
        <v>0.2</v>
      </c>
      <c r="BN26">
        <v>53.9</v>
      </c>
      <c r="BO26">
        <v>8</v>
      </c>
      <c r="BP26">
        <v>1.96</v>
      </c>
      <c r="BQ26">
        <v>2.94</v>
      </c>
      <c r="BR26" s="15">
        <f>BP26/MAX(0.01,(BP26+BQ26))</f>
        <v>0.39999999999999997</v>
      </c>
      <c r="BS26">
        <v>0.08</v>
      </c>
      <c r="BT26">
        <v>4.78</v>
      </c>
      <c r="BU26" s="15">
        <f>BS26/MAX(0.01,(BS26+BT26))</f>
        <v>1.6460905349794237E-2</v>
      </c>
    </row>
    <row r="27" spans="1:73" x14ac:dyDescent="0.25">
      <c r="B27" t="s">
        <v>582</v>
      </c>
      <c r="C27" t="s">
        <v>368</v>
      </c>
      <c r="D27">
        <v>29</v>
      </c>
      <c r="E27" s="5" t="s">
        <v>583</v>
      </c>
      <c r="F27" s="6">
        <v>69</v>
      </c>
      <c r="G27" s="6">
        <v>180</v>
      </c>
      <c r="H27" s="7">
        <v>63</v>
      </c>
      <c r="I27" s="7">
        <v>11</v>
      </c>
      <c r="J27" s="7">
        <v>16</v>
      </c>
      <c r="K27" s="7">
        <v>27</v>
      </c>
      <c r="L27" s="7">
        <v>-2</v>
      </c>
      <c r="M27" s="7">
        <v>10</v>
      </c>
      <c r="N27" s="7">
        <v>74</v>
      </c>
      <c r="O27" s="8">
        <v>10.133330000000001</v>
      </c>
      <c r="P27" s="7">
        <v>27</v>
      </c>
      <c r="Q27" s="7">
        <v>23</v>
      </c>
      <c r="R27" s="7">
        <v>23</v>
      </c>
      <c r="S27" s="7">
        <v>6</v>
      </c>
      <c r="T27" s="7">
        <v>21</v>
      </c>
      <c r="U27" s="9">
        <f>P27/(H27*O27)*60</f>
        <v>2.537594819697544</v>
      </c>
      <c r="V27" s="9">
        <f>Q27/(H27*O27)*60</f>
        <v>2.1616548464090188</v>
      </c>
      <c r="W27" s="9">
        <f>R27/(H27*O27)*60</f>
        <v>2.1616548464090188</v>
      </c>
      <c r="X27" s="9">
        <f>S27/(H27*O27)*60</f>
        <v>0.56390995993278759</v>
      </c>
      <c r="Y27" s="9">
        <f>T27/(H27*O27)*60</f>
        <v>1.9736848597647563</v>
      </c>
      <c r="Z27" s="10">
        <v>900</v>
      </c>
      <c r="AA27" s="7">
        <v>97</v>
      </c>
      <c r="AB27" s="7">
        <v>119</v>
      </c>
      <c r="AC27" s="11">
        <f>AA27/MAX(1,(AA27+AB27))</f>
        <v>0.44907407407407407</v>
      </c>
      <c r="AD27">
        <v>3.5</v>
      </c>
      <c r="AE27">
        <v>0.5</v>
      </c>
      <c r="AF27">
        <v>-0.3</v>
      </c>
      <c r="AG27">
        <v>3.6</v>
      </c>
      <c r="AH27" s="8">
        <f>AG27/H27</f>
        <v>5.7142857142857141E-2</v>
      </c>
      <c r="AI27" s="12">
        <f>AG27-(AM27-525000)/1000000*3</f>
        <v>3.6</v>
      </c>
      <c r="AJ27" t="s">
        <v>75</v>
      </c>
      <c r="AK27">
        <v>2012</v>
      </c>
      <c r="AM27" s="13">
        <v>525000</v>
      </c>
      <c r="AN27" s="7">
        <v>7</v>
      </c>
      <c r="AO27" s="7">
        <v>9</v>
      </c>
      <c r="AP27" s="14">
        <f>(AN27+AO27)/AQ27*60</f>
        <v>1.8058124587387021</v>
      </c>
      <c r="AQ27" s="12">
        <v>531.6166667</v>
      </c>
      <c r="AR27" s="7">
        <v>4</v>
      </c>
      <c r="AS27" s="7">
        <v>7</v>
      </c>
      <c r="AT27" s="14">
        <f>(AR27+AS27)/MAX(1,AU27)*60</f>
        <v>6.2529606821411656</v>
      </c>
      <c r="AU27" s="12">
        <v>105.55</v>
      </c>
      <c r="AV27" s="12">
        <v>2.0499999999999998</v>
      </c>
      <c r="AW27" s="7">
        <v>1</v>
      </c>
      <c r="AX27" s="7">
        <v>0</v>
      </c>
      <c r="AY27">
        <v>8.32</v>
      </c>
      <c r="AZ27">
        <v>40.42</v>
      </c>
      <c r="BA27" s="15">
        <f>AY27/MAX(0.01,(AY27+AZ27))</f>
        <v>0.170701682396389</v>
      </c>
      <c r="BB27">
        <v>-0.54900000000000004</v>
      </c>
      <c r="BC27">
        <v>-1.2450000000000001</v>
      </c>
      <c r="BD27">
        <v>13</v>
      </c>
      <c r="BE27">
        <v>2.5000000000000001E-2</v>
      </c>
      <c r="BF27">
        <v>0.49399999999999999</v>
      </c>
      <c r="BG27">
        <v>-7.6</v>
      </c>
      <c r="BH27">
        <v>8.57</v>
      </c>
      <c r="BI27">
        <v>926</v>
      </c>
      <c r="BJ27">
        <v>1012</v>
      </c>
      <c r="BK27">
        <v>0.5</v>
      </c>
      <c r="BL27">
        <v>0.3</v>
      </c>
      <c r="BM27">
        <f>BL27-BK27</f>
        <v>-0.2</v>
      </c>
      <c r="BN27">
        <v>56.7</v>
      </c>
      <c r="BO27">
        <v>8</v>
      </c>
      <c r="BP27">
        <v>1.63</v>
      </c>
      <c r="BQ27">
        <v>3.01</v>
      </c>
      <c r="BR27" s="15">
        <f>BP27/MAX(0.01,(BP27+BQ27))</f>
        <v>0.35129310344827586</v>
      </c>
      <c r="BS27">
        <v>0.05</v>
      </c>
      <c r="BT27">
        <v>5.36</v>
      </c>
      <c r="BU27" s="15">
        <f>BS27/MAX(0.01,(BS27+BT27))</f>
        <v>9.242144177449169E-3</v>
      </c>
    </row>
    <row r="28" spans="1:73" x14ac:dyDescent="0.25">
      <c r="B28" t="s">
        <v>648</v>
      </c>
      <c r="C28" t="s">
        <v>649</v>
      </c>
      <c r="D28">
        <v>25</v>
      </c>
      <c r="E28" s="5" t="s">
        <v>650</v>
      </c>
      <c r="F28" s="6">
        <v>74</v>
      </c>
      <c r="G28" s="6">
        <v>199</v>
      </c>
      <c r="H28" s="7">
        <v>40</v>
      </c>
      <c r="I28" s="7">
        <v>2</v>
      </c>
      <c r="J28" s="7">
        <v>9</v>
      </c>
      <c r="K28" s="7">
        <v>11</v>
      </c>
      <c r="L28" s="7">
        <v>1</v>
      </c>
      <c r="M28" s="7">
        <v>8</v>
      </c>
      <c r="N28" s="7">
        <v>31</v>
      </c>
      <c r="O28" s="8">
        <v>10.533329999999999</v>
      </c>
      <c r="P28" s="7">
        <v>33</v>
      </c>
      <c r="Q28" s="7">
        <v>15</v>
      </c>
      <c r="R28" s="7">
        <v>16</v>
      </c>
      <c r="S28" s="7">
        <v>2</v>
      </c>
      <c r="T28" s="7">
        <v>8</v>
      </c>
      <c r="U28" s="9">
        <f>P28/(H28*O28)*60</f>
        <v>4.6993685757495491</v>
      </c>
      <c r="V28" s="9">
        <f>Q28/(H28*O28)*60</f>
        <v>2.1360766253407042</v>
      </c>
      <c r="W28" s="9">
        <f>R28/(H28*O28)*60</f>
        <v>2.2784817336967516</v>
      </c>
      <c r="X28" s="9">
        <f>S28/(H28*O28)*60</f>
        <v>0.28481021671209394</v>
      </c>
      <c r="Y28" s="9">
        <f>T28/(H28*O28)*60</f>
        <v>1.1392408668483758</v>
      </c>
      <c r="Z28" s="10">
        <v>613</v>
      </c>
      <c r="AA28" s="7">
        <v>22</v>
      </c>
      <c r="AB28" s="7">
        <v>35</v>
      </c>
      <c r="AC28" s="11">
        <f>AA28/MAX(1,(AA28+AB28))</f>
        <v>0.38596491228070173</v>
      </c>
      <c r="AD28">
        <v>0.9</v>
      </c>
      <c r="AE28">
        <v>1.1000000000000001</v>
      </c>
      <c r="AF28">
        <v>0</v>
      </c>
      <c r="AG28">
        <v>2</v>
      </c>
      <c r="AH28" s="8">
        <f>AG28/H28</f>
        <v>0.05</v>
      </c>
      <c r="AI28" s="12">
        <f>AG28-(AM28-525000)/1000000*3</f>
        <v>2</v>
      </c>
      <c r="AJ28" t="s">
        <v>605</v>
      </c>
      <c r="AK28">
        <v>2012</v>
      </c>
      <c r="AM28" s="13">
        <v>525000</v>
      </c>
      <c r="AN28" s="7">
        <v>2</v>
      </c>
      <c r="AO28" s="7">
        <v>9</v>
      </c>
      <c r="AP28" s="14">
        <f>(AN28+AO28)/AQ28*60</f>
        <v>1.7691998391636508</v>
      </c>
      <c r="AQ28" s="12">
        <v>373.05</v>
      </c>
      <c r="AR28" s="7">
        <v>0</v>
      </c>
      <c r="AS28" s="7">
        <v>0</v>
      </c>
      <c r="AT28" s="14">
        <f>(AR28+AS28)/MAX(1,AU28)*60</f>
        <v>0</v>
      </c>
      <c r="AU28" s="12">
        <v>2.3833333329999999</v>
      </c>
      <c r="AV28" s="12">
        <v>46.416666669999998</v>
      </c>
      <c r="AW28" s="7">
        <v>0</v>
      </c>
      <c r="AX28" s="7">
        <v>0</v>
      </c>
      <c r="AY28">
        <v>9.2799999999999994</v>
      </c>
      <c r="AZ28">
        <v>40.04</v>
      </c>
      <c r="BA28" s="15">
        <f>AY28/MAX(0.01,(AY28+AZ28))</f>
        <v>0.18815896188158959</v>
      </c>
      <c r="BB28">
        <v>1.169</v>
      </c>
      <c r="BC28">
        <v>0.497</v>
      </c>
      <c r="BD28" s="16">
        <v>2</v>
      </c>
      <c r="BE28">
        <v>-2.5350000000000001</v>
      </c>
      <c r="BF28">
        <v>-7.4939999999999998</v>
      </c>
      <c r="BG28">
        <v>-8.1999999999999993</v>
      </c>
      <c r="BH28">
        <v>11.54</v>
      </c>
      <c r="BI28">
        <v>921</v>
      </c>
      <c r="BJ28">
        <v>1036</v>
      </c>
      <c r="BK28">
        <v>0.6</v>
      </c>
      <c r="BL28">
        <v>0.8</v>
      </c>
      <c r="BM28">
        <f>BL28-BK28</f>
        <v>0.20000000000000007</v>
      </c>
      <c r="BN28">
        <v>30.3</v>
      </c>
      <c r="BO28">
        <v>2</v>
      </c>
      <c r="BP28">
        <v>0.06</v>
      </c>
      <c r="BQ28">
        <v>5.03</v>
      </c>
      <c r="BR28" s="15">
        <f>BP28/MAX(0.01,(BP28+BQ28))</f>
        <v>1.1787819253438114E-2</v>
      </c>
      <c r="BS28">
        <v>1.1399999999999999</v>
      </c>
      <c r="BT28">
        <v>3.55</v>
      </c>
      <c r="BU28" s="15">
        <f>BS28/MAX(0.01,(BS28+BT28))</f>
        <v>0.24307036247334754</v>
      </c>
    </row>
    <row r="29" spans="1:73" x14ac:dyDescent="0.25">
      <c r="A29" t="s">
        <v>652</v>
      </c>
      <c r="B29" t="s">
        <v>159</v>
      </c>
      <c r="C29" t="s">
        <v>127</v>
      </c>
      <c r="D29">
        <v>30</v>
      </c>
      <c r="E29" s="5" t="s">
        <v>160</v>
      </c>
      <c r="F29" s="6">
        <v>71</v>
      </c>
      <c r="G29" s="6">
        <v>180</v>
      </c>
      <c r="H29" s="7">
        <v>66</v>
      </c>
      <c r="I29" s="7">
        <v>7</v>
      </c>
      <c r="J29" s="7">
        <v>7</v>
      </c>
      <c r="K29" s="7">
        <v>14</v>
      </c>
      <c r="L29" s="7">
        <v>4</v>
      </c>
      <c r="M29" s="7">
        <v>40</v>
      </c>
      <c r="N29" s="7">
        <v>61</v>
      </c>
      <c r="O29" s="8">
        <v>10.5</v>
      </c>
      <c r="P29" s="7">
        <v>189</v>
      </c>
      <c r="Q29" s="7">
        <v>19</v>
      </c>
      <c r="R29" s="7">
        <v>18</v>
      </c>
      <c r="S29" s="7">
        <v>10</v>
      </c>
      <c r="T29" s="7">
        <v>26</v>
      </c>
      <c r="U29" s="9">
        <f>P29/(H29*O29)*60</f>
        <v>16.363636363636363</v>
      </c>
      <c r="V29" s="9">
        <f>Q29/(H29*O29)*60</f>
        <v>1.6450216450216451</v>
      </c>
      <c r="W29" s="9">
        <f>R29/(H29*O29)*60</f>
        <v>1.5584415584415585</v>
      </c>
      <c r="X29" s="9">
        <f>S29/(H29*O29)*60</f>
        <v>0.86580086580086579</v>
      </c>
      <c r="Y29" s="9">
        <f>T29/(H29*O29)*60</f>
        <v>2.2510822510822512</v>
      </c>
      <c r="Z29" s="10">
        <v>1042</v>
      </c>
      <c r="AA29" s="7">
        <v>234</v>
      </c>
      <c r="AB29" s="7">
        <v>195</v>
      </c>
      <c r="AC29" s="11">
        <f>AA29/MAX(1,(AA29+AB29))</f>
        <v>0.54545454545454541</v>
      </c>
      <c r="AD29">
        <v>1.2</v>
      </c>
      <c r="AE29">
        <v>2.1</v>
      </c>
      <c r="AF29">
        <v>0</v>
      </c>
      <c r="AG29">
        <v>3.3</v>
      </c>
      <c r="AH29" s="8">
        <f>AG29/H29</f>
        <v>4.9999999999999996E-2</v>
      </c>
      <c r="AI29" s="12">
        <f>AG29-(AM29-525000)/1000000*3</f>
        <v>3.0749999999999997</v>
      </c>
      <c r="AJ29" t="s">
        <v>75</v>
      </c>
      <c r="AK29">
        <v>2012</v>
      </c>
      <c r="AM29" s="13">
        <v>600000</v>
      </c>
      <c r="AN29" s="7">
        <v>4</v>
      </c>
      <c r="AO29" s="7">
        <v>6</v>
      </c>
      <c r="AP29" s="14">
        <f>(AN29+AO29)/AQ29*60</f>
        <v>1.0497157020585925</v>
      </c>
      <c r="AQ29" s="12">
        <v>571.58333330000005</v>
      </c>
      <c r="AR29" s="7">
        <v>1</v>
      </c>
      <c r="AS29" s="7">
        <v>0</v>
      </c>
      <c r="AT29" s="14">
        <f>(AR29+AS29)/MAX(1,AU29)*60</f>
        <v>18.367346936901289</v>
      </c>
      <c r="AU29" s="12">
        <v>3.266666667</v>
      </c>
      <c r="AV29" s="12">
        <v>118.2166667</v>
      </c>
      <c r="AW29" s="7">
        <v>0</v>
      </c>
      <c r="AX29" s="7">
        <v>0</v>
      </c>
      <c r="AY29">
        <v>8.52</v>
      </c>
      <c r="AZ29">
        <v>38.840000000000003</v>
      </c>
      <c r="BA29" s="15">
        <f>AY29/MAX(0.01,(AY29+AZ29))</f>
        <v>0.17989864864864863</v>
      </c>
      <c r="BB29">
        <v>-0.47099999999999997</v>
      </c>
      <c r="BC29">
        <v>0.02</v>
      </c>
      <c r="BD29">
        <v>12</v>
      </c>
      <c r="BE29">
        <v>-2.6219999999999999</v>
      </c>
      <c r="BF29">
        <v>-6.2590000000000003</v>
      </c>
      <c r="BG29">
        <v>-5.6</v>
      </c>
      <c r="BH29">
        <v>7.25</v>
      </c>
      <c r="BI29">
        <v>942</v>
      </c>
      <c r="BJ29">
        <v>1014</v>
      </c>
      <c r="BK29">
        <v>0.9</v>
      </c>
      <c r="BL29">
        <v>1.4</v>
      </c>
      <c r="BM29">
        <f>BL29-BK29</f>
        <v>0.49999999999999989</v>
      </c>
      <c r="BN29">
        <v>45.4</v>
      </c>
      <c r="BO29">
        <v>6</v>
      </c>
      <c r="BP29">
        <v>0.05</v>
      </c>
      <c r="BQ29">
        <v>6.2</v>
      </c>
      <c r="BR29" s="15">
        <f>BP29/MAX(0.01,(BP29+BQ29))</f>
        <v>8.0000000000000002E-3</v>
      </c>
      <c r="BS29">
        <v>1.77</v>
      </c>
      <c r="BT29">
        <v>3.26</v>
      </c>
      <c r="BU29" s="15">
        <f>BS29/MAX(0.01,(BS29+BT29))</f>
        <v>0.35188866799204777</v>
      </c>
    </row>
    <row r="30" spans="1:73" x14ac:dyDescent="0.25">
      <c r="B30" t="s">
        <v>480</v>
      </c>
      <c r="C30" t="s">
        <v>481</v>
      </c>
      <c r="D30">
        <v>35</v>
      </c>
      <c r="E30" s="5" t="s">
        <v>482</v>
      </c>
      <c r="F30" s="6">
        <v>71</v>
      </c>
      <c r="G30" s="6">
        <v>190</v>
      </c>
      <c r="H30" s="7">
        <v>54</v>
      </c>
      <c r="I30" s="7">
        <v>7</v>
      </c>
      <c r="J30" s="7">
        <v>7</v>
      </c>
      <c r="K30" s="7">
        <v>14</v>
      </c>
      <c r="L30" s="7">
        <v>-1</v>
      </c>
      <c r="M30" s="7">
        <v>12</v>
      </c>
      <c r="N30" s="7">
        <v>44</v>
      </c>
      <c r="O30" s="8">
        <v>10.9</v>
      </c>
      <c r="P30" s="7">
        <v>28</v>
      </c>
      <c r="Q30" s="7">
        <v>18</v>
      </c>
      <c r="R30" s="7">
        <v>18</v>
      </c>
      <c r="S30" s="7">
        <v>6</v>
      </c>
      <c r="T30" s="7">
        <v>9</v>
      </c>
      <c r="U30" s="9">
        <f>P30/(H30*O30)*60</f>
        <v>2.8542303771661568</v>
      </c>
      <c r="V30" s="9">
        <f>Q30/(H30*O30)*60</f>
        <v>1.8348623853211008</v>
      </c>
      <c r="W30" s="9">
        <f>R30/(H30*O30)*60</f>
        <v>1.8348623853211008</v>
      </c>
      <c r="X30" s="9">
        <f>S30/(H30*O30)*60</f>
        <v>0.61162079510703371</v>
      </c>
      <c r="Y30" s="9">
        <f>T30/(H30*O30)*60</f>
        <v>0.9174311926605504</v>
      </c>
      <c r="Z30" s="10">
        <v>823</v>
      </c>
      <c r="AA30" s="7">
        <v>221</v>
      </c>
      <c r="AB30" s="7">
        <v>176</v>
      </c>
      <c r="AC30" s="11">
        <f>AA30/MAX(1,(AA30+AB30))</f>
        <v>0.55667506297229219</v>
      </c>
      <c r="AD30">
        <v>1.3</v>
      </c>
      <c r="AE30">
        <v>1.3</v>
      </c>
      <c r="AF30">
        <v>0</v>
      </c>
      <c r="AG30">
        <v>2.6</v>
      </c>
      <c r="AH30" s="8">
        <f>AG30/H30</f>
        <v>4.8148148148148148E-2</v>
      </c>
      <c r="AI30" s="12">
        <f>AG30-(AM30-525000)/1000000*3</f>
        <v>2.5249999999999999</v>
      </c>
      <c r="AJ30" t="s">
        <v>75</v>
      </c>
      <c r="AK30">
        <v>2012</v>
      </c>
      <c r="AM30" s="13">
        <v>550000</v>
      </c>
      <c r="AN30" s="7">
        <v>6</v>
      </c>
      <c r="AO30" s="7">
        <v>5</v>
      </c>
      <c r="AP30" s="14">
        <f>(AN30+AO30)/AQ30*60</f>
        <v>1.2308839985080193</v>
      </c>
      <c r="AQ30" s="12">
        <v>536.20000000000005</v>
      </c>
      <c r="AR30" s="7">
        <v>0</v>
      </c>
      <c r="AS30" s="7">
        <v>2</v>
      </c>
      <c r="AT30" s="14">
        <f>(AR30+AS30)/MAX(1,AU30)*60</f>
        <v>7.221664993536276</v>
      </c>
      <c r="AU30" s="12">
        <v>16.616666670000001</v>
      </c>
      <c r="AV30" s="12">
        <v>36.533333329999998</v>
      </c>
      <c r="AW30" s="7">
        <v>0</v>
      </c>
      <c r="AX30" s="7">
        <v>0</v>
      </c>
      <c r="AY30">
        <v>9.89</v>
      </c>
      <c r="AZ30">
        <v>38.549999999999997</v>
      </c>
      <c r="BA30" s="15">
        <f>AY30/MAX(0.01,(AY30+AZ30))</f>
        <v>0.20417010734929814</v>
      </c>
      <c r="BB30">
        <v>-5.2999999999999999E-2</v>
      </c>
      <c r="BC30">
        <v>-1.7869999999999999</v>
      </c>
      <c r="BD30" s="16">
        <v>10</v>
      </c>
      <c r="BE30">
        <v>-2.3050000000000002</v>
      </c>
      <c r="BF30">
        <v>7.883</v>
      </c>
      <c r="BG30">
        <v>-8.5</v>
      </c>
      <c r="BH30">
        <v>6.82</v>
      </c>
      <c r="BI30">
        <v>919</v>
      </c>
      <c r="BJ30">
        <v>988</v>
      </c>
      <c r="BK30">
        <v>0.7</v>
      </c>
      <c r="BL30">
        <v>0.7</v>
      </c>
      <c r="BM30">
        <f>BL30-BK30</f>
        <v>0</v>
      </c>
      <c r="BN30">
        <v>54.6</v>
      </c>
      <c r="BO30">
        <v>9</v>
      </c>
      <c r="BP30">
        <v>0.31</v>
      </c>
      <c r="BQ30">
        <v>4.8499999999999996</v>
      </c>
      <c r="BR30" s="15">
        <f>BP30/MAX(0.01,(BP30+BQ30))</f>
        <v>6.0077519379844971E-2</v>
      </c>
      <c r="BS30">
        <v>0.66</v>
      </c>
      <c r="BT30">
        <v>4.43</v>
      </c>
      <c r="BU30" s="15">
        <f>BS30/MAX(0.01,(BS30+BT30))</f>
        <v>0.12966601178781925</v>
      </c>
    </row>
    <row r="31" spans="1:73" x14ac:dyDescent="0.25">
      <c r="B31" t="s">
        <v>384</v>
      </c>
      <c r="C31" t="s">
        <v>385</v>
      </c>
      <c r="D31">
        <v>28</v>
      </c>
      <c r="E31" s="5" t="s">
        <v>386</v>
      </c>
      <c r="F31" s="6">
        <v>69</v>
      </c>
      <c r="G31" s="6">
        <v>199</v>
      </c>
      <c r="H31" s="7">
        <v>77</v>
      </c>
      <c r="I31" s="7">
        <v>6</v>
      </c>
      <c r="J31" s="7">
        <v>24</v>
      </c>
      <c r="K31" s="7">
        <v>30</v>
      </c>
      <c r="L31" s="7">
        <v>-5</v>
      </c>
      <c r="M31" s="7">
        <v>92</v>
      </c>
      <c r="N31" s="7">
        <v>136</v>
      </c>
      <c r="O31" s="8">
        <v>13.15</v>
      </c>
      <c r="P31" s="7">
        <v>151</v>
      </c>
      <c r="Q31" s="7">
        <v>17</v>
      </c>
      <c r="R31" s="7">
        <v>40</v>
      </c>
      <c r="S31" s="7">
        <v>44</v>
      </c>
      <c r="T31" s="7">
        <v>42</v>
      </c>
      <c r="U31" s="9">
        <f>P31/(H31*O31)*60</f>
        <v>8.9477062861093266</v>
      </c>
      <c r="V31" s="9">
        <f>Q31/(H31*O31)*60</f>
        <v>1.0073576613500568</v>
      </c>
      <c r="W31" s="9">
        <f>R31/(H31*O31)*60</f>
        <v>2.3702533208236627</v>
      </c>
      <c r="X31" s="9">
        <f>S31/(H31*O31)*60</f>
        <v>2.6072786529060292</v>
      </c>
      <c r="Y31" s="9">
        <f>T31/(H31*O31)*60</f>
        <v>2.4887659868648457</v>
      </c>
      <c r="Z31" s="10">
        <v>1333</v>
      </c>
      <c r="AA31" s="7">
        <v>4</v>
      </c>
      <c r="AB31" s="7">
        <v>8</v>
      </c>
      <c r="AC31" s="11">
        <f>AA31/MAX(1,(AA31+AB31))</f>
        <v>0.33333333333333331</v>
      </c>
      <c r="AD31">
        <v>2.7</v>
      </c>
      <c r="AE31">
        <v>1</v>
      </c>
      <c r="AF31">
        <v>0</v>
      </c>
      <c r="AG31">
        <v>3.7</v>
      </c>
      <c r="AH31" s="8">
        <f>AG31/H31</f>
        <v>4.8051948051948054E-2</v>
      </c>
      <c r="AI31" s="12">
        <f>AG31-(AM31-525000)/1000000*3</f>
        <v>1.5250000000000004</v>
      </c>
      <c r="AJ31" t="s">
        <v>75</v>
      </c>
      <c r="AK31">
        <v>2012</v>
      </c>
      <c r="AM31" s="13">
        <v>1250000</v>
      </c>
      <c r="AN31" s="7">
        <v>5</v>
      </c>
      <c r="AO31" s="7">
        <v>23</v>
      </c>
      <c r="AP31" s="14">
        <f>(AN31+AO31)/AQ31*60</f>
        <v>1.6947442751941895</v>
      </c>
      <c r="AQ31" s="12">
        <v>991.3</v>
      </c>
      <c r="AR31" s="7">
        <v>1</v>
      </c>
      <c r="AS31" s="7">
        <v>1</v>
      </c>
      <c r="AT31" s="14">
        <f>(AR31+AS31)/MAX(1,AU31)*60</f>
        <v>7.3022312388036976</v>
      </c>
      <c r="AU31" s="12">
        <v>16.43333333</v>
      </c>
      <c r="AV31" s="12">
        <v>5.1166666669999996</v>
      </c>
      <c r="AW31" s="7">
        <v>0</v>
      </c>
      <c r="AX31" s="7">
        <v>0</v>
      </c>
      <c r="AY31">
        <v>12.83</v>
      </c>
      <c r="AZ31">
        <v>36.5</v>
      </c>
      <c r="BA31" s="15">
        <f>AY31/MAX(0.01,(AY31+AZ31))</f>
        <v>0.26008514088789786</v>
      </c>
      <c r="BB31">
        <v>-0.71099999999999997</v>
      </c>
      <c r="BC31">
        <v>0.497</v>
      </c>
      <c r="BD31" s="16">
        <v>12</v>
      </c>
      <c r="BE31">
        <v>-1.1120000000000001</v>
      </c>
      <c r="BF31">
        <v>-8.3629999999999995</v>
      </c>
      <c r="BG31">
        <v>-5.2</v>
      </c>
      <c r="BH31">
        <v>7.42</v>
      </c>
      <c r="BI31">
        <v>932</v>
      </c>
      <c r="BJ31">
        <v>1006</v>
      </c>
      <c r="BK31">
        <v>1</v>
      </c>
      <c r="BL31">
        <v>1.2</v>
      </c>
      <c r="BM31">
        <f>BL31-BK31</f>
        <v>0.19999999999999996</v>
      </c>
      <c r="BN31">
        <v>47.3</v>
      </c>
      <c r="BO31">
        <v>7</v>
      </c>
      <c r="BP31">
        <v>0.21</v>
      </c>
      <c r="BQ31">
        <v>4.71</v>
      </c>
      <c r="BR31" s="15">
        <f>BP31/MAX(0.01,(BP31+BQ31))</f>
        <v>4.2682926829268289E-2</v>
      </c>
      <c r="BS31">
        <v>7.0000000000000007E-2</v>
      </c>
      <c r="BT31">
        <v>4.5999999999999996</v>
      </c>
      <c r="BU31" s="15">
        <f>BS31/MAX(0.01,(BS31+BT31))</f>
        <v>1.498929336188437E-2</v>
      </c>
    </row>
    <row r="32" spans="1:73" x14ac:dyDescent="0.25">
      <c r="B32" t="s">
        <v>387</v>
      </c>
      <c r="C32" t="s">
        <v>388</v>
      </c>
      <c r="D32">
        <v>29</v>
      </c>
      <c r="E32" s="5" t="s">
        <v>389</v>
      </c>
      <c r="F32" s="6">
        <v>77</v>
      </c>
      <c r="G32" s="6">
        <v>212</v>
      </c>
      <c r="H32" s="7">
        <v>70</v>
      </c>
      <c r="I32" s="7">
        <v>7</v>
      </c>
      <c r="J32" s="7">
        <v>14</v>
      </c>
      <c r="K32" s="7">
        <v>21</v>
      </c>
      <c r="L32" s="7">
        <v>-1</v>
      </c>
      <c r="M32" s="7">
        <v>76</v>
      </c>
      <c r="N32" s="7">
        <v>75</v>
      </c>
      <c r="O32" s="8">
        <v>14.76667</v>
      </c>
      <c r="P32" s="7">
        <v>114</v>
      </c>
      <c r="Q32" s="7">
        <v>47</v>
      </c>
      <c r="R32" s="7">
        <v>28</v>
      </c>
      <c r="S32" s="7">
        <v>26</v>
      </c>
      <c r="T32" s="7">
        <v>22</v>
      </c>
      <c r="U32" s="9">
        <f>P32/(H32*O32)*60</f>
        <v>6.6172187578029256</v>
      </c>
      <c r="V32" s="9">
        <f>Q32/(H32*O32)*60</f>
        <v>2.7281515931292764</v>
      </c>
      <c r="W32" s="9">
        <f>R32/(H32*O32)*60</f>
        <v>1.6252818001621219</v>
      </c>
      <c r="X32" s="9">
        <f>S32/(H32*O32)*60</f>
        <v>1.5091902430076847</v>
      </c>
      <c r="Y32" s="9">
        <f>T32/(H32*O32)*60</f>
        <v>1.2770071286988101</v>
      </c>
      <c r="Z32" s="10">
        <v>1455</v>
      </c>
      <c r="AA32" s="7">
        <v>659</v>
      </c>
      <c r="AB32" s="7">
        <v>491</v>
      </c>
      <c r="AC32" s="11">
        <f>AA32/MAX(1,(AA32+AB32))</f>
        <v>0.57304347826086954</v>
      </c>
      <c r="AD32">
        <v>0.6</v>
      </c>
      <c r="AE32">
        <v>2.6</v>
      </c>
      <c r="AF32">
        <v>0</v>
      </c>
      <c r="AG32">
        <v>3.3</v>
      </c>
      <c r="AH32" s="8">
        <f>AG32/H32</f>
        <v>4.7142857142857139E-2</v>
      </c>
      <c r="AI32" s="12">
        <f>AG32-(AM32-525000)/1000000*3</f>
        <v>-2.0249999999999995</v>
      </c>
      <c r="AJ32" t="s">
        <v>75</v>
      </c>
      <c r="AK32">
        <v>2012</v>
      </c>
      <c r="AM32" s="13">
        <v>2300000</v>
      </c>
      <c r="AN32" s="7">
        <v>7</v>
      </c>
      <c r="AO32" s="7">
        <v>13</v>
      </c>
      <c r="AP32" s="14">
        <f>(AN32+AO32)/AQ32*60</f>
        <v>1.4369249804842867</v>
      </c>
      <c r="AQ32" s="12">
        <v>835.1166667</v>
      </c>
      <c r="AR32" s="7">
        <v>0</v>
      </c>
      <c r="AS32" s="7">
        <v>0</v>
      </c>
      <c r="AT32" s="14">
        <f>(AR32+AS32)/MAX(1,AU32)*60</f>
        <v>0</v>
      </c>
      <c r="AU32" s="12">
        <v>5.7</v>
      </c>
      <c r="AV32" s="12">
        <v>192.8833333</v>
      </c>
      <c r="AW32" s="7">
        <v>0</v>
      </c>
      <c r="AX32" s="7">
        <v>0</v>
      </c>
      <c r="AY32">
        <v>11.81</v>
      </c>
      <c r="AZ32">
        <v>36.79</v>
      </c>
      <c r="BA32" s="15">
        <f>AY32/MAX(0.01,(AY32+AZ32))</f>
        <v>0.24300411522633744</v>
      </c>
      <c r="BB32">
        <v>0.58799999999999997</v>
      </c>
      <c r="BC32">
        <v>1.1619999999999999</v>
      </c>
      <c r="BD32" s="16">
        <v>4</v>
      </c>
      <c r="BE32">
        <v>-0.81200000000000006</v>
      </c>
      <c r="BF32">
        <v>-3.2810000000000001</v>
      </c>
      <c r="BG32">
        <v>-11.5</v>
      </c>
      <c r="BH32">
        <v>8.8000000000000007</v>
      </c>
      <c r="BI32">
        <v>922</v>
      </c>
      <c r="BJ32">
        <v>1009</v>
      </c>
      <c r="BK32">
        <v>0.9</v>
      </c>
      <c r="BL32">
        <v>0.6</v>
      </c>
      <c r="BM32">
        <f>BL32-BK32</f>
        <v>-0.30000000000000004</v>
      </c>
      <c r="BN32">
        <v>33.4</v>
      </c>
      <c r="BO32">
        <v>1</v>
      </c>
      <c r="BP32">
        <v>0.1</v>
      </c>
      <c r="BQ32">
        <v>4.7300000000000004</v>
      </c>
      <c r="BR32" s="15">
        <f>BP32/MAX(0.01,(BP32+BQ32))</f>
        <v>2.0703933747412008E-2</v>
      </c>
      <c r="BS32">
        <v>2.6</v>
      </c>
      <c r="BT32">
        <v>2.61</v>
      </c>
      <c r="BU32" s="15">
        <f>BS32/MAX(0.01,(BS32+BT32))</f>
        <v>0.49904030710172748</v>
      </c>
    </row>
    <row r="33" spans="1:73" x14ac:dyDescent="0.25">
      <c r="B33" t="s">
        <v>82</v>
      </c>
      <c r="C33" t="s">
        <v>83</v>
      </c>
      <c r="D33">
        <v>32</v>
      </c>
      <c r="E33" s="5" t="s">
        <v>84</v>
      </c>
      <c r="F33" s="6">
        <v>70</v>
      </c>
      <c r="G33" s="6">
        <v>205</v>
      </c>
      <c r="H33" s="7">
        <v>71</v>
      </c>
      <c r="I33" s="7">
        <v>9</v>
      </c>
      <c r="J33" s="7">
        <v>14</v>
      </c>
      <c r="K33" s="7">
        <v>23</v>
      </c>
      <c r="L33" s="7">
        <v>-7</v>
      </c>
      <c r="M33" s="7">
        <v>14</v>
      </c>
      <c r="N33" s="7">
        <v>125</v>
      </c>
      <c r="O33" s="8">
        <v>14.56667</v>
      </c>
      <c r="P33" s="7">
        <v>49</v>
      </c>
      <c r="Q33" s="7">
        <v>29</v>
      </c>
      <c r="R33" s="7">
        <v>58</v>
      </c>
      <c r="S33" s="7">
        <v>17</v>
      </c>
      <c r="T33" s="7">
        <v>20</v>
      </c>
      <c r="U33" s="9">
        <f>P33/(H33*O33)*60</f>
        <v>2.8426847525361216</v>
      </c>
      <c r="V33" s="9">
        <f>Q33/(H33*O33)*60</f>
        <v>1.6824052617050516</v>
      </c>
      <c r="W33" s="9">
        <f>R33/(H33*O33)*60</f>
        <v>3.3648105234101031</v>
      </c>
      <c r="X33" s="9">
        <f>S33/(H33*O33)*60</f>
        <v>0.98623756720640954</v>
      </c>
      <c r="Y33" s="9">
        <f>T33/(H33*O33)*60</f>
        <v>1.1602794908310701</v>
      </c>
      <c r="Z33" s="10">
        <v>1343</v>
      </c>
      <c r="AA33" s="7">
        <v>8</v>
      </c>
      <c r="AB33" s="7">
        <v>12</v>
      </c>
      <c r="AC33" s="11">
        <f>AA33/MAX(1,(AA33+AB33))</f>
        <v>0.4</v>
      </c>
      <c r="AD33">
        <v>0.6</v>
      </c>
      <c r="AE33">
        <v>2.2000000000000002</v>
      </c>
      <c r="AF33">
        <v>0.5</v>
      </c>
      <c r="AG33">
        <v>3.3</v>
      </c>
      <c r="AH33" s="8">
        <f>AG33/H33</f>
        <v>4.647887323943662E-2</v>
      </c>
      <c r="AI33" s="12">
        <f>AG33-(AM33-525000)/1000000*3</f>
        <v>0.375</v>
      </c>
      <c r="AJ33" t="s">
        <v>75</v>
      </c>
      <c r="AK33">
        <v>2012</v>
      </c>
      <c r="AM33" s="13">
        <v>1500000</v>
      </c>
      <c r="AN33" s="7">
        <v>7</v>
      </c>
      <c r="AO33" s="7">
        <v>14</v>
      </c>
      <c r="AP33" s="14">
        <f>(AN33+AO33)/AQ33*60</f>
        <v>1.4186526552291743</v>
      </c>
      <c r="AQ33" s="12">
        <v>888.16666669999995</v>
      </c>
      <c r="AR33" s="7">
        <v>2</v>
      </c>
      <c r="AS33" s="7">
        <v>0</v>
      </c>
      <c r="AT33" s="14">
        <f>(AR33+AS33)/MAX(1,AU33)*60</f>
        <v>2.8938906750085298</v>
      </c>
      <c r="AU33" s="12">
        <v>41.466666670000002</v>
      </c>
      <c r="AV33" s="12">
        <v>105.35</v>
      </c>
      <c r="AW33" s="7">
        <v>1</v>
      </c>
      <c r="AX33" s="7">
        <v>1</v>
      </c>
      <c r="AY33">
        <v>12.37</v>
      </c>
      <c r="AZ33">
        <v>36.58</v>
      </c>
      <c r="BA33" s="15">
        <f>AY33/MAX(0.01,(AY33+AZ33))</f>
        <v>0.25270684371807967</v>
      </c>
      <c r="BB33">
        <v>0.28699999999999998</v>
      </c>
      <c r="BC33">
        <v>0.73799999999999999</v>
      </c>
      <c r="BD33">
        <v>6</v>
      </c>
      <c r="BE33">
        <v>0.754</v>
      </c>
      <c r="BF33">
        <v>-2.6949999999999998</v>
      </c>
      <c r="BG33">
        <v>0.4</v>
      </c>
      <c r="BH33">
        <v>7.39</v>
      </c>
      <c r="BI33">
        <v>909</v>
      </c>
      <c r="BJ33">
        <v>983</v>
      </c>
      <c r="BK33">
        <v>0.3</v>
      </c>
      <c r="BL33">
        <v>0.7</v>
      </c>
      <c r="BM33">
        <f>BL33-BK33</f>
        <v>0.39999999999999997</v>
      </c>
      <c r="BN33">
        <v>50.1</v>
      </c>
      <c r="BO33">
        <v>12</v>
      </c>
      <c r="BP33">
        <v>0.57999999999999996</v>
      </c>
      <c r="BQ33">
        <v>4.42</v>
      </c>
      <c r="BR33" s="15">
        <f>BP33/MAX(0.01,(BP33+BQ33))</f>
        <v>0.11599999999999999</v>
      </c>
      <c r="BS33">
        <v>1.47</v>
      </c>
      <c r="BT33">
        <v>3.66</v>
      </c>
      <c r="BU33" s="15">
        <f>BS33/MAX(0.01,(BS33+BT33))</f>
        <v>0.28654970760233917</v>
      </c>
    </row>
    <row r="34" spans="1:73" x14ac:dyDescent="0.25">
      <c r="B34" t="s">
        <v>231</v>
      </c>
      <c r="C34" t="s">
        <v>232</v>
      </c>
      <c r="D34">
        <v>28</v>
      </c>
      <c r="E34" s="5" t="s">
        <v>233</v>
      </c>
      <c r="F34" s="6">
        <v>72</v>
      </c>
      <c r="G34" s="6">
        <v>191</v>
      </c>
      <c r="H34" s="7">
        <v>65</v>
      </c>
      <c r="I34" s="7">
        <v>6</v>
      </c>
      <c r="J34" s="7">
        <v>13</v>
      </c>
      <c r="K34" s="7">
        <v>19</v>
      </c>
      <c r="L34" s="7">
        <v>6</v>
      </c>
      <c r="M34" s="7">
        <v>76</v>
      </c>
      <c r="N34" s="7">
        <v>82</v>
      </c>
      <c r="O34" s="8">
        <v>12.783329999999999</v>
      </c>
      <c r="P34" s="7">
        <v>69</v>
      </c>
      <c r="Q34" s="7">
        <v>36</v>
      </c>
      <c r="R34" s="7">
        <v>31</v>
      </c>
      <c r="S34" s="7">
        <v>13</v>
      </c>
      <c r="T34" s="7">
        <v>17</v>
      </c>
      <c r="U34" s="9">
        <f>P34/(H34*O34)*60</f>
        <v>4.9824504016017501</v>
      </c>
      <c r="V34" s="9">
        <f>Q34/(H34*O34)*60</f>
        <v>2.5995393399661304</v>
      </c>
      <c r="W34" s="9">
        <f>R34/(H34*O34)*60</f>
        <v>2.2384922094152788</v>
      </c>
      <c r="X34" s="9">
        <f>S34/(H34*O34)*60</f>
        <v>0.93872253943221373</v>
      </c>
      <c r="Y34" s="9">
        <f>T34/(H34*O34)*60</f>
        <v>1.227560243872895</v>
      </c>
      <c r="Z34" s="10">
        <v>1170</v>
      </c>
      <c r="AA34" s="7">
        <v>217</v>
      </c>
      <c r="AB34" s="7">
        <v>172</v>
      </c>
      <c r="AC34" s="11">
        <f>AA34/MAX(1,(AA34+AB34))</f>
        <v>0.55784061696658094</v>
      </c>
      <c r="AD34">
        <v>0.3</v>
      </c>
      <c r="AE34">
        <v>2.7</v>
      </c>
      <c r="AF34">
        <v>0</v>
      </c>
      <c r="AG34">
        <v>2.9</v>
      </c>
      <c r="AH34" s="8">
        <f>AG34/H34</f>
        <v>4.4615384615384612E-2</v>
      </c>
      <c r="AI34" s="12">
        <f>AG34-(AM34-525000)/1000000*3</f>
        <v>1.0249999999999999</v>
      </c>
      <c r="AJ34" t="s">
        <v>75</v>
      </c>
      <c r="AK34">
        <v>2012</v>
      </c>
      <c r="AM34" s="13">
        <v>1150000</v>
      </c>
      <c r="AN34" s="7">
        <v>6</v>
      </c>
      <c r="AO34" s="7">
        <v>11</v>
      </c>
      <c r="AP34" s="14">
        <f>(AN34+AO34)/AQ34*60</f>
        <v>1.4528879709422409</v>
      </c>
      <c r="AQ34" s="12">
        <v>702.05</v>
      </c>
      <c r="AR34" s="7">
        <v>0</v>
      </c>
      <c r="AS34" s="7">
        <v>2</v>
      </c>
      <c r="AT34" s="14">
        <f>(AR34+AS34)/MAX(1,AU34)*60</f>
        <v>3.4318398471466312</v>
      </c>
      <c r="AU34" s="12">
        <v>34.966666670000002</v>
      </c>
      <c r="AV34" s="12">
        <v>94.2</v>
      </c>
      <c r="AW34" s="7">
        <v>0</v>
      </c>
      <c r="AX34" s="7">
        <v>0</v>
      </c>
      <c r="AY34">
        <v>10.72</v>
      </c>
      <c r="AZ34">
        <v>37.31</v>
      </c>
      <c r="BA34" s="15">
        <f>AY34/MAX(0.01,(AY34+AZ34))</f>
        <v>0.22319383718509267</v>
      </c>
      <c r="BB34">
        <v>-0.249</v>
      </c>
      <c r="BC34">
        <v>0.26600000000000001</v>
      </c>
      <c r="BD34">
        <v>10</v>
      </c>
      <c r="BE34">
        <v>1.585</v>
      </c>
      <c r="BF34">
        <v>0.67600000000000005</v>
      </c>
      <c r="BG34">
        <v>1.7</v>
      </c>
      <c r="BH34">
        <v>8.1999999999999993</v>
      </c>
      <c r="BI34">
        <v>935</v>
      </c>
      <c r="BJ34">
        <v>1017</v>
      </c>
      <c r="BK34">
        <v>0.8</v>
      </c>
      <c r="BL34">
        <v>0.9</v>
      </c>
      <c r="BM34">
        <f>BL34-BK34</f>
        <v>9.9999999999999978E-2</v>
      </c>
      <c r="BN34">
        <v>43.2</v>
      </c>
      <c r="BO34">
        <v>3</v>
      </c>
      <c r="BP34">
        <v>0.53</v>
      </c>
      <c r="BQ34">
        <v>4.1100000000000003</v>
      </c>
      <c r="BR34" s="15">
        <f>BP34/MAX(0.01,(BP34+BQ34))</f>
        <v>0.11422413793103448</v>
      </c>
      <c r="BS34">
        <v>1.45</v>
      </c>
      <c r="BT34">
        <v>4.2699999999999996</v>
      </c>
      <c r="BU34" s="15">
        <f>BS34/MAX(0.01,(BS34+BT34))</f>
        <v>0.25349650349650349</v>
      </c>
    </row>
    <row r="35" spans="1:73" x14ac:dyDescent="0.25">
      <c r="B35" t="s">
        <v>516</v>
      </c>
      <c r="C35" t="s">
        <v>517</v>
      </c>
      <c r="D35">
        <v>36</v>
      </c>
      <c r="E35" s="5" t="s">
        <v>518</v>
      </c>
      <c r="F35" s="6">
        <v>73</v>
      </c>
      <c r="G35" s="6">
        <v>202</v>
      </c>
      <c r="H35" s="7">
        <v>70</v>
      </c>
      <c r="I35" s="7">
        <v>6</v>
      </c>
      <c r="J35" s="7">
        <v>18</v>
      </c>
      <c r="K35" s="7">
        <v>24</v>
      </c>
      <c r="L35" s="7">
        <v>7</v>
      </c>
      <c r="M35" s="7">
        <v>32</v>
      </c>
      <c r="N35" s="7">
        <v>127</v>
      </c>
      <c r="O35" s="8">
        <v>14.6</v>
      </c>
      <c r="P35" s="7">
        <v>70</v>
      </c>
      <c r="Q35" s="7">
        <v>19</v>
      </c>
      <c r="R35" s="7">
        <v>29</v>
      </c>
      <c r="S35" s="7">
        <v>10</v>
      </c>
      <c r="T35" s="7">
        <v>15</v>
      </c>
      <c r="U35" s="9">
        <f>P35/(H35*O35)*60</f>
        <v>4.10958904109589</v>
      </c>
      <c r="V35" s="9">
        <f>Q35/(H35*O35)*60</f>
        <v>1.1154598825831701</v>
      </c>
      <c r="W35" s="9">
        <f>R35/(H35*O35)*60</f>
        <v>1.7025440313111546</v>
      </c>
      <c r="X35" s="9">
        <f>S35/(H35*O35)*60</f>
        <v>0.58708414872798431</v>
      </c>
      <c r="Y35" s="9">
        <f>T35/(H35*O35)*60</f>
        <v>0.88062622309197647</v>
      </c>
      <c r="Z35" s="10">
        <v>1550</v>
      </c>
      <c r="AA35" s="7">
        <v>10</v>
      </c>
      <c r="AB35" s="7">
        <v>17</v>
      </c>
      <c r="AC35" s="11">
        <f>AA35/MAX(1,(AA35+AB35))</f>
        <v>0.37037037037037035</v>
      </c>
      <c r="AD35">
        <v>0.7</v>
      </c>
      <c r="AE35">
        <v>3.1</v>
      </c>
      <c r="AF35">
        <v>-0.8</v>
      </c>
      <c r="AG35">
        <v>3</v>
      </c>
      <c r="AH35" s="8">
        <f>AG35/H35</f>
        <v>4.2857142857142858E-2</v>
      </c>
      <c r="AI35" s="12">
        <f>AG35-(AM35-525000)/1000000*3</f>
        <v>-3.6750000000000007</v>
      </c>
      <c r="AJ35" t="s">
        <v>75</v>
      </c>
      <c r="AK35">
        <v>2012</v>
      </c>
      <c r="AL35" s="13">
        <v>250000</v>
      </c>
      <c r="AM35" s="13">
        <v>2750000</v>
      </c>
      <c r="AN35" s="7">
        <v>6</v>
      </c>
      <c r="AO35" s="7">
        <v>18</v>
      </c>
      <c r="AP35" s="14">
        <f>(AN35+AO35)/AQ35*60</f>
        <v>1.6263529411152431</v>
      </c>
      <c r="AQ35" s="12">
        <v>885.41666669999995</v>
      </c>
      <c r="AR35" s="7">
        <v>0</v>
      </c>
      <c r="AS35" s="7">
        <v>0</v>
      </c>
      <c r="AT35" s="14">
        <f>(AR35+AS35)/MAX(1,AU35)*60</f>
        <v>0</v>
      </c>
      <c r="AU35" s="12">
        <v>61.5</v>
      </c>
      <c r="AV35" s="12">
        <v>76.150000000000006</v>
      </c>
      <c r="AW35" s="7">
        <v>3</v>
      </c>
      <c r="AX35" s="7">
        <v>0</v>
      </c>
      <c r="AY35">
        <v>12.59</v>
      </c>
      <c r="AZ35">
        <v>34.659999999999997</v>
      </c>
      <c r="BA35" s="15">
        <f>AY35/MAX(0.01,(AY35+AZ35))</f>
        <v>0.26645502645502644</v>
      </c>
      <c r="BB35">
        <v>1.0999999999999999E-2</v>
      </c>
      <c r="BC35">
        <v>-0.43099999999999999</v>
      </c>
      <c r="BD35" s="16">
        <v>9</v>
      </c>
      <c r="BE35">
        <v>1.1599999999999999</v>
      </c>
      <c r="BF35">
        <v>7.0919999999999996</v>
      </c>
      <c r="BG35">
        <v>7.6</v>
      </c>
      <c r="BH35">
        <v>6.75</v>
      </c>
      <c r="BI35">
        <v>929</v>
      </c>
      <c r="BJ35">
        <v>997</v>
      </c>
      <c r="BK35">
        <v>0.7</v>
      </c>
      <c r="BL35">
        <v>0.2</v>
      </c>
      <c r="BM35">
        <f>BL35-BK35</f>
        <v>-0.49999999999999994</v>
      </c>
      <c r="BN35">
        <v>55.4</v>
      </c>
      <c r="BO35">
        <v>12</v>
      </c>
      <c r="BP35">
        <v>0.88</v>
      </c>
      <c r="BQ35">
        <v>4.24</v>
      </c>
      <c r="BR35" s="15">
        <f>BP35/MAX(0.01,(BP35+BQ35))</f>
        <v>0.171875</v>
      </c>
      <c r="BS35">
        <v>1.0900000000000001</v>
      </c>
      <c r="BT35">
        <v>4.75</v>
      </c>
      <c r="BU35" s="15">
        <f>BS35/MAX(0.01,(BS35+BT35))</f>
        <v>0.18664383561643838</v>
      </c>
    </row>
    <row r="36" spans="1:73" x14ac:dyDescent="0.25">
      <c r="B36" t="s">
        <v>577</v>
      </c>
      <c r="C36" t="s">
        <v>495</v>
      </c>
      <c r="D36">
        <v>29</v>
      </c>
      <c r="E36" s="5" t="s">
        <v>578</v>
      </c>
      <c r="F36" s="6">
        <v>72</v>
      </c>
      <c r="G36" s="6">
        <v>200</v>
      </c>
      <c r="H36" s="7">
        <v>78</v>
      </c>
      <c r="I36" s="7">
        <v>13</v>
      </c>
      <c r="J36" s="7">
        <v>8</v>
      </c>
      <c r="K36" s="7">
        <v>21</v>
      </c>
      <c r="L36" s="7">
        <v>-9</v>
      </c>
      <c r="M36" s="7">
        <v>42</v>
      </c>
      <c r="N36" s="7">
        <v>118</v>
      </c>
      <c r="O36" s="8">
        <v>14.75</v>
      </c>
      <c r="P36" s="7">
        <v>163</v>
      </c>
      <c r="Q36" s="7">
        <v>73</v>
      </c>
      <c r="R36" s="7">
        <v>39</v>
      </c>
      <c r="S36" s="7">
        <v>19</v>
      </c>
      <c r="T36" s="7">
        <v>23</v>
      </c>
      <c r="U36" s="9">
        <f>P36/(H36*O36)*60</f>
        <v>8.5006518904824002</v>
      </c>
      <c r="V36" s="9">
        <f>Q36/(H36*O36)*60</f>
        <v>3.8070404172099086</v>
      </c>
      <c r="W36" s="9">
        <f>R36/(H36*O36)*60</f>
        <v>2.0338983050847457</v>
      </c>
      <c r="X36" s="9">
        <f>S36/(H36*O36)*60</f>
        <v>0.99087353324641469</v>
      </c>
      <c r="Y36" s="9">
        <f>T36/(H36*O36)*60</f>
        <v>1.1994784876140807</v>
      </c>
      <c r="Z36" s="10">
        <v>1677</v>
      </c>
      <c r="AA36" s="7">
        <v>634</v>
      </c>
      <c r="AB36" s="7">
        <v>531</v>
      </c>
      <c r="AC36" s="11">
        <f>AA36/MAX(1,(AA36+AB36))</f>
        <v>0.54420600858369095</v>
      </c>
      <c r="AD36">
        <v>0.4</v>
      </c>
      <c r="AE36">
        <v>2.7</v>
      </c>
      <c r="AF36">
        <v>0</v>
      </c>
      <c r="AG36">
        <v>3.1</v>
      </c>
      <c r="AH36" s="8">
        <f>AG36/H36</f>
        <v>3.9743589743589748E-2</v>
      </c>
      <c r="AI36" s="12">
        <f>AG36-(AM36-525000)/1000000*3</f>
        <v>1.6750000000000003</v>
      </c>
      <c r="AJ36" t="s">
        <v>75</v>
      </c>
      <c r="AK36">
        <v>2012</v>
      </c>
      <c r="AM36" s="13">
        <v>1000000</v>
      </c>
      <c r="AN36" s="7">
        <v>12</v>
      </c>
      <c r="AO36" s="7">
        <v>8</v>
      </c>
      <c r="AP36" s="14">
        <f>(AN36+AO36)/AQ36*60</f>
        <v>1.237411061037452</v>
      </c>
      <c r="AQ36" s="12">
        <v>969.76666669999997</v>
      </c>
      <c r="AR36" s="7">
        <v>0</v>
      </c>
      <c r="AS36" s="7">
        <v>0</v>
      </c>
      <c r="AT36" s="14">
        <f>(AR36+AS36)/MAX(1,AU36)*60</f>
        <v>0</v>
      </c>
      <c r="AU36" s="12">
        <v>8.9833333329999991</v>
      </c>
      <c r="AV36" s="12">
        <v>172.7666667</v>
      </c>
      <c r="AW36" s="7">
        <v>0</v>
      </c>
      <c r="AX36" s="7">
        <v>0</v>
      </c>
      <c r="AY36">
        <v>12.32</v>
      </c>
      <c r="AZ36">
        <v>36.200000000000003</v>
      </c>
      <c r="BA36" s="15">
        <f>AY36/MAX(0.01,(AY36+AZ36))</f>
        <v>0.25391591096455068</v>
      </c>
      <c r="BB36">
        <v>0.9</v>
      </c>
      <c r="BC36">
        <v>-0.217</v>
      </c>
      <c r="BD36" s="16">
        <v>1</v>
      </c>
      <c r="BE36">
        <v>-6.9589999999999996</v>
      </c>
      <c r="BF36">
        <v>-4.7750000000000004</v>
      </c>
      <c r="BG36">
        <v>-27.9</v>
      </c>
      <c r="BH36">
        <v>8.08</v>
      </c>
      <c r="BI36">
        <v>921</v>
      </c>
      <c r="BJ36">
        <v>1002</v>
      </c>
      <c r="BK36">
        <v>0.7</v>
      </c>
      <c r="BL36">
        <v>0.8</v>
      </c>
      <c r="BM36">
        <f>BL36-BK36</f>
        <v>0.10000000000000009</v>
      </c>
      <c r="BN36">
        <v>28.5</v>
      </c>
      <c r="BO36">
        <v>1</v>
      </c>
      <c r="BP36">
        <v>0.12</v>
      </c>
      <c r="BQ36">
        <v>4.67</v>
      </c>
      <c r="BR36" s="15">
        <f>BP36/MAX(0.01,(BP36+BQ36))</f>
        <v>2.5052192066805843E-2</v>
      </c>
      <c r="BS36">
        <v>2.14</v>
      </c>
      <c r="BT36">
        <v>3.31</v>
      </c>
      <c r="BU36" s="15">
        <f>BS36/MAX(0.01,(BS36+BT36))</f>
        <v>0.39266055045871562</v>
      </c>
    </row>
    <row r="37" spans="1:73" x14ac:dyDescent="0.25">
      <c r="B37" t="s">
        <v>173</v>
      </c>
      <c r="C37" t="s">
        <v>174</v>
      </c>
      <c r="D37">
        <v>30</v>
      </c>
      <c r="E37" s="5" t="s">
        <v>175</v>
      </c>
      <c r="F37" s="6">
        <v>76</v>
      </c>
      <c r="G37" s="6">
        <v>207</v>
      </c>
      <c r="H37" s="7">
        <v>32</v>
      </c>
      <c r="I37" s="7">
        <v>2</v>
      </c>
      <c r="J37" s="7">
        <v>7</v>
      </c>
      <c r="K37" s="7">
        <v>9</v>
      </c>
      <c r="L37" s="7">
        <v>-3</v>
      </c>
      <c r="M37" s="7">
        <v>12</v>
      </c>
      <c r="N37" s="7">
        <v>82</v>
      </c>
      <c r="O37" s="8">
        <v>14</v>
      </c>
      <c r="P37" s="7">
        <v>43</v>
      </c>
      <c r="Q37" s="7">
        <v>24</v>
      </c>
      <c r="R37" s="7">
        <v>28</v>
      </c>
      <c r="S37" s="7">
        <v>18</v>
      </c>
      <c r="T37" s="7">
        <v>15</v>
      </c>
      <c r="U37" s="9">
        <f>P37/(H37*O37)*60</f>
        <v>5.7589285714285721</v>
      </c>
      <c r="V37" s="9">
        <f>Q37/(H37*O37)*60</f>
        <v>3.214285714285714</v>
      </c>
      <c r="W37" s="9">
        <f>R37/(H37*O37)*60</f>
        <v>3.75</v>
      </c>
      <c r="X37" s="9">
        <f>S37/(H37*O37)*60</f>
        <v>2.410714285714286</v>
      </c>
      <c r="Y37" s="9">
        <f>T37/(H37*O37)*60</f>
        <v>2.0089285714285712</v>
      </c>
      <c r="Z37" s="10">
        <v>674</v>
      </c>
      <c r="AA37" s="7">
        <v>93</v>
      </c>
      <c r="AB37" s="7">
        <v>127</v>
      </c>
      <c r="AC37" s="11">
        <f>AA37/MAX(1,(AA37+AB37))</f>
        <v>0.42272727272727273</v>
      </c>
      <c r="AD37">
        <v>0</v>
      </c>
      <c r="AE37">
        <v>1.3</v>
      </c>
      <c r="AF37">
        <v>0</v>
      </c>
      <c r="AG37">
        <v>1.2</v>
      </c>
      <c r="AH37" s="8">
        <f>AG37/H37</f>
        <v>3.7499999999999999E-2</v>
      </c>
      <c r="AI37" s="12">
        <f>AG37-(AM37-525000)/1000000*3</f>
        <v>-1.1250000000000002</v>
      </c>
      <c r="AJ37" t="s">
        <v>75</v>
      </c>
      <c r="AK37">
        <v>2012</v>
      </c>
      <c r="AM37" s="13">
        <v>1300000</v>
      </c>
      <c r="AN37" s="7">
        <v>2</v>
      </c>
      <c r="AO37" s="7">
        <v>7</v>
      </c>
      <c r="AP37" s="14">
        <f>(AN37+AO37)/AQ37*60</f>
        <v>1.4509628301432187</v>
      </c>
      <c r="AQ37" s="12">
        <v>372.16666670000001</v>
      </c>
      <c r="AR37" s="7">
        <v>0</v>
      </c>
      <c r="AS37" s="7">
        <v>0</v>
      </c>
      <c r="AT37" s="14">
        <f>(AR37+AS37)/MAX(1,AU37)*60</f>
        <v>0</v>
      </c>
      <c r="AU37" s="12">
        <v>29.06666667</v>
      </c>
      <c r="AV37" s="12">
        <v>47.216666670000002</v>
      </c>
      <c r="AW37" s="7">
        <v>0</v>
      </c>
      <c r="AX37" s="7">
        <v>0</v>
      </c>
      <c r="AY37">
        <v>11.5</v>
      </c>
      <c r="AZ37">
        <v>36.18</v>
      </c>
      <c r="BA37" s="15">
        <f>AY37/MAX(0.01,(AY37+AZ37))</f>
        <v>0.24119127516778524</v>
      </c>
      <c r="BB37">
        <v>2</v>
      </c>
      <c r="BC37">
        <v>0.93</v>
      </c>
      <c r="BD37">
        <v>3</v>
      </c>
      <c r="BE37">
        <v>-2.7290000000000001</v>
      </c>
      <c r="BF37">
        <v>-7.2430000000000003</v>
      </c>
      <c r="BG37">
        <v>10.3</v>
      </c>
      <c r="BH37">
        <v>5.56</v>
      </c>
      <c r="BI37">
        <v>920</v>
      </c>
      <c r="BJ37">
        <v>975</v>
      </c>
      <c r="BK37">
        <v>0.7</v>
      </c>
      <c r="BL37">
        <v>0.7</v>
      </c>
      <c r="BM37">
        <f>BL37-BK37</f>
        <v>0</v>
      </c>
      <c r="BN37">
        <v>47.9</v>
      </c>
      <c r="BO37">
        <v>7</v>
      </c>
      <c r="BP37">
        <v>0.91</v>
      </c>
      <c r="BQ37">
        <v>4.68</v>
      </c>
      <c r="BR37" s="15">
        <f>BP37/MAX(0.01,(BP37+BQ37))</f>
        <v>0.16279069767441862</v>
      </c>
      <c r="BS37">
        <v>1.38</v>
      </c>
      <c r="BT37">
        <v>3.81</v>
      </c>
      <c r="BU37" s="15">
        <f>BS37/MAX(0.01,(BS37+BT37))</f>
        <v>0.26589595375722541</v>
      </c>
    </row>
    <row r="38" spans="1:73" x14ac:dyDescent="0.25">
      <c r="B38" t="s">
        <v>440</v>
      </c>
      <c r="C38" t="s">
        <v>441</v>
      </c>
      <c r="D38">
        <v>28</v>
      </c>
      <c r="E38" s="5" t="s">
        <v>442</v>
      </c>
      <c r="F38" s="6">
        <v>73</v>
      </c>
      <c r="G38" s="6">
        <v>206</v>
      </c>
      <c r="H38" s="7">
        <v>32</v>
      </c>
      <c r="I38" s="7">
        <v>2</v>
      </c>
      <c r="J38" s="7">
        <v>6</v>
      </c>
      <c r="K38" s="7">
        <v>8</v>
      </c>
      <c r="L38" s="7">
        <v>2</v>
      </c>
      <c r="M38" s="7">
        <v>22</v>
      </c>
      <c r="N38" s="7">
        <v>52</v>
      </c>
      <c r="O38" s="8">
        <v>10.633330000000001</v>
      </c>
      <c r="P38" s="7">
        <v>51</v>
      </c>
      <c r="Q38" s="7">
        <v>9</v>
      </c>
      <c r="R38" s="7">
        <v>19</v>
      </c>
      <c r="S38" s="7">
        <v>6</v>
      </c>
      <c r="T38" s="7">
        <v>13</v>
      </c>
      <c r="U38" s="9">
        <f>P38/(H38*O38)*60</f>
        <v>8.992949527570385</v>
      </c>
      <c r="V38" s="9">
        <f>Q38/(H38*O38)*60</f>
        <v>1.5869910931006559</v>
      </c>
      <c r="W38" s="9">
        <f>R38/(H38*O38)*60</f>
        <v>3.3503145298791628</v>
      </c>
      <c r="X38" s="9">
        <f>S38/(H38*O38)*60</f>
        <v>1.057994062067104</v>
      </c>
      <c r="Y38" s="9">
        <f>T38/(H38*O38)*60</f>
        <v>2.2923204678120586</v>
      </c>
      <c r="Z38" s="10">
        <v>556</v>
      </c>
      <c r="AA38" s="7">
        <v>126</v>
      </c>
      <c r="AB38" s="7">
        <v>109</v>
      </c>
      <c r="AC38" s="11">
        <f>AA38/MAX(1,(AA38+AB38))</f>
        <v>0.53617021276595744</v>
      </c>
      <c r="AD38">
        <v>0.4</v>
      </c>
      <c r="AE38">
        <v>0.8</v>
      </c>
      <c r="AF38">
        <v>0</v>
      </c>
      <c r="AG38">
        <v>1.2</v>
      </c>
      <c r="AH38" s="8">
        <f>AG38/H38</f>
        <v>3.7499999999999999E-2</v>
      </c>
      <c r="AI38" s="12">
        <f>AG38-(AM38-525000)/1000000*3</f>
        <v>0.52499999999999991</v>
      </c>
      <c r="AJ38" t="s">
        <v>75</v>
      </c>
      <c r="AK38">
        <v>2012</v>
      </c>
      <c r="AM38" s="13">
        <v>750000</v>
      </c>
      <c r="AN38" s="7">
        <v>1</v>
      </c>
      <c r="AO38" s="7">
        <v>6</v>
      </c>
      <c r="AP38" s="14">
        <f>(AN38+AO38)/AQ38*60</f>
        <v>1.5661901800414928</v>
      </c>
      <c r="AQ38" s="12">
        <v>268.16666670000001</v>
      </c>
      <c r="AR38" s="7">
        <v>0</v>
      </c>
      <c r="AS38" s="7">
        <v>0</v>
      </c>
      <c r="AT38" s="14">
        <f>(AR38+AS38)/MAX(1,AU38)*60</f>
        <v>0</v>
      </c>
      <c r="AU38" s="12">
        <v>0.73333333300000003</v>
      </c>
      <c r="AV38" s="12">
        <v>71.483333329999994</v>
      </c>
      <c r="AW38" s="7">
        <v>0</v>
      </c>
      <c r="AX38" s="7">
        <v>0</v>
      </c>
      <c r="AY38">
        <v>8.17</v>
      </c>
      <c r="AZ38">
        <v>38.68</v>
      </c>
      <c r="BA38" s="15">
        <f>AY38/MAX(0.01,(AY38+AZ38))</f>
        <v>0.1743863393810032</v>
      </c>
      <c r="BB38">
        <v>-0.32300000000000001</v>
      </c>
      <c r="BC38">
        <v>-1.032</v>
      </c>
      <c r="BD38" s="16">
        <v>11</v>
      </c>
      <c r="BE38">
        <v>-1.5209999999999999</v>
      </c>
      <c r="BF38">
        <v>3.6080000000000001</v>
      </c>
      <c r="BG38">
        <v>-7.5</v>
      </c>
      <c r="BH38">
        <v>8.33</v>
      </c>
      <c r="BI38">
        <v>930</v>
      </c>
      <c r="BJ38">
        <v>1013</v>
      </c>
      <c r="BK38">
        <v>0.7</v>
      </c>
      <c r="BL38">
        <v>1.1000000000000001</v>
      </c>
      <c r="BM38">
        <f>BL38-BK38</f>
        <v>0.40000000000000013</v>
      </c>
      <c r="BN38">
        <v>43.9</v>
      </c>
      <c r="BO38">
        <v>1</v>
      </c>
      <c r="BP38">
        <v>0.02</v>
      </c>
      <c r="BQ38">
        <v>5.62</v>
      </c>
      <c r="BR38" s="15">
        <f>BP38/MAX(0.01,(BP38+BQ38))</f>
        <v>3.5460992907801422E-3</v>
      </c>
      <c r="BS38">
        <v>2.2000000000000002</v>
      </c>
      <c r="BT38">
        <v>3.99</v>
      </c>
      <c r="BU38" s="15">
        <f>BS38/MAX(0.01,(BS38+BT38))</f>
        <v>0.35541195476575121</v>
      </c>
    </row>
    <row r="39" spans="1:73" x14ac:dyDescent="0.25">
      <c r="B39" t="s">
        <v>109</v>
      </c>
      <c r="C39" t="s">
        <v>110</v>
      </c>
      <c r="D39">
        <v>38</v>
      </c>
      <c r="E39" s="5" t="s">
        <v>111</v>
      </c>
      <c r="F39" s="6">
        <v>74</v>
      </c>
      <c r="G39" s="6">
        <v>215</v>
      </c>
      <c r="H39" s="7">
        <v>70</v>
      </c>
      <c r="I39" s="7">
        <v>7</v>
      </c>
      <c r="J39" s="7">
        <v>17</v>
      </c>
      <c r="K39" s="7">
        <v>24</v>
      </c>
      <c r="L39" s="7">
        <v>-5</v>
      </c>
      <c r="M39" s="7">
        <v>14</v>
      </c>
      <c r="N39" s="7">
        <v>151</v>
      </c>
      <c r="O39" s="8">
        <v>14.26667</v>
      </c>
      <c r="P39" s="7">
        <v>86</v>
      </c>
      <c r="Q39" s="7">
        <v>21</v>
      </c>
      <c r="R39" s="7">
        <v>52</v>
      </c>
      <c r="S39" s="7">
        <v>23</v>
      </c>
      <c r="T39" s="7">
        <v>18</v>
      </c>
      <c r="U39" s="9">
        <f>P39/(H39*O39)*60</f>
        <v>5.166887978363957</v>
      </c>
      <c r="V39" s="9">
        <f>Q39/(H39*O39)*60</f>
        <v>1.2616819482051522</v>
      </c>
      <c r="W39" s="9">
        <f>R39/(H39*O39)*60</f>
        <v>3.1241648241270439</v>
      </c>
      <c r="X39" s="9">
        <f>S39/(H39*O39)*60</f>
        <v>1.3818421337485003</v>
      </c>
      <c r="Y39" s="9">
        <f>T39/(H39*O39)*60</f>
        <v>1.0814416698901306</v>
      </c>
      <c r="Z39" s="10">
        <v>1294</v>
      </c>
      <c r="AA39" s="7">
        <v>37</v>
      </c>
      <c r="AB39" s="7">
        <v>40</v>
      </c>
      <c r="AC39" s="11">
        <f>AA39/MAX(1,(AA39+AB39))</f>
        <v>0.48051948051948051</v>
      </c>
      <c r="AD39">
        <v>1.2</v>
      </c>
      <c r="AE39">
        <v>1.4</v>
      </c>
      <c r="AF39">
        <v>0</v>
      </c>
      <c r="AG39">
        <v>2.6</v>
      </c>
      <c r="AH39" s="8">
        <f>AG39/H39</f>
        <v>3.7142857142857144E-2</v>
      </c>
      <c r="AI39" s="12">
        <f>AG39-(AM39-525000)/1000000*3</f>
        <v>-11.012499999999999</v>
      </c>
      <c r="AJ39" t="s">
        <v>75</v>
      </c>
      <c r="AK39">
        <v>2012</v>
      </c>
      <c r="AM39" s="13">
        <v>5062500</v>
      </c>
      <c r="AN39" s="7">
        <v>6</v>
      </c>
      <c r="AO39" s="7">
        <v>14</v>
      </c>
      <c r="AP39" s="14">
        <f>(AN39+AO39)/AQ39*60</f>
        <v>1.4455799385048054</v>
      </c>
      <c r="AQ39" s="12">
        <v>830.1166667</v>
      </c>
      <c r="AR39" s="7">
        <v>1</v>
      </c>
      <c r="AS39" s="7">
        <v>3</v>
      </c>
      <c r="AT39" s="14">
        <f>(AR39+AS39)/MAX(1,AU39)*60</f>
        <v>1.8188707843880259</v>
      </c>
      <c r="AU39" s="12">
        <v>131.94999999999999</v>
      </c>
      <c r="AV39" s="12">
        <v>37.566666669999996</v>
      </c>
      <c r="AW39" s="7">
        <v>0</v>
      </c>
      <c r="AX39" s="7">
        <v>0</v>
      </c>
      <c r="AY39">
        <v>11.72</v>
      </c>
      <c r="AZ39">
        <v>37.700000000000003</v>
      </c>
      <c r="BA39" s="15">
        <f>AY39/MAX(0.01,(AY39+AZ39))</f>
        <v>0.23715095103197087</v>
      </c>
      <c r="BB39">
        <v>0.40100000000000002</v>
      </c>
      <c r="BC39">
        <v>0.32400000000000001</v>
      </c>
      <c r="BD39">
        <v>5</v>
      </c>
      <c r="BE39">
        <v>0.127</v>
      </c>
      <c r="BF39">
        <v>-1.3240000000000001</v>
      </c>
      <c r="BG39">
        <v>2.8</v>
      </c>
      <c r="BH39">
        <v>7.57</v>
      </c>
      <c r="BI39">
        <v>903</v>
      </c>
      <c r="BJ39">
        <v>979</v>
      </c>
      <c r="BK39">
        <v>0.5</v>
      </c>
      <c r="BL39">
        <v>0.3</v>
      </c>
      <c r="BM39">
        <f>BL39-BK39</f>
        <v>-0.2</v>
      </c>
      <c r="BN39">
        <v>53.5</v>
      </c>
      <c r="BO39">
        <v>9</v>
      </c>
      <c r="BP39">
        <v>1.84</v>
      </c>
      <c r="BQ39">
        <v>2.81</v>
      </c>
      <c r="BR39" s="15">
        <f>BP39/MAX(0.01,(BP39+BQ39))</f>
        <v>0.39569892473118279</v>
      </c>
      <c r="BS39">
        <v>0.53</v>
      </c>
      <c r="BT39">
        <v>4.3600000000000003</v>
      </c>
      <c r="BU39" s="15">
        <f>BS39/MAX(0.01,(BS39+BT39))</f>
        <v>0.10838445807770961</v>
      </c>
    </row>
    <row r="40" spans="1:73" x14ac:dyDescent="0.25">
      <c r="B40" t="s">
        <v>595</v>
      </c>
      <c r="C40" t="s">
        <v>322</v>
      </c>
      <c r="D40">
        <v>35</v>
      </c>
      <c r="E40" s="5" t="s">
        <v>596</v>
      </c>
      <c r="F40" s="6">
        <v>72</v>
      </c>
      <c r="G40" s="6">
        <v>200</v>
      </c>
      <c r="H40" s="7">
        <v>69</v>
      </c>
      <c r="I40" s="7">
        <v>4</v>
      </c>
      <c r="J40" s="7">
        <v>12</v>
      </c>
      <c r="K40" s="7">
        <v>16</v>
      </c>
      <c r="L40" s="7">
        <v>-1</v>
      </c>
      <c r="M40" s="7">
        <v>24</v>
      </c>
      <c r="N40" s="7">
        <v>63</v>
      </c>
      <c r="O40" s="8">
        <v>12.6</v>
      </c>
      <c r="P40" s="7">
        <v>55</v>
      </c>
      <c r="Q40" s="7">
        <v>44</v>
      </c>
      <c r="R40" s="7">
        <v>19</v>
      </c>
      <c r="S40" s="7">
        <v>6</v>
      </c>
      <c r="T40" s="7">
        <v>22</v>
      </c>
      <c r="U40" s="9">
        <f>P40/(H40*O40)*60</f>
        <v>3.7957211870255354</v>
      </c>
      <c r="V40" s="9">
        <f>Q40/(H40*O40)*60</f>
        <v>3.0365769496204278</v>
      </c>
      <c r="W40" s="9">
        <f>R40/(H40*O40)*60</f>
        <v>1.3112491373360939</v>
      </c>
      <c r="X40" s="9">
        <f>S40/(H40*O40)*60</f>
        <v>0.41407867494824013</v>
      </c>
      <c r="Y40" s="9">
        <f>T40/(H40*O40)*60</f>
        <v>1.5182884748102139</v>
      </c>
      <c r="Z40" s="10">
        <v>1324</v>
      </c>
      <c r="AA40" s="7">
        <v>365</v>
      </c>
      <c r="AB40" s="7">
        <v>260</v>
      </c>
      <c r="AC40" s="11">
        <f>AA40/MAX(1,(AA40+AB40))</f>
        <v>0.58399999999999996</v>
      </c>
      <c r="AD40">
        <v>-0.2</v>
      </c>
      <c r="AE40">
        <v>2.7</v>
      </c>
      <c r="AF40">
        <v>0</v>
      </c>
      <c r="AG40">
        <v>2.5</v>
      </c>
      <c r="AH40" s="8">
        <f>AG40/H40</f>
        <v>3.6231884057971016E-2</v>
      </c>
      <c r="AI40" s="12">
        <f>AG40-(AM40-525000)/1000000*3</f>
        <v>1.6</v>
      </c>
      <c r="AJ40" t="s">
        <v>75</v>
      </c>
      <c r="AK40">
        <v>2012</v>
      </c>
      <c r="AM40" s="13">
        <v>825000</v>
      </c>
      <c r="AN40" s="7">
        <v>4</v>
      </c>
      <c r="AO40" s="7">
        <v>12</v>
      </c>
      <c r="AP40" s="14">
        <f>(AN40+AO40)/AQ40*60</f>
        <v>1.2933066888786091</v>
      </c>
      <c r="AQ40" s="12">
        <v>742.28333329999998</v>
      </c>
      <c r="AR40" s="7">
        <v>0</v>
      </c>
      <c r="AS40" s="7">
        <v>0</v>
      </c>
      <c r="AT40" s="14">
        <f>(AR40+AS40)/MAX(1,AU40)*60</f>
        <v>0</v>
      </c>
      <c r="AU40" s="12">
        <v>7.2</v>
      </c>
      <c r="AV40" s="12">
        <v>120.4666667</v>
      </c>
      <c r="AW40" s="7">
        <v>0</v>
      </c>
      <c r="AX40" s="7">
        <v>0</v>
      </c>
      <c r="AY40">
        <v>10.66</v>
      </c>
      <c r="AZ40">
        <v>38.08</v>
      </c>
      <c r="BA40" s="15">
        <f>AY40/MAX(0.01,(AY40+AZ40))</f>
        <v>0.21871153057037343</v>
      </c>
      <c r="BB40">
        <v>0.30299999999999999</v>
      </c>
      <c r="BC40">
        <v>0.124</v>
      </c>
      <c r="BD40">
        <v>7</v>
      </c>
      <c r="BE40">
        <v>-0.52800000000000002</v>
      </c>
      <c r="BF40">
        <v>-3.1179999999999999</v>
      </c>
      <c r="BG40">
        <v>2.9</v>
      </c>
      <c r="BH40">
        <v>7.47</v>
      </c>
      <c r="BI40">
        <v>929</v>
      </c>
      <c r="BJ40">
        <v>1004</v>
      </c>
      <c r="BK40">
        <v>1</v>
      </c>
      <c r="BL40">
        <v>0.9</v>
      </c>
      <c r="BM40">
        <f>BL40-BK40</f>
        <v>-9.9999999999999978E-2</v>
      </c>
      <c r="BN40">
        <v>39.200000000000003</v>
      </c>
      <c r="BO40">
        <v>2</v>
      </c>
      <c r="BP40">
        <v>0.1</v>
      </c>
      <c r="BQ40">
        <v>4.6500000000000004</v>
      </c>
      <c r="BR40" s="15">
        <f>BP40/MAX(0.01,(BP40+BQ40))</f>
        <v>2.1052631578947368E-2</v>
      </c>
      <c r="BS40">
        <v>1.7</v>
      </c>
      <c r="BT40">
        <v>3.64</v>
      </c>
      <c r="BU40" s="15">
        <f>BS40/MAX(0.01,(BS40+BT40))</f>
        <v>0.31835205992509363</v>
      </c>
    </row>
    <row r="41" spans="1:73" x14ac:dyDescent="0.25">
      <c r="B41" t="s">
        <v>301</v>
      </c>
      <c r="C41" t="s">
        <v>302</v>
      </c>
      <c r="D41">
        <v>29</v>
      </c>
      <c r="E41" s="5" t="s">
        <v>303</v>
      </c>
      <c r="F41" s="6">
        <v>73</v>
      </c>
      <c r="G41" s="6">
        <v>213</v>
      </c>
      <c r="H41" s="7">
        <v>78</v>
      </c>
      <c r="I41" s="7">
        <v>6</v>
      </c>
      <c r="J41" s="7">
        <v>15</v>
      </c>
      <c r="K41" s="7">
        <v>21</v>
      </c>
      <c r="L41" s="7">
        <v>2</v>
      </c>
      <c r="M41" s="7">
        <v>60</v>
      </c>
      <c r="N41" s="7">
        <v>133</v>
      </c>
      <c r="O41" s="8">
        <v>16.66667</v>
      </c>
      <c r="P41" s="7">
        <v>165</v>
      </c>
      <c r="Q41" s="7">
        <v>46</v>
      </c>
      <c r="R41" s="7">
        <v>60</v>
      </c>
      <c r="S41" s="7">
        <v>18</v>
      </c>
      <c r="T41" s="7">
        <v>19</v>
      </c>
      <c r="U41" s="9">
        <f>P41/(H41*O41)*60</f>
        <v>7.6153830923079973</v>
      </c>
      <c r="V41" s="9">
        <f>Q41/(H41*O41)*60</f>
        <v>2.1230764984616233</v>
      </c>
      <c r="W41" s="9">
        <f>R41/(H41*O41)*60</f>
        <v>2.7692302153847264</v>
      </c>
      <c r="X41" s="9">
        <f>S41/(H41*O41)*60</f>
        <v>0.83076906461541777</v>
      </c>
      <c r="Y41" s="9">
        <f>T41/(H41*O41)*60</f>
        <v>0.87692290153849661</v>
      </c>
      <c r="Z41" s="10">
        <v>1877</v>
      </c>
      <c r="AA41" s="7">
        <v>662</v>
      </c>
      <c r="AB41" s="7">
        <v>542</v>
      </c>
      <c r="AC41" s="11">
        <f>AA41/MAX(1,(AA41+AB41))</f>
        <v>0.54983388704318936</v>
      </c>
      <c r="AD41">
        <v>-1.1000000000000001</v>
      </c>
      <c r="AE41">
        <v>4.3</v>
      </c>
      <c r="AF41">
        <v>-0.6</v>
      </c>
      <c r="AG41">
        <v>2.7</v>
      </c>
      <c r="AH41" s="8">
        <f>AG41/H41</f>
        <v>3.4615384615384617E-2</v>
      </c>
      <c r="AI41" s="12">
        <f>AG41-(AM41-525000)/1000000*3</f>
        <v>-6.5250000000000012</v>
      </c>
      <c r="AJ41" t="s">
        <v>75</v>
      </c>
      <c r="AK41">
        <v>2012</v>
      </c>
      <c r="AM41" s="13">
        <v>3600000</v>
      </c>
      <c r="AN41" s="7">
        <v>5</v>
      </c>
      <c r="AO41" s="7">
        <v>8</v>
      </c>
      <c r="AP41" s="14">
        <f>(AN41+AO41)/AQ41*60</f>
        <v>0.7957424378693233</v>
      </c>
      <c r="AQ41" s="12">
        <v>980.21666670000002</v>
      </c>
      <c r="AR41" s="7">
        <v>1</v>
      </c>
      <c r="AS41" s="7">
        <v>7</v>
      </c>
      <c r="AT41" s="14">
        <f>(AR41+AS41)/MAX(1,AU41)*60</f>
        <v>2.9844559591677631</v>
      </c>
      <c r="AU41" s="12">
        <v>160.83333329999999</v>
      </c>
      <c r="AV41" s="12">
        <v>159.80000000000001</v>
      </c>
      <c r="AW41" s="7">
        <v>8</v>
      </c>
      <c r="AX41" s="7">
        <v>2</v>
      </c>
      <c r="AY41">
        <v>12.01</v>
      </c>
      <c r="AZ41">
        <v>34.880000000000003</v>
      </c>
      <c r="BA41" s="15">
        <f>AY41/MAX(0.01,(AY41+AZ41))</f>
        <v>0.25613137129451907</v>
      </c>
      <c r="BB41">
        <v>9.0999999999999998E-2</v>
      </c>
      <c r="BC41">
        <v>-0.214</v>
      </c>
      <c r="BD41" s="16">
        <v>10</v>
      </c>
      <c r="BE41">
        <v>-0.193</v>
      </c>
      <c r="BF41">
        <v>9.3079999999999998</v>
      </c>
      <c r="BG41">
        <v>-1.4</v>
      </c>
      <c r="BH41">
        <v>5</v>
      </c>
      <c r="BI41">
        <v>948</v>
      </c>
      <c r="BJ41">
        <v>998</v>
      </c>
      <c r="BK41">
        <v>1.7</v>
      </c>
      <c r="BL41">
        <v>0.4</v>
      </c>
      <c r="BM41">
        <f>BL41-BK41</f>
        <v>-1.2999999999999998</v>
      </c>
      <c r="BN41">
        <v>47.2</v>
      </c>
      <c r="BO41">
        <v>4</v>
      </c>
      <c r="BP41">
        <v>1.98</v>
      </c>
      <c r="BQ41">
        <v>3.59</v>
      </c>
      <c r="BR41" s="15">
        <f>BP41/MAX(0.01,(BP41+BQ41))</f>
        <v>0.35547576301615796</v>
      </c>
      <c r="BS41">
        <v>2</v>
      </c>
      <c r="BT41">
        <v>3.99</v>
      </c>
      <c r="BU41" s="15">
        <f>BS41/MAX(0.01,(BS41+BT41))</f>
        <v>0.333889816360601</v>
      </c>
    </row>
    <row r="42" spans="1:73" x14ac:dyDescent="0.25">
      <c r="B42" t="s">
        <v>340</v>
      </c>
      <c r="C42" t="s">
        <v>341</v>
      </c>
      <c r="D42">
        <v>35</v>
      </c>
      <c r="E42" s="5" t="s">
        <v>342</v>
      </c>
      <c r="F42" s="6">
        <v>73</v>
      </c>
      <c r="G42" s="6">
        <v>215</v>
      </c>
      <c r="H42" s="7">
        <v>61</v>
      </c>
      <c r="I42" s="7">
        <v>5</v>
      </c>
      <c r="J42" s="7">
        <v>7</v>
      </c>
      <c r="K42" s="7">
        <v>12</v>
      </c>
      <c r="L42" s="7">
        <v>-4</v>
      </c>
      <c r="M42" s="7">
        <v>18</v>
      </c>
      <c r="N42" s="7">
        <v>77</v>
      </c>
      <c r="O42" s="8">
        <v>12.116669999999999</v>
      </c>
      <c r="P42" s="7">
        <v>79</v>
      </c>
      <c r="Q42" s="7">
        <v>45</v>
      </c>
      <c r="R42" s="7">
        <v>26</v>
      </c>
      <c r="S42" s="7">
        <v>9</v>
      </c>
      <c r="T42" s="7">
        <v>15</v>
      </c>
      <c r="U42" s="9">
        <f>P42/(H42*O42)*60</f>
        <v>6.4130588711904251</v>
      </c>
      <c r="V42" s="9">
        <f>Q42/(H42*O42)*60</f>
        <v>3.6530082177666978</v>
      </c>
      <c r="W42" s="9">
        <f>R42/(H42*O42)*60</f>
        <v>2.1106269702652032</v>
      </c>
      <c r="X42" s="9">
        <f>S42/(H42*O42)*60</f>
        <v>0.73060164355333956</v>
      </c>
      <c r="Y42" s="9">
        <f>T42/(H42*O42)*60</f>
        <v>1.2176694059222326</v>
      </c>
      <c r="Z42" s="10">
        <v>989</v>
      </c>
      <c r="AA42" s="7">
        <v>6</v>
      </c>
      <c r="AB42" s="7">
        <v>13</v>
      </c>
      <c r="AC42" s="11">
        <f>AA42/MAX(1,(AA42+AB42))</f>
        <v>0.31578947368421051</v>
      </c>
      <c r="AD42">
        <v>0</v>
      </c>
      <c r="AE42">
        <v>2.1</v>
      </c>
      <c r="AF42">
        <v>0</v>
      </c>
      <c r="AG42">
        <v>2.1</v>
      </c>
      <c r="AH42" s="8">
        <f>AG42/H42</f>
        <v>3.4426229508196723E-2</v>
      </c>
      <c r="AI42" s="12">
        <f>AG42-(AM42-525000)/1000000*3</f>
        <v>1.5750000000000002</v>
      </c>
      <c r="AJ42" t="s">
        <v>75</v>
      </c>
      <c r="AK42">
        <v>2012</v>
      </c>
      <c r="AM42" s="13">
        <v>700000</v>
      </c>
      <c r="AN42" s="7">
        <v>3</v>
      </c>
      <c r="AO42" s="7">
        <v>5</v>
      </c>
      <c r="AP42" s="14">
        <f>(AN42+AO42)/AQ42*60</f>
        <v>0.80008889881098399</v>
      </c>
      <c r="AQ42" s="12">
        <v>599.93333329999996</v>
      </c>
      <c r="AR42" s="7">
        <v>0</v>
      </c>
      <c r="AS42" s="7">
        <v>0</v>
      </c>
      <c r="AT42" s="14">
        <f>(AR42+AS42)/MAX(1,AU42)*60</f>
        <v>0</v>
      </c>
      <c r="AU42" s="12">
        <v>30.266666669999999</v>
      </c>
      <c r="AV42" s="12">
        <v>109.66666669999999</v>
      </c>
      <c r="AW42" s="7">
        <v>0</v>
      </c>
      <c r="AX42" s="7">
        <v>0</v>
      </c>
      <c r="AY42">
        <v>9.7200000000000006</v>
      </c>
      <c r="AZ42">
        <v>37.07</v>
      </c>
      <c r="BA42" s="15">
        <f>AY42/MAX(0.01,(AY42+AZ42))</f>
        <v>0.20773669587518703</v>
      </c>
      <c r="BB42">
        <v>-0.45900000000000002</v>
      </c>
      <c r="BC42">
        <v>0.13100000000000001</v>
      </c>
      <c r="BD42" s="16">
        <v>14</v>
      </c>
      <c r="BE42">
        <v>-1.6659999999999999</v>
      </c>
      <c r="BF42">
        <v>-5.14</v>
      </c>
      <c r="BG42">
        <v>1.3</v>
      </c>
      <c r="BH42">
        <v>4.96</v>
      </c>
      <c r="BI42">
        <v>921</v>
      </c>
      <c r="BJ42">
        <v>970</v>
      </c>
      <c r="BK42">
        <v>0.4</v>
      </c>
      <c r="BL42">
        <v>1.2</v>
      </c>
      <c r="BM42">
        <f>BL42-BK42</f>
        <v>0.79999999999999993</v>
      </c>
      <c r="BN42">
        <v>51.6</v>
      </c>
      <c r="BO42">
        <v>15</v>
      </c>
      <c r="BP42">
        <v>0.49</v>
      </c>
      <c r="BQ42">
        <v>5.47</v>
      </c>
      <c r="BR42" s="15">
        <f>BP42/MAX(0.01,(BP42+BQ42))</f>
        <v>8.2214765100671133E-2</v>
      </c>
      <c r="BS42">
        <v>1.79</v>
      </c>
      <c r="BT42">
        <v>4.09</v>
      </c>
      <c r="BU42" s="15">
        <f>BS42/MAX(0.01,(BS42+BT42))</f>
        <v>0.304421768707483</v>
      </c>
    </row>
    <row r="43" spans="1:73" x14ac:dyDescent="0.25">
      <c r="B43" t="s">
        <v>464</v>
      </c>
      <c r="C43" t="s">
        <v>465</v>
      </c>
      <c r="D43">
        <v>35</v>
      </c>
      <c r="E43" s="5" t="s">
        <v>466</v>
      </c>
      <c r="F43" s="6">
        <v>70</v>
      </c>
      <c r="G43" s="6">
        <v>181</v>
      </c>
      <c r="H43" s="7">
        <v>73</v>
      </c>
      <c r="I43" s="7">
        <v>11</v>
      </c>
      <c r="J43" s="7">
        <v>19</v>
      </c>
      <c r="K43" s="7">
        <v>30</v>
      </c>
      <c r="L43" s="7">
        <v>-4</v>
      </c>
      <c r="M43" s="7">
        <v>14</v>
      </c>
      <c r="N43" s="7">
        <v>112</v>
      </c>
      <c r="O43" s="8">
        <v>15.75</v>
      </c>
      <c r="P43" s="7">
        <v>87</v>
      </c>
      <c r="Q43" s="7">
        <v>50</v>
      </c>
      <c r="R43" s="7">
        <v>54</v>
      </c>
      <c r="S43" s="7">
        <v>21</v>
      </c>
      <c r="T43" s="7">
        <v>34</v>
      </c>
      <c r="U43" s="9">
        <f>P43/(H43*O43)*60</f>
        <v>4.5401174168297453</v>
      </c>
      <c r="V43" s="9">
        <f>Q43/(H43*O43)*60</f>
        <v>2.6092628832354858</v>
      </c>
      <c r="W43" s="9">
        <f>R43/(H43*O43)*60</f>
        <v>2.8180039138943247</v>
      </c>
      <c r="X43" s="9">
        <f>S43/(H43*O43)*60</f>
        <v>1.095890410958904</v>
      </c>
      <c r="Y43" s="9">
        <f>T43/(H43*O43)*60</f>
        <v>1.7742987606001304</v>
      </c>
      <c r="Z43" s="10">
        <v>1447</v>
      </c>
      <c r="AA43" s="7">
        <v>440</v>
      </c>
      <c r="AB43" s="7">
        <v>551</v>
      </c>
      <c r="AC43" s="11">
        <f>AA43/MAX(1,(AA43+AB43))</f>
        <v>0.44399596367305749</v>
      </c>
      <c r="AD43">
        <v>1.5</v>
      </c>
      <c r="AE43">
        <v>1.3</v>
      </c>
      <c r="AF43">
        <v>-0.3</v>
      </c>
      <c r="AG43">
        <v>2.5</v>
      </c>
      <c r="AH43" s="8">
        <f>AG43/H43</f>
        <v>3.4246575342465752E-2</v>
      </c>
      <c r="AI43" s="12">
        <f>AG43-(AM43-525000)/1000000*3</f>
        <v>-9.4250000000000007</v>
      </c>
      <c r="AJ43" t="s">
        <v>75</v>
      </c>
      <c r="AK43">
        <v>2012</v>
      </c>
      <c r="AM43" s="13">
        <v>4500000</v>
      </c>
      <c r="AN43" s="7">
        <v>10</v>
      </c>
      <c r="AO43" s="7">
        <v>16</v>
      </c>
      <c r="AP43" s="14">
        <f>(AN43+AO43)/AQ43*60</f>
        <v>1.6046356140510067</v>
      </c>
      <c r="AQ43" s="12">
        <v>972.18333329999996</v>
      </c>
      <c r="AR43" s="7">
        <v>1</v>
      </c>
      <c r="AS43" s="7">
        <v>2</v>
      </c>
      <c r="AT43" s="14">
        <f>(AR43+AS43)/MAX(1,AU43)*60</f>
        <v>1.6785825308295252</v>
      </c>
      <c r="AU43" s="12">
        <v>107.2333333</v>
      </c>
      <c r="AV43" s="12">
        <v>70.400000000000006</v>
      </c>
      <c r="AW43" s="7">
        <v>1</v>
      </c>
      <c r="AX43" s="7">
        <v>0</v>
      </c>
      <c r="AY43">
        <v>12.81</v>
      </c>
      <c r="AZ43">
        <v>36.19</v>
      </c>
      <c r="BA43" s="15">
        <f>AY43/MAX(0.01,(AY43+AZ43))</f>
        <v>0.26142857142857145</v>
      </c>
      <c r="BB43">
        <v>0.40400000000000003</v>
      </c>
      <c r="BC43">
        <v>0.68700000000000006</v>
      </c>
      <c r="BD43" s="16">
        <v>7</v>
      </c>
      <c r="BE43">
        <v>0.90100000000000002</v>
      </c>
      <c r="BF43">
        <v>0.19400000000000001</v>
      </c>
      <c r="BG43">
        <v>5.8</v>
      </c>
      <c r="BH43">
        <v>8.65</v>
      </c>
      <c r="BI43">
        <v>901</v>
      </c>
      <c r="BJ43">
        <v>988</v>
      </c>
      <c r="BK43">
        <v>0.3</v>
      </c>
      <c r="BL43">
        <v>0.3</v>
      </c>
      <c r="BM43">
        <f>BL43-BK43</f>
        <v>0</v>
      </c>
      <c r="BN43">
        <v>53.7</v>
      </c>
      <c r="BO43">
        <v>12</v>
      </c>
      <c r="BP43">
        <v>1.46</v>
      </c>
      <c r="BQ43">
        <v>3.42</v>
      </c>
      <c r="BR43" s="15">
        <f>BP43/MAX(0.01,(BP43+BQ43))</f>
        <v>0.29918032786885246</v>
      </c>
      <c r="BS43">
        <v>0.96</v>
      </c>
      <c r="BT43">
        <v>3.95</v>
      </c>
      <c r="BU43" s="15">
        <f>BS43/MAX(0.01,(BS43+BT43))</f>
        <v>0.1955193482688391</v>
      </c>
    </row>
    <row r="44" spans="1:73" x14ac:dyDescent="0.25">
      <c r="B44" t="s">
        <v>222</v>
      </c>
      <c r="C44" t="s">
        <v>174</v>
      </c>
      <c r="D44">
        <v>28</v>
      </c>
      <c r="E44" s="5" t="s">
        <v>223</v>
      </c>
      <c r="F44" s="6">
        <v>70</v>
      </c>
      <c r="G44" s="6">
        <v>173</v>
      </c>
      <c r="H44" s="7">
        <v>25</v>
      </c>
      <c r="I44" s="7">
        <v>1</v>
      </c>
      <c r="J44" s="7">
        <v>5</v>
      </c>
      <c r="K44" s="7">
        <v>6</v>
      </c>
      <c r="L44" s="7">
        <v>3</v>
      </c>
      <c r="M44" s="7">
        <v>2</v>
      </c>
      <c r="N44" s="7">
        <v>20</v>
      </c>
      <c r="O44" s="8">
        <v>8.1999999999999993</v>
      </c>
      <c r="P44" s="7">
        <v>32</v>
      </c>
      <c r="Q44" s="7">
        <v>11</v>
      </c>
      <c r="R44" s="7">
        <v>7</v>
      </c>
      <c r="S44" s="7">
        <v>2</v>
      </c>
      <c r="T44" s="7">
        <v>8</v>
      </c>
      <c r="U44" s="9">
        <f>P44/(H44*O44)*60</f>
        <v>9.3658536585365866</v>
      </c>
      <c r="V44" s="9">
        <f>Q44/(H44*O44)*60</f>
        <v>3.2195121951219514</v>
      </c>
      <c r="W44" s="9">
        <f>R44/(H44*O44)*60</f>
        <v>2.0487804878048781</v>
      </c>
      <c r="X44" s="9">
        <f>S44/(H44*O44)*60</f>
        <v>0.58536585365853666</v>
      </c>
      <c r="Y44" s="9">
        <f>T44/(H44*O44)*60</f>
        <v>2.3414634146341466</v>
      </c>
      <c r="Z44" s="10">
        <v>8.5444444444444443</v>
      </c>
      <c r="AA44" s="7">
        <v>11</v>
      </c>
      <c r="AB44" s="7">
        <v>27</v>
      </c>
      <c r="AC44" s="11">
        <f>AA44/MAX(1,(AA44+AB44))</f>
        <v>0.28947368421052633</v>
      </c>
      <c r="AD44">
        <v>-0.3</v>
      </c>
      <c r="AE44">
        <v>1.1000000000000001</v>
      </c>
      <c r="AF44">
        <v>0</v>
      </c>
      <c r="AG44">
        <v>0.8</v>
      </c>
      <c r="AH44" s="8">
        <f>AG44/H44</f>
        <v>3.2000000000000001E-2</v>
      </c>
      <c r="AI44" s="12">
        <f>AG44-(AM44-525000)/1000000*3</f>
        <v>0.8</v>
      </c>
      <c r="AJ44" t="s">
        <v>75</v>
      </c>
      <c r="AK44">
        <v>2012</v>
      </c>
      <c r="AM44" s="13">
        <v>525000</v>
      </c>
      <c r="AN44" s="7">
        <v>1</v>
      </c>
      <c r="AO44" s="7">
        <v>5</v>
      </c>
      <c r="AP44" s="14">
        <f>(AN44+AO44)/AQ44*60</f>
        <v>2.0175602503597241</v>
      </c>
      <c r="AQ44" s="12">
        <v>178.433333</v>
      </c>
      <c r="AR44" s="7">
        <v>0</v>
      </c>
      <c r="AS44" s="7">
        <v>0</v>
      </c>
      <c r="AT44" s="14">
        <f>(AR44+AS44)/MAX(1,AU44)*60</f>
        <v>0</v>
      </c>
      <c r="AU44" s="12">
        <v>0.41666599999999998</v>
      </c>
      <c r="AV44" s="12">
        <v>26.216666669999999</v>
      </c>
      <c r="AW44" s="7">
        <v>0</v>
      </c>
      <c r="AX44" s="7">
        <v>0</v>
      </c>
      <c r="AY44">
        <v>7.14</v>
      </c>
      <c r="AZ44">
        <v>41.97</v>
      </c>
      <c r="BA44" s="15">
        <f>AY44/MAX(0.01,(AY44+AZ44))</f>
        <v>0.14538790470372631</v>
      </c>
      <c r="BB44">
        <v>-2.0630000000000002</v>
      </c>
      <c r="BC44">
        <v>-2.0209999999999999</v>
      </c>
      <c r="BD44">
        <v>15</v>
      </c>
      <c r="BE44">
        <v>-3.4220000000000002</v>
      </c>
      <c r="BF44">
        <v>0.32200000000000001</v>
      </c>
      <c r="BG44">
        <v>-4.4000000000000004</v>
      </c>
      <c r="BH44">
        <v>14.67</v>
      </c>
      <c r="BI44">
        <v>917</v>
      </c>
      <c r="BJ44">
        <v>1063</v>
      </c>
      <c r="BK44">
        <v>0.3</v>
      </c>
      <c r="BL44">
        <v>0.3</v>
      </c>
      <c r="BM44">
        <f>BL44-BK44</f>
        <v>0</v>
      </c>
      <c r="BN44">
        <v>40.9</v>
      </c>
      <c r="BO44">
        <v>2</v>
      </c>
      <c r="BP44">
        <v>0.02</v>
      </c>
      <c r="BQ44">
        <v>4.22</v>
      </c>
      <c r="BR44" s="15">
        <f>BP44/MAX(0.01,(BP44+BQ44))</f>
        <v>4.7169811320754724E-3</v>
      </c>
      <c r="BS44">
        <v>1.05</v>
      </c>
      <c r="BT44">
        <v>4.72</v>
      </c>
      <c r="BU44" s="15">
        <f>BS44/MAX(0.01,(BS44+BT44))</f>
        <v>0.18197573656845756</v>
      </c>
    </row>
    <row r="45" spans="1:73" x14ac:dyDescent="0.25">
      <c r="A45" t="s">
        <v>652</v>
      </c>
      <c r="B45" t="s">
        <v>115</v>
      </c>
      <c r="C45" t="s">
        <v>116</v>
      </c>
      <c r="D45">
        <v>27</v>
      </c>
      <c r="E45" s="5" t="s">
        <v>117</v>
      </c>
      <c r="F45" s="6">
        <v>72</v>
      </c>
      <c r="G45" s="6">
        <v>200</v>
      </c>
      <c r="H45" s="7">
        <v>69</v>
      </c>
      <c r="I45" s="7">
        <v>9</v>
      </c>
      <c r="J45" s="7">
        <v>6</v>
      </c>
      <c r="K45" s="7">
        <v>15</v>
      </c>
      <c r="L45" s="7">
        <v>-5</v>
      </c>
      <c r="M45" s="7">
        <v>15</v>
      </c>
      <c r="N45" s="7">
        <v>86</v>
      </c>
      <c r="O45" s="8">
        <v>11.48333</v>
      </c>
      <c r="P45" s="7">
        <v>59</v>
      </c>
      <c r="Q45" s="7">
        <v>24</v>
      </c>
      <c r="R45" s="7">
        <v>27</v>
      </c>
      <c r="S45" s="7">
        <v>17</v>
      </c>
      <c r="T45" s="7">
        <v>20</v>
      </c>
      <c r="U45" s="9">
        <f>P45/(H45*O45)*60</f>
        <v>4.4677238942089925</v>
      </c>
      <c r="V45" s="9">
        <f>Q45/(H45*O45)*60</f>
        <v>1.8173792112036582</v>
      </c>
      <c r="W45" s="9">
        <f>R45/(H45*O45)*60</f>
        <v>2.0445516126041152</v>
      </c>
      <c r="X45" s="9">
        <f>S45/(H45*O45)*60</f>
        <v>1.2873102746025911</v>
      </c>
      <c r="Y45" s="9">
        <f>T45/(H45*O45)*60</f>
        <v>1.5144826760030483</v>
      </c>
      <c r="Z45" s="10">
        <v>1036</v>
      </c>
      <c r="AA45" s="7">
        <v>2</v>
      </c>
      <c r="AB45" s="7">
        <v>5</v>
      </c>
      <c r="AC45" s="11">
        <f>AA45/MAX(1,(AA45+AB45))</f>
        <v>0.2857142857142857</v>
      </c>
      <c r="AD45">
        <v>1</v>
      </c>
      <c r="AE45">
        <v>0.9</v>
      </c>
      <c r="AF45">
        <v>0</v>
      </c>
      <c r="AG45">
        <v>1.9</v>
      </c>
      <c r="AH45" s="8">
        <f>AG45/H45</f>
        <v>2.753623188405797E-2</v>
      </c>
      <c r="AI45" s="12">
        <f>AG45-(AM45-525000)/1000000*3</f>
        <v>0.24999999999999978</v>
      </c>
      <c r="AJ45" t="s">
        <v>75</v>
      </c>
      <c r="AK45">
        <v>2012</v>
      </c>
      <c r="AM45" s="13">
        <v>1075000</v>
      </c>
      <c r="AN45" s="7">
        <v>7</v>
      </c>
      <c r="AO45" s="7">
        <v>6</v>
      </c>
      <c r="AP45" s="14">
        <f>(AN45+AO45)/AQ45*60</f>
        <v>1.1198851399856424</v>
      </c>
      <c r="AQ45" s="12">
        <v>696.5</v>
      </c>
      <c r="AR45" s="7">
        <v>0</v>
      </c>
      <c r="AS45" s="7">
        <v>0</v>
      </c>
      <c r="AT45" s="14">
        <f>(AR45+AS45)/MAX(1,AU45)*60</f>
        <v>0</v>
      </c>
      <c r="AU45" s="12">
        <v>4.0333333329999999</v>
      </c>
      <c r="AV45" s="12">
        <v>92.683333329999996</v>
      </c>
      <c r="AW45" s="7">
        <v>0</v>
      </c>
      <c r="AX45" s="7">
        <v>0</v>
      </c>
      <c r="AY45">
        <v>10.01</v>
      </c>
      <c r="AZ45">
        <v>39.01</v>
      </c>
      <c r="BA45" s="15">
        <f>AY45/MAX(0.01,(AY45+AZ45))</f>
        <v>0.20420236638106895</v>
      </c>
      <c r="BB45">
        <v>-0.752</v>
      </c>
      <c r="BC45">
        <v>-1.236</v>
      </c>
      <c r="BD45">
        <v>14</v>
      </c>
      <c r="BE45">
        <v>-9.2829999999999995</v>
      </c>
      <c r="BF45">
        <v>0.56299999999999994</v>
      </c>
      <c r="BG45">
        <v>-19.7</v>
      </c>
      <c r="BH45">
        <v>6.23</v>
      </c>
      <c r="BI45">
        <v>930</v>
      </c>
      <c r="BJ45">
        <v>992</v>
      </c>
      <c r="BK45">
        <v>0.2</v>
      </c>
      <c r="BL45">
        <v>0.7</v>
      </c>
      <c r="BM45">
        <f>BL45-BK45</f>
        <v>0.49999999999999994</v>
      </c>
      <c r="BN45">
        <v>44</v>
      </c>
      <c r="BO45">
        <v>3</v>
      </c>
      <c r="BP45">
        <v>0.06</v>
      </c>
      <c r="BQ45">
        <v>4.8</v>
      </c>
      <c r="BR45" s="15">
        <f>BP45/MAX(0.01,(BP45+BQ45))</f>
        <v>1.234567901234568E-2</v>
      </c>
      <c r="BS45">
        <v>1.34</v>
      </c>
      <c r="BT45">
        <v>3.41</v>
      </c>
      <c r="BU45" s="15">
        <f>BS45/MAX(0.01,(BS45+BT45))</f>
        <v>0.28210526315789475</v>
      </c>
    </row>
    <row r="46" spans="1:73" x14ac:dyDescent="0.25">
      <c r="B46" t="s">
        <v>417</v>
      </c>
      <c r="C46" t="s">
        <v>418</v>
      </c>
      <c r="D46">
        <v>32</v>
      </c>
      <c r="E46" s="5" t="s">
        <v>419</v>
      </c>
      <c r="F46" s="6">
        <v>73</v>
      </c>
      <c r="G46" s="6">
        <v>200</v>
      </c>
      <c r="H46" s="7">
        <v>73</v>
      </c>
      <c r="I46" s="7">
        <v>9</v>
      </c>
      <c r="J46" s="7">
        <v>11</v>
      </c>
      <c r="K46" s="7">
        <v>20</v>
      </c>
      <c r="L46" s="7">
        <v>-7</v>
      </c>
      <c r="M46" s="7">
        <v>16</v>
      </c>
      <c r="N46" s="7">
        <v>94</v>
      </c>
      <c r="O46" s="8">
        <v>13.58333</v>
      </c>
      <c r="P46" s="7">
        <v>86</v>
      </c>
      <c r="Q46" s="7">
        <v>57</v>
      </c>
      <c r="R46" s="7">
        <v>37</v>
      </c>
      <c r="S46" s="7">
        <v>11</v>
      </c>
      <c r="T46" s="7">
        <v>22</v>
      </c>
      <c r="U46" s="9">
        <f>P46/(H46*O46)*60</f>
        <v>5.2037999155471679</v>
      </c>
      <c r="V46" s="9">
        <f>Q46/(H46*O46)*60</f>
        <v>3.4490301765835882</v>
      </c>
      <c r="W46" s="9">
        <f>R46/(H46*O46)*60</f>
        <v>2.2388441497121541</v>
      </c>
      <c r="X46" s="9">
        <f>S46/(H46*O46)*60</f>
        <v>0.66560231477928899</v>
      </c>
      <c r="Y46" s="9">
        <f>T46/(H46*O46)*60</f>
        <v>1.331204629558578</v>
      </c>
      <c r="Z46" s="10">
        <v>1279</v>
      </c>
      <c r="AA46" s="7">
        <v>16</v>
      </c>
      <c r="AB46" s="7">
        <v>18</v>
      </c>
      <c r="AC46" s="11">
        <f>AA46/MAX(1,(AA46+AB46))</f>
        <v>0.47058823529411764</v>
      </c>
      <c r="AD46">
        <v>-0.4</v>
      </c>
      <c r="AE46">
        <v>2.2000000000000002</v>
      </c>
      <c r="AF46">
        <v>0</v>
      </c>
      <c r="AG46">
        <v>1.8</v>
      </c>
      <c r="AH46" s="8">
        <f>AG46/H46</f>
        <v>2.4657534246575342E-2</v>
      </c>
      <c r="AI46" s="12">
        <f>AG46-(AM46-525000)/1000000*3</f>
        <v>-0.82499999999999996</v>
      </c>
      <c r="AJ46" t="s">
        <v>75</v>
      </c>
      <c r="AK46">
        <v>2012</v>
      </c>
      <c r="AM46" s="13">
        <v>1400000</v>
      </c>
      <c r="AN46" s="7">
        <v>8</v>
      </c>
      <c r="AO46" s="7">
        <v>10</v>
      </c>
      <c r="AP46" s="14">
        <f>(AN46+AO46)/AQ46*60</f>
        <v>1.2356036915095872</v>
      </c>
      <c r="AQ46" s="12">
        <v>874.06666670000004</v>
      </c>
      <c r="AR46" s="7">
        <v>1</v>
      </c>
      <c r="AS46" s="7">
        <v>1</v>
      </c>
      <c r="AT46" s="14">
        <f>(AR46+AS46)/MAX(1,AU46)*60</f>
        <v>4.4117647058823533</v>
      </c>
      <c r="AU46" s="12">
        <v>27.2</v>
      </c>
      <c r="AV46" s="12">
        <v>91.266666670000006</v>
      </c>
      <c r="AW46" s="7">
        <v>0</v>
      </c>
      <c r="AX46" s="7">
        <v>0</v>
      </c>
      <c r="AY46">
        <v>11.83</v>
      </c>
      <c r="AZ46">
        <v>35.93</v>
      </c>
      <c r="BA46" s="15">
        <f>AY46/MAX(0.01,(AY46+AZ46))</f>
        <v>0.24769681742043553</v>
      </c>
      <c r="BB46">
        <v>0.81599999999999995</v>
      </c>
      <c r="BC46">
        <v>0.52300000000000002</v>
      </c>
      <c r="BD46" s="16">
        <v>4</v>
      </c>
      <c r="BE46">
        <v>-0.48499999999999999</v>
      </c>
      <c r="BF46">
        <v>-5.5460000000000003</v>
      </c>
      <c r="BG46">
        <v>-10</v>
      </c>
      <c r="BH46">
        <v>7.75</v>
      </c>
      <c r="BI46">
        <v>919</v>
      </c>
      <c r="BJ46">
        <v>997</v>
      </c>
      <c r="BK46">
        <v>0.6</v>
      </c>
      <c r="BL46">
        <v>1.1000000000000001</v>
      </c>
      <c r="BM46">
        <f>BL46-BK46</f>
        <v>0.50000000000000011</v>
      </c>
      <c r="BN46">
        <v>36.5</v>
      </c>
      <c r="BO46">
        <v>3</v>
      </c>
      <c r="BP46">
        <v>0.32</v>
      </c>
      <c r="BQ46">
        <v>5.08</v>
      </c>
      <c r="BR46" s="15">
        <f>BP46/MAX(0.01,(BP46+BQ46))</f>
        <v>5.9259259259259255E-2</v>
      </c>
      <c r="BS46">
        <v>1.25</v>
      </c>
      <c r="BT46">
        <v>4.13</v>
      </c>
      <c r="BU46" s="15">
        <f>BS46/MAX(0.01,(BS46+BT46))</f>
        <v>0.23234200743494424</v>
      </c>
    </row>
    <row r="47" spans="1:73" x14ac:dyDescent="0.25">
      <c r="B47" t="s">
        <v>112</v>
      </c>
      <c r="C47" t="s">
        <v>113</v>
      </c>
      <c r="D47">
        <v>28</v>
      </c>
      <c r="E47" s="5" t="s">
        <v>114</v>
      </c>
      <c r="F47" s="6">
        <v>72</v>
      </c>
      <c r="G47" s="6">
        <v>197</v>
      </c>
      <c r="H47" s="7">
        <v>78</v>
      </c>
      <c r="I47" s="7">
        <v>8</v>
      </c>
      <c r="J47" s="7">
        <v>8</v>
      </c>
      <c r="K47" s="7">
        <v>16</v>
      </c>
      <c r="L47" s="7">
        <v>-3</v>
      </c>
      <c r="M47" s="7">
        <v>80</v>
      </c>
      <c r="N47" s="7">
        <v>74</v>
      </c>
      <c r="O47" s="8">
        <v>12.783329999999999</v>
      </c>
      <c r="P47" s="7">
        <v>107</v>
      </c>
      <c r="Q47" s="7">
        <v>53</v>
      </c>
      <c r="R47" s="7">
        <v>29</v>
      </c>
      <c r="S47" s="7">
        <v>18</v>
      </c>
      <c r="T47" s="7">
        <v>22</v>
      </c>
      <c r="U47" s="9">
        <f>P47/(H47*O47)*60</f>
        <v>6.4386738281568494</v>
      </c>
      <c r="V47" s="9">
        <f>Q47/(H47*O47)*60</f>
        <v>3.1892496531991874</v>
      </c>
      <c r="W47" s="9">
        <f>R47/(H47*O47)*60</f>
        <v>1.7450611309957818</v>
      </c>
      <c r="X47" s="9">
        <f>S47/(H47*O47)*60</f>
        <v>1.0831413916525543</v>
      </c>
      <c r="Y47" s="9">
        <f>T47/(H47*O47)*60</f>
        <v>1.3238394786864551</v>
      </c>
      <c r="Z47" s="10">
        <v>1306</v>
      </c>
      <c r="AA47" s="7">
        <v>344</v>
      </c>
      <c r="AB47" s="7">
        <v>334</v>
      </c>
      <c r="AC47" s="11">
        <f>AA47/MAX(1,(AA47+AB47))</f>
        <v>0.50737463126843663</v>
      </c>
      <c r="AD47">
        <v>0.2</v>
      </c>
      <c r="AE47">
        <v>1.7</v>
      </c>
      <c r="AF47">
        <v>0</v>
      </c>
      <c r="AG47">
        <v>1.9</v>
      </c>
      <c r="AH47" s="8">
        <f>AG47/H47</f>
        <v>2.4358974358974359E-2</v>
      </c>
      <c r="AI47" s="12">
        <f>AG47-(AM47-525000)/1000000*3</f>
        <v>0.17500000000000004</v>
      </c>
      <c r="AJ47" t="s">
        <v>75</v>
      </c>
      <c r="AK47">
        <v>2012</v>
      </c>
      <c r="AM47" s="13">
        <v>1100000</v>
      </c>
      <c r="AN47" s="7">
        <v>8</v>
      </c>
      <c r="AO47" s="7">
        <v>8</v>
      </c>
      <c r="AP47" s="14">
        <f>(AN47+AO47)/AQ47*60</f>
        <v>1.1227194760204771</v>
      </c>
      <c r="AQ47" s="12">
        <v>855.06666670000004</v>
      </c>
      <c r="AR47" s="7">
        <v>0</v>
      </c>
      <c r="AS47" s="7">
        <v>0</v>
      </c>
      <c r="AT47" s="14">
        <f>(AR47+AS47)/MAX(1,AU47)*60</f>
        <v>0</v>
      </c>
      <c r="AU47" s="12">
        <v>12.016666669999999</v>
      </c>
      <c r="AV47" s="12">
        <v>131.16666670000001</v>
      </c>
      <c r="AW47" s="7">
        <v>0</v>
      </c>
      <c r="AX47" s="7">
        <v>0</v>
      </c>
      <c r="AY47">
        <v>10.8</v>
      </c>
      <c r="AZ47">
        <v>38.33</v>
      </c>
      <c r="BA47" s="15">
        <f>AY47/MAX(0.01,(AY47+AZ47))</f>
        <v>0.21982495420313458</v>
      </c>
      <c r="BB47">
        <v>-0.49199999999999999</v>
      </c>
      <c r="BC47">
        <v>-1.359</v>
      </c>
      <c r="BD47">
        <v>12</v>
      </c>
      <c r="BE47">
        <v>-7.3869999999999996</v>
      </c>
      <c r="BF47">
        <v>1.661</v>
      </c>
      <c r="BG47">
        <v>-24.4</v>
      </c>
      <c r="BH47">
        <v>6.88</v>
      </c>
      <c r="BI47">
        <v>935</v>
      </c>
      <c r="BJ47">
        <v>1004</v>
      </c>
      <c r="BK47">
        <v>0.6</v>
      </c>
      <c r="BL47">
        <v>0.4</v>
      </c>
      <c r="BM47">
        <f>BL47-BK47</f>
        <v>-0.19999999999999996</v>
      </c>
      <c r="BN47">
        <v>42.2</v>
      </c>
      <c r="BO47">
        <v>2</v>
      </c>
      <c r="BP47">
        <v>0.16</v>
      </c>
      <c r="BQ47">
        <v>4.78</v>
      </c>
      <c r="BR47" s="15">
        <f>BP47/MAX(0.01,(BP47+BQ47))</f>
        <v>3.2388663967611336E-2</v>
      </c>
      <c r="BS47">
        <v>1.64</v>
      </c>
      <c r="BT47">
        <v>2.99</v>
      </c>
      <c r="BU47" s="15">
        <f>BS47/MAX(0.01,(BS47+BT47))</f>
        <v>0.35421166306695462</v>
      </c>
    </row>
    <row r="48" spans="1:73" x14ac:dyDescent="0.25">
      <c r="B48" t="s">
        <v>422</v>
      </c>
      <c r="C48" t="s">
        <v>283</v>
      </c>
      <c r="D48">
        <v>26</v>
      </c>
      <c r="E48" s="5" t="s">
        <v>423</v>
      </c>
      <c r="F48" s="6">
        <v>73</v>
      </c>
      <c r="G48" s="6">
        <v>204</v>
      </c>
      <c r="H48" s="7">
        <v>63</v>
      </c>
      <c r="I48" s="7">
        <v>5</v>
      </c>
      <c r="J48" s="7">
        <v>11</v>
      </c>
      <c r="K48" s="7">
        <v>16</v>
      </c>
      <c r="L48" s="7">
        <v>10</v>
      </c>
      <c r="M48" s="7">
        <v>8</v>
      </c>
      <c r="N48" s="7">
        <v>64</v>
      </c>
      <c r="O48" s="8">
        <v>10.15</v>
      </c>
      <c r="P48" s="7">
        <v>89</v>
      </c>
      <c r="Q48" s="7">
        <v>27</v>
      </c>
      <c r="R48" s="7">
        <v>28</v>
      </c>
      <c r="S48" s="7">
        <v>16</v>
      </c>
      <c r="T48" s="7">
        <v>11</v>
      </c>
      <c r="U48" s="9">
        <f>P48/(H48*O48)*60</f>
        <v>8.350926577527563</v>
      </c>
      <c r="V48" s="9">
        <f>Q48/(H48*O48)*60</f>
        <v>2.5334271639690358</v>
      </c>
      <c r="W48" s="9">
        <f>R48/(H48*O48)*60</f>
        <v>2.6272577996715927</v>
      </c>
      <c r="X48" s="9">
        <f>S48/(H48*O48)*60</f>
        <v>1.5012901712409101</v>
      </c>
      <c r="Y48" s="9">
        <f>T48/(H48*O48)*60</f>
        <v>1.0321369927281256</v>
      </c>
      <c r="Z48" s="10">
        <v>830</v>
      </c>
      <c r="AA48" s="7">
        <v>103</v>
      </c>
      <c r="AB48" s="7">
        <v>96</v>
      </c>
      <c r="AC48" s="11">
        <f>AA48/MAX(1,(AA48+AB48))</f>
        <v>0.51758793969849248</v>
      </c>
      <c r="AD48">
        <v>0.5</v>
      </c>
      <c r="AE48">
        <v>2.1</v>
      </c>
      <c r="AF48">
        <v>-1.1000000000000001</v>
      </c>
      <c r="AG48">
        <v>1.5</v>
      </c>
      <c r="AH48" s="8">
        <f>AG48/H48</f>
        <v>2.3809523809523808E-2</v>
      </c>
      <c r="AI48" s="12">
        <f>AG48-(AM48-525000)/1000000*3</f>
        <v>1.125</v>
      </c>
      <c r="AJ48" t="s">
        <v>75</v>
      </c>
      <c r="AK48">
        <v>2012</v>
      </c>
      <c r="AM48" s="13">
        <v>650000</v>
      </c>
      <c r="AN48" s="7">
        <v>5</v>
      </c>
      <c r="AO48" s="7">
        <v>9</v>
      </c>
      <c r="AP48" s="14">
        <f>(AN48+AO48)/AQ48*60</f>
        <v>1.4076639482408482</v>
      </c>
      <c r="AQ48" s="12">
        <v>596.73333330000003</v>
      </c>
      <c r="AR48" s="7">
        <v>0</v>
      </c>
      <c r="AS48" s="7">
        <v>2</v>
      </c>
      <c r="AT48" s="14">
        <f>(AR48+AS48)/MAX(1,AU48)*60</f>
        <v>2.9020556227327692</v>
      </c>
      <c r="AU48" s="12">
        <v>41.35</v>
      </c>
      <c r="AV48" s="12">
        <v>2.1833333330000002</v>
      </c>
      <c r="AW48" s="7">
        <v>4</v>
      </c>
      <c r="AX48" s="7">
        <v>0</v>
      </c>
      <c r="AY48">
        <v>9.42</v>
      </c>
      <c r="AZ48">
        <v>39.36</v>
      </c>
      <c r="BA48" s="15">
        <f>AY48/MAX(0.01,(AY48+AZ48))</f>
        <v>0.19311193111931119</v>
      </c>
      <c r="BB48">
        <v>-0.45</v>
      </c>
      <c r="BC48">
        <v>-0.13</v>
      </c>
      <c r="BD48" s="16">
        <v>11</v>
      </c>
      <c r="BE48">
        <v>-0.95699999999999996</v>
      </c>
      <c r="BF48">
        <v>-5.4219999999999997</v>
      </c>
      <c r="BG48">
        <v>11.1</v>
      </c>
      <c r="BH48">
        <v>8.42</v>
      </c>
      <c r="BI48">
        <v>934</v>
      </c>
      <c r="BJ48">
        <v>1018</v>
      </c>
      <c r="BK48">
        <v>0.2</v>
      </c>
      <c r="BL48">
        <v>0.7</v>
      </c>
      <c r="BM48">
        <f>BL48-BK48</f>
        <v>0.49999999999999994</v>
      </c>
      <c r="BN48">
        <v>45.7</v>
      </c>
      <c r="BO48">
        <v>6</v>
      </c>
      <c r="BP48">
        <v>0.64</v>
      </c>
      <c r="BQ48">
        <v>4.5599999999999996</v>
      </c>
      <c r="BR48" s="15">
        <f>BP48/MAX(0.01,(BP48+BQ48))</f>
        <v>0.1230769230769231</v>
      </c>
      <c r="BS48">
        <v>0.04</v>
      </c>
      <c r="BT48">
        <v>4.66</v>
      </c>
      <c r="BU48" s="15">
        <f>BS48/MAX(0.01,(BS48+BT48))</f>
        <v>8.5106382978723406E-3</v>
      </c>
    </row>
    <row r="49" spans="1:73" x14ac:dyDescent="0.25">
      <c r="B49" t="s">
        <v>219</v>
      </c>
      <c r="C49" t="s">
        <v>220</v>
      </c>
      <c r="D49">
        <v>28</v>
      </c>
      <c r="E49" s="5" t="s">
        <v>221</v>
      </c>
      <c r="F49" s="6">
        <v>73</v>
      </c>
      <c r="G49" s="6">
        <v>205</v>
      </c>
      <c r="H49" s="7">
        <v>80</v>
      </c>
      <c r="I49" s="7">
        <v>10</v>
      </c>
      <c r="J49" s="7">
        <v>7</v>
      </c>
      <c r="K49" s="7">
        <v>17</v>
      </c>
      <c r="L49" s="7">
        <v>-8</v>
      </c>
      <c r="M49" s="7">
        <v>31</v>
      </c>
      <c r="N49" s="7">
        <v>95</v>
      </c>
      <c r="O49" s="8">
        <v>13.75</v>
      </c>
      <c r="P49" s="7">
        <v>72</v>
      </c>
      <c r="Q49" s="7">
        <v>54</v>
      </c>
      <c r="R49" s="7">
        <v>34</v>
      </c>
      <c r="S49" s="7">
        <v>16</v>
      </c>
      <c r="T49" s="7">
        <v>34</v>
      </c>
      <c r="U49" s="9">
        <f>P49/(H49*O49)*60</f>
        <v>3.9272727272727277</v>
      </c>
      <c r="V49" s="9">
        <f>Q49/(H49*O49)*60</f>
        <v>2.9454545454545453</v>
      </c>
      <c r="W49" s="9">
        <f>R49/(H49*O49)*60</f>
        <v>1.8545454545454547</v>
      </c>
      <c r="X49" s="9">
        <f>S49/(H49*O49)*60</f>
        <v>0.87272727272727268</v>
      </c>
      <c r="Y49" s="9">
        <f>T49/(H49*O49)*60</f>
        <v>1.8545454545454547</v>
      </c>
      <c r="Z49" s="10">
        <v>1568</v>
      </c>
      <c r="AA49" s="7">
        <v>448</v>
      </c>
      <c r="AB49" s="7">
        <v>425</v>
      </c>
      <c r="AC49" s="11">
        <f>AA49/MAX(1,(AA49+AB49))</f>
        <v>0.51317296678121416</v>
      </c>
      <c r="AD49">
        <v>-1.4</v>
      </c>
      <c r="AE49">
        <v>3.2</v>
      </c>
      <c r="AF49">
        <v>0</v>
      </c>
      <c r="AG49">
        <v>1.8</v>
      </c>
      <c r="AH49" s="8">
        <f>AG49/H49</f>
        <v>2.2499999999999999E-2</v>
      </c>
      <c r="AI49" s="12">
        <f>AG49-(AM49-525000)/1000000*3</f>
        <v>-0.97500000000000031</v>
      </c>
      <c r="AJ49" t="s">
        <v>75</v>
      </c>
      <c r="AK49">
        <v>2012</v>
      </c>
      <c r="AM49" s="13">
        <v>1450000</v>
      </c>
      <c r="AN49" s="7">
        <v>9</v>
      </c>
      <c r="AO49" s="7">
        <v>7</v>
      </c>
      <c r="AP49" s="14">
        <f>(AN49+AO49)/AQ49*60</f>
        <v>1.132654265106672</v>
      </c>
      <c r="AQ49" s="12">
        <v>847.56666670000004</v>
      </c>
      <c r="AR49" s="7">
        <v>0</v>
      </c>
      <c r="AS49" s="7">
        <v>0</v>
      </c>
      <c r="AT49" s="14">
        <f>(AR49+AS49)/MAX(1,AU49)*60</f>
        <v>0</v>
      </c>
      <c r="AU49" s="12">
        <v>4.3166666669999998</v>
      </c>
      <c r="AV49" s="12">
        <v>248.33333329999999</v>
      </c>
      <c r="AW49" s="7">
        <v>0</v>
      </c>
      <c r="AX49" s="7">
        <v>0</v>
      </c>
      <c r="AY49">
        <v>10.51</v>
      </c>
      <c r="AZ49">
        <v>38.57</v>
      </c>
      <c r="BA49" s="15">
        <f>AY49/MAX(0.01,(AY49+AZ49))</f>
        <v>0.21414017929910351</v>
      </c>
      <c r="BB49">
        <v>-0.28899999999999998</v>
      </c>
      <c r="BC49">
        <v>-0.51</v>
      </c>
      <c r="BD49">
        <v>11</v>
      </c>
      <c r="BE49">
        <v>-2.597</v>
      </c>
      <c r="BF49">
        <v>1.036</v>
      </c>
      <c r="BG49">
        <v>-11.2</v>
      </c>
      <c r="BH49">
        <v>7.54</v>
      </c>
      <c r="BI49">
        <v>914</v>
      </c>
      <c r="BJ49">
        <v>989</v>
      </c>
      <c r="BK49">
        <v>0.9</v>
      </c>
      <c r="BL49">
        <v>0.6</v>
      </c>
      <c r="BM49">
        <f>BL49-BK49</f>
        <v>-0.30000000000000004</v>
      </c>
      <c r="BN49">
        <v>34.299999999999997</v>
      </c>
      <c r="BO49">
        <v>1</v>
      </c>
      <c r="BP49">
        <v>0.06</v>
      </c>
      <c r="BQ49">
        <v>4.1900000000000004</v>
      </c>
      <c r="BR49" s="15">
        <f>BP49/MAX(0.01,(BP49+BQ49))</f>
        <v>1.4117647058823528E-2</v>
      </c>
      <c r="BS49">
        <v>3</v>
      </c>
      <c r="BT49">
        <v>2.67</v>
      </c>
      <c r="BU49" s="15">
        <f>BS49/MAX(0.01,(BS49+BT49))</f>
        <v>0.52910052910052907</v>
      </c>
    </row>
    <row r="50" spans="1:73" x14ac:dyDescent="0.25">
      <c r="B50" t="s">
        <v>330</v>
      </c>
      <c r="C50" t="s">
        <v>331</v>
      </c>
      <c r="D50">
        <v>28</v>
      </c>
      <c r="E50" s="5" t="s">
        <v>114</v>
      </c>
      <c r="F50" s="6">
        <v>73</v>
      </c>
      <c r="G50" s="6">
        <v>200</v>
      </c>
      <c r="H50" s="7">
        <v>49</v>
      </c>
      <c r="I50" s="7">
        <v>7</v>
      </c>
      <c r="J50" s="7">
        <v>5</v>
      </c>
      <c r="K50" s="7">
        <v>12</v>
      </c>
      <c r="L50" s="7">
        <v>-13</v>
      </c>
      <c r="M50" s="7">
        <v>8</v>
      </c>
      <c r="N50" s="7">
        <v>44</v>
      </c>
      <c r="O50" s="8">
        <v>10.4</v>
      </c>
      <c r="P50" s="7">
        <v>26</v>
      </c>
      <c r="Q50" s="7">
        <v>4</v>
      </c>
      <c r="R50" s="7">
        <v>18</v>
      </c>
      <c r="S50" s="7">
        <v>16</v>
      </c>
      <c r="T50" s="7">
        <v>11</v>
      </c>
      <c r="U50" s="9">
        <f>P50/(H50*O50)*60</f>
        <v>3.0612244897959187</v>
      </c>
      <c r="V50" s="9">
        <f>Q50/(H50*O50)*60</f>
        <v>0.47095761381475665</v>
      </c>
      <c r="W50" s="9">
        <f>R50/(H50*O50)*60</f>
        <v>2.1193092621664049</v>
      </c>
      <c r="X50" s="9">
        <f>S50/(H50*O50)*60</f>
        <v>1.8838304552590266</v>
      </c>
      <c r="Y50" s="9">
        <f>T50/(H50*O50)*60</f>
        <v>1.2951334379905808</v>
      </c>
      <c r="Z50" s="10">
        <v>726</v>
      </c>
      <c r="AA50" s="7">
        <v>159</v>
      </c>
      <c r="AB50" s="7">
        <v>143</v>
      </c>
      <c r="AC50" s="11">
        <f>AA50/MAX(1,(AA50+AB50))</f>
        <v>0.52649006622516559</v>
      </c>
      <c r="AD50">
        <v>-0.3</v>
      </c>
      <c r="AE50">
        <v>-0.2</v>
      </c>
      <c r="AF50">
        <v>1.6</v>
      </c>
      <c r="AG50">
        <v>1.1000000000000001</v>
      </c>
      <c r="AH50" s="8">
        <f>AG50/H50</f>
        <v>2.2448979591836737E-2</v>
      </c>
      <c r="AI50" s="12">
        <f>AG50-(AM50-525000)/1000000*3</f>
        <v>-0.10000000000000009</v>
      </c>
      <c r="AJ50" t="s">
        <v>75</v>
      </c>
      <c r="AK50">
        <v>2012</v>
      </c>
      <c r="AM50" s="13">
        <v>925000</v>
      </c>
      <c r="AN50" s="7">
        <v>4</v>
      </c>
      <c r="AO50" s="7">
        <v>4</v>
      </c>
      <c r="AP50" s="14">
        <f>(AN50+AO50)/AQ50*60</f>
        <v>1.0970592717581182</v>
      </c>
      <c r="AQ50" s="12">
        <v>437.53333329999998</v>
      </c>
      <c r="AR50" s="7">
        <v>3</v>
      </c>
      <c r="AS50" s="7">
        <v>1</v>
      </c>
      <c r="AT50" s="14">
        <f>(AR50+AS50)/MAX(1,AU50)*60</f>
        <v>3.3441709241363595</v>
      </c>
      <c r="AU50" s="12">
        <v>71.766666670000006</v>
      </c>
      <c r="AV50" s="12">
        <v>0.61666666699999995</v>
      </c>
      <c r="AW50" s="7">
        <v>9</v>
      </c>
      <c r="AX50" s="7">
        <v>5</v>
      </c>
      <c r="AY50">
        <v>8.7200000000000006</v>
      </c>
      <c r="AZ50">
        <v>39</v>
      </c>
      <c r="BA50" s="15">
        <f>AY50/MAX(0.01,(AY50+AZ50))</f>
        <v>0.18273260687342835</v>
      </c>
      <c r="BB50">
        <v>-0.79300000000000004</v>
      </c>
      <c r="BC50">
        <v>-0.505</v>
      </c>
      <c r="BD50" s="16">
        <v>15</v>
      </c>
      <c r="BE50">
        <v>-1.2609999999999999</v>
      </c>
      <c r="BF50">
        <v>-10.458</v>
      </c>
      <c r="BG50">
        <v>-6.5</v>
      </c>
      <c r="BH50">
        <v>5.7</v>
      </c>
      <c r="BI50">
        <v>905</v>
      </c>
      <c r="BJ50">
        <v>962</v>
      </c>
      <c r="BK50">
        <v>0.3</v>
      </c>
      <c r="BL50">
        <v>0.1</v>
      </c>
      <c r="BM50">
        <f>BL50-BK50</f>
        <v>-0.19999999999999998</v>
      </c>
      <c r="BN50">
        <v>49.8</v>
      </c>
      <c r="BO50">
        <v>12</v>
      </c>
      <c r="BP50">
        <v>1.37</v>
      </c>
      <c r="BQ50">
        <v>3.77</v>
      </c>
      <c r="BR50" s="15">
        <f>BP50/MAX(0.01,(BP50+BQ50))</f>
        <v>0.26653696498054474</v>
      </c>
      <c r="BS50">
        <v>0.01</v>
      </c>
      <c r="BT50">
        <v>5.79</v>
      </c>
      <c r="BU50" s="15">
        <f>BS50/MAX(0.01,(BS50+BT50))</f>
        <v>1.724137931034483E-3</v>
      </c>
    </row>
    <row r="51" spans="1:73" x14ac:dyDescent="0.25">
      <c r="B51" t="s">
        <v>79</v>
      </c>
      <c r="C51" t="s">
        <v>80</v>
      </c>
      <c r="D51">
        <v>38</v>
      </c>
      <c r="E51" s="5" t="s">
        <v>81</v>
      </c>
      <c r="F51" s="6">
        <v>70</v>
      </c>
      <c r="G51" s="6">
        <v>190</v>
      </c>
      <c r="H51" s="7">
        <v>45</v>
      </c>
      <c r="I51" s="7">
        <v>7</v>
      </c>
      <c r="J51" s="7">
        <v>5</v>
      </c>
      <c r="K51" s="7">
        <v>12</v>
      </c>
      <c r="L51" s="7">
        <v>-4</v>
      </c>
      <c r="M51" s="7">
        <v>6</v>
      </c>
      <c r="N51" s="7">
        <v>109</v>
      </c>
      <c r="O51" s="8">
        <v>14.133330000000001</v>
      </c>
      <c r="P51" s="7">
        <v>41</v>
      </c>
      <c r="Q51" s="7">
        <v>17</v>
      </c>
      <c r="R51" s="7">
        <v>42</v>
      </c>
      <c r="S51" s="7">
        <v>9</v>
      </c>
      <c r="T51" s="7">
        <v>19</v>
      </c>
      <c r="U51" s="9">
        <f>P51/(H51*O51)*60</f>
        <v>3.8679254405484524</v>
      </c>
      <c r="V51" s="9">
        <f>Q51/(H51*O51)*60</f>
        <v>1.6037739631542365</v>
      </c>
      <c r="W51" s="9">
        <f>R51/(H51*O51)*60</f>
        <v>3.9622650854398782</v>
      </c>
      <c r="X51" s="9">
        <f>S51/(H51*O51)*60</f>
        <v>0.84905680402283101</v>
      </c>
      <c r="Y51" s="9">
        <f>T51/(H51*O51)*60</f>
        <v>1.7924532529370878</v>
      </c>
      <c r="Z51" s="10">
        <v>791</v>
      </c>
      <c r="AA51" s="7">
        <v>0</v>
      </c>
      <c r="AB51" s="7">
        <v>1</v>
      </c>
      <c r="AC51" s="11">
        <f>AA51/MAX(1,(AA51+AB51))</f>
        <v>0</v>
      </c>
      <c r="AD51">
        <v>0.7</v>
      </c>
      <c r="AE51">
        <v>0.6</v>
      </c>
      <c r="AF51">
        <v>-0.3</v>
      </c>
      <c r="AG51">
        <v>1</v>
      </c>
      <c r="AH51" s="8">
        <f>AG51/H51</f>
        <v>2.2222222222222223E-2</v>
      </c>
      <c r="AI51" s="12">
        <f>AG51-(AM51-525000)/1000000*3</f>
        <v>-9.4250000000000007</v>
      </c>
      <c r="AJ51" t="s">
        <v>75</v>
      </c>
      <c r="AK51">
        <v>2012</v>
      </c>
      <c r="AM51" s="13">
        <v>4000000</v>
      </c>
      <c r="AN51" s="7">
        <v>5</v>
      </c>
      <c r="AO51" s="7">
        <v>4</v>
      </c>
      <c r="AP51" s="14">
        <f>(AN51+AO51)/AQ51*60</f>
        <v>0.94606826880871731</v>
      </c>
      <c r="AQ51" s="12">
        <v>570.78333329999998</v>
      </c>
      <c r="AR51" s="7">
        <v>2</v>
      </c>
      <c r="AS51" s="7">
        <v>1</v>
      </c>
      <c r="AT51" s="14">
        <f>(AR51+AS51)/MAX(1,AU51)*60</f>
        <v>2.7586206896551726</v>
      </c>
      <c r="AU51" s="12">
        <v>65.25</v>
      </c>
      <c r="AV51" s="12">
        <v>0.383333333</v>
      </c>
      <c r="AW51" s="7">
        <v>1</v>
      </c>
      <c r="AX51" s="7">
        <v>0</v>
      </c>
      <c r="AY51">
        <v>12.52</v>
      </c>
      <c r="AZ51">
        <v>36.64</v>
      </c>
      <c r="BA51" s="15">
        <f>AY51/MAX(0.01,(AY51+AZ51))</f>
        <v>0.25467860048820179</v>
      </c>
      <c r="BB51">
        <v>0.04</v>
      </c>
      <c r="BC51">
        <v>-0.21</v>
      </c>
      <c r="BD51">
        <v>10</v>
      </c>
      <c r="BE51">
        <v>1.2549999999999999</v>
      </c>
      <c r="BF51">
        <v>-2.0529999999999999</v>
      </c>
      <c r="BG51">
        <v>4.3</v>
      </c>
      <c r="BH51">
        <v>5.43</v>
      </c>
      <c r="BI51">
        <v>925</v>
      </c>
      <c r="BJ51">
        <v>979</v>
      </c>
      <c r="BK51">
        <v>0.3</v>
      </c>
      <c r="BL51">
        <v>0.9</v>
      </c>
      <c r="BM51">
        <f>BL51-BK51</f>
        <v>0.60000000000000009</v>
      </c>
      <c r="BN51">
        <v>52.7</v>
      </c>
      <c r="BO51">
        <v>15</v>
      </c>
      <c r="BP51">
        <v>1.42</v>
      </c>
      <c r="BQ51">
        <v>3.48</v>
      </c>
      <c r="BR51" s="15">
        <f>BP51/MAX(0.01,(BP51+BQ51))</f>
        <v>0.28979591836734692</v>
      </c>
      <c r="BS51">
        <v>0.01</v>
      </c>
      <c r="BT51">
        <v>4.8099999999999996</v>
      </c>
      <c r="BU51" s="15">
        <f>BS51/MAX(0.01,(BS51+BT51))</f>
        <v>2.0746887966804984E-3</v>
      </c>
    </row>
    <row r="52" spans="1:73" x14ac:dyDescent="0.25">
      <c r="A52" t="s">
        <v>652</v>
      </c>
      <c r="B52" t="s">
        <v>204</v>
      </c>
      <c r="C52" t="s">
        <v>205</v>
      </c>
      <c r="D52">
        <v>37</v>
      </c>
      <c r="E52" s="5" t="s">
        <v>206</v>
      </c>
      <c r="F52" s="6">
        <v>73</v>
      </c>
      <c r="G52" s="6">
        <v>222</v>
      </c>
      <c r="H52" s="7">
        <v>81</v>
      </c>
      <c r="I52" s="7">
        <v>6</v>
      </c>
      <c r="J52" s="7">
        <v>9</v>
      </c>
      <c r="K52" s="7">
        <v>15</v>
      </c>
      <c r="L52" s="7">
        <v>-4</v>
      </c>
      <c r="M52" s="7">
        <v>91</v>
      </c>
      <c r="N52" s="7">
        <v>70</v>
      </c>
      <c r="O52" s="8">
        <v>9.8000000000000007</v>
      </c>
      <c r="P52" s="7">
        <v>102</v>
      </c>
      <c r="Q52" s="7">
        <v>25</v>
      </c>
      <c r="R52" s="7">
        <v>34</v>
      </c>
      <c r="S52" s="7">
        <v>17</v>
      </c>
      <c r="T52" s="7">
        <v>23</v>
      </c>
      <c r="U52" s="9">
        <f>P52/(H52*O52)*60</f>
        <v>7.7097505668934243</v>
      </c>
      <c r="V52" s="9">
        <f>Q52/(H52*O52)*60</f>
        <v>1.8896447467876039</v>
      </c>
      <c r="W52" s="9">
        <f>R52/(H52*O52)*60</f>
        <v>2.5699168556311411</v>
      </c>
      <c r="X52" s="9">
        <f>S52/(H52*O52)*60</f>
        <v>1.2849584278155706</v>
      </c>
      <c r="Y52" s="9">
        <f>T52/(H52*O52)*60</f>
        <v>1.7384731670445956</v>
      </c>
      <c r="Z52" s="10">
        <v>1244</v>
      </c>
      <c r="AA52" s="7">
        <v>313</v>
      </c>
      <c r="AB52" s="7">
        <v>245</v>
      </c>
      <c r="AC52" s="11">
        <f>AA52/MAX(1,(AA52+AB52))</f>
        <v>0.56093189964157708</v>
      </c>
      <c r="AD52">
        <v>0.3</v>
      </c>
      <c r="AE52">
        <v>1.4</v>
      </c>
      <c r="AF52">
        <v>0</v>
      </c>
      <c r="AG52">
        <v>1.7</v>
      </c>
      <c r="AH52" s="8">
        <f>AG52/H52</f>
        <v>2.0987654320987655E-2</v>
      </c>
      <c r="AI52" s="12">
        <f>AG52-(AM52-525000)/1000000*3</f>
        <v>1.625</v>
      </c>
      <c r="AJ52" t="s">
        <v>75</v>
      </c>
      <c r="AK52">
        <v>2012</v>
      </c>
      <c r="AM52" s="13">
        <v>550000</v>
      </c>
      <c r="AN52" s="7">
        <v>6</v>
      </c>
      <c r="AO52" s="7">
        <v>8</v>
      </c>
      <c r="AP52" s="14">
        <f>(AN52+AO52)/AQ52*60</f>
        <v>1.2681159420289856</v>
      </c>
      <c r="AQ52" s="12">
        <v>662.4</v>
      </c>
      <c r="AR52" s="7">
        <v>0</v>
      </c>
      <c r="AS52" s="7">
        <v>1</v>
      </c>
      <c r="AT52" s="14">
        <f>(AR52+AS52)/MAX(1,AU52)*60</f>
        <v>2.5531914893617023</v>
      </c>
      <c r="AU52" s="12">
        <v>23.5</v>
      </c>
      <c r="AV52" s="12">
        <v>108.0166667</v>
      </c>
      <c r="AW52" s="7">
        <v>0</v>
      </c>
      <c r="AX52" s="7">
        <v>0</v>
      </c>
      <c r="AY52">
        <v>8.16</v>
      </c>
      <c r="AZ52">
        <v>40.82</v>
      </c>
      <c r="BA52" s="15">
        <f>AY52/MAX(0.01,(AY52+AZ52))</f>
        <v>0.166598611678236</v>
      </c>
      <c r="BB52">
        <v>-0.93</v>
      </c>
      <c r="BC52">
        <v>-1.0069999999999999</v>
      </c>
      <c r="BD52">
        <v>15</v>
      </c>
      <c r="BE52">
        <v>-2.0720000000000001</v>
      </c>
      <c r="BF52">
        <v>4.0709999999999997</v>
      </c>
      <c r="BG52">
        <v>-9.9</v>
      </c>
      <c r="BH52">
        <v>6.12</v>
      </c>
      <c r="BI52">
        <v>932</v>
      </c>
      <c r="BJ52">
        <v>993</v>
      </c>
      <c r="BK52">
        <v>0.5</v>
      </c>
      <c r="BL52">
        <v>0.7</v>
      </c>
      <c r="BM52">
        <f>BL52-BK52</f>
        <v>0.19999999999999996</v>
      </c>
      <c r="BN52">
        <v>45.8</v>
      </c>
      <c r="BO52">
        <v>6</v>
      </c>
      <c r="BP52">
        <v>0.28999999999999998</v>
      </c>
      <c r="BQ52">
        <v>5.26</v>
      </c>
      <c r="BR52" s="15">
        <f>BP52/MAX(0.01,(BP52+BQ52))</f>
        <v>5.2252252252252253E-2</v>
      </c>
      <c r="BS52">
        <v>1.34</v>
      </c>
      <c r="BT52">
        <v>3.3</v>
      </c>
      <c r="BU52" s="15">
        <f>BS52/MAX(0.01,(BS52+BT52))</f>
        <v>0.28879310344827591</v>
      </c>
    </row>
    <row r="53" spans="1:73" x14ac:dyDescent="0.25">
      <c r="B53" t="s">
        <v>420</v>
      </c>
      <c r="C53" t="s">
        <v>391</v>
      </c>
      <c r="D53">
        <v>27</v>
      </c>
      <c r="E53" s="5" t="s">
        <v>421</v>
      </c>
      <c r="F53" s="6">
        <v>72</v>
      </c>
      <c r="G53" s="6">
        <v>192</v>
      </c>
      <c r="H53" s="7">
        <v>82</v>
      </c>
      <c r="I53" s="7">
        <v>5</v>
      </c>
      <c r="J53" s="7">
        <v>12</v>
      </c>
      <c r="K53" s="7">
        <v>17</v>
      </c>
      <c r="L53" s="7">
        <v>-1</v>
      </c>
      <c r="M53" s="7">
        <v>156</v>
      </c>
      <c r="N53" s="7">
        <v>68</v>
      </c>
      <c r="O53" s="8">
        <v>11.93333</v>
      </c>
      <c r="P53" s="7">
        <v>144</v>
      </c>
      <c r="Q53" s="7">
        <v>51</v>
      </c>
      <c r="R53" s="7">
        <v>22</v>
      </c>
      <c r="S53" s="7">
        <v>23</v>
      </c>
      <c r="T53" s="7">
        <v>15</v>
      </c>
      <c r="U53" s="9">
        <f>P53/(H53*O53)*60</f>
        <v>8.8295432757274455</v>
      </c>
      <c r="V53" s="9">
        <f>Q53/(H53*O53)*60</f>
        <v>3.12712991015347</v>
      </c>
      <c r="W53" s="9">
        <f>R53/(H53*O53)*60</f>
        <v>1.3489580004583597</v>
      </c>
      <c r="X53" s="9">
        <f>S53/(H53*O53)*60</f>
        <v>1.4102742732064668</v>
      </c>
      <c r="Y53" s="9">
        <f>T53/(H53*O53)*60</f>
        <v>0.91974409122160883</v>
      </c>
      <c r="Z53" s="10">
        <v>1283</v>
      </c>
      <c r="AA53" s="7">
        <v>3</v>
      </c>
      <c r="AB53" s="7">
        <v>2</v>
      </c>
      <c r="AC53" s="11">
        <f>AA53/MAX(1,(AA53+AB53))</f>
        <v>0.6</v>
      </c>
      <c r="AD53">
        <v>-0.9</v>
      </c>
      <c r="AE53">
        <v>2.6</v>
      </c>
      <c r="AF53">
        <v>0</v>
      </c>
      <c r="AG53">
        <v>1.7</v>
      </c>
      <c r="AH53" s="8">
        <f>AG53/H53</f>
        <v>2.0731707317073172E-2</v>
      </c>
      <c r="AI53" s="12">
        <f>AG53-(AM53-525000)/1000000*3</f>
        <v>0.87499999999999989</v>
      </c>
      <c r="AJ53" t="s">
        <v>75</v>
      </c>
      <c r="AK53">
        <v>2012</v>
      </c>
      <c r="AM53" s="13">
        <v>800000</v>
      </c>
      <c r="AN53" s="7">
        <v>3</v>
      </c>
      <c r="AO53" s="7">
        <v>12</v>
      </c>
      <c r="AP53" s="14">
        <f>(AN53+AO53)/AQ53*60</f>
        <v>1.0751403655477243</v>
      </c>
      <c r="AQ53" s="12">
        <v>837.1</v>
      </c>
      <c r="AR53" s="7">
        <v>0</v>
      </c>
      <c r="AS53" s="7">
        <v>0</v>
      </c>
      <c r="AT53" s="14">
        <f>(AR53+AS53)/MAX(1,AU53)*60</f>
        <v>0</v>
      </c>
      <c r="AU53" s="12">
        <v>5.483333333</v>
      </c>
      <c r="AV53" s="12">
        <v>136.85</v>
      </c>
      <c r="AW53" s="7">
        <v>0</v>
      </c>
      <c r="AX53" s="7">
        <v>0</v>
      </c>
      <c r="AY53">
        <v>10.199999999999999</v>
      </c>
      <c r="AZ53">
        <v>37.89</v>
      </c>
      <c r="BA53" s="15">
        <f>AY53/MAX(0.01,(AY53+AZ53))</f>
        <v>0.21210230817217715</v>
      </c>
      <c r="BB53">
        <v>0.153</v>
      </c>
      <c r="BC53">
        <v>0.26900000000000002</v>
      </c>
      <c r="BD53" s="16">
        <v>10</v>
      </c>
      <c r="BE53">
        <v>-0.67200000000000004</v>
      </c>
      <c r="BF53">
        <v>-5.6749999999999998</v>
      </c>
      <c r="BG53">
        <v>-7.9</v>
      </c>
      <c r="BH53">
        <v>8.15</v>
      </c>
      <c r="BI53">
        <v>923</v>
      </c>
      <c r="BJ53">
        <v>1005</v>
      </c>
      <c r="BK53">
        <v>0.9</v>
      </c>
      <c r="BL53">
        <v>1.1000000000000001</v>
      </c>
      <c r="BM53">
        <f>BL53-BK53</f>
        <v>0.20000000000000007</v>
      </c>
      <c r="BN53">
        <v>33.700000000000003</v>
      </c>
      <c r="BO53">
        <v>2</v>
      </c>
      <c r="BP53">
        <v>0.06</v>
      </c>
      <c r="BQ53">
        <v>5.28</v>
      </c>
      <c r="BR53" s="15">
        <f>BP53/MAX(0.01,(BP53+BQ53))</f>
        <v>1.1235955056179775E-2</v>
      </c>
      <c r="BS53">
        <v>1.66</v>
      </c>
      <c r="BT53">
        <v>3.51</v>
      </c>
      <c r="BU53" s="15">
        <f>BS53/MAX(0.01,(BS53+BT53))</f>
        <v>0.32108317214700194</v>
      </c>
    </row>
    <row r="54" spans="1:73" x14ac:dyDescent="0.25">
      <c r="B54" t="s">
        <v>197</v>
      </c>
      <c r="C54" t="s">
        <v>198</v>
      </c>
      <c r="D54">
        <v>36</v>
      </c>
      <c r="E54" s="5" t="s">
        <v>199</v>
      </c>
      <c r="F54" s="6">
        <v>71</v>
      </c>
      <c r="G54" s="6">
        <v>176</v>
      </c>
      <c r="H54" s="7">
        <v>39</v>
      </c>
      <c r="I54" s="7">
        <v>4</v>
      </c>
      <c r="J54" s="7">
        <v>7</v>
      </c>
      <c r="K54" s="7">
        <v>11</v>
      </c>
      <c r="L54" s="7">
        <v>-5</v>
      </c>
      <c r="M54" s="7">
        <v>12</v>
      </c>
      <c r="N54" s="7">
        <v>43</v>
      </c>
      <c r="O54" s="8">
        <v>13.35</v>
      </c>
      <c r="P54" s="7">
        <v>8</v>
      </c>
      <c r="Q54" s="7">
        <v>21</v>
      </c>
      <c r="R54" s="7">
        <v>13</v>
      </c>
      <c r="S54" s="7">
        <v>18</v>
      </c>
      <c r="T54" s="7">
        <v>24</v>
      </c>
      <c r="U54" s="9">
        <f>P54/(H54*O54)*60</f>
        <v>0.92192451743013548</v>
      </c>
      <c r="V54" s="9">
        <f>Q54/(H54*O54)*60</f>
        <v>2.4200518582541055</v>
      </c>
      <c r="W54" s="9">
        <f>R54/(H54*O54)*60</f>
        <v>1.4981273408239701</v>
      </c>
      <c r="X54" s="9">
        <f>S54/(H54*O54)*60</f>
        <v>2.0743301642178049</v>
      </c>
      <c r="Y54" s="9">
        <f>T54/(H54*O54)*60</f>
        <v>2.7657735522904066</v>
      </c>
      <c r="Z54" s="10">
        <v>679</v>
      </c>
      <c r="AA54" s="7">
        <v>195</v>
      </c>
      <c r="AB54" s="7">
        <v>199</v>
      </c>
      <c r="AC54" s="11">
        <f>AA54/MAX(1,(AA54+AB54))</f>
        <v>0.49492385786802029</v>
      </c>
      <c r="AD54">
        <v>0</v>
      </c>
      <c r="AE54">
        <v>0.8</v>
      </c>
      <c r="AF54">
        <v>0</v>
      </c>
      <c r="AG54">
        <v>0.8</v>
      </c>
      <c r="AH54" s="8">
        <f>AG54/H54</f>
        <v>2.0512820512820513E-2</v>
      </c>
      <c r="AI54" s="12">
        <f>AG54-(AM54-525000)/1000000*3</f>
        <v>-1.3749999999999998</v>
      </c>
      <c r="AJ54" t="s">
        <v>75</v>
      </c>
      <c r="AK54">
        <v>2012</v>
      </c>
      <c r="AL54" s="13">
        <v>400000</v>
      </c>
      <c r="AM54" s="13">
        <v>1250000</v>
      </c>
      <c r="AN54" s="7">
        <v>4</v>
      </c>
      <c r="AO54" s="7">
        <v>5</v>
      </c>
      <c r="AP54" s="14">
        <f>(AN54+AO54)/AQ54*60</f>
        <v>1.1626237978209684</v>
      </c>
      <c r="AQ54" s="12">
        <v>464.46666670000002</v>
      </c>
      <c r="AR54" s="7">
        <v>0</v>
      </c>
      <c r="AS54" s="7">
        <v>2</v>
      </c>
      <c r="AT54" s="14">
        <f>(AR54+AS54)/MAX(1,AU54)*60</f>
        <v>2.6011560695521068</v>
      </c>
      <c r="AU54" s="12">
        <v>46.133333329999999</v>
      </c>
      <c r="AV54" s="12">
        <v>10.16666667</v>
      </c>
      <c r="AW54" s="7">
        <v>0</v>
      </c>
      <c r="AX54" s="7">
        <v>0</v>
      </c>
      <c r="AY54">
        <v>11.72</v>
      </c>
      <c r="AZ54">
        <v>37.049999999999997</v>
      </c>
      <c r="BA54" s="15">
        <f>AY54/MAX(0.01,(AY54+AZ54))</f>
        <v>0.24031166700840684</v>
      </c>
      <c r="BB54">
        <v>-0.246</v>
      </c>
      <c r="BC54">
        <v>-0.38200000000000001</v>
      </c>
      <c r="BD54">
        <v>13</v>
      </c>
      <c r="BE54">
        <v>-0.68</v>
      </c>
      <c r="BF54">
        <v>-2.915</v>
      </c>
      <c r="BG54">
        <v>-9.6999999999999993</v>
      </c>
      <c r="BH54">
        <v>6.31</v>
      </c>
      <c r="BI54">
        <v>926</v>
      </c>
      <c r="BJ54">
        <v>989</v>
      </c>
      <c r="BK54">
        <v>0.7</v>
      </c>
      <c r="BL54">
        <v>0.9</v>
      </c>
      <c r="BM54">
        <f>BL54-BK54</f>
        <v>0.20000000000000007</v>
      </c>
      <c r="BN54">
        <v>50.6</v>
      </c>
      <c r="BO54">
        <v>7</v>
      </c>
      <c r="BP54">
        <v>1.18</v>
      </c>
      <c r="BQ54">
        <v>4.7</v>
      </c>
      <c r="BR54" s="15">
        <f>BP54/MAX(0.01,(BP54+BQ54))</f>
        <v>0.20068027210884354</v>
      </c>
      <c r="BS54">
        <v>0.25</v>
      </c>
      <c r="BT54">
        <v>4.17</v>
      </c>
      <c r="BU54" s="15">
        <f>BS54/MAX(0.01,(BS54+BT54))</f>
        <v>5.6561085972850679E-2</v>
      </c>
    </row>
    <row r="55" spans="1:73" x14ac:dyDescent="0.25">
      <c r="B55" t="s">
        <v>538</v>
      </c>
      <c r="C55" t="s">
        <v>368</v>
      </c>
      <c r="D55">
        <v>27</v>
      </c>
      <c r="E55" s="5" t="s">
        <v>539</v>
      </c>
      <c r="F55" s="6">
        <v>73</v>
      </c>
      <c r="G55" s="6">
        <v>207</v>
      </c>
      <c r="H55" s="7">
        <v>49</v>
      </c>
      <c r="I55" s="7">
        <v>3</v>
      </c>
      <c r="J55" s="7">
        <v>6</v>
      </c>
      <c r="K55" s="7">
        <v>9</v>
      </c>
      <c r="L55" s="7">
        <v>-3</v>
      </c>
      <c r="M55" s="7">
        <v>16</v>
      </c>
      <c r="N55" s="7">
        <v>26</v>
      </c>
      <c r="O55" s="8">
        <v>8.5833300000000001</v>
      </c>
      <c r="P55" s="7">
        <v>104</v>
      </c>
      <c r="Q55" s="7">
        <v>11</v>
      </c>
      <c r="R55" s="7">
        <v>6</v>
      </c>
      <c r="S55" s="7">
        <v>9</v>
      </c>
      <c r="T55" s="7">
        <v>14</v>
      </c>
      <c r="U55" s="9">
        <f>P55/(H55*O55)*60</f>
        <v>14.836542318134128</v>
      </c>
      <c r="V55" s="9">
        <f>Q55/(H55*O55)*60</f>
        <v>1.5692496682641865</v>
      </c>
      <c r="W55" s="9">
        <f>R55/(H55*O55)*60</f>
        <v>0.8559543645077381</v>
      </c>
      <c r="X55" s="9">
        <f>S55/(H55*O55)*60</f>
        <v>1.2839315467616073</v>
      </c>
      <c r="Y55" s="9">
        <f>T55/(H55*O55)*60</f>
        <v>1.9972268505180555</v>
      </c>
      <c r="Z55" s="10">
        <v>603</v>
      </c>
      <c r="AA55" s="7">
        <v>8</v>
      </c>
      <c r="AB55" s="7">
        <v>12</v>
      </c>
      <c r="AC55" s="11">
        <f>AA55/MAX(1,(AA55+AB55))</f>
        <v>0.4</v>
      </c>
      <c r="AD55">
        <v>0.4</v>
      </c>
      <c r="AE55">
        <v>0.6</v>
      </c>
      <c r="AF55">
        <v>0</v>
      </c>
      <c r="AG55">
        <v>1</v>
      </c>
      <c r="AH55" s="8">
        <f>AG55/H55</f>
        <v>2.0408163265306121E-2</v>
      </c>
      <c r="AI55" s="12">
        <f>AG55-(AM55-525000)/1000000*3</f>
        <v>0.47500000000000009</v>
      </c>
      <c r="AJ55" t="s">
        <v>75</v>
      </c>
      <c r="AK55">
        <v>2012</v>
      </c>
      <c r="AM55" s="13">
        <v>700000</v>
      </c>
      <c r="AN55" s="7">
        <v>3</v>
      </c>
      <c r="AO55" s="7">
        <v>6</v>
      </c>
      <c r="AP55" s="14">
        <f>(AN55+AO55)/AQ55*60</f>
        <v>1.3243408951563458</v>
      </c>
      <c r="AQ55" s="12">
        <v>407.75</v>
      </c>
      <c r="AR55" s="7">
        <v>0</v>
      </c>
      <c r="AS55" s="7">
        <v>0</v>
      </c>
      <c r="AT55" s="14">
        <f>(AR55+AS55)/MAX(1,AU55)*60</f>
        <v>0</v>
      </c>
      <c r="AU55" s="12">
        <v>5.016666667</v>
      </c>
      <c r="AV55" s="12">
        <v>8.4166666669999994</v>
      </c>
      <c r="AW55" s="7">
        <v>0</v>
      </c>
      <c r="AX55" s="7">
        <v>0</v>
      </c>
      <c r="AY55">
        <v>8.32</v>
      </c>
      <c r="AZ55">
        <v>41.65</v>
      </c>
      <c r="BA55" s="15">
        <f>AY55/MAX(0.01,(AY55+AZ55))</f>
        <v>0.16649989993996397</v>
      </c>
      <c r="BB55">
        <v>0.107</v>
      </c>
      <c r="BC55">
        <v>-0.88</v>
      </c>
      <c r="BD55" s="16">
        <v>13</v>
      </c>
      <c r="BE55">
        <v>-3.0510000000000002</v>
      </c>
      <c r="BF55">
        <v>-8.1329999999999991</v>
      </c>
      <c r="BG55">
        <v>-2.2999999999999998</v>
      </c>
      <c r="BH55">
        <v>6.55</v>
      </c>
      <c r="BI55">
        <v>926</v>
      </c>
      <c r="BJ55">
        <v>991</v>
      </c>
      <c r="BK55">
        <v>1</v>
      </c>
      <c r="BL55">
        <v>0.7</v>
      </c>
      <c r="BM55">
        <f>BL55-BK55</f>
        <v>-0.30000000000000004</v>
      </c>
      <c r="BN55">
        <v>41.3</v>
      </c>
      <c r="BO55">
        <v>7</v>
      </c>
      <c r="BP55">
        <v>0.1</v>
      </c>
      <c r="BQ55">
        <v>4.5999999999999996</v>
      </c>
      <c r="BR55" s="15">
        <f>BP55/MAX(0.01,(BP55+BQ55))</f>
        <v>2.1276595744680854E-2</v>
      </c>
      <c r="BS55">
        <v>0.17</v>
      </c>
      <c r="BT55">
        <v>4.21</v>
      </c>
      <c r="BU55" s="15">
        <f>BS55/MAX(0.01,(BS55+BT55))</f>
        <v>3.8812785388127859E-2</v>
      </c>
    </row>
    <row r="56" spans="1:73" x14ac:dyDescent="0.25">
      <c r="B56" t="s">
        <v>497</v>
      </c>
      <c r="C56" t="s">
        <v>116</v>
      </c>
      <c r="D56">
        <v>26</v>
      </c>
      <c r="E56" s="5" t="s">
        <v>498</v>
      </c>
      <c r="F56" s="6">
        <v>74</v>
      </c>
      <c r="G56" s="6">
        <v>210</v>
      </c>
      <c r="H56" s="7">
        <v>84</v>
      </c>
      <c r="I56" s="7">
        <v>8</v>
      </c>
      <c r="J56" s="7">
        <v>15</v>
      </c>
      <c r="K56" s="7">
        <v>23</v>
      </c>
      <c r="L56" s="7">
        <v>-11</v>
      </c>
      <c r="M56" s="7">
        <v>52</v>
      </c>
      <c r="N56" s="7">
        <v>184</v>
      </c>
      <c r="O56" s="8">
        <v>16.683330000000002</v>
      </c>
      <c r="P56" s="7">
        <v>95</v>
      </c>
      <c r="Q56" s="7">
        <v>50</v>
      </c>
      <c r="R56" s="7">
        <v>65</v>
      </c>
      <c r="S56" s="7">
        <v>24</v>
      </c>
      <c r="T56" s="7">
        <v>55</v>
      </c>
      <c r="U56" s="9">
        <f>P56/(H56*O56)*60</f>
        <v>4.0673620228780978</v>
      </c>
      <c r="V56" s="9">
        <f>Q56/(H56*O56)*60</f>
        <v>2.1407168541463673</v>
      </c>
      <c r="W56" s="9">
        <f>R56/(H56*O56)*60</f>
        <v>2.7829319103902774</v>
      </c>
      <c r="X56" s="9">
        <f>S56/(H56*O56)*60</f>
        <v>1.0275440899902564</v>
      </c>
      <c r="Y56" s="9">
        <f>T56/(H56*O56)*60</f>
        <v>2.354788539561004</v>
      </c>
      <c r="Z56" s="10">
        <v>1897</v>
      </c>
      <c r="AA56" s="7">
        <v>33</v>
      </c>
      <c r="AB56" s="7">
        <v>33</v>
      </c>
      <c r="AC56" s="11">
        <f>AA56/MAX(1,(AA56+AB56))</f>
        <v>0.5</v>
      </c>
      <c r="AD56">
        <v>-1.1000000000000001</v>
      </c>
      <c r="AE56">
        <v>2.6</v>
      </c>
      <c r="AF56">
        <v>0</v>
      </c>
      <c r="AG56">
        <v>1.5</v>
      </c>
      <c r="AH56" s="8">
        <f>AG56/H56</f>
        <v>1.7857142857142856E-2</v>
      </c>
      <c r="AI56" s="12">
        <f>AG56-(AM56-525000)/1000000*3</f>
        <v>0.22500000000000009</v>
      </c>
      <c r="AJ56" t="s">
        <v>75</v>
      </c>
      <c r="AK56">
        <v>2012</v>
      </c>
      <c r="AM56" s="13">
        <v>950000</v>
      </c>
      <c r="AN56" s="7">
        <v>7</v>
      </c>
      <c r="AO56" s="7">
        <v>14</v>
      </c>
      <c r="AP56" s="14">
        <f>(AN56+AO56)/AQ56*60</f>
        <v>1.0768463787698443</v>
      </c>
      <c r="AQ56" s="12">
        <v>1170.083333</v>
      </c>
      <c r="AR56" s="7">
        <v>0</v>
      </c>
      <c r="AS56" s="7">
        <v>0</v>
      </c>
      <c r="AT56" s="14">
        <f>(AR56+AS56)/MAX(1,AU56)*60</f>
        <v>0</v>
      </c>
      <c r="AU56" s="12">
        <v>26.516666669999999</v>
      </c>
      <c r="AV56" s="12">
        <v>205.6166667</v>
      </c>
      <c r="AW56" s="7">
        <v>0</v>
      </c>
      <c r="AX56" s="7">
        <v>0</v>
      </c>
      <c r="AY56">
        <v>13.7</v>
      </c>
      <c r="AZ56">
        <v>35.51</v>
      </c>
      <c r="BA56" s="15">
        <f>AY56/MAX(0.01,(AY56+AZ56))</f>
        <v>0.27839869945133106</v>
      </c>
      <c r="BB56">
        <v>0.38300000000000001</v>
      </c>
      <c r="BC56">
        <v>0.90700000000000003</v>
      </c>
      <c r="BD56" s="16">
        <v>8</v>
      </c>
      <c r="BE56">
        <v>0.245</v>
      </c>
      <c r="BF56">
        <v>3.6469999999999998</v>
      </c>
      <c r="BG56">
        <v>3.9</v>
      </c>
      <c r="BH56">
        <v>5.05</v>
      </c>
      <c r="BI56">
        <v>922</v>
      </c>
      <c r="BJ56">
        <v>972</v>
      </c>
      <c r="BK56">
        <v>0.8</v>
      </c>
      <c r="BL56">
        <v>0.6</v>
      </c>
      <c r="BM56">
        <f>BL56-BK56</f>
        <v>-0.20000000000000007</v>
      </c>
      <c r="BN56">
        <v>46.6</v>
      </c>
      <c r="BO56">
        <v>2</v>
      </c>
      <c r="BP56">
        <v>0.32</v>
      </c>
      <c r="BQ56">
        <v>4.28</v>
      </c>
      <c r="BR56" s="15">
        <f>BP56/MAX(0.01,(BP56+BQ56))</f>
        <v>6.9565217391304335E-2</v>
      </c>
      <c r="BS56">
        <v>2.42</v>
      </c>
      <c r="BT56">
        <v>2.83</v>
      </c>
      <c r="BU56" s="15">
        <f>BS56/MAX(0.01,(BS56+BT56))</f>
        <v>0.46095238095238095</v>
      </c>
    </row>
    <row r="57" spans="1:73" x14ac:dyDescent="0.25">
      <c r="B57" t="s">
        <v>483</v>
      </c>
      <c r="C57" t="s">
        <v>484</v>
      </c>
      <c r="D57">
        <v>33</v>
      </c>
      <c r="E57" s="5" t="s">
        <v>485</v>
      </c>
      <c r="F57" s="6">
        <v>71</v>
      </c>
      <c r="G57" s="6">
        <v>205</v>
      </c>
      <c r="H57" s="7">
        <v>64</v>
      </c>
      <c r="I57" s="7">
        <v>5</v>
      </c>
      <c r="J57" s="7">
        <v>11</v>
      </c>
      <c r="K57" s="7">
        <v>16</v>
      </c>
      <c r="L57" s="7">
        <v>-5</v>
      </c>
      <c r="M57" s="7">
        <v>76</v>
      </c>
      <c r="N57" s="7">
        <v>49</v>
      </c>
      <c r="O57" s="8">
        <v>9.2333300000000005</v>
      </c>
      <c r="P57" s="7">
        <v>95</v>
      </c>
      <c r="Q57" s="7">
        <v>8</v>
      </c>
      <c r="R57" s="7">
        <v>19</v>
      </c>
      <c r="S57" s="7">
        <v>3</v>
      </c>
      <c r="T57" s="7">
        <v>13</v>
      </c>
      <c r="U57" s="9">
        <f>P57/(H57*O57)*60</f>
        <v>9.6457616049680883</v>
      </c>
      <c r="V57" s="9">
        <f>Q57/(H57*O57)*60</f>
        <v>0.81227466147099681</v>
      </c>
      <c r="W57" s="9">
        <f>R57/(H57*O57)*60</f>
        <v>1.9291523209936177</v>
      </c>
      <c r="X57" s="9">
        <f>S57/(H57*O57)*60</f>
        <v>0.30460299805162383</v>
      </c>
      <c r="Y57" s="9">
        <f>T57/(H57*O57)*60</f>
        <v>1.3199463248903698</v>
      </c>
      <c r="Z57" s="10">
        <v>777</v>
      </c>
      <c r="AA57" s="7">
        <v>6</v>
      </c>
      <c r="AB57" s="7">
        <v>5</v>
      </c>
      <c r="AC57" s="11">
        <f>AA57/MAX(1,(AA57+AB57))</f>
        <v>0.54545454545454541</v>
      </c>
      <c r="AD57">
        <v>0.6</v>
      </c>
      <c r="AE57">
        <v>0.4</v>
      </c>
      <c r="AF57">
        <v>0</v>
      </c>
      <c r="AG57">
        <v>1</v>
      </c>
      <c r="AH57" s="8">
        <f>AG57/H57</f>
        <v>1.5625E-2</v>
      </c>
      <c r="AI57" s="12">
        <f>AG57-(AM57-525000)/1000000*3</f>
        <v>0.25</v>
      </c>
      <c r="AJ57" t="s">
        <v>75</v>
      </c>
      <c r="AK57">
        <v>2012</v>
      </c>
      <c r="AM57" s="13">
        <v>775000</v>
      </c>
      <c r="AN57" s="7">
        <v>5</v>
      </c>
      <c r="AO57" s="7">
        <v>11</v>
      </c>
      <c r="AP57" s="14">
        <f>(AN57+AO57)/AQ57*60</f>
        <v>1.6345062429985528</v>
      </c>
      <c r="AQ57" s="12">
        <v>587.33333330000005</v>
      </c>
      <c r="AR57" s="7">
        <v>0</v>
      </c>
      <c r="AS57" s="7">
        <v>0</v>
      </c>
      <c r="AT57" s="14">
        <f>(AR57+AS57)/MAX(1,AU57)*60</f>
        <v>0</v>
      </c>
      <c r="AU57" s="12">
        <v>3.75</v>
      </c>
      <c r="AV57" s="12">
        <v>0</v>
      </c>
      <c r="AW57" s="7">
        <v>0</v>
      </c>
      <c r="AX57" s="7">
        <v>0</v>
      </c>
      <c r="AY57">
        <v>9.16</v>
      </c>
      <c r="AZ57">
        <v>38.25</v>
      </c>
      <c r="BA57" s="15">
        <f>AY57/MAX(0.01,(AY57+AZ57))</f>
        <v>0.19320818392744149</v>
      </c>
      <c r="BB57">
        <v>-0.34499999999999997</v>
      </c>
      <c r="BC57">
        <v>-0.72899999999999998</v>
      </c>
      <c r="BD57" s="16">
        <v>12</v>
      </c>
      <c r="BE57">
        <v>-3.2120000000000002</v>
      </c>
      <c r="BF57">
        <v>7.1150000000000002</v>
      </c>
      <c r="BG57">
        <v>-12.3</v>
      </c>
      <c r="BH57">
        <v>9.68</v>
      </c>
      <c r="BI57">
        <v>898</v>
      </c>
      <c r="BJ57">
        <v>994</v>
      </c>
      <c r="BK57">
        <v>0.9</v>
      </c>
      <c r="BL57">
        <v>0.8</v>
      </c>
      <c r="BM57">
        <f>BL57-BK57</f>
        <v>-9.9999999999999978E-2</v>
      </c>
      <c r="BN57">
        <v>49.3</v>
      </c>
      <c r="BO57">
        <v>6</v>
      </c>
      <c r="BP57">
        <v>0.04</v>
      </c>
      <c r="BQ57">
        <v>5.43</v>
      </c>
      <c r="BR57" s="15">
        <f>BP57/MAX(0.01,(BP57+BQ57))</f>
        <v>7.3126142595978071E-3</v>
      </c>
      <c r="BS57">
        <v>0</v>
      </c>
      <c r="BT57">
        <v>0</v>
      </c>
      <c r="BU57" s="15">
        <f>BS57/MAX(0.01,(BS57+BT57))</f>
        <v>0</v>
      </c>
    </row>
    <row r="58" spans="1:73" x14ac:dyDescent="0.25">
      <c r="B58" t="s">
        <v>499</v>
      </c>
      <c r="C58" t="s">
        <v>500</v>
      </c>
      <c r="D58">
        <v>31</v>
      </c>
      <c r="E58" s="5" t="s">
        <v>501</v>
      </c>
      <c r="F58" s="6">
        <v>72</v>
      </c>
      <c r="G58" s="6">
        <v>192</v>
      </c>
      <c r="H58" s="7">
        <v>79</v>
      </c>
      <c r="I58" s="7">
        <v>4</v>
      </c>
      <c r="J58" s="7">
        <v>21</v>
      </c>
      <c r="K58" s="7">
        <v>25</v>
      </c>
      <c r="L58" s="7">
        <v>-18</v>
      </c>
      <c r="M58" s="7">
        <v>54</v>
      </c>
      <c r="N58" s="7">
        <v>103</v>
      </c>
      <c r="O58" s="8">
        <v>15.533329999999999</v>
      </c>
      <c r="P58" s="7">
        <v>52</v>
      </c>
      <c r="Q58" s="7">
        <v>23</v>
      </c>
      <c r="R58" s="7">
        <v>42</v>
      </c>
      <c r="S58" s="7">
        <v>20</v>
      </c>
      <c r="T58" s="7">
        <v>25</v>
      </c>
      <c r="U58" s="9">
        <f>P58/(H58*O58)*60</f>
        <v>2.542511546852861</v>
      </c>
      <c r="V58" s="9">
        <f>Q58/(H58*O58)*60</f>
        <v>1.1245724149541503</v>
      </c>
      <c r="W58" s="9">
        <f>R58/(H58*O58)*60</f>
        <v>2.0535670186119264</v>
      </c>
      <c r="X58" s="9">
        <f>S58/(H58*O58)*60</f>
        <v>0.97788905648186963</v>
      </c>
      <c r="Y58" s="9">
        <f>T58/(H58*O58)*60</f>
        <v>1.2223613206023372</v>
      </c>
      <c r="Z58" s="10">
        <v>1634</v>
      </c>
      <c r="AA58" s="7">
        <v>419</v>
      </c>
      <c r="AB58" s="7">
        <v>343</v>
      </c>
      <c r="AC58" s="11">
        <f>AA58/MAX(1,(AA58+AB58))</f>
        <v>0.54986876640419946</v>
      </c>
      <c r="AD58">
        <v>-0.2</v>
      </c>
      <c r="AE58">
        <v>1.2</v>
      </c>
      <c r="AF58">
        <v>0.3</v>
      </c>
      <c r="AG58">
        <v>1.2</v>
      </c>
      <c r="AH58" s="8">
        <f>AG58/H58</f>
        <v>1.5189873417721518E-2</v>
      </c>
      <c r="AI58" s="12">
        <f>AG58-(AM58-525000)/1000000*3</f>
        <v>-0.52499999999999991</v>
      </c>
      <c r="AJ58" t="s">
        <v>75</v>
      </c>
      <c r="AK58">
        <v>2012</v>
      </c>
      <c r="AM58" s="13">
        <v>1100000</v>
      </c>
      <c r="AN58" s="7">
        <v>3</v>
      </c>
      <c r="AO58" s="7">
        <v>18</v>
      </c>
      <c r="AP58" s="14">
        <f>(AN58+AO58)/AQ58*60</f>
        <v>1.2211471672224887</v>
      </c>
      <c r="AQ58" s="12">
        <v>1031.8166670000001</v>
      </c>
      <c r="AR58" s="7">
        <v>0</v>
      </c>
      <c r="AS58" s="7">
        <v>3</v>
      </c>
      <c r="AT58" s="14">
        <f>(AR58+AS58)/MAX(1,AU58)*60</f>
        <v>2.7341772153283128</v>
      </c>
      <c r="AU58" s="12">
        <v>65.833333330000002</v>
      </c>
      <c r="AV58" s="12">
        <v>129.53333330000001</v>
      </c>
      <c r="AW58" s="7">
        <v>1</v>
      </c>
      <c r="AX58" s="7">
        <v>0</v>
      </c>
      <c r="AY58">
        <v>12.7</v>
      </c>
      <c r="AZ58">
        <v>36.01</v>
      </c>
      <c r="BA58" s="15">
        <f>AY58/MAX(0.01,(AY58+AZ58))</f>
        <v>0.26072675015397251</v>
      </c>
      <c r="BB58">
        <v>0.65700000000000003</v>
      </c>
      <c r="BC58">
        <v>0.63600000000000001</v>
      </c>
      <c r="BD58" s="16">
        <v>6</v>
      </c>
      <c r="BE58">
        <v>-0.70599999999999996</v>
      </c>
      <c r="BF58">
        <v>-2.589</v>
      </c>
      <c r="BG58">
        <v>-6.4</v>
      </c>
      <c r="BH58">
        <v>6.35</v>
      </c>
      <c r="BI58">
        <v>906</v>
      </c>
      <c r="BJ58">
        <v>970</v>
      </c>
      <c r="BK58">
        <v>1.3</v>
      </c>
      <c r="BL58">
        <v>0.9</v>
      </c>
      <c r="BM58">
        <f>BL58-BK58</f>
        <v>-0.4</v>
      </c>
      <c r="BN58">
        <v>42.3</v>
      </c>
      <c r="BO58">
        <v>1</v>
      </c>
      <c r="BP58">
        <v>0.83</v>
      </c>
      <c r="BQ58">
        <v>4.1900000000000004</v>
      </c>
      <c r="BR58" s="15">
        <f>BP58/MAX(0.01,(BP58+BQ58))</f>
        <v>0.16533864541832666</v>
      </c>
      <c r="BS58">
        <v>1.61</v>
      </c>
      <c r="BT58">
        <v>3.41</v>
      </c>
      <c r="BU58" s="15">
        <f>BS58/MAX(0.01,(BS58+BT58))</f>
        <v>0.32071713147410358</v>
      </c>
    </row>
    <row r="59" spans="1:73" x14ac:dyDescent="0.25">
      <c r="B59" t="s">
        <v>556</v>
      </c>
      <c r="C59" t="s">
        <v>557</v>
      </c>
      <c r="D59">
        <v>34</v>
      </c>
      <c r="E59" s="5" t="s">
        <v>558</v>
      </c>
      <c r="F59" s="6">
        <v>72</v>
      </c>
      <c r="G59" s="6">
        <v>202</v>
      </c>
      <c r="H59" s="7">
        <v>80</v>
      </c>
      <c r="I59" s="7">
        <v>4</v>
      </c>
      <c r="J59" s="7">
        <v>13</v>
      </c>
      <c r="K59" s="7">
        <v>17</v>
      </c>
      <c r="L59" s="7">
        <v>-2</v>
      </c>
      <c r="M59" s="7">
        <v>34</v>
      </c>
      <c r="N59" s="7">
        <v>93</v>
      </c>
      <c r="O59" s="8">
        <v>14.76667</v>
      </c>
      <c r="P59" s="7">
        <v>123</v>
      </c>
      <c r="Q59" s="7">
        <v>37</v>
      </c>
      <c r="R59" s="7">
        <v>40</v>
      </c>
      <c r="S59" s="7">
        <v>14</v>
      </c>
      <c r="T59" s="7">
        <v>44</v>
      </c>
      <c r="U59" s="9">
        <f>P59/(H59*O59)*60</f>
        <v>6.2471769193731568</v>
      </c>
      <c r="V59" s="9">
        <f>Q59/(H59*O59)*60</f>
        <v>1.8792320814374537</v>
      </c>
      <c r="W59" s="9">
        <f>R59/(H59*O59)*60</f>
        <v>2.0316022502026527</v>
      </c>
      <c r="X59" s="9">
        <f>S59/(H59*O59)*60</f>
        <v>0.71106078757092839</v>
      </c>
      <c r="Y59" s="9">
        <f>T59/(H59*O59)*60</f>
        <v>2.2347624752229174</v>
      </c>
      <c r="Z59" s="10">
        <v>1715</v>
      </c>
      <c r="AA59" s="7">
        <v>540</v>
      </c>
      <c r="AB59" s="7">
        <v>486</v>
      </c>
      <c r="AC59" s="11">
        <f>AA59/MAX(1,(AA59+AB59))</f>
        <v>0.52631578947368418</v>
      </c>
      <c r="AD59">
        <v>-1.4</v>
      </c>
      <c r="AE59">
        <v>2.6</v>
      </c>
      <c r="AF59">
        <v>0</v>
      </c>
      <c r="AG59">
        <v>1.2</v>
      </c>
      <c r="AH59" s="8">
        <f>AG59/H59</f>
        <v>1.4999999999999999E-2</v>
      </c>
      <c r="AI59" s="12">
        <f>AG59-(AM59-525000)/1000000*3</f>
        <v>-5.1749999999999998</v>
      </c>
      <c r="AJ59" t="s">
        <v>75</v>
      </c>
      <c r="AK59">
        <v>2012</v>
      </c>
      <c r="AM59" s="13">
        <v>2650000</v>
      </c>
      <c r="AN59" s="7">
        <v>3</v>
      </c>
      <c r="AO59" s="7">
        <v>12</v>
      </c>
      <c r="AP59" s="14">
        <f>(AN59+AO59)/AQ59*60</f>
        <v>0.89961016922653858</v>
      </c>
      <c r="AQ59" s="12">
        <v>1000.4333329999999</v>
      </c>
      <c r="AR59" s="7">
        <v>0</v>
      </c>
      <c r="AS59" s="7">
        <v>0</v>
      </c>
      <c r="AT59" s="14">
        <f>(AR59+AS59)/MAX(1,AU59)*60</f>
        <v>0</v>
      </c>
      <c r="AU59" s="12">
        <v>8.3666666670000005</v>
      </c>
      <c r="AV59" s="12">
        <v>173.08333329999999</v>
      </c>
      <c r="AW59" s="7">
        <v>0</v>
      </c>
      <c r="AX59" s="7">
        <v>0</v>
      </c>
      <c r="AY59">
        <v>12.21</v>
      </c>
      <c r="AZ59">
        <v>35.4</v>
      </c>
      <c r="BA59" s="15">
        <f>AY59/MAX(0.01,(AY59+AZ59))</f>
        <v>0.25645872715816009</v>
      </c>
      <c r="BB59">
        <v>1.05</v>
      </c>
      <c r="BC59">
        <v>0.55800000000000005</v>
      </c>
      <c r="BD59" s="16">
        <v>1</v>
      </c>
      <c r="BE59">
        <v>-1.149</v>
      </c>
      <c r="BF59">
        <v>-2.4990000000000001</v>
      </c>
      <c r="BG59">
        <v>-9</v>
      </c>
      <c r="BH59">
        <v>6.51</v>
      </c>
      <c r="BI59">
        <v>935</v>
      </c>
      <c r="BJ59">
        <v>1000</v>
      </c>
      <c r="BK59">
        <v>0.7</v>
      </c>
      <c r="BL59">
        <v>0.2</v>
      </c>
      <c r="BM59">
        <f>BL59-BK59</f>
        <v>-0.49999999999999994</v>
      </c>
      <c r="BN59">
        <v>29.7</v>
      </c>
      <c r="BO59">
        <v>5</v>
      </c>
      <c r="BP59">
        <v>0.1</v>
      </c>
      <c r="BQ59">
        <v>5.99</v>
      </c>
      <c r="BR59" s="15">
        <f>BP59/MAX(0.01,(BP59+BQ59))</f>
        <v>1.6420361247947456E-2</v>
      </c>
      <c r="BS59">
        <v>2.09</v>
      </c>
      <c r="BT59">
        <v>2.79</v>
      </c>
      <c r="BU59" s="15">
        <f>BS59/MAX(0.01,(BS59+BT59))</f>
        <v>0.42827868852459017</v>
      </c>
    </row>
    <row r="60" spans="1:73" x14ac:dyDescent="0.25">
      <c r="B60" t="s">
        <v>390</v>
      </c>
      <c r="C60" t="s">
        <v>391</v>
      </c>
      <c r="D60">
        <v>26</v>
      </c>
      <c r="E60" s="5" t="s">
        <v>392</v>
      </c>
      <c r="F60" s="6">
        <v>73</v>
      </c>
      <c r="G60" s="6">
        <v>195</v>
      </c>
      <c r="H60" s="7">
        <v>35</v>
      </c>
      <c r="I60" s="7">
        <v>3</v>
      </c>
      <c r="J60" s="7">
        <v>4</v>
      </c>
      <c r="K60" s="7">
        <v>7</v>
      </c>
      <c r="L60" s="7">
        <v>1</v>
      </c>
      <c r="M60" s="7">
        <v>28</v>
      </c>
      <c r="N60" s="7">
        <v>41</v>
      </c>
      <c r="O60" s="8">
        <v>10.66667</v>
      </c>
      <c r="P60" s="7">
        <v>51</v>
      </c>
      <c r="Q60" s="7">
        <v>10</v>
      </c>
      <c r="R60" s="7">
        <v>14</v>
      </c>
      <c r="S60" s="7">
        <v>4</v>
      </c>
      <c r="T60" s="7">
        <v>8</v>
      </c>
      <c r="U60" s="9">
        <f>P60/(H60*O60)*60</f>
        <v>8.1964260100454425</v>
      </c>
      <c r="V60" s="9">
        <f>Q60/(H60*O60)*60</f>
        <v>1.6071423549108712</v>
      </c>
      <c r="W60" s="9">
        <f>R60/(H60*O60)*60</f>
        <v>2.2499992968752198</v>
      </c>
      <c r="X60" s="9">
        <f>S60/(H60*O60)*60</f>
        <v>0.64285694196434862</v>
      </c>
      <c r="Y60" s="9">
        <f>T60/(H60*O60)*60</f>
        <v>1.2857138839286972</v>
      </c>
      <c r="Z60" s="10">
        <v>491</v>
      </c>
      <c r="AA60" s="7">
        <v>2</v>
      </c>
      <c r="AB60" s="7">
        <v>5</v>
      </c>
      <c r="AC60" s="11">
        <f>AA60/MAX(1,(AA60+AB60))</f>
        <v>0.2857142857142857</v>
      </c>
      <c r="AD60">
        <v>-0.1</v>
      </c>
      <c r="AE60">
        <v>0.6</v>
      </c>
      <c r="AF60">
        <v>0</v>
      </c>
      <c r="AG60">
        <v>0.5</v>
      </c>
      <c r="AH60" s="8">
        <f>AG60/H60</f>
        <v>1.4285714285714285E-2</v>
      </c>
      <c r="AI60" s="12">
        <f>AG60-(AM60-525000)/1000000*3</f>
        <v>-0.10000000000000009</v>
      </c>
      <c r="AJ60" t="s">
        <v>75</v>
      </c>
      <c r="AK60">
        <v>2012</v>
      </c>
      <c r="AM60" s="13">
        <v>725000</v>
      </c>
      <c r="AN60" s="7">
        <v>3</v>
      </c>
      <c r="AO60" s="7">
        <v>4</v>
      </c>
      <c r="AP60" s="14">
        <f>(AN60+AO60)/AQ60*60</f>
        <v>1.183209690939693</v>
      </c>
      <c r="AQ60" s="12">
        <v>354.96666670000002</v>
      </c>
      <c r="AR60" s="7">
        <v>0</v>
      </c>
      <c r="AS60" s="7">
        <v>0</v>
      </c>
      <c r="AT60" s="14">
        <f>(AR60+AS60)/MAX(1,AU60)*60</f>
        <v>0</v>
      </c>
      <c r="AU60" s="12">
        <v>16.883333329999999</v>
      </c>
      <c r="AV60" s="12">
        <v>1.8833333329999999</v>
      </c>
      <c r="AW60" s="7">
        <v>0</v>
      </c>
      <c r="AX60" s="7">
        <v>0</v>
      </c>
      <c r="AY60">
        <v>10.130000000000001</v>
      </c>
      <c r="AZ60">
        <v>40.049999999999997</v>
      </c>
      <c r="BA60" s="15">
        <f>AY60/MAX(0.01,(AY60+AZ60))</f>
        <v>0.20187325627740138</v>
      </c>
      <c r="BB60">
        <v>-1.3959999999999999</v>
      </c>
      <c r="BC60">
        <v>1.1279999999999999</v>
      </c>
      <c r="BD60" s="16">
        <v>14</v>
      </c>
      <c r="BE60">
        <v>-2.4</v>
      </c>
      <c r="BF60">
        <v>-5.9480000000000004</v>
      </c>
      <c r="BG60">
        <v>-14</v>
      </c>
      <c r="BH60">
        <v>7.33</v>
      </c>
      <c r="BI60">
        <v>948</v>
      </c>
      <c r="BJ60">
        <v>1022</v>
      </c>
      <c r="BK60">
        <v>1</v>
      </c>
      <c r="BL60">
        <v>0.5</v>
      </c>
      <c r="BM60">
        <f>BL60-BK60</f>
        <v>-0.5</v>
      </c>
      <c r="BN60">
        <v>46.1</v>
      </c>
      <c r="BO60">
        <v>6</v>
      </c>
      <c r="BP60">
        <v>0.48</v>
      </c>
      <c r="BQ60">
        <v>3.8</v>
      </c>
      <c r="BR60" s="15">
        <f>BP60/MAX(0.01,(BP60+BQ60))</f>
        <v>0.11214953271028039</v>
      </c>
      <c r="BS60">
        <v>0.05</v>
      </c>
      <c r="BT60">
        <v>4.5999999999999996</v>
      </c>
      <c r="BU60" s="15">
        <f>BS60/MAX(0.01,(BS60+BT60))</f>
        <v>1.0752688172043013E-2</v>
      </c>
    </row>
    <row r="61" spans="1:73" x14ac:dyDescent="0.25">
      <c r="A61" t="s">
        <v>652</v>
      </c>
      <c r="B61" t="s">
        <v>224</v>
      </c>
      <c r="C61" t="s">
        <v>225</v>
      </c>
      <c r="D61">
        <v>27</v>
      </c>
      <c r="E61" s="5" t="s">
        <v>226</v>
      </c>
      <c r="F61" s="6">
        <v>74</v>
      </c>
      <c r="G61" s="6">
        <v>210</v>
      </c>
      <c r="H61" s="7">
        <v>75</v>
      </c>
      <c r="I61" s="7">
        <v>6</v>
      </c>
      <c r="J61" s="7">
        <v>5</v>
      </c>
      <c r="K61" s="7">
        <v>11</v>
      </c>
      <c r="L61" s="7">
        <v>0</v>
      </c>
      <c r="M61" s="7">
        <v>164</v>
      </c>
      <c r="N61" s="7">
        <v>62</v>
      </c>
      <c r="O61" s="8">
        <v>7.1833299999999998</v>
      </c>
      <c r="P61" s="7">
        <v>123</v>
      </c>
      <c r="Q61" s="7">
        <v>13</v>
      </c>
      <c r="R61" s="7">
        <v>25</v>
      </c>
      <c r="S61" s="7">
        <v>3</v>
      </c>
      <c r="T61" s="7">
        <v>12</v>
      </c>
      <c r="U61" s="9">
        <f>P61/(H61*O61)*60</f>
        <v>13.698382226627484</v>
      </c>
      <c r="V61" s="9">
        <f>Q61/(H61*O61)*60</f>
        <v>1.4477964954972138</v>
      </c>
      <c r="W61" s="9">
        <f>R61/(H61*O61)*60</f>
        <v>2.784224029802334</v>
      </c>
      <c r="X61" s="9">
        <f>S61/(H61*O61)*60</f>
        <v>0.3341068835762801</v>
      </c>
      <c r="Y61" s="9">
        <f>T61/(H61*O61)*60</f>
        <v>1.3364275343051204</v>
      </c>
      <c r="Z61" s="10">
        <v>763</v>
      </c>
      <c r="AA61" s="7">
        <v>2</v>
      </c>
      <c r="AB61" s="7">
        <v>1</v>
      </c>
      <c r="AC61" s="11">
        <f>AA61/MAX(1,(AA61+AB61))</f>
        <v>0.66666666666666663</v>
      </c>
      <c r="AD61">
        <v>-0.3</v>
      </c>
      <c r="AE61">
        <v>1.3</v>
      </c>
      <c r="AF61">
        <v>0</v>
      </c>
      <c r="AG61">
        <v>1</v>
      </c>
      <c r="AH61" s="8">
        <f>AG61/H61</f>
        <v>1.3333333333333334E-2</v>
      </c>
      <c r="AI61" s="12">
        <f>AG61-(AM61-525000)/1000000*3</f>
        <v>-0.52499900000000022</v>
      </c>
      <c r="AJ61" t="s">
        <v>75</v>
      </c>
      <c r="AK61">
        <v>2012</v>
      </c>
      <c r="AM61" s="13">
        <v>1033333</v>
      </c>
      <c r="AN61" s="7">
        <v>6</v>
      </c>
      <c r="AO61" s="7">
        <v>5</v>
      </c>
      <c r="AP61" s="14">
        <f>(AN61+AO61)/AQ61*60</f>
        <v>1.2360707931454253</v>
      </c>
      <c r="AQ61" s="12">
        <v>533.95000000000005</v>
      </c>
      <c r="AR61" s="7">
        <v>0</v>
      </c>
      <c r="AS61" s="7">
        <v>0</v>
      </c>
      <c r="AT61" s="14">
        <f>(AR61+AS61)/MAX(1,AU61)*60</f>
        <v>0</v>
      </c>
      <c r="AU61" s="12">
        <v>2.2999999999999998</v>
      </c>
      <c r="AV61" s="12">
        <v>3.3</v>
      </c>
      <c r="AW61" s="7">
        <v>0</v>
      </c>
      <c r="AX61" s="7">
        <v>0</v>
      </c>
      <c r="AY61">
        <v>7.12</v>
      </c>
      <c r="AZ61">
        <v>42.22</v>
      </c>
      <c r="BA61" s="15">
        <f>AY61/MAX(0.01,(AY61+AZ61))</f>
        <v>0.14430482367247671</v>
      </c>
      <c r="BB61">
        <v>-1.1719999999999999</v>
      </c>
      <c r="BC61">
        <v>-1.58</v>
      </c>
      <c r="BD61">
        <v>13</v>
      </c>
      <c r="BE61">
        <v>-3.375</v>
      </c>
      <c r="BF61">
        <v>0.32400000000000001</v>
      </c>
      <c r="BG61">
        <v>-6.4</v>
      </c>
      <c r="BH61">
        <v>7.39</v>
      </c>
      <c r="BI61">
        <v>933</v>
      </c>
      <c r="BJ61">
        <v>1007</v>
      </c>
      <c r="BK61">
        <v>1.8</v>
      </c>
      <c r="BL61">
        <v>0.6</v>
      </c>
      <c r="BM61">
        <f>BL61-BK61</f>
        <v>-1.2000000000000002</v>
      </c>
      <c r="BN61">
        <v>54.9</v>
      </c>
      <c r="BO61">
        <v>12</v>
      </c>
      <c r="BP61">
        <v>0.03</v>
      </c>
      <c r="BQ61">
        <v>4.16</v>
      </c>
      <c r="BR61" s="15">
        <f>BP61/MAX(0.01,(BP61+BQ61))</f>
        <v>7.1599045346062047E-3</v>
      </c>
      <c r="BS61">
        <v>0.05</v>
      </c>
      <c r="BT61">
        <v>5.46</v>
      </c>
      <c r="BU61" s="15">
        <f>BS61/MAX(0.01,(BS61+BT61))</f>
        <v>9.0744101633393835E-3</v>
      </c>
    </row>
    <row r="62" spans="1:73" x14ac:dyDescent="0.25">
      <c r="B62" t="s">
        <v>422</v>
      </c>
      <c r="C62" t="s">
        <v>502</v>
      </c>
      <c r="D62">
        <v>26</v>
      </c>
      <c r="E62" s="5" t="s">
        <v>503</v>
      </c>
      <c r="F62" s="6">
        <v>71</v>
      </c>
      <c r="G62" s="6">
        <v>190</v>
      </c>
      <c r="H62" s="7">
        <v>76</v>
      </c>
      <c r="I62" s="7">
        <v>9</v>
      </c>
      <c r="J62" s="7">
        <v>10</v>
      </c>
      <c r="K62" s="7">
        <v>19</v>
      </c>
      <c r="L62" s="7">
        <v>-6</v>
      </c>
      <c r="M62" s="7">
        <v>29</v>
      </c>
      <c r="N62" s="7">
        <v>100</v>
      </c>
      <c r="O62" s="8">
        <v>12.43333</v>
      </c>
      <c r="P62" s="7">
        <v>94</v>
      </c>
      <c r="Q62" s="7">
        <v>33</v>
      </c>
      <c r="R62" s="7">
        <v>31</v>
      </c>
      <c r="S62" s="7">
        <v>27</v>
      </c>
      <c r="T62" s="7">
        <v>33</v>
      </c>
      <c r="U62" s="9">
        <f>P62/(H62*O62)*60</f>
        <v>5.9686766389848467</v>
      </c>
      <c r="V62" s="9">
        <f>Q62/(H62*O62)*60</f>
        <v>2.0953864796436168</v>
      </c>
      <c r="W62" s="9">
        <f>R62/(H62*O62)*60</f>
        <v>1.9683933596652157</v>
      </c>
      <c r="X62" s="9">
        <f>S62/(H62*O62)*60</f>
        <v>1.7144071197084136</v>
      </c>
      <c r="Y62" s="9">
        <f>T62/(H62*O62)*60</f>
        <v>2.0953864796436168</v>
      </c>
      <c r="Z62" s="10">
        <v>1454</v>
      </c>
      <c r="AA62" s="7">
        <v>36</v>
      </c>
      <c r="AB62" s="7">
        <v>47</v>
      </c>
      <c r="AC62" s="11">
        <f>AA62/MAX(1,(AA62+AB62))</f>
        <v>0.43373493975903615</v>
      </c>
      <c r="AD62">
        <v>-1</v>
      </c>
      <c r="AE62">
        <v>2</v>
      </c>
      <c r="AF62">
        <v>0</v>
      </c>
      <c r="AG62">
        <v>1</v>
      </c>
      <c r="AH62" s="8">
        <f>AG62/H62</f>
        <v>1.3157894736842105E-2</v>
      </c>
      <c r="AI62" s="12">
        <f>AG62-(AM62-525000)/1000000*3</f>
        <v>-1.5250010000000001</v>
      </c>
      <c r="AJ62" t="s">
        <v>75</v>
      </c>
      <c r="AK62">
        <v>2012</v>
      </c>
      <c r="AM62" s="13">
        <v>1366667</v>
      </c>
      <c r="AN62" s="7">
        <v>9</v>
      </c>
      <c r="AO62" s="7">
        <v>10</v>
      </c>
      <c r="AP62" s="14">
        <f>(AN62+AO62)/AQ62*60</f>
        <v>1.2857626227033259</v>
      </c>
      <c r="AQ62" s="12">
        <v>886.6333333</v>
      </c>
      <c r="AR62" s="7">
        <v>0</v>
      </c>
      <c r="AS62" s="7">
        <v>0</v>
      </c>
      <c r="AT62" s="14">
        <f>(AR62+AS62)/MAX(1,AU62)*60</f>
        <v>0</v>
      </c>
      <c r="AU62" s="12">
        <v>11.4</v>
      </c>
      <c r="AV62" s="12">
        <v>47.066666669999996</v>
      </c>
      <c r="AW62" s="7">
        <v>0</v>
      </c>
      <c r="AX62" s="7">
        <v>0</v>
      </c>
      <c r="AY62">
        <v>11.56</v>
      </c>
      <c r="AZ62">
        <v>37.869999999999997</v>
      </c>
      <c r="BA62" s="15">
        <f>AY62/MAX(0.01,(AY62+AZ62))</f>
        <v>0.23386607323487762</v>
      </c>
      <c r="BB62">
        <v>0.28199999999999997</v>
      </c>
      <c r="BC62">
        <v>-0.191</v>
      </c>
      <c r="BD62" s="16">
        <v>11</v>
      </c>
      <c r="BE62">
        <v>-3.3969999999999998</v>
      </c>
      <c r="BF62">
        <v>1.8919999999999999</v>
      </c>
      <c r="BG62">
        <v>-7.7</v>
      </c>
      <c r="BH62">
        <v>7.04</v>
      </c>
      <c r="BI62">
        <v>912</v>
      </c>
      <c r="BJ62">
        <v>983</v>
      </c>
      <c r="BK62">
        <v>0.5</v>
      </c>
      <c r="BL62">
        <v>1.1000000000000001</v>
      </c>
      <c r="BM62">
        <f>BL62-BK62</f>
        <v>0.60000000000000009</v>
      </c>
      <c r="BN62">
        <v>48.1</v>
      </c>
      <c r="BO62">
        <v>5</v>
      </c>
      <c r="BP62">
        <v>0.15</v>
      </c>
      <c r="BQ62">
        <v>5.15</v>
      </c>
      <c r="BR62" s="15">
        <f>BP62/MAX(0.01,(BP62+BQ62))</f>
        <v>2.8301886792452824E-2</v>
      </c>
      <c r="BS62">
        <v>0.62</v>
      </c>
      <c r="BT62">
        <v>3.56</v>
      </c>
      <c r="BU62" s="15">
        <f>BS62/MAX(0.01,(BS62+BT62))</f>
        <v>0.14832535885167464</v>
      </c>
    </row>
    <row r="63" spans="1:73" x14ac:dyDescent="0.25">
      <c r="B63" t="s">
        <v>359</v>
      </c>
      <c r="C63" t="s">
        <v>360</v>
      </c>
      <c r="D63">
        <v>26</v>
      </c>
      <c r="E63" s="5" t="s">
        <v>361</v>
      </c>
      <c r="F63" s="6">
        <v>75</v>
      </c>
      <c r="G63" s="6">
        <v>220</v>
      </c>
      <c r="H63" s="7">
        <v>32</v>
      </c>
      <c r="I63" s="7">
        <v>1</v>
      </c>
      <c r="J63" s="7">
        <v>5</v>
      </c>
      <c r="K63" s="7">
        <v>6</v>
      </c>
      <c r="L63" s="7">
        <v>6</v>
      </c>
      <c r="M63" s="7">
        <v>16</v>
      </c>
      <c r="N63" s="7">
        <v>23</v>
      </c>
      <c r="O63" s="8">
        <v>11.95</v>
      </c>
      <c r="P63" s="7">
        <v>61</v>
      </c>
      <c r="Q63" s="7">
        <v>13</v>
      </c>
      <c r="R63" s="7">
        <v>4</v>
      </c>
      <c r="S63" s="7">
        <v>3</v>
      </c>
      <c r="T63" s="7">
        <v>10</v>
      </c>
      <c r="U63" s="9">
        <f>P63/(H63*O63)*60</f>
        <v>9.5711297071129717</v>
      </c>
      <c r="V63" s="9">
        <f>Q63/(H63*O63)*60</f>
        <v>2.0397489539748959</v>
      </c>
      <c r="W63" s="9">
        <f>R63/(H63*O63)*60</f>
        <v>0.62761506276150636</v>
      </c>
      <c r="X63" s="9">
        <f>S63/(H63*O63)*60</f>
        <v>0.47071129707112969</v>
      </c>
      <c r="Y63" s="9">
        <f>T63/(H63*O63)*60</f>
        <v>1.5690376569037658</v>
      </c>
      <c r="Z63" s="10">
        <v>560</v>
      </c>
      <c r="AA63" s="7">
        <v>3</v>
      </c>
      <c r="AB63" s="7">
        <v>12</v>
      </c>
      <c r="AC63" s="11">
        <f>AA63/MAX(1,(AA63+AB63))</f>
        <v>0.2</v>
      </c>
      <c r="AD63">
        <v>-0.9</v>
      </c>
      <c r="AE63">
        <v>1.4</v>
      </c>
      <c r="AF63">
        <v>0</v>
      </c>
      <c r="AG63">
        <v>0.4</v>
      </c>
      <c r="AH63" s="8">
        <f>AG63/H63</f>
        <v>1.2500000000000001E-2</v>
      </c>
      <c r="AI63" s="12">
        <f>AG63-(AM63-525000)/1000000*3</f>
        <v>0.4</v>
      </c>
      <c r="AJ63" t="s">
        <v>75</v>
      </c>
      <c r="AK63">
        <v>2012</v>
      </c>
      <c r="AM63" s="13">
        <v>525000</v>
      </c>
      <c r="AN63" s="7">
        <v>1</v>
      </c>
      <c r="AO63" s="7">
        <v>5</v>
      </c>
      <c r="AP63" s="14">
        <f>(AN63+AO63)/AQ63*60</f>
        <v>0.98612125630148639</v>
      </c>
      <c r="AQ63" s="12">
        <v>365.06666669999998</v>
      </c>
      <c r="AR63" s="7">
        <v>0</v>
      </c>
      <c r="AS63" s="7">
        <v>0</v>
      </c>
      <c r="AT63" s="14">
        <f>(AR63+AS63)/MAX(1,AU63)*60</f>
        <v>0</v>
      </c>
      <c r="AU63" s="12">
        <v>16.166666670000001</v>
      </c>
      <c r="AV63" s="12">
        <v>1.6333333329999999</v>
      </c>
      <c r="AW63" s="7">
        <v>0</v>
      </c>
      <c r="AX63" s="7">
        <v>0</v>
      </c>
      <c r="AY63">
        <v>11.37</v>
      </c>
      <c r="AZ63">
        <v>38.64</v>
      </c>
      <c r="BA63" s="15">
        <f>AY63/MAX(0.01,(AY63+AZ63))</f>
        <v>0.22735452909418116</v>
      </c>
      <c r="BB63">
        <v>-0.20100000000000001</v>
      </c>
      <c r="BC63">
        <v>-0.45300000000000001</v>
      </c>
      <c r="BD63" s="16">
        <v>10</v>
      </c>
      <c r="BE63">
        <v>0.91400000000000003</v>
      </c>
      <c r="BF63">
        <v>0.67500000000000004</v>
      </c>
      <c r="BG63">
        <v>-11.1</v>
      </c>
      <c r="BH63">
        <v>11.36</v>
      </c>
      <c r="BI63">
        <v>944</v>
      </c>
      <c r="BJ63">
        <v>1057</v>
      </c>
      <c r="BK63">
        <v>0.3</v>
      </c>
      <c r="BL63">
        <v>0.3</v>
      </c>
      <c r="BM63">
        <f>BL63-BK63</f>
        <v>0</v>
      </c>
      <c r="BN63">
        <v>47.7</v>
      </c>
      <c r="BO63">
        <v>4</v>
      </c>
      <c r="BP63">
        <v>0.52</v>
      </c>
      <c r="BQ63">
        <v>4.21</v>
      </c>
      <c r="BR63" s="15">
        <f>BP63/MAX(0.01,(BP63+BQ63))</f>
        <v>0.10993657505285412</v>
      </c>
      <c r="BS63">
        <v>0.05</v>
      </c>
      <c r="BT63">
        <v>4.5599999999999996</v>
      </c>
      <c r="BU63" s="15">
        <f>BS63/MAX(0.01,(BS63+BT63))</f>
        <v>1.084598698481562E-2</v>
      </c>
    </row>
    <row r="64" spans="1:73" x14ac:dyDescent="0.25">
      <c r="B64" t="s">
        <v>255</v>
      </c>
      <c r="C64" t="s">
        <v>256</v>
      </c>
      <c r="D64">
        <v>38</v>
      </c>
      <c r="E64" s="5" t="s">
        <v>257</v>
      </c>
      <c r="F64" s="6">
        <v>72</v>
      </c>
      <c r="G64" s="6">
        <v>200</v>
      </c>
      <c r="H64" s="7">
        <v>74</v>
      </c>
      <c r="I64" s="7">
        <v>11</v>
      </c>
      <c r="J64" s="7">
        <v>13</v>
      </c>
      <c r="K64" s="7">
        <v>24</v>
      </c>
      <c r="L64" s="7">
        <v>-9</v>
      </c>
      <c r="M64" s="7">
        <v>40</v>
      </c>
      <c r="N64" s="7">
        <v>97</v>
      </c>
      <c r="O64" s="8">
        <v>11.866669999999999</v>
      </c>
      <c r="P64" s="7">
        <v>56</v>
      </c>
      <c r="Q64" s="7">
        <v>6</v>
      </c>
      <c r="R64" s="7">
        <v>36</v>
      </c>
      <c r="S64" s="7">
        <v>28</v>
      </c>
      <c r="T64" s="7">
        <v>16</v>
      </c>
      <c r="U64" s="9">
        <f>P64/(H64*O64)*60</f>
        <v>3.8262971335181151</v>
      </c>
      <c r="V64" s="9">
        <f>Q64/(H64*O64)*60</f>
        <v>0.40996040716265514</v>
      </c>
      <c r="W64" s="9">
        <f>R64/(H64*O64)*60</f>
        <v>2.4597624429759311</v>
      </c>
      <c r="X64" s="9">
        <f>S64/(H64*O64)*60</f>
        <v>1.9131485667590575</v>
      </c>
      <c r="Y64" s="9">
        <f>T64/(H64*O64)*60</f>
        <v>1.093227752433747</v>
      </c>
      <c r="Z64" s="10">
        <v>1105</v>
      </c>
      <c r="AA64" s="7">
        <v>1</v>
      </c>
      <c r="AB64" s="7">
        <v>0</v>
      </c>
      <c r="AC64" s="11">
        <f>AA64/MAX(1,(AA64+AB64))</f>
        <v>1</v>
      </c>
      <c r="AD64">
        <v>1.4</v>
      </c>
      <c r="AE64">
        <v>-0.6</v>
      </c>
      <c r="AF64">
        <v>0</v>
      </c>
      <c r="AG64">
        <v>0.8</v>
      </c>
      <c r="AH64" s="8">
        <f>AG64/H64</f>
        <v>1.0810810810810811E-2</v>
      </c>
      <c r="AI64" s="12">
        <f>AG64-(AM64-525000)/1000000*3</f>
        <v>-3.2500000000000009</v>
      </c>
      <c r="AJ64" t="s">
        <v>75</v>
      </c>
      <c r="AK64">
        <v>2012</v>
      </c>
      <c r="AM64" s="13">
        <v>1875000</v>
      </c>
      <c r="AN64" s="7">
        <v>1</v>
      </c>
      <c r="AO64" s="7">
        <v>8</v>
      </c>
      <c r="AP64" s="14">
        <f>(AN64+AO64)/AQ64*60</f>
        <v>0.82860211753874469</v>
      </c>
      <c r="AQ64" s="12">
        <v>651.70000000000005</v>
      </c>
      <c r="AR64" s="7">
        <v>10</v>
      </c>
      <c r="AS64" s="7">
        <v>5</v>
      </c>
      <c r="AT64" s="14">
        <f>(AR64+AS64)/MAX(1,AU64)*60</f>
        <v>3.9764359357844534</v>
      </c>
      <c r="AU64" s="12">
        <v>226.33333329999999</v>
      </c>
      <c r="AV64" s="12">
        <v>0.58333333300000001</v>
      </c>
      <c r="AW64" s="7">
        <v>0</v>
      </c>
      <c r="AX64" s="7">
        <v>0</v>
      </c>
      <c r="AY64">
        <v>8.8000000000000007</v>
      </c>
      <c r="AZ64">
        <v>38.81</v>
      </c>
      <c r="BA64" s="15">
        <f>AY64/MAX(0.01,(AY64+AZ64))</f>
        <v>0.18483511867254779</v>
      </c>
      <c r="BB64">
        <v>-1.6</v>
      </c>
      <c r="BC64">
        <v>-1.847</v>
      </c>
      <c r="BD64">
        <v>11</v>
      </c>
      <c r="BE64">
        <v>-1.5409999999999999</v>
      </c>
      <c r="BF64">
        <v>8.2370000000000001</v>
      </c>
      <c r="BG64">
        <v>-5.6</v>
      </c>
      <c r="BH64">
        <v>4.68</v>
      </c>
      <c r="BI64">
        <v>932</v>
      </c>
      <c r="BJ64">
        <v>979</v>
      </c>
      <c r="BK64">
        <v>1</v>
      </c>
      <c r="BL64">
        <v>1.3</v>
      </c>
      <c r="BM64">
        <f>BL64-BK64</f>
        <v>0.30000000000000004</v>
      </c>
      <c r="BN64">
        <v>66.8</v>
      </c>
      <c r="BO64">
        <v>13</v>
      </c>
      <c r="BP64">
        <v>2.96</v>
      </c>
      <c r="BQ64">
        <v>2.92</v>
      </c>
      <c r="BR64" s="15">
        <f>BP64/MAX(0.01,(BP64+BQ64))</f>
        <v>0.50340136054421769</v>
      </c>
      <c r="BS64">
        <v>0.01</v>
      </c>
      <c r="BT64">
        <v>5.41</v>
      </c>
      <c r="BU64" s="15">
        <f>BS64/MAX(0.01,(BS64+BT64))</f>
        <v>1.845018450184502E-3</v>
      </c>
    </row>
    <row r="65" spans="2:73" x14ac:dyDescent="0.25">
      <c r="B65" t="s">
        <v>298</v>
      </c>
      <c r="C65" t="s">
        <v>299</v>
      </c>
      <c r="D65">
        <v>29</v>
      </c>
      <c r="E65" s="5" t="s">
        <v>300</v>
      </c>
      <c r="F65" s="6">
        <v>76</v>
      </c>
      <c r="G65" s="6">
        <v>242</v>
      </c>
      <c r="H65" s="7">
        <v>65</v>
      </c>
      <c r="I65" s="7">
        <v>7</v>
      </c>
      <c r="J65" s="7">
        <v>10</v>
      </c>
      <c r="K65" s="7">
        <v>17</v>
      </c>
      <c r="L65" s="7">
        <v>-7</v>
      </c>
      <c r="M65" s="7">
        <v>43</v>
      </c>
      <c r="N65" s="7">
        <v>119</v>
      </c>
      <c r="O65" s="8">
        <v>14.31667</v>
      </c>
      <c r="P65" s="7">
        <v>90</v>
      </c>
      <c r="Q65" s="7">
        <v>16</v>
      </c>
      <c r="R65" s="7">
        <v>55</v>
      </c>
      <c r="S65" s="7">
        <v>38</v>
      </c>
      <c r="T65" s="7">
        <v>27</v>
      </c>
      <c r="U65" s="9">
        <f>P65/(H65*O65)*60</f>
        <v>5.8028105053006795</v>
      </c>
      <c r="V65" s="9">
        <f>Q65/(H65*O65)*60</f>
        <v>1.0316107564978985</v>
      </c>
      <c r="W65" s="9">
        <f>R65/(H65*O65)*60</f>
        <v>3.5461619754615259</v>
      </c>
      <c r="X65" s="9">
        <f>S65/(H65*O65)*60</f>
        <v>2.450075546682509</v>
      </c>
      <c r="Y65" s="9">
        <f>T65/(H65*O65)*60</f>
        <v>1.7408431515902036</v>
      </c>
      <c r="Z65" s="10">
        <v>1253</v>
      </c>
      <c r="AA65" s="7">
        <v>14</v>
      </c>
      <c r="AB65" s="7">
        <v>18</v>
      </c>
      <c r="AC65" s="11">
        <f>AA65/MAX(1,(AA65+AB65))</f>
        <v>0.4375</v>
      </c>
      <c r="AD65">
        <v>-0.3</v>
      </c>
      <c r="AE65">
        <v>1</v>
      </c>
      <c r="AF65">
        <v>0</v>
      </c>
      <c r="AG65">
        <v>0.7</v>
      </c>
      <c r="AH65" s="8">
        <f>AG65/H65</f>
        <v>1.0769230769230769E-2</v>
      </c>
      <c r="AI65" s="12">
        <f>AG65-(AM65-525000)/1000000*3</f>
        <v>-10.475000000000001</v>
      </c>
      <c r="AJ65" t="s">
        <v>75</v>
      </c>
      <c r="AK65">
        <v>2012</v>
      </c>
      <c r="AM65" s="13">
        <v>4250000</v>
      </c>
      <c r="AN65" s="7">
        <v>6</v>
      </c>
      <c r="AO65" s="7">
        <v>10</v>
      </c>
      <c r="AP65" s="14">
        <f>(AN65+AO65)/AQ65*60</f>
        <v>1.1602610587382161</v>
      </c>
      <c r="AQ65" s="12">
        <v>827.4</v>
      </c>
      <c r="AR65" s="7">
        <v>1</v>
      </c>
      <c r="AS65" s="7">
        <v>0</v>
      </c>
      <c r="AT65" s="14">
        <f>(AR65+AS65)/MAX(1,AU65)*60</f>
        <v>0.59523809523809523</v>
      </c>
      <c r="AU65" s="12">
        <v>100.8</v>
      </c>
      <c r="AV65" s="12">
        <v>2.65</v>
      </c>
      <c r="AW65" s="7">
        <v>0</v>
      </c>
      <c r="AX65" s="7">
        <v>0</v>
      </c>
      <c r="AY65">
        <v>12.6</v>
      </c>
      <c r="AZ65">
        <v>34.86</v>
      </c>
      <c r="BA65" s="15">
        <f>AY65/MAX(0.01,(AY65+AZ65))</f>
        <v>0.26548672566371678</v>
      </c>
      <c r="BB65">
        <v>0.39500000000000002</v>
      </c>
      <c r="BC65">
        <v>-0.19800000000000001</v>
      </c>
      <c r="BD65" s="16">
        <v>8</v>
      </c>
      <c r="BE65">
        <v>-0.44600000000000001</v>
      </c>
      <c r="BF65">
        <v>9.0350000000000001</v>
      </c>
      <c r="BG65">
        <v>1</v>
      </c>
      <c r="BH65">
        <v>4.82</v>
      </c>
      <c r="BI65">
        <v>927</v>
      </c>
      <c r="BJ65">
        <v>975</v>
      </c>
      <c r="BK65">
        <v>1</v>
      </c>
      <c r="BL65">
        <v>0.6</v>
      </c>
      <c r="BM65">
        <f>BL65-BK65</f>
        <v>-0.4</v>
      </c>
      <c r="BN65">
        <v>53.8</v>
      </c>
      <c r="BO65">
        <v>16</v>
      </c>
      <c r="BP65">
        <v>1.53</v>
      </c>
      <c r="BQ65">
        <v>3.73</v>
      </c>
      <c r="BR65" s="15">
        <f>BP65/MAX(0.01,(BP65+BQ65))</f>
        <v>0.29087452471482894</v>
      </c>
      <c r="BS65">
        <v>0.04</v>
      </c>
      <c r="BT65">
        <v>5.74</v>
      </c>
      <c r="BU65" s="15">
        <f>BS65/MAX(0.01,(BS65+BT65))</f>
        <v>6.920415224913495E-3</v>
      </c>
    </row>
    <row r="66" spans="2:73" x14ac:dyDescent="0.25">
      <c r="B66" t="s">
        <v>440</v>
      </c>
      <c r="C66" t="s">
        <v>130</v>
      </c>
      <c r="D66">
        <v>30</v>
      </c>
      <c r="E66" s="5" t="s">
        <v>504</v>
      </c>
      <c r="F66" s="6">
        <v>77</v>
      </c>
      <c r="G66" s="6">
        <v>230</v>
      </c>
      <c r="H66" s="7">
        <v>67</v>
      </c>
      <c r="I66" s="7">
        <v>6</v>
      </c>
      <c r="J66" s="7">
        <v>4</v>
      </c>
      <c r="K66" s="7">
        <v>10</v>
      </c>
      <c r="L66" s="7">
        <v>-5</v>
      </c>
      <c r="M66" s="7">
        <v>88</v>
      </c>
      <c r="N66" s="7">
        <v>72</v>
      </c>
      <c r="O66" s="8">
        <v>7.8</v>
      </c>
      <c r="P66" s="7">
        <v>78</v>
      </c>
      <c r="Q66" s="7">
        <v>13</v>
      </c>
      <c r="R66" s="7">
        <v>18</v>
      </c>
      <c r="S66" s="7">
        <v>13</v>
      </c>
      <c r="T66" s="7">
        <v>13</v>
      </c>
      <c r="U66" s="9">
        <f>P66/(H66*O66)*60</f>
        <v>8.9552238805970141</v>
      </c>
      <c r="V66" s="9">
        <f>Q66/(H66*O66)*60</f>
        <v>1.4925373134328357</v>
      </c>
      <c r="W66" s="9">
        <f>R66/(H66*O66)*60</f>
        <v>2.0665901262916186</v>
      </c>
      <c r="X66" s="9">
        <f>S66/(H66*O66)*60</f>
        <v>1.4925373134328357</v>
      </c>
      <c r="Y66" s="9">
        <f>T66/(H66*O66)*60</f>
        <v>1.4925373134328357</v>
      </c>
      <c r="Z66" s="10">
        <v>849</v>
      </c>
      <c r="AA66" s="7">
        <v>20</v>
      </c>
      <c r="AB66" s="7">
        <v>13</v>
      </c>
      <c r="AC66" s="11">
        <f>AA66/MAX(1,(AA66+AB66))</f>
        <v>0.60606060606060608</v>
      </c>
      <c r="AD66">
        <v>0.1</v>
      </c>
      <c r="AE66">
        <v>0.9</v>
      </c>
      <c r="AF66">
        <v>-0.3</v>
      </c>
      <c r="AG66">
        <v>0.7</v>
      </c>
      <c r="AH66" s="8">
        <f>AG66/H66</f>
        <v>1.0447761194029849E-2</v>
      </c>
      <c r="AI66" s="12">
        <f>AG66-(AM66-525000)/1000000*3</f>
        <v>9.9999999999999867E-2</v>
      </c>
      <c r="AJ66" t="s">
        <v>75</v>
      </c>
      <c r="AK66">
        <v>2012</v>
      </c>
      <c r="AM66" s="13">
        <v>725000</v>
      </c>
      <c r="AN66" s="7">
        <v>6</v>
      </c>
      <c r="AO66" s="7">
        <v>4</v>
      </c>
      <c r="AP66" s="14">
        <f>(AN66+AO66)/AQ66*60</f>
        <v>1.1735558742226135</v>
      </c>
      <c r="AQ66" s="12">
        <v>511.26666669999997</v>
      </c>
      <c r="AR66" s="7">
        <v>0</v>
      </c>
      <c r="AS66" s="7">
        <v>0</v>
      </c>
      <c r="AT66" s="14">
        <f>(AR66+AS66)/MAX(1,AU66)*60</f>
        <v>0</v>
      </c>
      <c r="AU66" s="12">
        <v>10.53333333</v>
      </c>
      <c r="AV66" s="12">
        <v>1.3</v>
      </c>
      <c r="AW66" s="7">
        <v>1</v>
      </c>
      <c r="AX66" s="7">
        <v>0</v>
      </c>
      <c r="AY66">
        <v>7.63</v>
      </c>
      <c r="AZ66">
        <v>41.23</v>
      </c>
      <c r="BA66" s="15">
        <f>AY66/MAX(0.01,(AY66+AZ66))</f>
        <v>0.15616045845272206</v>
      </c>
      <c r="BB66">
        <v>-1.286</v>
      </c>
      <c r="BC66">
        <v>-1.333</v>
      </c>
      <c r="BD66" s="16">
        <v>15</v>
      </c>
      <c r="BE66">
        <v>-1.286</v>
      </c>
      <c r="BF66">
        <v>3.7389999999999999</v>
      </c>
      <c r="BG66">
        <v>-5.3</v>
      </c>
      <c r="BH66">
        <v>4.33</v>
      </c>
      <c r="BI66">
        <v>925</v>
      </c>
      <c r="BJ66">
        <v>968</v>
      </c>
      <c r="BK66">
        <v>1.9</v>
      </c>
      <c r="BL66">
        <v>0.8</v>
      </c>
      <c r="BM66">
        <f>BL66-BK66</f>
        <v>-1.0999999999999999</v>
      </c>
      <c r="BN66">
        <v>54.8</v>
      </c>
      <c r="BO66">
        <v>12</v>
      </c>
      <c r="BP66">
        <v>0.11</v>
      </c>
      <c r="BQ66">
        <v>5.37</v>
      </c>
      <c r="BR66" s="15">
        <f>BP66/MAX(0.01,(BP66+BQ66))</f>
        <v>2.0072992700729927E-2</v>
      </c>
      <c r="BS66">
        <v>0.02</v>
      </c>
      <c r="BT66">
        <v>4.62</v>
      </c>
      <c r="BU66" s="15">
        <f>BS66/MAX(0.01,(BS66+BT66))</f>
        <v>4.3103448275862077E-3</v>
      </c>
    </row>
    <row r="67" spans="2:73" x14ac:dyDescent="0.25">
      <c r="B67" t="s">
        <v>467</v>
      </c>
      <c r="C67" t="s">
        <v>468</v>
      </c>
      <c r="D67">
        <v>30</v>
      </c>
      <c r="E67" s="5" t="s">
        <v>469</v>
      </c>
      <c r="F67" s="6">
        <v>76</v>
      </c>
      <c r="G67" s="6">
        <v>228</v>
      </c>
      <c r="H67" s="7">
        <v>73</v>
      </c>
      <c r="I67" s="7">
        <v>9</v>
      </c>
      <c r="J67" s="7">
        <v>10</v>
      </c>
      <c r="K67" s="7">
        <v>19</v>
      </c>
      <c r="L67" s="7">
        <v>-4</v>
      </c>
      <c r="M67" s="7">
        <v>23</v>
      </c>
      <c r="N67" s="7">
        <v>111</v>
      </c>
      <c r="O67" s="8">
        <v>12.31667</v>
      </c>
      <c r="P67" s="7">
        <v>137</v>
      </c>
      <c r="Q67" s="7">
        <v>20</v>
      </c>
      <c r="R67" s="7">
        <v>33</v>
      </c>
      <c r="S67" s="7">
        <v>8</v>
      </c>
      <c r="T67" s="7">
        <v>14</v>
      </c>
      <c r="U67" s="9">
        <f>P67/(H67*O67)*60</f>
        <v>9.1423038634653206</v>
      </c>
      <c r="V67" s="9">
        <f>Q67/(H67*O67)*60</f>
        <v>1.3346428997759592</v>
      </c>
      <c r="W67" s="9">
        <f>R67/(H67*O67)*60</f>
        <v>2.2021607846303324</v>
      </c>
      <c r="X67" s="9">
        <f>S67/(H67*O67)*60</f>
        <v>0.53385715991038374</v>
      </c>
      <c r="Y67" s="9">
        <f>T67/(H67*O67)*60</f>
        <v>0.9342500298431714</v>
      </c>
      <c r="Z67" s="10">
        <v>1135</v>
      </c>
      <c r="AA67" s="7">
        <v>6</v>
      </c>
      <c r="AB67" s="7">
        <v>5</v>
      </c>
      <c r="AC67" s="11">
        <f>AA67/MAX(1,(AA67+AB67))</f>
        <v>0.54545454545454541</v>
      </c>
      <c r="AD67">
        <v>0.1</v>
      </c>
      <c r="AE67">
        <v>0.6</v>
      </c>
      <c r="AF67">
        <v>0</v>
      </c>
      <c r="AG67">
        <v>0.7</v>
      </c>
      <c r="AH67" s="8">
        <f>AG67/H67</f>
        <v>9.5890410958904097E-3</v>
      </c>
      <c r="AI67" s="12">
        <f>AG67-(AM67-525000)/1000000*3</f>
        <v>-0.72499999999999987</v>
      </c>
      <c r="AJ67" t="s">
        <v>75</v>
      </c>
      <c r="AK67">
        <v>2012</v>
      </c>
      <c r="AM67" s="13">
        <v>1000000</v>
      </c>
      <c r="AN67" s="7">
        <v>9</v>
      </c>
      <c r="AO67" s="7">
        <v>9</v>
      </c>
      <c r="AP67" s="14">
        <f>(AN67+AO67)/AQ67*60</f>
        <v>1.2614857499323113</v>
      </c>
      <c r="AQ67" s="12">
        <v>856.1333333</v>
      </c>
      <c r="AR67" s="7">
        <v>0</v>
      </c>
      <c r="AS67" s="7">
        <v>1</v>
      </c>
      <c r="AT67" s="14">
        <f>(AR67+AS67)/MAX(1,AU67)*60</f>
        <v>1.3931888543813322</v>
      </c>
      <c r="AU67" s="12">
        <v>43.066666669999996</v>
      </c>
      <c r="AV67" s="12">
        <v>0</v>
      </c>
      <c r="AW67" s="7">
        <v>0</v>
      </c>
      <c r="AX67" s="7">
        <v>0</v>
      </c>
      <c r="AY67">
        <v>11.73</v>
      </c>
      <c r="AZ67">
        <v>37.54</v>
      </c>
      <c r="BA67" s="15">
        <f>AY67/MAX(0.01,(AY67+AZ67))</f>
        <v>0.23807590826060485</v>
      </c>
      <c r="BB67">
        <v>0.14000000000000001</v>
      </c>
      <c r="BC67">
        <v>-0.126</v>
      </c>
      <c r="BD67" s="16">
        <v>9</v>
      </c>
      <c r="BE67">
        <v>-2.4710000000000001</v>
      </c>
      <c r="BF67">
        <v>-2.4769999999999999</v>
      </c>
      <c r="BG67">
        <v>-9.3000000000000007</v>
      </c>
      <c r="BH67">
        <v>6.88</v>
      </c>
      <c r="BI67">
        <v>932</v>
      </c>
      <c r="BJ67">
        <v>1001</v>
      </c>
      <c r="BK67">
        <v>0.4</v>
      </c>
      <c r="BL67">
        <v>0.6</v>
      </c>
      <c r="BM67">
        <f>BL67-BK67</f>
        <v>0.19999999999999996</v>
      </c>
      <c r="BN67">
        <v>41.2</v>
      </c>
      <c r="BO67">
        <v>3</v>
      </c>
      <c r="BP67">
        <v>0.59</v>
      </c>
      <c r="BQ67">
        <v>4.2</v>
      </c>
      <c r="BR67" s="15">
        <f>BP67/MAX(0.01,(BP67+BQ67))</f>
        <v>0.12317327766179539</v>
      </c>
      <c r="BS67">
        <v>0</v>
      </c>
      <c r="BT67">
        <v>0</v>
      </c>
      <c r="BU67" s="15">
        <f>BS67/MAX(0.01,(BS67+BT67))</f>
        <v>0</v>
      </c>
    </row>
    <row r="68" spans="2:73" x14ac:dyDescent="0.25">
      <c r="B68" t="s">
        <v>473</v>
      </c>
      <c r="C68" t="s">
        <v>474</v>
      </c>
      <c r="D68">
        <v>26</v>
      </c>
      <c r="E68" s="5" t="s">
        <v>475</v>
      </c>
      <c r="F68" s="6">
        <v>71</v>
      </c>
      <c r="G68" s="6">
        <v>189</v>
      </c>
      <c r="H68" s="7">
        <v>23</v>
      </c>
      <c r="I68" s="7">
        <v>2</v>
      </c>
      <c r="J68" s="7">
        <v>2</v>
      </c>
      <c r="K68" s="7">
        <v>4</v>
      </c>
      <c r="L68" s="7">
        <v>-4</v>
      </c>
      <c r="M68" s="7">
        <v>2</v>
      </c>
      <c r="N68" s="7">
        <v>34</v>
      </c>
      <c r="O68" s="8">
        <v>11.033329999999999</v>
      </c>
      <c r="P68" s="7">
        <v>7</v>
      </c>
      <c r="Q68" s="7">
        <v>4</v>
      </c>
      <c r="R68" s="7">
        <v>11</v>
      </c>
      <c r="S68" s="7">
        <v>2</v>
      </c>
      <c r="T68" s="7">
        <v>6</v>
      </c>
      <c r="U68" s="9">
        <f>P68/(H68*O68)*60</f>
        <v>1.6550642068366841</v>
      </c>
      <c r="V68" s="9">
        <f>Q68/(H68*O68)*60</f>
        <v>0.9457509753352481</v>
      </c>
      <c r="W68" s="9">
        <f>R68/(H68*O68)*60</f>
        <v>2.6008151821719325</v>
      </c>
      <c r="X68" s="9">
        <f>S68/(H68*O68)*60</f>
        <v>0.47287548766762405</v>
      </c>
      <c r="Y68" s="9">
        <f>T68/(H68*O68)*60</f>
        <v>1.418626463002872</v>
      </c>
      <c r="Z68" s="10">
        <v>320</v>
      </c>
      <c r="AA68" s="7">
        <v>5</v>
      </c>
      <c r="AB68" s="7">
        <v>4</v>
      </c>
      <c r="AC68" s="11">
        <f>AA68/MAX(1,(AA68+AB68))</f>
        <v>0.55555555555555558</v>
      </c>
      <c r="AD68">
        <v>-0.5</v>
      </c>
      <c r="AE68">
        <v>-0.1</v>
      </c>
      <c r="AF68">
        <v>0.8</v>
      </c>
      <c r="AG68">
        <v>0.1</v>
      </c>
      <c r="AH68" s="8">
        <f>AG68/H68</f>
        <v>4.3478260869565218E-3</v>
      </c>
      <c r="AI68" s="12">
        <f>AG68-(AM68-525000)/1000000*3</f>
        <v>-0.20000000000000004</v>
      </c>
      <c r="AJ68" t="s">
        <v>75</v>
      </c>
      <c r="AK68">
        <v>2012</v>
      </c>
      <c r="AM68" s="13">
        <v>625000</v>
      </c>
      <c r="AN68" s="7">
        <v>2</v>
      </c>
      <c r="AO68" s="7">
        <v>1</v>
      </c>
      <c r="AP68" s="14">
        <f>(AN68+AO68)/AQ68*60</f>
        <v>0.85612366230677772</v>
      </c>
      <c r="AQ68" s="12">
        <v>210.25</v>
      </c>
      <c r="AR68" s="7">
        <v>0</v>
      </c>
      <c r="AS68" s="7">
        <v>1</v>
      </c>
      <c r="AT68" s="14">
        <f>(AR68+AS68)/MAX(1,AU68)*60</f>
        <v>1.3719512196167645</v>
      </c>
      <c r="AU68" s="12">
        <v>43.733333330000001</v>
      </c>
      <c r="AV68" s="12">
        <v>0.15</v>
      </c>
      <c r="AW68" s="7">
        <v>3</v>
      </c>
      <c r="AX68" s="7">
        <v>2</v>
      </c>
      <c r="AY68">
        <v>9.1</v>
      </c>
      <c r="AZ68">
        <v>39.950000000000003</v>
      </c>
      <c r="BA68" s="15">
        <f>AY68/MAX(0.01,(AY68+AZ68))</f>
        <v>0.18552497451580019</v>
      </c>
      <c r="BB68">
        <v>-0.67300000000000004</v>
      </c>
      <c r="BC68">
        <v>-0.16600000000000001</v>
      </c>
      <c r="BD68" s="16">
        <v>13</v>
      </c>
      <c r="BE68">
        <v>-0.32900000000000001</v>
      </c>
      <c r="BF68">
        <v>-1.4019999999999999</v>
      </c>
      <c r="BG68">
        <v>-15.2</v>
      </c>
      <c r="BH68">
        <v>5.32</v>
      </c>
      <c r="BI68">
        <v>926</v>
      </c>
      <c r="BJ68">
        <v>979</v>
      </c>
      <c r="BK68">
        <v>0.3</v>
      </c>
      <c r="BL68">
        <v>0.9</v>
      </c>
      <c r="BM68">
        <f>BL68-BK68</f>
        <v>0.60000000000000009</v>
      </c>
      <c r="BN68">
        <v>58</v>
      </c>
      <c r="BO68">
        <v>16</v>
      </c>
      <c r="BP68">
        <v>1.9</v>
      </c>
      <c r="BQ68">
        <v>3.41</v>
      </c>
      <c r="BR68" s="15">
        <f>BP68/MAX(0.01,(BP68+BQ68))</f>
        <v>0.35781544256120523</v>
      </c>
      <c r="BS68">
        <v>0.01</v>
      </c>
      <c r="BT68">
        <v>4.78</v>
      </c>
      <c r="BU68" s="15">
        <f>BS68/MAX(0.01,(BS68+BT68))</f>
        <v>2.0876826722338207E-3</v>
      </c>
    </row>
    <row r="69" spans="2:73" x14ac:dyDescent="0.25">
      <c r="B69" t="s">
        <v>290</v>
      </c>
      <c r="C69" t="s">
        <v>291</v>
      </c>
      <c r="D69">
        <v>31</v>
      </c>
      <c r="E69" s="5" t="s">
        <v>249</v>
      </c>
      <c r="F69" s="6">
        <v>73</v>
      </c>
      <c r="G69" s="6">
        <v>237</v>
      </c>
      <c r="H69" s="7">
        <v>51</v>
      </c>
      <c r="I69" s="7">
        <v>2</v>
      </c>
      <c r="J69" s="7">
        <v>3</v>
      </c>
      <c r="K69" s="7">
        <v>5</v>
      </c>
      <c r="L69" s="7">
        <v>0</v>
      </c>
      <c r="M69" s="7">
        <v>114</v>
      </c>
      <c r="N69" s="7">
        <v>24</v>
      </c>
      <c r="O69" s="8">
        <v>7.35</v>
      </c>
      <c r="P69" s="7">
        <v>67</v>
      </c>
      <c r="Q69" s="7">
        <v>10</v>
      </c>
      <c r="R69" s="7">
        <v>13</v>
      </c>
      <c r="S69" s="7">
        <v>5</v>
      </c>
      <c r="T69" s="7">
        <v>5</v>
      </c>
      <c r="U69" s="9">
        <f>P69/(H69*O69)*60</f>
        <v>10.724289715886355</v>
      </c>
      <c r="V69" s="9">
        <f>Q69/(H69*O69)*60</f>
        <v>1.6006402561024411</v>
      </c>
      <c r="W69" s="9">
        <f>R69/(H69*O69)*60</f>
        <v>2.0808323329331735</v>
      </c>
      <c r="X69" s="9">
        <f>S69/(H69*O69)*60</f>
        <v>0.80032012805122055</v>
      </c>
      <c r="Y69" s="9">
        <f>T69/(H69*O69)*60</f>
        <v>0.80032012805122055</v>
      </c>
      <c r="Z69" s="10">
        <v>585</v>
      </c>
      <c r="AA69" s="7">
        <v>2</v>
      </c>
      <c r="AB69" s="7">
        <v>5</v>
      </c>
      <c r="AC69" s="11">
        <f>AA69/MAX(1,(AA69+AB69))</f>
        <v>0.2857142857142857</v>
      </c>
      <c r="AD69">
        <v>-0.6</v>
      </c>
      <c r="AE69">
        <v>0.8</v>
      </c>
      <c r="AF69">
        <v>0</v>
      </c>
      <c r="AG69">
        <v>0.2</v>
      </c>
      <c r="AH69" s="8">
        <f>AG69/H69</f>
        <v>3.9215686274509803E-3</v>
      </c>
      <c r="AI69" s="12">
        <f>AG69-(AM69-525000)/1000000*3</f>
        <v>-0.73750000000000004</v>
      </c>
      <c r="AJ69" t="s">
        <v>75</v>
      </c>
      <c r="AK69">
        <v>2012</v>
      </c>
      <c r="AM69" s="13">
        <v>837500</v>
      </c>
      <c r="AN69" s="7">
        <v>2</v>
      </c>
      <c r="AO69" s="7">
        <v>3</v>
      </c>
      <c r="AP69" s="14">
        <f>(AN69+AO69)/AQ69*60</f>
        <v>0.80472103004291851</v>
      </c>
      <c r="AQ69" s="12">
        <v>372.8</v>
      </c>
      <c r="AR69" s="7">
        <v>0</v>
      </c>
      <c r="AS69" s="7">
        <v>0</v>
      </c>
      <c r="AT69" s="14">
        <f>(AR69+AS69)/MAX(1,AU69)*60</f>
        <v>0</v>
      </c>
      <c r="AU69" s="12">
        <v>1.35</v>
      </c>
      <c r="AV69" s="12">
        <v>0.7</v>
      </c>
      <c r="AW69" s="7">
        <v>0</v>
      </c>
      <c r="AX69" s="7">
        <v>0</v>
      </c>
      <c r="AY69">
        <v>7.31</v>
      </c>
      <c r="AZ69">
        <v>41.44</v>
      </c>
      <c r="BA69" s="15">
        <f>AY69/MAX(0.01,(AY69+AZ69))</f>
        <v>0.14994871794871795</v>
      </c>
      <c r="BB69">
        <v>-1.57</v>
      </c>
      <c r="BC69">
        <v>-0.28000000000000003</v>
      </c>
      <c r="BD69" s="16">
        <v>18</v>
      </c>
      <c r="BE69">
        <v>-1.92</v>
      </c>
      <c r="BF69">
        <v>-3.0459999999999998</v>
      </c>
      <c r="BG69">
        <v>-6.1</v>
      </c>
      <c r="BH69">
        <v>4.93</v>
      </c>
      <c r="BI69">
        <v>959</v>
      </c>
      <c r="BJ69">
        <v>1008</v>
      </c>
      <c r="BK69">
        <v>2.6</v>
      </c>
      <c r="BL69">
        <v>0.3</v>
      </c>
      <c r="BM69">
        <f>BL69-BK69</f>
        <v>-2.3000000000000003</v>
      </c>
      <c r="BN69">
        <v>50.9</v>
      </c>
      <c r="BO69">
        <v>14</v>
      </c>
      <c r="BP69">
        <v>0.03</v>
      </c>
      <c r="BQ69">
        <v>5.16</v>
      </c>
      <c r="BR69" s="15">
        <f>BP69/MAX(0.01,(BP69+BQ69))</f>
        <v>5.7803468208092483E-3</v>
      </c>
      <c r="BS69">
        <v>0.01</v>
      </c>
      <c r="BT69">
        <v>5.1100000000000003</v>
      </c>
      <c r="BU69" s="15">
        <f>BS69/MAX(0.01,(BS69+BT69))</f>
        <v>1.953125E-3</v>
      </c>
    </row>
    <row r="70" spans="2:73" x14ac:dyDescent="0.25">
      <c r="B70" t="s">
        <v>200</v>
      </c>
      <c r="C70" t="s">
        <v>201</v>
      </c>
      <c r="D70">
        <v>38</v>
      </c>
      <c r="E70" s="5" t="s">
        <v>202</v>
      </c>
      <c r="F70" s="6">
        <v>73</v>
      </c>
      <c r="G70" s="6">
        <v>215</v>
      </c>
      <c r="H70" s="7">
        <v>78</v>
      </c>
      <c r="I70" s="7">
        <v>12</v>
      </c>
      <c r="J70" s="7">
        <v>15</v>
      </c>
      <c r="K70" s="7">
        <v>27</v>
      </c>
      <c r="L70" s="7">
        <v>-13</v>
      </c>
      <c r="M70" s="7">
        <v>4</v>
      </c>
      <c r="N70" s="7">
        <v>75</v>
      </c>
      <c r="O70" s="8">
        <v>13.533329999999999</v>
      </c>
      <c r="P70" s="7">
        <v>21</v>
      </c>
      <c r="Q70" s="7">
        <v>15</v>
      </c>
      <c r="R70" s="7">
        <v>25</v>
      </c>
      <c r="S70" s="7">
        <v>15</v>
      </c>
      <c r="T70" s="7">
        <v>16</v>
      </c>
      <c r="U70" s="9">
        <f>P70/(H70*O70)*60</f>
        <v>1.1936342462532248</v>
      </c>
      <c r="V70" s="9">
        <f>Q70/(H70*O70)*60</f>
        <v>0.85259589018087489</v>
      </c>
      <c r="W70" s="9">
        <f>R70/(H70*O70)*60</f>
        <v>1.4209931503014581</v>
      </c>
      <c r="X70" s="9">
        <f>S70/(H70*O70)*60</f>
        <v>0.85259589018087489</v>
      </c>
      <c r="Y70" s="9">
        <f>T70/(H70*O70)*60</f>
        <v>0.90943561619293323</v>
      </c>
      <c r="Z70" s="10">
        <v>1465</v>
      </c>
      <c r="AA70" s="7">
        <v>7</v>
      </c>
      <c r="AB70" s="7">
        <v>7</v>
      </c>
      <c r="AC70" s="11">
        <f>AA70/MAX(1,(AA70+AB70))</f>
        <v>0.5</v>
      </c>
      <c r="AD70">
        <v>-0.1</v>
      </c>
      <c r="AE70">
        <v>0.4</v>
      </c>
      <c r="AF70">
        <v>0</v>
      </c>
      <c r="AG70">
        <v>0.3</v>
      </c>
      <c r="AH70" s="8">
        <f>AG70/H70</f>
        <v>3.8461538461538459E-3</v>
      </c>
      <c r="AI70" s="12">
        <f>AG70-(AM70-525000)/1000000*3</f>
        <v>-4.1250000000000009</v>
      </c>
      <c r="AJ70" t="s">
        <v>75</v>
      </c>
      <c r="AK70">
        <v>2012</v>
      </c>
      <c r="AM70" s="13">
        <v>2000000</v>
      </c>
      <c r="AN70" s="7">
        <v>8</v>
      </c>
      <c r="AO70" s="7">
        <v>12</v>
      </c>
      <c r="AP70" s="14">
        <f>(AN70+AO70)/AQ70*60</f>
        <v>1.3599274705349047</v>
      </c>
      <c r="AQ70" s="12">
        <v>882.4</v>
      </c>
      <c r="AR70" s="7">
        <v>4</v>
      </c>
      <c r="AS70" s="7">
        <v>3</v>
      </c>
      <c r="AT70" s="14">
        <f>(AR70+AS70)/MAX(1,AU70)*60</f>
        <v>2.4202842878256403</v>
      </c>
      <c r="AU70" s="12">
        <v>173.53333330000001</v>
      </c>
      <c r="AV70" s="12">
        <v>0.93333333299999999</v>
      </c>
      <c r="AW70" s="7">
        <v>0</v>
      </c>
      <c r="AX70" s="7">
        <v>0</v>
      </c>
      <c r="AY70">
        <v>11.3</v>
      </c>
      <c r="AZ70">
        <v>37.69</v>
      </c>
      <c r="BA70" s="15">
        <f>AY70/MAX(0.01,(AY70+AZ70))</f>
        <v>0.23065931822820987</v>
      </c>
      <c r="BB70">
        <v>0.191</v>
      </c>
      <c r="BC70">
        <v>0.436</v>
      </c>
      <c r="BD70">
        <v>10</v>
      </c>
      <c r="BE70">
        <v>0.47199999999999998</v>
      </c>
      <c r="BF70">
        <v>6.157</v>
      </c>
      <c r="BG70">
        <v>-8.6</v>
      </c>
      <c r="BH70">
        <v>8.0399999999999991</v>
      </c>
      <c r="BI70">
        <v>893</v>
      </c>
      <c r="BJ70">
        <v>973</v>
      </c>
      <c r="BK70">
        <v>0.1</v>
      </c>
      <c r="BL70">
        <v>0.4</v>
      </c>
      <c r="BM70">
        <f>BL70-BK70</f>
        <v>0.30000000000000004</v>
      </c>
      <c r="BN70">
        <v>64.099999999999994</v>
      </c>
      <c r="BO70">
        <v>12</v>
      </c>
      <c r="BP70">
        <v>2.2200000000000002</v>
      </c>
      <c r="BQ70">
        <v>3.29</v>
      </c>
      <c r="BR70" s="15">
        <f>BP70/MAX(0.01,(BP70+BQ70))</f>
        <v>0.40290381125226865</v>
      </c>
      <c r="BS70">
        <v>0.02</v>
      </c>
      <c r="BT70">
        <v>4.62</v>
      </c>
      <c r="BU70" s="15">
        <f>BS70/MAX(0.01,(BS70+BT70))</f>
        <v>4.3103448275862077E-3</v>
      </c>
    </row>
    <row r="71" spans="2:73" x14ac:dyDescent="0.25">
      <c r="B71" t="s">
        <v>523</v>
      </c>
      <c r="C71" t="s">
        <v>162</v>
      </c>
      <c r="D71">
        <v>37</v>
      </c>
      <c r="E71" s="5" t="s">
        <v>524</v>
      </c>
      <c r="F71" s="6">
        <v>69</v>
      </c>
      <c r="G71" s="6">
        <v>180</v>
      </c>
      <c r="H71" s="7">
        <v>80</v>
      </c>
      <c r="I71" s="7">
        <v>3</v>
      </c>
      <c r="J71" s="7">
        <v>5</v>
      </c>
      <c r="K71" s="7">
        <v>8</v>
      </c>
      <c r="L71" s="7">
        <v>-5</v>
      </c>
      <c r="M71" s="7">
        <v>83</v>
      </c>
      <c r="N71" s="7">
        <v>67</v>
      </c>
      <c r="O71" s="8">
        <v>9.3000000000000007</v>
      </c>
      <c r="P71" s="7">
        <v>92</v>
      </c>
      <c r="Q71" s="7">
        <v>29</v>
      </c>
      <c r="R71" s="7">
        <v>18</v>
      </c>
      <c r="S71" s="7">
        <v>5</v>
      </c>
      <c r="T71" s="7">
        <v>14</v>
      </c>
      <c r="U71" s="9">
        <f>P71/(H71*O71)*60</f>
        <v>7.4193548387096779</v>
      </c>
      <c r="V71" s="9">
        <f>Q71/(H71*O71)*60</f>
        <v>2.338709677419355</v>
      </c>
      <c r="W71" s="9">
        <f>R71/(H71*O71)*60</f>
        <v>1.4516129032258065</v>
      </c>
      <c r="X71" s="9">
        <f>S71/(H71*O71)*60</f>
        <v>0.40322580645161293</v>
      </c>
      <c r="Y71" s="9">
        <f>T71/(H71*O71)*60</f>
        <v>1.1290322580645162</v>
      </c>
      <c r="Z71" s="10">
        <v>1217</v>
      </c>
      <c r="AA71" s="7">
        <v>259</v>
      </c>
      <c r="AB71" s="7">
        <v>191</v>
      </c>
      <c r="AC71" s="11">
        <f>AA71/MAX(1,(AA71+AB71))</f>
        <v>0.5755555555555556</v>
      </c>
      <c r="AD71">
        <v>-1.6</v>
      </c>
      <c r="AE71">
        <v>1.9</v>
      </c>
      <c r="AF71">
        <v>0</v>
      </c>
      <c r="AG71">
        <v>0.3</v>
      </c>
      <c r="AH71" s="8">
        <f>AG71/H71</f>
        <v>3.7499999999999999E-3</v>
      </c>
      <c r="AI71" s="12">
        <f>AG71-(AM71-525000)/1000000*3</f>
        <v>-0.22499999999999992</v>
      </c>
      <c r="AJ71" t="s">
        <v>75</v>
      </c>
      <c r="AK71">
        <v>2012</v>
      </c>
      <c r="AL71" s="13">
        <v>100000</v>
      </c>
      <c r="AM71" s="13">
        <v>700000</v>
      </c>
      <c r="AN71" s="7">
        <v>3</v>
      </c>
      <c r="AO71" s="7">
        <v>4</v>
      </c>
      <c r="AP71" s="14">
        <f>(AN71+AO71)/AQ71*60</f>
        <v>0.69219359442442496</v>
      </c>
      <c r="AQ71" s="12">
        <v>606.76666669999997</v>
      </c>
      <c r="AR71" s="7">
        <v>0</v>
      </c>
      <c r="AS71" s="7">
        <v>0</v>
      </c>
      <c r="AT71" s="14">
        <f>(AR71+AS71)/MAX(1,AU71)*60</f>
        <v>0</v>
      </c>
      <c r="AU71" s="12">
        <v>2.4333333330000002</v>
      </c>
      <c r="AV71" s="12">
        <v>135.6333333</v>
      </c>
      <c r="AW71" s="7">
        <v>0</v>
      </c>
      <c r="AX71" s="7">
        <v>0</v>
      </c>
      <c r="AY71">
        <v>7.54</v>
      </c>
      <c r="AZ71">
        <v>40.24</v>
      </c>
      <c r="BA71" s="15">
        <f>AY71/MAX(0.01,(AY71+AZ71))</f>
        <v>0.15780661364587692</v>
      </c>
      <c r="BB71">
        <v>-1.22</v>
      </c>
      <c r="BC71">
        <v>-1.8280000000000001</v>
      </c>
      <c r="BD71" s="16">
        <v>15</v>
      </c>
      <c r="BE71">
        <v>-0.51400000000000001</v>
      </c>
      <c r="BF71">
        <v>6.0119999999999996</v>
      </c>
      <c r="BG71">
        <v>-4.3</v>
      </c>
      <c r="BH71">
        <v>3.53</v>
      </c>
      <c r="BI71">
        <v>940</v>
      </c>
      <c r="BJ71">
        <v>975</v>
      </c>
      <c r="BK71">
        <v>1.1000000000000001</v>
      </c>
      <c r="BL71">
        <v>0.5</v>
      </c>
      <c r="BM71">
        <f>BL71-BK71</f>
        <v>-0.60000000000000009</v>
      </c>
      <c r="BN71">
        <v>48</v>
      </c>
      <c r="BO71">
        <v>5</v>
      </c>
      <c r="BP71">
        <v>0.02</v>
      </c>
      <c r="BQ71">
        <v>5.04</v>
      </c>
      <c r="BR71" s="15">
        <f>BP71/MAX(0.01,(BP71+BQ71))</f>
        <v>3.9525691699604749E-3</v>
      </c>
      <c r="BS71">
        <v>1.69</v>
      </c>
      <c r="BT71">
        <v>3.9</v>
      </c>
      <c r="BU71" s="15">
        <f>BS71/MAX(0.01,(BS71+BT71))</f>
        <v>0.30232558139534882</v>
      </c>
    </row>
    <row r="72" spans="2:73" x14ac:dyDescent="0.25">
      <c r="B72" t="s">
        <v>312</v>
      </c>
      <c r="C72" t="s">
        <v>133</v>
      </c>
      <c r="D72">
        <v>26</v>
      </c>
      <c r="E72" s="5" t="s">
        <v>203</v>
      </c>
      <c r="F72" s="6">
        <v>73</v>
      </c>
      <c r="G72" s="6">
        <v>191</v>
      </c>
      <c r="H72" s="7">
        <v>67</v>
      </c>
      <c r="I72" s="7">
        <v>2</v>
      </c>
      <c r="J72" s="7">
        <v>6</v>
      </c>
      <c r="K72" s="7">
        <v>8</v>
      </c>
      <c r="L72" s="7">
        <v>-2</v>
      </c>
      <c r="M72" s="7">
        <v>67</v>
      </c>
      <c r="N72" s="7">
        <v>54</v>
      </c>
      <c r="O72" s="8">
        <v>9.7333300000000005</v>
      </c>
      <c r="P72" s="7">
        <v>149</v>
      </c>
      <c r="Q72" s="7">
        <v>25</v>
      </c>
      <c r="R72" s="7">
        <v>20</v>
      </c>
      <c r="S72" s="7">
        <v>12</v>
      </c>
      <c r="T72" s="7">
        <v>16</v>
      </c>
      <c r="U72" s="9">
        <f>P72/(H72*O72)*60</f>
        <v>13.708857690111763</v>
      </c>
      <c r="V72" s="9">
        <f>Q72/(H72*O72)*60</f>
        <v>2.3001439077368731</v>
      </c>
      <c r="W72" s="9">
        <f>R72/(H72*O72)*60</f>
        <v>1.8401151261894984</v>
      </c>
      <c r="X72" s="9">
        <f>S72/(H72*O72)*60</f>
        <v>1.1040690757136988</v>
      </c>
      <c r="Y72" s="9">
        <f>T72/(H72*O72)*60</f>
        <v>1.4720921009515986</v>
      </c>
      <c r="Z72" s="10">
        <v>981</v>
      </c>
      <c r="AA72" s="7">
        <v>175</v>
      </c>
      <c r="AB72" s="7">
        <v>195</v>
      </c>
      <c r="AC72" s="11">
        <f>AA72/MAX(1,(AA72+AB72))</f>
        <v>0.47297297297297297</v>
      </c>
      <c r="AD72">
        <v>-1.8</v>
      </c>
      <c r="AE72">
        <v>2</v>
      </c>
      <c r="AF72">
        <v>0</v>
      </c>
      <c r="AG72">
        <v>0.2</v>
      </c>
      <c r="AH72" s="8">
        <f>AG72/H72</f>
        <v>2.9850746268656717E-3</v>
      </c>
      <c r="AI72" s="12">
        <f>AG72-(AM72-525000)/1000000*3</f>
        <v>-0.7</v>
      </c>
      <c r="AJ72" t="s">
        <v>75</v>
      </c>
      <c r="AK72">
        <v>2012</v>
      </c>
      <c r="AM72" s="13">
        <v>825000</v>
      </c>
      <c r="AN72" s="7">
        <v>2</v>
      </c>
      <c r="AO72" s="7">
        <v>6</v>
      </c>
      <c r="AP72" s="14">
        <f>(AN72+AO72)/AQ72*60</f>
        <v>0.84825636187274644</v>
      </c>
      <c r="AQ72" s="12">
        <v>565.8666667</v>
      </c>
      <c r="AR72" s="7">
        <v>0</v>
      </c>
      <c r="AS72" s="7">
        <v>0</v>
      </c>
      <c r="AT72" s="14">
        <f>(AR72+AS72)/MAX(1,AU72)*60</f>
        <v>0</v>
      </c>
      <c r="AU72" s="12">
        <v>7.45</v>
      </c>
      <c r="AV72" s="12">
        <v>78.933333329999996</v>
      </c>
      <c r="AW72" s="7">
        <v>0</v>
      </c>
      <c r="AX72" s="7">
        <v>0</v>
      </c>
      <c r="AY72">
        <v>8.3699999999999992</v>
      </c>
      <c r="AZ72">
        <v>38.79</v>
      </c>
      <c r="BA72" s="15">
        <f>AY72/MAX(0.01,(AY72+AZ72))</f>
        <v>0.17748091603053434</v>
      </c>
      <c r="BB72">
        <v>-1.1180000000000001</v>
      </c>
      <c r="BC72">
        <v>-1.399</v>
      </c>
      <c r="BD72" s="16">
        <v>16</v>
      </c>
      <c r="BE72">
        <v>-1.9059999999999999</v>
      </c>
      <c r="BF72">
        <v>8.0809999999999995</v>
      </c>
      <c r="BG72">
        <v>-9.1999999999999993</v>
      </c>
      <c r="BH72">
        <v>5.0999999999999996</v>
      </c>
      <c r="BI72">
        <v>934</v>
      </c>
      <c r="BJ72">
        <v>985</v>
      </c>
      <c r="BK72">
        <v>1.1000000000000001</v>
      </c>
      <c r="BL72">
        <v>1.1000000000000001</v>
      </c>
      <c r="BM72">
        <f>BL72-BK72</f>
        <v>0</v>
      </c>
      <c r="BN72">
        <v>46.7</v>
      </c>
      <c r="BO72">
        <v>3</v>
      </c>
      <c r="BP72">
        <v>0.12</v>
      </c>
      <c r="BQ72">
        <v>5.41</v>
      </c>
      <c r="BR72" s="15">
        <f>BP72/MAX(0.01,(BP72+BQ72))</f>
        <v>2.1699819168173595E-2</v>
      </c>
      <c r="BS72">
        <v>1.1499999999999999</v>
      </c>
      <c r="BT72">
        <v>4.74</v>
      </c>
      <c r="BU72" s="15">
        <f>BS72/MAX(0.01,(BS72+BT72))</f>
        <v>0.1952461799660441</v>
      </c>
    </row>
    <row r="73" spans="2:73" x14ac:dyDescent="0.25">
      <c r="B73" t="s">
        <v>505</v>
      </c>
      <c r="C73" t="s">
        <v>201</v>
      </c>
      <c r="D73">
        <v>30</v>
      </c>
      <c r="E73" s="5" t="s">
        <v>506</v>
      </c>
      <c r="F73" s="6">
        <v>74</v>
      </c>
      <c r="G73" s="6">
        <v>210</v>
      </c>
      <c r="H73" s="7">
        <v>39</v>
      </c>
      <c r="I73" s="7">
        <v>1</v>
      </c>
      <c r="J73" s="7">
        <v>3</v>
      </c>
      <c r="K73" s="7">
        <v>4</v>
      </c>
      <c r="L73" s="7">
        <v>3</v>
      </c>
      <c r="M73" s="7">
        <v>4</v>
      </c>
      <c r="N73" s="7">
        <v>33</v>
      </c>
      <c r="O73" s="8">
        <v>7.7</v>
      </c>
      <c r="P73" s="7">
        <v>66</v>
      </c>
      <c r="Q73" s="7">
        <v>8</v>
      </c>
      <c r="R73" s="7">
        <v>12</v>
      </c>
      <c r="S73" s="7">
        <v>4</v>
      </c>
      <c r="T73" s="7">
        <v>6</v>
      </c>
      <c r="U73" s="9">
        <f>P73/(H73*O73)*60</f>
        <v>13.186813186813186</v>
      </c>
      <c r="V73" s="9">
        <f>Q73/(H73*O73)*60</f>
        <v>1.5984015984015985</v>
      </c>
      <c r="W73" s="9">
        <f>R73/(H73*O73)*60</f>
        <v>2.3976023976023977</v>
      </c>
      <c r="X73" s="9">
        <f>S73/(H73*O73)*60</f>
        <v>0.79920079920079923</v>
      </c>
      <c r="Y73" s="9">
        <f>T73/(H73*O73)*60</f>
        <v>1.1988011988011988</v>
      </c>
      <c r="Z73" s="10">
        <v>508</v>
      </c>
      <c r="AA73" s="7">
        <v>5</v>
      </c>
      <c r="AB73" s="7">
        <v>10</v>
      </c>
      <c r="AC73" s="11">
        <f>AA73/MAX(1,(AA73+AB73))</f>
        <v>0.33333333333333331</v>
      </c>
      <c r="AD73">
        <v>-1</v>
      </c>
      <c r="AE73">
        <v>1.1000000000000001</v>
      </c>
      <c r="AF73">
        <v>0</v>
      </c>
      <c r="AG73">
        <v>0.1</v>
      </c>
      <c r="AH73" s="8">
        <f>AG73/H73</f>
        <v>2.5641025641025641E-3</v>
      </c>
      <c r="AI73" s="12">
        <f>AG73-(AM73-525000)/1000000*3</f>
        <v>-5.0000000000000017E-2</v>
      </c>
      <c r="AJ73" t="s">
        <v>75</v>
      </c>
      <c r="AK73">
        <v>2012</v>
      </c>
      <c r="AM73" s="13">
        <v>575000</v>
      </c>
      <c r="AN73" s="7">
        <v>1</v>
      </c>
      <c r="AO73" s="7">
        <v>3</v>
      </c>
      <c r="AP73" s="14">
        <f>(AN73+AO73)/AQ73*60</f>
        <v>0.84492166872029573</v>
      </c>
      <c r="AQ73" s="12">
        <v>284.05</v>
      </c>
      <c r="AR73" s="7">
        <v>0</v>
      </c>
      <c r="AS73" s="7">
        <v>0</v>
      </c>
      <c r="AT73" s="14">
        <f>(AR73+AS73)/MAX(1,AU73)*60</f>
        <v>0</v>
      </c>
      <c r="AU73" s="12">
        <v>1.6666666670000001</v>
      </c>
      <c r="AV73" s="12">
        <v>14.766666669999999</v>
      </c>
      <c r="AW73" s="7">
        <v>0</v>
      </c>
      <c r="AX73" s="7">
        <v>0</v>
      </c>
      <c r="AY73">
        <v>7.27</v>
      </c>
      <c r="AZ73">
        <v>41.22</v>
      </c>
      <c r="BA73" s="15">
        <f>AY73/MAX(0.01,(AY73+AZ73))</f>
        <v>0.14992782016910705</v>
      </c>
      <c r="BB73">
        <v>-1.8640000000000001</v>
      </c>
      <c r="BC73">
        <v>-0.90200000000000002</v>
      </c>
      <c r="BD73" s="16">
        <v>16</v>
      </c>
      <c r="BE73">
        <v>-3.3</v>
      </c>
      <c r="BF73">
        <v>2.3519999999999999</v>
      </c>
      <c r="BG73">
        <v>-0.1</v>
      </c>
      <c r="BH73">
        <v>6.47</v>
      </c>
      <c r="BI73">
        <v>945</v>
      </c>
      <c r="BJ73">
        <v>1010</v>
      </c>
      <c r="BK73">
        <v>0.2</v>
      </c>
      <c r="BL73">
        <v>1.1000000000000001</v>
      </c>
      <c r="BM73">
        <f>BL73-BK73</f>
        <v>0.90000000000000013</v>
      </c>
      <c r="BN73">
        <v>61.5</v>
      </c>
      <c r="BO73">
        <v>16</v>
      </c>
      <c r="BP73">
        <v>0.04</v>
      </c>
      <c r="BQ73">
        <v>5.71</v>
      </c>
      <c r="BR73" s="15">
        <f>BP73/MAX(0.01,(BP73+BQ73))</f>
        <v>6.956521739130435E-3</v>
      </c>
      <c r="BS73">
        <v>0.38</v>
      </c>
      <c r="BT73">
        <v>4.3099999999999996</v>
      </c>
      <c r="BU73" s="15">
        <f>BS73/MAX(0.01,(BS73+BT73))</f>
        <v>8.1023454157782532E-2</v>
      </c>
    </row>
    <row r="74" spans="2:73" x14ac:dyDescent="0.25">
      <c r="B74" t="s">
        <v>535</v>
      </c>
      <c r="C74" t="s">
        <v>264</v>
      </c>
      <c r="D74">
        <v>28</v>
      </c>
      <c r="E74" s="5" t="s">
        <v>221</v>
      </c>
      <c r="F74" s="6">
        <v>69</v>
      </c>
      <c r="G74" s="6">
        <v>175</v>
      </c>
      <c r="H74" s="7">
        <v>45</v>
      </c>
      <c r="I74" s="7">
        <v>4</v>
      </c>
      <c r="J74" s="7">
        <v>8</v>
      </c>
      <c r="K74" s="7">
        <v>12</v>
      </c>
      <c r="L74" s="7">
        <v>-11</v>
      </c>
      <c r="M74" s="7">
        <v>10</v>
      </c>
      <c r="N74" s="7">
        <v>46</v>
      </c>
      <c r="O74" s="8">
        <v>12.01667</v>
      </c>
      <c r="P74" s="7">
        <v>22</v>
      </c>
      <c r="Q74" s="7">
        <v>15</v>
      </c>
      <c r="R74" s="7">
        <v>17</v>
      </c>
      <c r="S74" s="7">
        <v>9</v>
      </c>
      <c r="T74" s="7">
        <v>16</v>
      </c>
      <c r="U74" s="9">
        <f>P74/(H74*O74)*60</f>
        <v>2.4410534144095939</v>
      </c>
      <c r="V74" s="9">
        <f>Q74/(H74*O74)*60</f>
        <v>1.6643546007338141</v>
      </c>
      <c r="W74" s="9">
        <f>R74/(H74*O74)*60</f>
        <v>1.8862685474983225</v>
      </c>
      <c r="X74" s="9">
        <f>S74/(H74*O74)*60</f>
        <v>0.99861276044028835</v>
      </c>
      <c r="Y74" s="9">
        <f>T74/(H74*O74)*60</f>
        <v>1.7753115741160683</v>
      </c>
      <c r="Z74" s="10">
        <v>691</v>
      </c>
      <c r="AA74" s="7">
        <v>22</v>
      </c>
      <c r="AB74" s="7">
        <v>18</v>
      </c>
      <c r="AC74" s="11">
        <f>AA74/MAX(1,(AA74+AB74))</f>
        <v>0.55000000000000004</v>
      </c>
      <c r="AD74">
        <v>0.2</v>
      </c>
      <c r="AE74">
        <v>-0.1</v>
      </c>
      <c r="AF74">
        <v>0</v>
      </c>
      <c r="AG74">
        <v>0.1</v>
      </c>
      <c r="AH74" s="8">
        <f>AG74/H74</f>
        <v>2.2222222222222222E-3</v>
      </c>
      <c r="AI74" s="12">
        <f>AG74-(AM74-525000)/1000000*3</f>
        <v>-0.20000000000000004</v>
      </c>
      <c r="AJ74" t="s">
        <v>75</v>
      </c>
      <c r="AK74">
        <v>2012</v>
      </c>
      <c r="AM74" s="13">
        <v>625000</v>
      </c>
      <c r="AN74" s="7">
        <v>3</v>
      </c>
      <c r="AO74" s="7">
        <v>6</v>
      </c>
      <c r="AP74" s="14">
        <f>(AN74+AO74)/AQ74*60</f>
        <v>1.1212624584717608</v>
      </c>
      <c r="AQ74" s="12">
        <v>481.6</v>
      </c>
      <c r="AR74" s="7">
        <v>1</v>
      </c>
      <c r="AS74" s="7">
        <v>2</v>
      </c>
      <c r="AT74" s="14">
        <f>(AR74+AS74)/MAX(1,AU74)*60</f>
        <v>4.4353182755183012</v>
      </c>
      <c r="AU74" s="12">
        <v>40.583333330000002</v>
      </c>
      <c r="AV74" s="12">
        <v>19.283333330000001</v>
      </c>
      <c r="AW74" s="7">
        <v>0</v>
      </c>
      <c r="AX74" s="7">
        <v>0</v>
      </c>
      <c r="AY74">
        <v>10.48</v>
      </c>
      <c r="AZ74">
        <v>37.840000000000003</v>
      </c>
      <c r="BA74" s="15">
        <f>AY74/MAX(0.01,(AY74+AZ74))</f>
        <v>0.21688741721854302</v>
      </c>
      <c r="BB74">
        <v>0.66400000000000003</v>
      </c>
      <c r="BC74">
        <v>0.58499999999999996</v>
      </c>
      <c r="BD74" s="16">
        <v>6</v>
      </c>
      <c r="BE74">
        <v>-0.67400000000000004</v>
      </c>
      <c r="BF74">
        <v>-5.1379999999999999</v>
      </c>
      <c r="BG74">
        <v>7</v>
      </c>
      <c r="BH74">
        <v>6.88</v>
      </c>
      <c r="BI74">
        <v>900</v>
      </c>
      <c r="BJ74">
        <v>968</v>
      </c>
      <c r="BK74">
        <v>0.4</v>
      </c>
      <c r="BL74">
        <v>0.8</v>
      </c>
      <c r="BM74">
        <f>BL74-BK74</f>
        <v>0.4</v>
      </c>
      <c r="BN74">
        <v>43.6</v>
      </c>
      <c r="BO74">
        <v>8</v>
      </c>
      <c r="BP74">
        <v>0.89</v>
      </c>
      <c r="BQ74">
        <v>3.99</v>
      </c>
      <c r="BR74" s="15">
        <f>BP74/MAX(0.01,(BP74+BQ74))</f>
        <v>0.18237704918032788</v>
      </c>
      <c r="BS74">
        <v>0.43</v>
      </c>
      <c r="BT74">
        <v>4.66</v>
      </c>
      <c r="BU74" s="15">
        <f>BS74/MAX(0.01,(BS74+BT74))</f>
        <v>8.4479371316306479E-2</v>
      </c>
    </row>
    <row r="75" spans="2:73" x14ac:dyDescent="0.25">
      <c r="B75" t="s">
        <v>91</v>
      </c>
      <c r="C75" t="s">
        <v>92</v>
      </c>
      <c r="D75">
        <v>32</v>
      </c>
      <c r="E75" s="5" t="s">
        <v>93</v>
      </c>
      <c r="F75" s="6">
        <v>77</v>
      </c>
      <c r="G75" s="6">
        <v>228</v>
      </c>
      <c r="H75" s="7">
        <v>46</v>
      </c>
      <c r="I75" s="7">
        <v>1</v>
      </c>
      <c r="J75" s="7">
        <v>3</v>
      </c>
      <c r="K75" s="7">
        <v>4</v>
      </c>
      <c r="L75" s="7">
        <v>1</v>
      </c>
      <c r="M75" s="7">
        <v>85</v>
      </c>
      <c r="N75" s="7">
        <v>17</v>
      </c>
      <c r="O75" s="8">
        <v>6.3666700000000001</v>
      </c>
      <c r="P75" s="7">
        <v>57</v>
      </c>
      <c r="Q75" s="7">
        <v>16</v>
      </c>
      <c r="R75" s="7">
        <v>7</v>
      </c>
      <c r="S75" s="7">
        <v>8</v>
      </c>
      <c r="T75" s="7">
        <v>5</v>
      </c>
      <c r="U75" s="9">
        <f>P75/(H75*O75)*60</f>
        <v>11.677662904934056</v>
      </c>
      <c r="V75" s="9">
        <f>Q75/(H75*O75)*60</f>
        <v>3.2779404645428931</v>
      </c>
      <c r="W75" s="9">
        <f>R75/(H75*O75)*60</f>
        <v>1.4340989532375159</v>
      </c>
      <c r="X75" s="9">
        <f>S75/(H75*O75)*60</f>
        <v>1.6389702322714466</v>
      </c>
      <c r="Y75" s="9">
        <f>T75/(H75*O75)*60</f>
        <v>1.0243563951696542</v>
      </c>
      <c r="Z75" s="10">
        <v>413</v>
      </c>
      <c r="AA75" s="7">
        <v>0</v>
      </c>
      <c r="AB75" s="7">
        <v>0</v>
      </c>
      <c r="AC75" s="11">
        <f>AA75/MAX(1,(AA75+AB75))</f>
        <v>0</v>
      </c>
      <c r="AD75">
        <v>-0.6</v>
      </c>
      <c r="AE75">
        <v>0.7</v>
      </c>
      <c r="AF75">
        <v>0</v>
      </c>
      <c r="AG75">
        <v>0.1</v>
      </c>
      <c r="AH75" s="8">
        <f>AG75/H75</f>
        <v>2.1739130434782609E-3</v>
      </c>
      <c r="AI75" s="12">
        <f>AG75-(AM75-525000)/1000000*3</f>
        <v>-0.94999999999999984</v>
      </c>
      <c r="AJ75" t="s">
        <v>75</v>
      </c>
      <c r="AK75">
        <v>2012</v>
      </c>
      <c r="AM75" s="13">
        <v>875000</v>
      </c>
      <c r="AN75" s="7">
        <v>1</v>
      </c>
      <c r="AO75" s="7">
        <v>3</v>
      </c>
      <c r="AP75" s="14">
        <f>(AN75+AO75)/AQ75*60</f>
        <v>0.81836781077308851</v>
      </c>
      <c r="AQ75" s="12">
        <v>293.26666669999997</v>
      </c>
      <c r="AR75" s="7">
        <v>0</v>
      </c>
      <c r="AS75" s="7">
        <v>0</v>
      </c>
      <c r="AT75" s="14">
        <f>(AR75+AS75)/MAX(1,AU75)*60</f>
        <v>0</v>
      </c>
      <c r="AU75" s="12">
        <v>0.16666666699999999</v>
      </c>
      <c r="AV75" s="12">
        <v>0</v>
      </c>
      <c r="AW75" s="7">
        <v>0</v>
      </c>
      <c r="AX75" s="7">
        <v>0</v>
      </c>
      <c r="AY75">
        <v>6.38</v>
      </c>
      <c r="AZ75">
        <v>42.6</v>
      </c>
      <c r="BA75" s="15">
        <f>AY75/MAX(0.01,(AY75+AZ75))</f>
        <v>0.13025724785626785</v>
      </c>
      <c r="BB75">
        <v>-0.92500000000000004</v>
      </c>
      <c r="BC75">
        <v>-1.105</v>
      </c>
      <c r="BD75">
        <v>15</v>
      </c>
      <c r="BE75">
        <v>-5.6130000000000004</v>
      </c>
      <c r="BF75">
        <v>-7.4139999999999997</v>
      </c>
      <c r="BG75">
        <v>-15.9</v>
      </c>
      <c r="BH75">
        <v>6</v>
      </c>
      <c r="BI75">
        <v>965</v>
      </c>
      <c r="BJ75">
        <v>1025</v>
      </c>
      <c r="BK75">
        <v>1.6</v>
      </c>
      <c r="BL75">
        <v>0.8</v>
      </c>
      <c r="BM75">
        <f>BL75-BK75</f>
        <v>-0.8</v>
      </c>
      <c r="BN75">
        <v>61.3</v>
      </c>
      <c r="BO75">
        <v>17</v>
      </c>
      <c r="BP75">
        <v>0</v>
      </c>
      <c r="BQ75">
        <v>5</v>
      </c>
      <c r="BR75" s="15">
        <f>BP75/MAX(0.01,(BP75+BQ75))</f>
        <v>0</v>
      </c>
      <c r="BS75">
        <v>0</v>
      </c>
      <c r="BT75">
        <v>0</v>
      </c>
      <c r="BU75" s="15">
        <f>BS75/MAX(0.01,(BS75+BT75))</f>
        <v>0</v>
      </c>
    </row>
    <row r="76" spans="2:73" x14ac:dyDescent="0.25">
      <c r="B76" t="s">
        <v>521</v>
      </c>
      <c r="C76" t="s">
        <v>107</v>
      </c>
      <c r="D76">
        <v>27</v>
      </c>
      <c r="E76" s="5" t="s">
        <v>522</v>
      </c>
      <c r="F76" s="6">
        <v>73</v>
      </c>
      <c r="G76" s="6">
        <v>210</v>
      </c>
      <c r="H76" s="7">
        <v>47</v>
      </c>
      <c r="I76" s="7">
        <v>4</v>
      </c>
      <c r="J76" s="7">
        <v>3</v>
      </c>
      <c r="K76" s="7">
        <v>7</v>
      </c>
      <c r="L76" s="7">
        <v>-1</v>
      </c>
      <c r="M76" s="7">
        <v>11</v>
      </c>
      <c r="N76" s="7">
        <v>61</v>
      </c>
      <c r="O76" s="8">
        <v>10.383330000000001</v>
      </c>
      <c r="P76" s="7">
        <v>124</v>
      </c>
      <c r="Q76" s="7">
        <v>4</v>
      </c>
      <c r="R76" s="7">
        <v>17</v>
      </c>
      <c r="S76" s="7">
        <v>5</v>
      </c>
      <c r="T76" s="7">
        <v>4</v>
      </c>
      <c r="U76" s="9">
        <f>P76/(H76*O76)*60</f>
        <v>15.245385857949765</v>
      </c>
      <c r="V76" s="9">
        <f>Q76/(H76*O76)*60</f>
        <v>0.49178664057902466</v>
      </c>
      <c r="W76" s="9">
        <f>R76/(H76*O76)*60</f>
        <v>2.0900932224608546</v>
      </c>
      <c r="X76" s="9">
        <f>S76/(H76*O76)*60</f>
        <v>0.61473330072378085</v>
      </c>
      <c r="Y76" s="9">
        <f>T76/(H76*O76)*60</f>
        <v>0.49178664057902466</v>
      </c>
      <c r="Z76" s="10">
        <v>748</v>
      </c>
      <c r="AA76" s="7">
        <v>8</v>
      </c>
      <c r="AB76" s="7">
        <v>11</v>
      </c>
      <c r="AC76" s="11">
        <f>AA76/MAX(1,(AA76+AB76))</f>
        <v>0.42105263157894735</v>
      </c>
      <c r="AD76">
        <v>-1.1000000000000001</v>
      </c>
      <c r="AE76">
        <v>1.1000000000000001</v>
      </c>
      <c r="AF76">
        <v>0</v>
      </c>
      <c r="AG76">
        <v>0</v>
      </c>
      <c r="AH76" s="8">
        <f>AG76/H76</f>
        <v>0</v>
      </c>
      <c r="AI76" s="12">
        <f>AG76-(AM76-525000)/1000000*3</f>
        <v>-0.22499999999999998</v>
      </c>
      <c r="AJ76" t="s">
        <v>75</v>
      </c>
      <c r="AK76">
        <v>2012</v>
      </c>
      <c r="AM76" s="13">
        <v>600000</v>
      </c>
      <c r="AN76" s="7">
        <v>4</v>
      </c>
      <c r="AO76" s="7">
        <v>3</v>
      </c>
      <c r="AP76" s="14">
        <f>(AN76+AO76)/AQ76*60</f>
        <v>0.88229115614328768</v>
      </c>
      <c r="AQ76" s="12">
        <v>476.03333329999998</v>
      </c>
      <c r="AR76" s="7">
        <v>0</v>
      </c>
      <c r="AS76" s="7">
        <v>0</v>
      </c>
      <c r="AT76" s="14">
        <f>(AR76+AS76)/MAX(1,AU76)*60</f>
        <v>0</v>
      </c>
      <c r="AU76" s="12">
        <v>2.1833333330000002</v>
      </c>
      <c r="AV76" s="12">
        <v>10.25</v>
      </c>
      <c r="AW76" s="7">
        <v>0</v>
      </c>
      <c r="AX76" s="7">
        <v>0</v>
      </c>
      <c r="AY76">
        <v>10.130000000000001</v>
      </c>
      <c r="AZ76">
        <v>38.35</v>
      </c>
      <c r="BA76" s="15">
        <f>AY76/MAX(0.01,(AY76+AZ76))</f>
        <v>0.20895214521452146</v>
      </c>
      <c r="BB76">
        <v>-0.85799999999999998</v>
      </c>
      <c r="BC76">
        <v>-1.419</v>
      </c>
      <c r="BD76" s="16">
        <v>13</v>
      </c>
      <c r="BE76">
        <v>-0.67100000000000004</v>
      </c>
      <c r="BF76">
        <v>5.9550000000000001</v>
      </c>
      <c r="BG76">
        <v>-1.2</v>
      </c>
      <c r="BH76">
        <v>5.8</v>
      </c>
      <c r="BI76">
        <v>928</v>
      </c>
      <c r="BJ76">
        <v>986</v>
      </c>
      <c r="BK76">
        <v>0.3</v>
      </c>
      <c r="BL76">
        <v>1.1000000000000001</v>
      </c>
      <c r="BM76">
        <f>BL76-BK76</f>
        <v>0.8</v>
      </c>
      <c r="BN76">
        <v>65</v>
      </c>
      <c r="BO76">
        <v>17</v>
      </c>
      <c r="BP76">
        <v>0.05</v>
      </c>
      <c r="BQ76">
        <v>4.66</v>
      </c>
      <c r="BR76" s="15">
        <f>BP76/MAX(0.01,(BP76+BQ76))</f>
        <v>1.0615711252653929E-2</v>
      </c>
      <c r="BS76">
        <v>0.22</v>
      </c>
      <c r="BT76">
        <v>5.21</v>
      </c>
      <c r="BU76" s="15">
        <f>BS76/MAX(0.01,(BS76+BT76))</f>
        <v>4.0515653775322284E-2</v>
      </c>
    </row>
    <row r="77" spans="2:73" x14ac:dyDescent="0.25">
      <c r="B77" t="s">
        <v>234</v>
      </c>
      <c r="C77" t="s">
        <v>235</v>
      </c>
      <c r="D77">
        <v>26</v>
      </c>
      <c r="E77" s="5" t="s">
        <v>236</v>
      </c>
      <c r="F77" s="6">
        <v>72</v>
      </c>
      <c r="G77" s="6">
        <v>198</v>
      </c>
      <c r="H77" s="7">
        <v>52</v>
      </c>
      <c r="I77" s="7">
        <v>2</v>
      </c>
      <c r="J77" s="7">
        <v>5</v>
      </c>
      <c r="K77" s="7">
        <v>7</v>
      </c>
      <c r="L77" s="7">
        <v>-3</v>
      </c>
      <c r="M77" s="7">
        <v>53</v>
      </c>
      <c r="N77" s="7">
        <v>39</v>
      </c>
      <c r="O77" s="8">
        <v>7.6166700000000001</v>
      </c>
      <c r="P77" s="7">
        <v>80</v>
      </c>
      <c r="Q77" s="7">
        <v>11</v>
      </c>
      <c r="R77" s="7">
        <v>14</v>
      </c>
      <c r="S77" s="7">
        <v>11</v>
      </c>
      <c r="T77" s="7">
        <v>9</v>
      </c>
      <c r="U77" s="9">
        <f>P77/(H77*O77)*60</f>
        <v>12.119166552796997</v>
      </c>
      <c r="V77" s="9">
        <f>Q77/(H77*O77)*60</f>
        <v>1.6663854010095871</v>
      </c>
      <c r="W77" s="9">
        <f>R77/(H77*O77)*60</f>
        <v>2.1208541467394744</v>
      </c>
      <c r="X77" s="9">
        <f>S77/(H77*O77)*60</f>
        <v>1.6663854010095871</v>
      </c>
      <c r="Y77" s="9">
        <f>T77/(H77*O77)*60</f>
        <v>1.363406237189662</v>
      </c>
      <c r="Z77" s="10">
        <v>570</v>
      </c>
      <c r="AA77" s="7">
        <v>94</v>
      </c>
      <c r="AB77" s="7">
        <v>103</v>
      </c>
      <c r="AC77" s="11">
        <f>AA77/MAX(1,(AA77+AB77))</f>
        <v>0.47715736040609136</v>
      </c>
      <c r="AD77">
        <v>-0.8</v>
      </c>
      <c r="AE77">
        <v>0.8</v>
      </c>
      <c r="AF77">
        <v>0</v>
      </c>
      <c r="AG77">
        <v>0</v>
      </c>
      <c r="AH77" s="8">
        <f>AG77/H77</f>
        <v>0</v>
      </c>
      <c r="AI77" s="12">
        <f>AG77-(AM77-525000)/1000000*3</f>
        <v>-0.82500000000000007</v>
      </c>
      <c r="AJ77" t="s">
        <v>75</v>
      </c>
      <c r="AK77">
        <v>2012</v>
      </c>
      <c r="AM77" s="13">
        <v>800000</v>
      </c>
      <c r="AN77" s="7">
        <v>2</v>
      </c>
      <c r="AO77" s="7">
        <v>5</v>
      </c>
      <c r="AP77" s="14">
        <f>(AN77+AO77)/AQ77*60</f>
        <v>1.1321263310240464</v>
      </c>
      <c r="AQ77" s="12">
        <v>370.98333330000003</v>
      </c>
      <c r="AR77" s="7">
        <v>0</v>
      </c>
      <c r="AS77" s="7">
        <v>0</v>
      </c>
      <c r="AT77" s="14">
        <f>(AR77+AS77)/MAX(1,AU77)*60</f>
        <v>0</v>
      </c>
      <c r="AU77" s="12">
        <v>1.0333333330000001</v>
      </c>
      <c r="AV77" s="12">
        <v>24.9</v>
      </c>
      <c r="AW77" s="7">
        <v>0</v>
      </c>
      <c r="AX77" s="7">
        <v>0</v>
      </c>
      <c r="AY77">
        <v>7.13</v>
      </c>
      <c r="AZ77">
        <v>40.18</v>
      </c>
      <c r="BA77" s="15">
        <f>AY77/MAX(0.01,(AY77+AZ77))</f>
        <v>0.15070809554005496</v>
      </c>
      <c r="BB77">
        <v>-1.419</v>
      </c>
      <c r="BC77">
        <v>-0.67800000000000005</v>
      </c>
      <c r="BD77">
        <v>14</v>
      </c>
      <c r="BE77">
        <v>2.262</v>
      </c>
      <c r="BF77">
        <v>1.4510000000000001</v>
      </c>
      <c r="BG77">
        <v>13.9</v>
      </c>
      <c r="BH77">
        <v>5.21</v>
      </c>
      <c r="BI77">
        <v>914</v>
      </c>
      <c r="BJ77">
        <v>966</v>
      </c>
      <c r="BK77">
        <v>0.6</v>
      </c>
      <c r="BL77">
        <v>0.5</v>
      </c>
      <c r="BM77">
        <f>BL77-BK77</f>
        <v>-9.9999999999999978E-2</v>
      </c>
      <c r="BN77">
        <v>48.5</v>
      </c>
      <c r="BO77">
        <v>11</v>
      </c>
      <c r="BP77">
        <v>0.02</v>
      </c>
      <c r="BQ77">
        <v>5.07</v>
      </c>
      <c r="BR77" s="15">
        <f>BP77/MAX(0.01,(BP77+BQ77))</f>
        <v>3.9292730844793719E-3</v>
      </c>
      <c r="BS77">
        <v>0.48</v>
      </c>
      <c r="BT77">
        <v>5.56</v>
      </c>
      <c r="BU77" s="15">
        <f>BS77/MAX(0.01,(BS77+BT77))</f>
        <v>7.9470198675496692E-2</v>
      </c>
    </row>
    <row r="78" spans="2:73" x14ac:dyDescent="0.25">
      <c r="B78" t="s">
        <v>268</v>
      </c>
      <c r="C78" t="s">
        <v>269</v>
      </c>
      <c r="D78">
        <v>27</v>
      </c>
      <c r="E78" s="5" t="s">
        <v>270</v>
      </c>
      <c r="F78" s="6">
        <v>75</v>
      </c>
      <c r="G78" s="6">
        <v>198</v>
      </c>
      <c r="H78" s="7">
        <v>60</v>
      </c>
      <c r="I78" s="7">
        <v>4</v>
      </c>
      <c r="J78" s="7">
        <v>5</v>
      </c>
      <c r="K78" s="7">
        <v>9</v>
      </c>
      <c r="L78" s="7">
        <v>-10</v>
      </c>
      <c r="M78" s="7">
        <v>45</v>
      </c>
      <c r="N78" s="7">
        <v>36</v>
      </c>
      <c r="O78" s="8">
        <v>9.6333300000000008</v>
      </c>
      <c r="P78" s="7">
        <v>122</v>
      </c>
      <c r="Q78" s="7">
        <v>47</v>
      </c>
      <c r="R78" s="7">
        <v>13</v>
      </c>
      <c r="S78" s="7">
        <v>21</v>
      </c>
      <c r="T78" s="7">
        <v>20</v>
      </c>
      <c r="U78" s="9">
        <f>P78/(H78*O78)*60</f>
        <v>12.664364243724652</v>
      </c>
      <c r="V78" s="9">
        <f>Q78/(H78*O78)*60</f>
        <v>4.8788944217627757</v>
      </c>
      <c r="W78" s="9">
        <f>R78/(H78*O78)*60</f>
        <v>1.3494814358067251</v>
      </c>
      <c r="X78" s="9">
        <f>S78/(H78*O78)*60</f>
        <v>2.179931550149325</v>
      </c>
      <c r="Y78" s="9">
        <f>T78/(H78*O78)*60</f>
        <v>2.0761252858565</v>
      </c>
      <c r="Z78" s="10">
        <v>830</v>
      </c>
      <c r="AA78" s="7">
        <v>7</v>
      </c>
      <c r="AB78" s="7">
        <v>15</v>
      </c>
      <c r="AC78" s="11">
        <f>AA78/MAX(1,(AA78+AB78))</f>
        <v>0.31818181818181818</v>
      </c>
      <c r="AD78">
        <v>-0.9</v>
      </c>
      <c r="AE78">
        <v>0.9</v>
      </c>
      <c r="AF78">
        <v>0</v>
      </c>
      <c r="AG78">
        <v>0</v>
      </c>
      <c r="AH78" s="8">
        <f>AG78/H78</f>
        <v>0</v>
      </c>
      <c r="AI78" s="12">
        <f>AG78-(AM78-525000)/1000000*3</f>
        <v>-1.125</v>
      </c>
      <c r="AJ78" t="s">
        <v>75</v>
      </c>
      <c r="AK78">
        <v>2012</v>
      </c>
      <c r="AL78" s="13">
        <v>220000</v>
      </c>
      <c r="AM78" s="13">
        <v>900000</v>
      </c>
      <c r="AN78" s="7">
        <v>3</v>
      </c>
      <c r="AO78" s="7">
        <v>4</v>
      </c>
      <c r="AP78" s="14">
        <f>(AN78+AO78)/AQ78*60</f>
        <v>0.82482325216025143</v>
      </c>
      <c r="AQ78" s="12">
        <v>509.2</v>
      </c>
      <c r="AR78" s="7">
        <v>0</v>
      </c>
      <c r="AS78" s="7">
        <v>0</v>
      </c>
      <c r="AT78" s="14">
        <f>(AR78+AS78)/MAX(1,AU78)*60</f>
        <v>0</v>
      </c>
      <c r="AU78" s="12">
        <v>1.55</v>
      </c>
      <c r="AV78" s="12">
        <v>67.25</v>
      </c>
      <c r="AW78" s="7">
        <v>0</v>
      </c>
      <c r="AX78" s="7">
        <v>0</v>
      </c>
      <c r="AY78">
        <v>8.41</v>
      </c>
      <c r="AZ78">
        <v>39.619999999999997</v>
      </c>
      <c r="BA78" s="15">
        <f>AY78/MAX(0.01,(AY78+AZ78))</f>
        <v>0.17509889652300645</v>
      </c>
      <c r="BB78">
        <v>-0.78</v>
      </c>
      <c r="BC78">
        <v>-0.19</v>
      </c>
      <c r="BD78">
        <v>11</v>
      </c>
      <c r="BE78">
        <v>-2.8039999999999998</v>
      </c>
      <c r="BF78">
        <v>-8.4320000000000004</v>
      </c>
      <c r="BG78">
        <v>-16.100000000000001</v>
      </c>
      <c r="BH78">
        <v>4.97</v>
      </c>
      <c r="BI78">
        <v>912</v>
      </c>
      <c r="BJ78">
        <v>961</v>
      </c>
      <c r="BK78">
        <v>0.6</v>
      </c>
      <c r="BL78">
        <v>0.6</v>
      </c>
      <c r="BM78">
        <f>BL78-BK78</f>
        <v>0</v>
      </c>
      <c r="BN78">
        <v>48.7</v>
      </c>
      <c r="BO78">
        <v>7</v>
      </c>
      <c r="BP78">
        <v>0.03</v>
      </c>
      <c r="BQ78">
        <v>5.09</v>
      </c>
      <c r="BR78" s="15">
        <f>BP78/MAX(0.01,(BP78+BQ78))</f>
        <v>5.859375E-3</v>
      </c>
      <c r="BS78">
        <v>1.1200000000000001</v>
      </c>
      <c r="BT78">
        <v>4.4800000000000004</v>
      </c>
      <c r="BU78" s="15">
        <f>BS78/MAX(0.01,(BS78+BT78))</f>
        <v>0.2</v>
      </c>
    </row>
    <row r="79" spans="2:73" x14ac:dyDescent="0.25">
      <c r="B79" t="s">
        <v>579</v>
      </c>
      <c r="C79" t="s">
        <v>580</v>
      </c>
      <c r="D79">
        <v>28</v>
      </c>
      <c r="E79" s="5" t="s">
        <v>581</v>
      </c>
      <c r="F79" s="6">
        <v>73</v>
      </c>
      <c r="G79" s="6">
        <v>210</v>
      </c>
      <c r="H79" s="7">
        <v>78</v>
      </c>
      <c r="I79" s="7">
        <v>5</v>
      </c>
      <c r="J79" s="7">
        <v>11</v>
      </c>
      <c r="K79" s="7">
        <v>16</v>
      </c>
      <c r="L79" s="7">
        <v>-12</v>
      </c>
      <c r="M79" s="7">
        <v>73</v>
      </c>
      <c r="N79" s="7">
        <v>86</v>
      </c>
      <c r="O79" s="8">
        <v>13.41667</v>
      </c>
      <c r="P79" s="7">
        <v>246</v>
      </c>
      <c r="Q79" s="7">
        <v>51</v>
      </c>
      <c r="R79" s="7">
        <v>24</v>
      </c>
      <c r="S79" s="7">
        <v>20</v>
      </c>
      <c r="T79" s="7">
        <v>9</v>
      </c>
      <c r="U79" s="9">
        <f>P79/(H79*O79)*60</f>
        <v>14.104153208714921</v>
      </c>
      <c r="V79" s="9">
        <f>Q79/(H79*O79)*60</f>
        <v>2.9240317627823615</v>
      </c>
      <c r="W79" s="9">
        <f>R79/(H79*O79)*60</f>
        <v>1.3760149471916996</v>
      </c>
      <c r="X79" s="9">
        <f>S79/(H79*O79)*60</f>
        <v>1.1466791226597499</v>
      </c>
      <c r="Y79" s="9">
        <f>T79/(H79*O79)*60</f>
        <v>0.51600560519688732</v>
      </c>
      <c r="Z79" s="10">
        <v>1495</v>
      </c>
      <c r="AA79" s="7">
        <v>29</v>
      </c>
      <c r="AB79" s="7">
        <v>44</v>
      </c>
      <c r="AC79" s="11">
        <f>AA79/MAX(1,(AA79+AB79))</f>
        <v>0.39726027397260272</v>
      </c>
      <c r="AD79">
        <v>-1.5</v>
      </c>
      <c r="AE79">
        <v>1.5</v>
      </c>
      <c r="AF79">
        <v>0</v>
      </c>
      <c r="AG79">
        <v>-0.1</v>
      </c>
      <c r="AH79" s="8">
        <f>AG79/H79</f>
        <v>-1.2820512820512821E-3</v>
      </c>
      <c r="AI79" s="12">
        <f>AG79-(AM79-525000)/1000000*3</f>
        <v>-0.77500000000000002</v>
      </c>
      <c r="AJ79" t="s">
        <v>75</v>
      </c>
      <c r="AK79">
        <v>2012</v>
      </c>
      <c r="AM79" s="13">
        <v>750000</v>
      </c>
      <c r="AN79" s="7">
        <v>5</v>
      </c>
      <c r="AO79" s="7">
        <v>11</v>
      </c>
      <c r="AP79" s="14">
        <f>(AN79+AO79)/AQ79*60</f>
        <v>1.0675167263216085</v>
      </c>
      <c r="AQ79" s="12">
        <v>899.28333329999998</v>
      </c>
      <c r="AR79" s="7">
        <v>0</v>
      </c>
      <c r="AS79" s="7">
        <v>0</v>
      </c>
      <c r="AT79" s="14">
        <f>(AR79+AS79)/MAX(1,AU79)*60</f>
        <v>0</v>
      </c>
      <c r="AU79" s="12">
        <v>7.95</v>
      </c>
      <c r="AV79" s="12">
        <v>139.3666667</v>
      </c>
      <c r="AW79" s="7">
        <v>0</v>
      </c>
      <c r="AX79" s="7">
        <v>0</v>
      </c>
      <c r="AY79">
        <v>11.48</v>
      </c>
      <c r="AZ79">
        <v>36.92</v>
      </c>
      <c r="BA79" s="15">
        <f>AY79/MAX(0.01,(AY79+AZ79))</f>
        <v>0.23719008264462807</v>
      </c>
      <c r="BB79">
        <v>0.89200000000000002</v>
      </c>
      <c r="BC79">
        <v>-8.1000000000000003E-2</v>
      </c>
      <c r="BD79" s="16">
        <v>2</v>
      </c>
      <c r="BE79">
        <v>-8.3780000000000001</v>
      </c>
      <c r="BF79">
        <v>-5.7530000000000001</v>
      </c>
      <c r="BG79">
        <v>-24</v>
      </c>
      <c r="BH79">
        <v>7</v>
      </c>
      <c r="BI79">
        <v>921</v>
      </c>
      <c r="BJ79">
        <v>991</v>
      </c>
      <c r="BK79">
        <v>0.5</v>
      </c>
      <c r="BL79">
        <v>0.4</v>
      </c>
      <c r="BM79">
        <f>BL79-BK79</f>
        <v>-9.9999999999999978E-2</v>
      </c>
      <c r="BN79">
        <v>34.1</v>
      </c>
      <c r="BO79">
        <v>2</v>
      </c>
      <c r="BP79">
        <v>0.11</v>
      </c>
      <c r="BQ79">
        <v>4.78</v>
      </c>
      <c r="BR79" s="15">
        <f>BP79/MAX(0.01,(BP79+BQ79))</f>
        <v>2.249488752556237E-2</v>
      </c>
      <c r="BS79">
        <v>1.73</v>
      </c>
      <c r="BT79">
        <v>3.73</v>
      </c>
      <c r="BU79" s="15">
        <f>BS79/MAX(0.01,(BS79+BT79))</f>
        <v>0.31684981684981683</v>
      </c>
    </row>
    <row r="80" spans="2:73" x14ac:dyDescent="0.25">
      <c r="B80" t="s">
        <v>593</v>
      </c>
      <c r="C80" t="s">
        <v>104</v>
      </c>
      <c r="D80">
        <v>39</v>
      </c>
      <c r="E80" s="5" t="s">
        <v>594</v>
      </c>
      <c r="F80" s="6">
        <v>75</v>
      </c>
      <c r="G80" s="6">
        <v>229</v>
      </c>
      <c r="H80" s="7">
        <v>72</v>
      </c>
      <c r="I80" s="7">
        <v>6</v>
      </c>
      <c r="J80" s="7">
        <v>12</v>
      </c>
      <c r="K80" s="7">
        <v>18</v>
      </c>
      <c r="L80" s="7">
        <v>-15</v>
      </c>
      <c r="M80" s="7">
        <v>32</v>
      </c>
      <c r="N80" s="7">
        <v>91</v>
      </c>
      <c r="O80" s="8">
        <v>13.93333</v>
      </c>
      <c r="P80" s="7">
        <v>86</v>
      </c>
      <c r="Q80" s="7">
        <v>45</v>
      </c>
      <c r="R80" s="7">
        <v>39</v>
      </c>
      <c r="S80" s="7">
        <v>15</v>
      </c>
      <c r="T80" s="7">
        <v>25</v>
      </c>
      <c r="U80" s="9">
        <f>P80/(H80*O80)*60</f>
        <v>5.1435419003688763</v>
      </c>
      <c r="V80" s="9">
        <f>Q80/(H80*O80)*60</f>
        <v>2.6913882036813885</v>
      </c>
      <c r="W80" s="9">
        <f>R80/(H80*O80)*60</f>
        <v>2.3325364431905364</v>
      </c>
      <c r="X80" s="9">
        <f>S80/(H80*O80)*60</f>
        <v>0.89712940122712947</v>
      </c>
      <c r="Y80" s="9">
        <f>T80/(H80*O80)*60</f>
        <v>1.4952156687118825</v>
      </c>
      <c r="Z80" s="10">
        <v>1337</v>
      </c>
      <c r="AA80" s="7">
        <v>14</v>
      </c>
      <c r="AB80" s="7">
        <v>13</v>
      </c>
      <c r="AC80" s="11">
        <f>AA80/MAX(1,(AA80+AB80))</f>
        <v>0.51851851851851849</v>
      </c>
      <c r="AD80">
        <v>-0.6</v>
      </c>
      <c r="AE80">
        <v>0.3</v>
      </c>
      <c r="AF80">
        <v>0</v>
      </c>
      <c r="AG80">
        <v>-0.3</v>
      </c>
      <c r="AH80" s="8">
        <f>AG80/H80</f>
        <v>-4.1666666666666666E-3</v>
      </c>
      <c r="AI80" s="12">
        <f>AG80-(AM80-525000)/1000000*3</f>
        <v>-4.7250000000000005</v>
      </c>
      <c r="AJ80" t="s">
        <v>75</v>
      </c>
      <c r="AK80">
        <v>2012</v>
      </c>
      <c r="AM80" s="13">
        <v>2000000</v>
      </c>
      <c r="AN80" s="7">
        <v>6</v>
      </c>
      <c r="AO80" s="7">
        <v>8</v>
      </c>
      <c r="AP80" s="14">
        <f>(AN80+AO80)/AQ80*60</f>
        <v>1.0015301154143621</v>
      </c>
      <c r="AQ80" s="12">
        <v>838.71666670000002</v>
      </c>
      <c r="AR80" s="7">
        <v>0</v>
      </c>
      <c r="AS80" s="7">
        <v>4</v>
      </c>
      <c r="AT80" s="14">
        <f>(AR80+AS80)/MAX(1,AU80)*60</f>
        <v>2.9173419771913554</v>
      </c>
      <c r="AU80" s="12">
        <v>82.266666670000006</v>
      </c>
      <c r="AV80" s="12">
        <v>82.866666670000001</v>
      </c>
      <c r="AW80" s="7">
        <v>0</v>
      </c>
      <c r="AX80" s="7">
        <v>0</v>
      </c>
      <c r="AY80">
        <v>11.61</v>
      </c>
      <c r="AZ80">
        <v>37.39</v>
      </c>
      <c r="BA80" s="15">
        <f>AY80/MAX(0.01,(AY80+AZ80))</f>
        <v>0.23693877551020406</v>
      </c>
      <c r="BB80">
        <v>0.06</v>
      </c>
      <c r="BC80">
        <v>0.11600000000000001</v>
      </c>
      <c r="BD80">
        <v>8</v>
      </c>
      <c r="BE80">
        <v>0.441</v>
      </c>
      <c r="BF80">
        <v>-2.173</v>
      </c>
      <c r="BG80">
        <v>-9.3000000000000007</v>
      </c>
      <c r="BH80">
        <v>5.99</v>
      </c>
      <c r="BI80">
        <v>923</v>
      </c>
      <c r="BJ80">
        <v>982</v>
      </c>
      <c r="BK80">
        <v>1</v>
      </c>
      <c r="BL80">
        <v>0.3</v>
      </c>
      <c r="BM80">
        <f>BL80-BK80</f>
        <v>-0.7</v>
      </c>
      <c r="BN80">
        <v>46</v>
      </c>
      <c r="BO80">
        <v>7</v>
      </c>
      <c r="BP80">
        <v>1.1200000000000001</v>
      </c>
      <c r="BQ80">
        <v>3.55</v>
      </c>
      <c r="BR80" s="15">
        <f>BP80/MAX(0.01,(BP80+BQ80))</f>
        <v>0.23982869379014993</v>
      </c>
      <c r="BS80">
        <v>1.1100000000000001</v>
      </c>
      <c r="BT80">
        <v>4.07</v>
      </c>
      <c r="BU80" s="15">
        <f>BS80/MAX(0.01,(BS80+BT80))</f>
        <v>0.21428571428571427</v>
      </c>
    </row>
    <row r="81" spans="2:73" x14ac:dyDescent="0.25">
      <c r="B81" t="s">
        <v>309</v>
      </c>
      <c r="C81" t="s">
        <v>310</v>
      </c>
      <c r="D81">
        <v>31</v>
      </c>
      <c r="E81" s="5" t="s">
        <v>311</v>
      </c>
      <c r="F81" s="6">
        <v>75</v>
      </c>
      <c r="G81" s="6">
        <v>217</v>
      </c>
      <c r="H81" s="7">
        <v>38</v>
      </c>
      <c r="I81" s="7">
        <v>2</v>
      </c>
      <c r="J81" s="7">
        <v>5</v>
      </c>
      <c r="K81" s="7">
        <v>7</v>
      </c>
      <c r="L81" s="7">
        <v>-4</v>
      </c>
      <c r="M81" s="7">
        <v>8</v>
      </c>
      <c r="N81" s="7">
        <v>51</v>
      </c>
      <c r="O81" s="8">
        <v>10.08333</v>
      </c>
      <c r="P81" s="7">
        <v>72</v>
      </c>
      <c r="Q81" s="7">
        <v>6</v>
      </c>
      <c r="R81" s="7">
        <v>20</v>
      </c>
      <c r="S81" s="7">
        <v>7</v>
      </c>
      <c r="T81" s="7">
        <v>3</v>
      </c>
      <c r="U81" s="9">
        <f>P81/(H81*O81)*60</f>
        <v>11.274470886732438</v>
      </c>
      <c r="V81" s="9">
        <f>Q81/(H81*O81)*60</f>
        <v>0.93953924056103633</v>
      </c>
      <c r="W81" s="9">
        <f>R81/(H81*O81)*60</f>
        <v>3.1317974685367882</v>
      </c>
      <c r="X81" s="9">
        <f>S81/(H81*O81)*60</f>
        <v>1.0961291139878757</v>
      </c>
      <c r="Y81" s="9">
        <f>T81/(H81*O81)*60</f>
        <v>0.46976962028051816</v>
      </c>
      <c r="Z81" s="10">
        <v>537</v>
      </c>
      <c r="AA81" s="7">
        <v>4</v>
      </c>
      <c r="AB81" s="7">
        <v>20</v>
      </c>
      <c r="AC81" s="11">
        <f>AA81/MAX(1,(AA81+AB81))</f>
        <v>0.16666666666666666</v>
      </c>
      <c r="AD81">
        <v>-0.8</v>
      </c>
      <c r="AE81">
        <v>0.4</v>
      </c>
      <c r="AF81">
        <v>0</v>
      </c>
      <c r="AG81">
        <v>-0.3</v>
      </c>
      <c r="AH81" s="8">
        <f>AG81/H81</f>
        <v>-7.8947368421052634E-3</v>
      </c>
      <c r="AI81" s="12">
        <f>AG81-(AM81-525000)/1000000*3</f>
        <v>-0.52499999999999991</v>
      </c>
      <c r="AJ81" t="s">
        <v>75</v>
      </c>
      <c r="AK81">
        <v>2012</v>
      </c>
      <c r="AM81" s="13">
        <v>600000</v>
      </c>
      <c r="AN81" s="7">
        <v>2</v>
      </c>
      <c r="AO81" s="7">
        <v>4</v>
      </c>
      <c r="AP81" s="14">
        <f>(AN81+AO81)/AQ81*60</f>
        <v>1.0252029047415636</v>
      </c>
      <c r="AQ81" s="12">
        <v>351.15</v>
      </c>
      <c r="AR81" s="7">
        <v>0</v>
      </c>
      <c r="AS81" s="7">
        <v>1</v>
      </c>
      <c r="AT81" s="14">
        <f>(AR81+AS81)/MAX(1,AU81)*60</f>
        <v>1.8604651162790697</v>
      </c>
      <c r="AU81" s="12">
        <v>32.25</v>
      </c>
      <c r="AV81" s="12">
        <v>0.35</v>
      </c>
      <c r="AW81" s="7">
        <v>0</v>
      </c>
      <c r="AX81" s="7">
        <v>0</v>
      </c>
      <c r="AY81">
        <v>9.1999999999999993</v>
      </c>
      <c r="AZ81">
        <v>37.6</v>
      </c>
      <c r="BA81" s="15">
        <f>AY81/MAX(0.01,(AY81+AZ81))</f>
        <v>0.19658119658119658</v>
      </c>
      <c r="BB81">
        <v>-0.28000000000000003</v>
      </c>
      <c r="BC81">
        <v>-0.36</v>
      </c>
      <c r="BD81" s="16">
        <v>12</v>
      </c>
      <c r="BE81">
        <v>-1.3879999999999999</v>
      </c>
      <c r="BF81">
        <v>8.3320000000000007</v>
      </c>
      <c r="BG81">
        <v>1.2</v>
      </c>
      <c r="BH81">
        <v>5</v>
      </c>
      <c r="BI81">
        <v>922</v>
      </c>
      <c r="BJ81">
        <v>972</v>
      </c>
      <c r="BK81">
        <v>0.5</v>
      </c>
      <c r="BL81">
        <v>0.9</v>
      </c>
      <c r="BM81">
        <f>BL81-BK81</f>
        <v>0.4</v>
      </c>
      <c r="BN81">
        <v>44.8</v>
      </c>
      <c r="BO81">
        <v>2</v>
      </c>
      <c r="BP81">
        <v>0.89</v>
      </c>
      <c r="BQ81">
        <v>5.05</v>
      </c>
      <c r="BR81" s="15">
        <f>BP81/MAX(0.01,(BP81+BQ81))</f>
        <v>0.14983164983164984</v>
      </c>
      <c r="BS81">
        <v>0.01</v>
      </c>
      <c r="BT81">
        <v>5.75</v>
      </c>
      <c r="BU81" s="15">
        <f>BS81/MAX(0.01,(BS81+BT81))</f>
        <v>1.7361111111111112E-3</v>
      </c>
    </row>
    <row r="82" spans="2:73" x14ac:dyDescent="0.25">
      <c r="B82" t="s">
        <v>229</v>
      </c>
      <c r="C82" t="s">
        <v>142</v>
      </c>
      <c r="D82">
        <v>34</v>
      </c>
      <c r="E82" s="5" t="s">
        <v>230</v>
      </c>
      <c r="F82" s="6">
        <v>74</v>
      </c>
      <c r="G82" s="6">
        <v>195</v>
      </c>
      <c r="H82" s="7">
        <v>73</v>
      </c>
      <c r="I82" s="7">
        <v>4</v>
      </c>
      <c r="J82" s="7">
        <v>17</v>
      </c>
      <c r="K82" s="7">
        <v>21</v>
      </c>
      <c r="L82" s="7">
        <v>-16</v>
      </c>
      <c r="M82" s="7">
        <v>12</v>
      </c>
      <c r="N82" s="7">
        <v>83</v>
      </c>
      <c r="O82" s="8">
        <v>14.26667</v>
      </c>
      <c r="P82" s="7">
        <v>51</v>
      </c>
      <c r="Q82" s="7">
        <v>56</v>
      </c>
      <c r="R82" s="7">
        <v>42</v>
      </c>
      <c r="S82" s="7">
        <v>22</v>
      </c>
      <c r="T82" s="7">
        <v>42</v>
      </c>
      <c r="U82" s="9">
        <f>P82/(H82*O82)*60</f>
        <v>2.9381634410256976</v>
      </c>
      <c r="V82" s="9">
        <f>Q82/(H82*O82)*60</f>
        <v>3.2262186803419421</v>
      </c>
      <c r="W82" s="9">
        <f>R82/(H82*O82)*60</f>
        <v>2.4196640102564566</v>
      </c>
      <c r="X82" s="9">
        <f>S82/(H82*O82)*60</f>
        <v>1.2674430529914773</v>
      </c>
      <c r="Y82" s="9">
        <f>T82/(H82*O82)*60</f>
        <v>2.4196640102564566</v>
      </c>
      <c r="Z82" s="10">
        <v>1395</v>
      </c>
      <c r="AA82" s="7">
        <v>10</v>
      </c>
      <c r="AB82" s="7">
        <v>15</v>
      </c>
      <c r="AC82" s="11">
        <f>AA82/MAX(1,(AA82+AB82))</f>
        <v>0.4</v>
      </c>
      <c r="AD82">
        <v>-1.3</v>
      </c>
      <c r="AE82">
        <v>0.7</v>
      </c>
      <c r="AF82">
        <v>0</v>
      </c>
      <c r="AG82">
        <v>-0.6</v>
      </c>
      <c r="AH82" s="8">
        <f>AG82/H82</f>
        <v>-8.21917808219178E-3</v>
      </c>
      <c r="AI82" s="12">
        <f>AG82-(AM82-525000)/1000000*3</f>
        <v>-3.5249999999999999</v>
      </c>
      <c r="AJ82" t="s">
        <v>75</v>
      </c>
      <c r="AK82">
        <v>2012</v>
      </c>
      <c r="AM82" s="13">
        <v>1500000</v>
      </c>
      <c r="AN82" s="7">
        <v>3</v>
      </c>
      <c r="AO82" s="7">
        <v>17</v>
      </c>
      <c r="AP82" s="14">
        <f>(AN82+AO82)/AQ82*60</f>
        <v>1.3297872340425532</v>
      </c>
      <c r="AQ82" s="12">
        <v>902.4</v>
      </c>
      <c r="AR82" s="7">
        <v>0</v>
      </c>
      <c r="AS82" s="7">
        <v>0</v>
      </c>
      <c r="AT82" s="14">
        <f>(AR82+AS82)/MAX(1,AU82)*60</f>
        <v>0</v>
      </c>
      <c r="AU82" s="12">
        <v>6.9166666670000003</v>
      </c>
      <c r="AV82" s="12">
        <v>132.85</v>
      </c>
      <c r="AW82" s="7">
        <v>0</v>
      </c>
      <c r="AX82" s="7">
        <v>0</v>
      </c>
      <c r="AY82">
        <v>12.1</v>
      </c>
      <c r="AZ82">
        <v>35.950000000000003</v>
      </c>
      <c r="BA82" s="15">
        <f>AY82/MAX(0.01,(AY82+AZ82))</f>
        <v>0.2518210197710718</v>
      </c>
      <c r="BB82">
        <v>0.65</v>
      </c>
      <c r="BC82">
        <v>1.0649999999999999</v>
      </c>
      <c r="BD82">
        <v>2</v>
      </c>
      <c r="BE82">
        <v>-3.8889999999999998</v>
      </c>
      <c r="BF82">
        <v>-3.68</v>
      </c>
      <c r="BG82">
        <v>-14.7</v>
      </c>
      <c r="BH82">
        <v>7.43</v>
      </c>
      <c r="BI82">
        <v>902</v>
      </c>
      <c r="BJ82">
        <v>976</v>
      </c>
      <c r="BK82">
        <v>0.4</v>
      </c>
      <c r="BL82">
        <v>0.6</v>
      </c>
      <c r="BM82">
        <f>BL82-BK82</f>
        <v>0.19999999999999996</v>
      </c>
      <c r="BN82">
        <v>44.2</v>
      </c>
      <c r="BO82">
        <v>4</v>
      </c>
      <c r="BP82">
        <v>0.1</v>
      </c>
      <c r="BQ82">
        <v>4.8899999999999997</v>
      </c>
      <c r="BR82" s="15">
        <f>BP82/MAX(0.01,(BP82+BQ82))</f>
        <v>2.0040080160320644E-2</v>
      </c>
      <c r="BS82">
        <v>1.81</v>
      </c>
      <c r="BT82">
        <v>3.81</v>
      </c>
      <c r="BU82" s="15">
        <f>BS82/MAX(0.01,(BS82+BT82))</f>
        <v>0.3220640569395018</v>
      </c>
    </row>
    <row r="83" spans="2:73" x14ac:dyDescent="0.25">
      <c r="B83" t="s">
        <v>617</v>
      </c>
      <c r="C83" t="s">
        <v>211</v>
      </c>
      <c r="D83">
        <v>25</v>
      </c>
      <c r="E83" s="5" t="s">
        <v>618</v>
      </c>
      <c r="F83" s="6">
        <v>76</v>
      </c>
      <c r="G83" s="6">
        <v>232</v>
      </c>
      <c r="H83" s="7">
        <v>24</v>
      </c>
      <c r="I83" s="7">
        <v>2</v>
      </c>
      <c r="J83" s="7">
        <v>0</v>
      </c>
      <c r="K83" s="7">
        <v>2</v>
      </c>
      <c r="L83" s="7">
        <v>-2</v>
      </c>
      <c r="M83" s="7">
        <v>55</v>
      </c>
      <c r="N83" s="7">
        <v>13</v>
      </c>
      <c r="O83" s="8">
        <v>5.5333300000000003</v>
      </c>
      <c r="P83" s="7">
        <v>32</v>
      </c>
      <c r="Q83" s="7">
        <v>5</v>
      </c>
      <c r="R83" s="7">
        <v>3</v>
      </c>
      <c r="S83" s="7">
        <v>2</v>
      </c>
      <c r="T83" s="7">
        <v>1</v>
      </c>
      <c r="U83" s="9">
        <f>P83/(H83*O83)*60</f>
        <v>14.457840034843393</v>
      </c>
      <c r="V83" s="9">
        <f>Q83/(H83*O83)*60</f>
        <v>2.2590375054442799</v>
      </c>
      <c r="W83" s="9">
        <f>R83/(H83*O83)*60</f>
        <v>1.3554225032665681</v>
      </c>
      <c r="X83" s="9">
        <f>S83/(H83*O83)*60</f>
        <v>0.90361500217771207</v>
      </c>
      <c r="Y83" s="9">
        <f>T83/(H83*O83)*60</f>
        <v>0.45180750108885603</v>
      </c>
      <c r="Z83" s="10">
        <v>219</v>
      </c>
      <c r="AA83" s="7">
        <v>0</v>
      </c>
      <c r="AB83" s="7">
        <v>0</v>
      </c>
      <c r="AC83" s="11">
        <f>AA83/MAX(1,(AA83+AB83))</f>
        <v>0</v>
      </c>
      <c r="AD83">
        <v>-0.4</v>
      </c>
      <c r="AE83">
        <v>0.2</v>
      </c>
      <c r="AF83">
        <v>0</v>
      </c>
      <c r="AG83">
        <v>-0.2</v>
      </c>
      <c r="AH83" s="8">
        <f>AG83/H83</f>
        <v>-8.3333333333333332E-3</v>
      </c>
      <c r="AI83" s="12">
        <f>AG83-(AM83-525000)/1000000*3</f>
        <v>-0.16250000000000001</v>
      </c>
      <c r="AJ83" t="s">
        <v>605</v>
      </c>
      <c r="AK83">
        <v>2012</v>
      </c>
      <c r="AM83" s="13">
        <v>512500</v>
      </c>
      <c r="AN83" s="7">
        <v>2</v>
      </c>
      <c r="AO83" s="7">
        <v>0</v>
      </c>
      <c r="AP83" s="14">
        <f>(AN83+AO83)/AQ83*60</f>
        <v>0.90316106349644731</v>
      </c>
      <c r="AQ83" s="12">
        <v>132.8666667</v>
      </c>
      <c r="AR83" s="7">
        <v>0</v>
      </c>
      <c r="AS83" s="7">
        <v>0</v>
      </c>
      <c r="AT83" s="14">
        <f>(AR83+AS83)/MAX(1,AU83)*60</f>
        <v>0</v>
      </c>
      <c r="AU83" s="12">
        <v>0.233333333</v>
      </c>
      <c r="AV83" s="12">
        <v>0</v>
      </c>
      <c r="AW83" s="7">
        <v>0</v>
      </c>
      <c r="AX83" s="7">
        <v>0</v>
      </c>
      <c r="AY83">
        <v>5.54</v>
      </c>
      <c r="AZ83">
        <v>43.54</v>
      </c>
      <c r="BA83" s="15">
        <f>AY83/MAX(0.01,(AY83+AZ83))</f>
        <v>0.11287693561532193</v>
      </c>
      <c r="BB83">
        <v>-0.75800000000000001</v>
      </c>
      <c r="BC83">
        <v>0.36</v>
      </c>
      <c r="BD83" s="16">
        <v>14</v>
      </c>
      <c r="BE83">
        <v>-4.141</v>
      </c>
      <c r="BF83">
        <v>-14.087</v>
      </c>
      <c r="BG83">
        <v>-2</v>
      </c>
      <c r="BH83">
        <v>5.36</v>
      </c>
      <c r="BI83">
        <v>929</v>
      </c>
      <c r="BJ83">
        <v>982</v>
      </c>
      <c r="BK83">
        <v>0.5</v>
      </c>
      <c r="BL83">
        <v>1.4</v>
      </c>
      <c r="BM83">
        <f>BL83-BK83</f>
        <v>0.89999999999999991</v>
      </c>
      <c r="BN83">
        <v>54.5</v>
      </c>
      <c r="BO83">
        <v>16</v>
      </c>
      <c r="BP83">
        <v>0.01</v>
      </c>
      <c r="BQ83">
        <v>4.12</v>
      </c>
      <c r="BR83" s="15">
        <f>BP83/MAX(0.01,(BP83+BQ83))</f>
        <v>2.4213075060532689E-3</v>
      </c>
      <c r="BS83">
        <v>0</v>
      </c>
      <c r="BT83">
        <v>0</v>
      </c>
      <c r="BU83" s="15">
        <f>BS83/MAX(0.01,(BS83+BT83))</f>
        <v>0</v>
      </c>
    </row>
    <row r="84" spans="2:73" x14ac:dyDescent="0.25">
      <c r="B84" t="s">
        <v>306</v>
      </c>
      <c r="C84" t="s">
        <v>307</v>
      </c>
      <c r="D84">
        <v>36</v>
      </c>
      <c r="E84" s="5" t="s">
        <v>308</v>
      </c>
      <c r="F84" s="6">
        <v>75</v>
      </c>
      <c r="G84" s="6">
        <v>223</v>
      </c>
      <c r="H84" s="7">
        <v>28</v>
      </c>
      <c r="I84" s="7">
        <v>1</v>
      </c>
      <c r="J84" s="7">
        <v>3</v>
      </c>
      <c r="K84" s="7">
        <v>4</v>
      </c>
      <c r="L84" s="7">
        <v>-3</v>
      </c>
      <c r="M84" s="7">
        <v>20</v>
      </c>
      <c r="N84" s="7">
        <v>29</v>
      </c>
      <c r="O84" s="8">
        <v>10.51667</v>
      </c>
      <c r="P84" s="7">
        <v>53</v>
      </c>
      <c r="Q84" s="7">
        <v>6</v>
      </c>
      <c r="R84" s="7">
        <v>8</v>
      </c>
      <c r="S84" s="7">
        <v>5</v>
      </c>
      <c r="T84" s="7">
        <v>2</v>
      </c>
      <c r="U84" s="9">
        <f>P84/(H84*O84)*60</f>
        <v>10.799181544293829</v>
      </c>
      <c r="V84" s="9">
        <f>Q84/(H84*O84)*60</f>
        <v>1.2225488540709994</v>
      </c>
      <c r="W84" s="9">
        <f>R84/(H84*O84)*60</f>
        <v>1.6300651387613327</v>
      </c>
      <c r="X84" s="9">
        <f>S84/(H84*O84)*60</f>
        <v>1.018790711725833</v>
      </c>
      <c r="Y84" s="9">
        <f>T84/(H84*O84)*60</f>
        <v>0.40751628469033319</v>
      </c>
      <c r="Z84" s="10">
        <v>425</v>
      </c>
      <c r="AA84" s="7">
        <v>2</v>
      </c>
      <c r="AB84" s="7">
        <v>3</v>
      </c>
      <c r="AC84" s="11">
        <f>AA84/MAX(1,(AA84+AB84))</f>
        <v>0.4</v>
      </c>
      <c r="AD84">
        <v>-0.5</v>
      </c>
      <c r="AE84">
        <v>0.2</v>
      </c>
      <c r="AF84">
        <v>0</v>
      </c>
      <c r="AG84">
        <v>-0.3</v>
      </c>
      <c r="AH84" s="8">
        <f>AG84/H84</f>
        <v>-1.0714285714285714E-2</v>
      </c>
      <c r="AI84" s="12">
        <f>AG84-(AM84-525000)/1000000*3</f>
        <v>-0.52499999999999991</v>
      </c>
      <c r="AJ84" t="s">
        <v>75</v>
      </c>
      <c r="AK84">
        <v>2012</v>
      </c>
      <c r="AM84" s="13">
        <v>600000</v>
      </c>
      <c r="AN84" s="7">
        <v>1</v>
      </c>
      <c r="AO84" s="7">
        <v>3</v>
      </c>
      <c r="AP84" s="14">
        <f>(AN84+AO84)/AQ84*60</f>
        <v>0.88251516822945397</v>
      </c>
      <c r="AQ84" s="12">
        <v>271.95</v>
      </c>
      <c r="AR84" s="7">
        <v>0</v>
      </c>
      <c r="AS84" s="7">
        <v>0</v>
      </c>
      <c r="AT84" s="14">
        <f>(AR84+AS84)/MAX(1,AU84)*60</f>
        <v>0</v>
      </c>
      <c r="AU84" s="12">
        <v>8.9833333329999991</v>
      </c>
      <c r="AV84" s="12">
        <v>13.83333333</v>
      </c>
      <c r="AW84" s="7">
        <v>0</v>
      </c>
      <c r="AX84" s="7">
        <v>0</v>
      </c>
      <c r="AY84">
        <v>9.7100000000000009</v>
      </c>
      <c r="AZ84">
        <v>35.65</v>
      </c>
      <c r="BA84" s="15">
        <f>AY84/MAX(0.01,(AY84+AZ84))</f>
        <v>0.21406525573192242</v>
      </c>
      <c r="BB84">
        <v>-1.1180000000000001</v>
      </c>
      <c r="BC84">
        <v>-0.85499999999999998</v>
      </c>
      <c r="BD84" s="16">
        <v>17</v>
      </c>
      <c r="BE84">
        <v>-1.694</v>
      </c>
      <c r="BF84">
        <v>8.1329999999999991</v>
      </c>
      <c r="BG84">
        <v>-15</v>
      </c>
      <c r="BH84">
        <v>3.45</v>
      </c>
      <c r="BI84">
        <v>954</v>
      </c>
      <c r="BJ84">
        <v>989</v>
      </c>
      <c r="BK84">
        <v>1.8</v>
      </c>
      <c r="BL84">
        <v>0.4</v>
      </c>
      <c r="BM84">
        <f>BL84-BK84</f>
        <v>-1.4</v>
      </c>
      <c r="BN84">
        <v>43.2</v>
      </c>
      <c r="BO84">
        <v>1</v>
      </c>
      <c r="BP84">
        <v>0.32</v>
      </c>
      <c r="BQ84">
        <v>5.93</v>
      </c>
      <c r="BR84" s="15">
        <f>BP84/MAX(0.01,(BP84+BQ84))</f>
        <v>5.1200000000000002E-2</v>
      </c>
      <c r="BS84">
        <v>0.49</v>
      </c>
      <c r="BT84">
        <v>6.06</v>
      </c>
      <c r="BU84" s="15">
        <f>BS84/MAX(0.01,(BS84+BT84))</f>
        <v>7.4809160305343514E-2</v>
      </c>
    </row>
    <row r="85" spans="2:73" x14ac:dyDescent="0.25">
      <c r="B85" t="s">
        <v>271</v>
      </c>
      <c r="C85" t="s">
        <v>272</v>
      </c>
      <c r="D85">
        <v>31</v>
      </c>
      <c r="E85" s="5" t="s">
        <v>273</v>
      </c>
      <c r="F85" s="6">
        <v>73</v>
      </c>
      <c r="G85" s="6">
        <v>212</v>
      </c>
      <c r="H85" s="7">
        <v>43</v>
      </c>
      <c r="I85" s="7">
        <v>1</v>
      </c>
      <c r="J85" s="7">
        <v>2</v>
      </c>
      <c r="K85" s="7">
        <v>3</v>
      </c>
      <c r="L85" s="7">
        <v>-3</v>
      </c>
      <c r="M85" s="7">
        <v>64</v>
      </c>
      <c r="N85" s="7">
        <v>27</v>
      </c>
      <c r="O85" s="8">
        <v>4.3499999999999996</v>
      </c>
      <c r="P85" s="7">
        <v>67</v>
      </c>
      <c r="Q85" s="7">
        <v>2</v>
      </c>
      <c r="R85" s="7">
        <v>4</v>
      </c>
      <c r="S85" s="7">
        <v>5</v>
      </c>
      <c r="T85" s="7">
        <v>4</v>
      </c>
      <c r="U85" s="9">
        <f>P85/(H85*O85)*60</f>
        <v>21.491579791499603</v>
      </c>
      <c r="V85" s="9">
        <f>Q85/(H85*O85)*60</f>
        <v>0.64153969526864485</v>
      </c>
      <c r="W85" s="9">
        <f>R85/(H85*O85)*60</f>
        <v>1.2830793905372897</v>
      </c>
      <c r="X85" s="9">
        <f>S85/(H85*O85)*60</f>
        <v>1.6038492381716121</v>
      </c>
      <c r="Y85" s="9">
        <f>T85/(H85*O85)*60</f>
        <v>1.2830793905372897</v>
      </c>
      <c r="Z85" s="10">
        <v>281</v>
      </c>
      <c r="AA85" s="7">
        <v>0</v>
      </c>
      <c r="AB85" s="7">
        <v>1</v>
      </c>
      <c r="AC85" s="11">
        <f>AA85/MAX(1,(AA85+AB85))</f>
        <v>0</v>
      </c>
      <c r="AD85">
        <v>-0.7</v>
      </c>
      <c r="AE85">
        <v>0.2</v>
      </c>
      <c r="AF85">
        <v>0</v>
      </c>
      <c r="AG85">
        <v>-0.5</v>
      </c>
      <c r="AH85" s="8">
        <f>AG85/H85</f>
        <v>-1.1627906976744186E-2</v>
      </c>
      <c r="AI85" s="12">
        <f>AG85-(AM85-525000)/1000000*3</f>
        <v>-1.4</v>
      </c>
      <c r="AJ85" t="s">
        <v>75</v>
      </c>
      <c r="AK85">
        <v>2012</v>
      </c>
      <c r="AM85" s="13">
        <v>825000</v>
      </c>
      <c r="AN85" s="7">
        <v>1</v>
      </c>
      <c r="AO85" s="7">
        <v>2</v>
      </c>
      <c r="AP85" s="14">
        <f>(AN85+AO85)/AQ85*60</f>
        <v>0.96256684491978617</v>
      </c>
      <c r="AQ85" s="12">
        <v>187</v>
      </c>
      <c r="AR85" s="7">
        <v>0</v>
      </c>
      <c r="AS85" s="7">
        <v>0</v>
      </c>
      <c r="AT85" s="14">
        <f>(AR85+AS85)/MAX(1,AU85)*60</f>
        <v>0</v>
      </c>
      <c r="AU85" s="12">
        <v>0.05</v>
      </c>
      <c r="AV85" s="12">
        <v>0</v>
      </c>
      <c r="AW85" s="7">
        <v>0</v>
      </c>
      <c r="AX85" s="7">
        <v>0</v>
      </c>
      <c r="AY85">
        <v>4.3499999999999996</v>
      </c>
      <c r="AZ85">
        <v>43.63</v>
      </c>
      <c r="BA85" s="15">
        <f>AY85/MAX(0.01,(AY85+AZ85))</f>
        <v>9.0662776156731961E-2</v>
      </c>
      <c r="BB85">
        <v>-1.716</v>
      </c>
      <c r="BC85">
        <v>-2.391</v>
      </c>
      <c r="BD85">
        <v>14</v>
      </c>
      <c r="BE85">
        <v>-4.5629999999999997</v>
      </c>
      <c r="BF85">
        <v>-9.7870000000000008</v>
      </c>
      <c r="BG85">
        <v>-9.1</v>
      </c>
      <c r="BH85">
        <v>4.1100000000000003</v>
      </c>
      <c r="BI85">
        <v>925</v>
      </c>
      <c r="BJ85">
        <v>966</v>
      </c>
      <c r="BK85">
        <v>1.9</v>
      </c>
      <c r="BL85">
        <v>2.2000000000000002</v>
      </c>
      <c r="BM85">
        <f>BL85-BK85</f>
        <v>0.30000000000000027</v>
      </c>
      <c r="BN85">
        <v>52.3</v>
      </c>
      <c r="BO85">
        <v>11</v>
      </c>
      <c r="BP85">
        <v>0</v>
      </c>
      <c r="BQ85">
        <v>4.6900000000000004</v>
      </c>
      <c r="BR85" s="15">
        <f>BP85/MAX(0.01,(BP85+BQ85))</f>
        <v>0</v>
      </c>
      <c r="BS85">
        <v>0</v>
      </c>
      <c r="BT85">
        <v>0</v>
      </c>
      <c r="BU85" s="15">
        <f>BS85/MAX(0.01,(BS85+BT85))</f>
        <v>0</v>
      </c>
    </row>
    <row r="86" spans="2:73" x14ac:dyDescent="0.25">
      <c r="B86" t="s">
        <v>443</v>
      </c>
      <c r="C86" t="s">
        <v>444</v>
      </c>
      <c r="D86">
        <v>30</v>
      </c>
      <c r="E86" s="5" t="s">
        <v>445</v>
      </c>
      <c r="F86" s="6">
        <v>72</v>
      </c>
      <c r="G86" s="6">
        <v>209</v>
      </c>
      <c r="H86" s="7">
        <v>55</v>
      </c>
      <c r="I86" s="7">
        <v>3</v>
      </c>
      <c r="J86" s="7">
        <v>2</v>
      </c>
      <c r="K86" s="7">
        <v>5</v>
      </c>
      <c r="L86" s="7">
        <v>-4</v>
      </c>
      <c r="M86" s="7">
        <v>193</v>
      </c>
      <c r="N86" s="7">
        <v>34</v>
      </c>
      <c r="O86" s="8">
        <v>7.8333300000000001</v>
      </c>
      <c r="P86" s="7">
        <v>54</v>
      </c>
      <c r="Q86" s="7">
        <v>18</v>
      </c>
      <c r="R86" s="7">
        <v>11</v>
      </c>
      <c r="S86" s="7">
        <v>14</v>
      </c>
      <c r="T86" s="7">
        <v>7</v>
      </c>
      <c r="U86" s="9">
        <f>P86/(H86*O86)*60</f>
        <v>7.5203126778893417</v>
      </c>
      <c r="V86" s="9">
        <f>Q86/(H86*O86)*60</f>
        <v>2.5067708926297803</v>
      </c>
      <c r="W86" s="9">
        <f>R86/(H86*O86)*60</f>
        <v>1.5319155454959767</v>
      </c>
      <c r="X86" s="9">
        <f>S86/(H86*O86)*60</f>
        <v>1.949710694267607</v>
      </c>
      <c r="Y86" s="9">
        <f>T86/(H86*O86)*60</f>
        <v>0.97485534713380351</v>
      </c>
      <c r="Z86" s="10">
        <v>731</v>
      </c>
      <c r="AA86" s="7">
        <v>232</v>
      </c>
      <c r="AB86" s="7">
        <v>162</v>
      </c>
      <c r="AC86" s="11">
        <f>AA86/MAX(1,(AA86+AB86))</f>
        <v>0.58883248730964466</v>
      </c>
      <c r="AD86">
        <v>-0.9</v>
      </c>
      <c r="AE86">
        <v>0.2</v>
      </c>
      <c r="AF86">
        <v>0</v>
      </c>
      <c r="AG86">
        <v>-0.7</v>
      </c>
      <c r="AH86" s="8">
        <f>AG86/H86</f>
        <v>-1.2727272727272726E-2</v>
      </c>
      <c r="AI86" s="12">
        <f>AG86-(AM86-525000)/1000000*3</f>
        <v>-1.2249999999999999</v>
      </c>
      <c r="AJ86" t="s">
        <v>75</v>
      </c>
      <c r="AK86">
        <v>2012</v>
      </c>
      <c r="AM86" s="13">
        <v>700000</v>
      </c>
      <c r="AN86" s="7">
        <v>2</v>
      </c>
      <c r="AO86" s="7">
        <v>2</v>
      </c>
      <c r="AP86" s="14">
        <f>(AN86+AO86)/AQ86*60</f>
        <v>0.63784549958913495</v>
      </c>
      <c r="AQ86" s="12">
        <v>376.26666669999997</v>
      </c>
      <c r="AR86" s="7">
        <v>1</v>
      </c>
      <c r="AS86" s="7">
        <v>0</v>
      </c>
      <c r="AT86" s="14">
        <f>(AR86+AS86)/MAX(1,AU86)*60</f>
        <v>6.9632495161716346</v>
      </c>
      <c r="AU86" s="12">
        <v>8.6166666670000005</v>
      </c>
      <c r="AV86" s="12">
        <v>46.6</v>
      </c>
      <c r="AW86" s="7">
        <v>0</v>
      </c>
      <c r="AX86" s="7">
        <v>0</v>
      </c>
      <c r="AY86">
        <v>6.83</v>
      </c>
      <c r="AZ86">
        <v>40.770000000000003</v>
      </c>
      <c r="BA86" s="15">
        <f>AY86/MAX(0.01,(AY86+AZ86))</f>
        <v>0.14348739495798318</v>
      </c>
      <c r="BB86">
        <v>-0.755</v>
      </c>
      <c r="BC86">
        <v>-1.28</v>
      </c>
      <c r="BD86" s="16">
        <v>13</v>
      </c>
      <c r="BE86">
        <v>-1.2549999999999999</v>
      </c>
      <c r="BF86">
        <v>3.6890000000000001</v>
      </c>
      <c r="BG86">
        <v>-14.4</v>
      </c>
      <c r="BH86">
        <v>4.2699999999999996</v>
      </c>
      <c r="BI86">
        <v>937</v>
      </c>
      <c r="BJ86">
        <v>979</v>
      </c>
      <c r="BK86">
        <v>2.7</v>
      </c>
      <c r="BL86">
        <v>1</v>
      </c>
      <c r="BM86">
        <f>BL86-BK86</f>
        <v>-1.7000000000000002</v>
      </c>
      <c r="BN86">
        <v>48.9</v>
      </c>
      <c r="BO86">
        <v>3</v>
      </c>
      <c r="BP86">
        <v>0.16</v>
      </c>
      <c r="BQ86">
        <v>4.9000000000000004</v>
      </c>
      <c r="BR86" s="15">
        <f>BP86/MAX(0.01,(BP86+BQ86))</f>
        <v>3.1620553359683792E-2</v>
      </c>
      <c r="BS86">
        <v>0.81</v>
      </c>
      <c r="BT86">
        <v>5.46</v>
      </c>
      <c r="BU86" s="15">
        <f>BS86/MAX(0.01,(BS86+BT86))</f>
        <v>0.12918660287081341</v>
      </c>
    </row>
    <row r="87" spans="2:73" x14ac:dyDescent="0.25">
      <c r="B87" t="s">
        <v>365</v>
      </c>
      <c r="C87" t="s">
        <v>264</v>
      </c>
      <c r="D87">
        <v>28</v>
      </c>
      <c r="E87" s="5" t="s">
        <v>366</v>
      </c>
      <c r="F87" s="6">
        <v>73</v>
      </c>
      <c r="G87" s="6">
        <v>200</v>
      </c>
      <c r="H87" s="7">
        <v>72</v>
      </c>
      <c r="I87" s="7">
        <v>4</v>
      </c>
      <c r="J87" s="7">
        <v>4</v>
      </c>
      <c r="K87" s="7">
        <v>8</v>
      </c>
      <c r="L87" s="7">
        <v>-13</v>
      </c>
      <c r="M87" s="7">
        <v>90</v>
      </c>
      <c r="N87" s="7">
        <v>50</v>
      </c>
      <c r="O87" s="8">
        <v>10.35</v>
      </c>
      <c r="P87" s="7">
        <v>114</v>
      </c>
      <c r="Q87" s="7">
        <v>25</v>
      </c>
      <c r="R87" s="7">
        <v>20</v>
      </c>
      <c r="S87" s="7">
        <v>9</v>
      </c>
      <c r="T87" s="7">
        <v>19</v>
      </c>
      <c r="U87" s="9">
        <f>P87/(H87*O87)*60</f>
        <v>9.1787439613526587</v>
      </c>
      <c r="V87" s="9">
        <f>Q87/(H87*O87)*60</f>
        <v>2.0128824476650564</v>
      </c>
      <c r="W87" s="9">
        <f>R87/(H87*O87)*60</f>
        <v>1.6103059581320451</v>
      </c>
      <c r="X87" s="9">
        <f>S87/(H87*O87)*60</f>
        <v>0.7246376811594204</v>
      </c>
      <c r="Y87" s="9">
        <f>T87/(H87*O87)*60</f>
        <v>1.529790660225443</v>
      </c>
      <c r="Z87" s="10">
        <v>1089</v>
      </c>
      <c r="AA87" s="7">
        <v>215</v>
      </c>
      <c r="AB87" s="7">
        <v>217</v>
      </c>
      <c r="AC87" s="11">
        <f>AA87/MAX(1,(AA87+AB87))</f>
        <v>0.49768518518518517</v>
      </c>
      <c r="AD87">
        <v>-1.9</v>
      </c>
      <c r="AE87">
        <v>0.8</v>
      </c>
      <c r="AF87">
        <v>0</v>
      </c>
      <c r="AG87">
        <v>-1.1000000000000001</v>
      </c>
      <c r="AH87" s="8">
        <f>AG87/H87</f>
        <v>-1.5277777777777779E-2</v>
      </c>
      <c r="AI87" s="12">
        <f>AG87-(AM87-525000)/1000000*3</f>
        <v>-1.7750000000000001</v>
      </c>
      <c r="AJ87" t="s">
        <v>75</v>
      </c>
      <c r="AK87">
        <v>2012</v>
      </c>
      <c r="AM87" s="13">
        <v>750000</v>
      </c>
      <c r="AN87" s="7">
        <v>4</v>
      </c>
      <c r="AO87" s="7">
        <v>4</v>
      </c>
      <c r="AP87" s="14">
        <f>(AN87+AO87)/AQ87*60</f>
        <v>0.70946445283985493</v>
      </c>
      <c r="AQ87" s="12">
        <v>676.56666670000004</v>
      </c>
      <c r="AR87" s="7">
        <v>0</v>
      </c>
      <c r="AS87" s="7">
        <v>0</v>
      </c>
      <c r="AT87" s="14">
        <f>(AR87+AS87)/MAX(1,AU87)*60</f>
        <v>0</v>
      </c>
      <c r="AU87" s="12">
        <v>4.3499999999999996</v>
      </c>
      <c r="AV87" s="12">
        <v>64.533333330000005</v>
      </c>
      <c r="AW87" s="7">
        <v>0</v>
      </c>
      <c r="AX87" s="7">
        <v>0</v>
      </c>
      <c r="AY87">
        <v>9.3699999999999992</v>
      </c>
      <c r="AZ87">
        <v>39.32</v>
      </c>
      <c r="BA87" s="15">
        <f>AY87/MAX(0.01,(AY87+AZ87))</f>
        <v>0.19244197987266379</v>
      </c>
      <c r="BB87">
        <v>-0.57499999999999996</v>
      </c>
      <c r="BC87">
        <v>-1.1850000000000001</v>
      </c>
      <c r="BD87" s="16">
        <v>11</v>
      </c>
      <c r="BE87">
        <v>-2.976</v>
      </c>
      <c r="BF87">
        <v>-2.9220000000000002</v>
      </c>
      <c r="BG87">
        <v>-11.7</v>
      </c>
      <c r="BH87">
        <v>3.89</v>
      </c>
      <c r="BI87">
        <v>921</v>
      </c>
      <c r="BJ87">
        <v>959</v>
      </c>
      <c r="BK87">
        <v>1.8</v>
      </c>
      <c r="BL87">
        <v>0.9</v>
      </c>
      <c r="BM87">
        <f>BL87-BK87</f>
        <v>-0.9</v>
      </c>
      <c r="BN87">
        <v>48.3</v>
      </c>
      <c r="BO87">
        <v>5</v>
      </c>
      <c r="BP87">
        <v>0.06</v>
      </c>
      <c r="BQ87">
        <v>5.36</v>
      </c>
      <c r="BR87" s="15">
        <f>BP87/MAX(0.01,(BP87+BQ87))</f>
        <v>1.107011070110701E-2</v>
      </c>
      <c r="BS87">
        <v>0.9</v>
      </c>
      <c r="BT87">
        <v>4.05</v>
      </c>
      <c r="BU87" s="15">
        <f>BS87/MAX(0.01,(BS87+BT87))</f>
        <v>0.18181818181818182</v>
      </c>
    </row>
    <row r="88" spans="2:73" x14ac:dyDescent="0.25">
      <c r="B88" t="s">
        <v>237</v>
      </c>
      <c r="C88" t="s">
        <v>238</v>
      </c>
      <c r="D88">
        <v>33</v>
      </c>
      <c r="E88" s="5" t="s">
        <v>239</v>
      </c>
      <c r="F88" s="6">
        <v>70</v>
      </c>
      <c r="G88" s="6">
        <v>198</v>
      </c>
      <c r="H88" s="7">
        <v>39</v>
      </c>
      <c r="I88" s="7">
        <v>2</v>
      </c>
      <c r="J88" s="7">
        <v>3</v>
      </c>
      <c r="K88" s="7">
        <v>5</v>
      </c>
      <c r="L88" s="7">
        <v>-7</v>
      </c>
      <c r="M88" s="7">
        <v>6</v>
      </c>
      <c r="N88" s="7">
        <v>44</v>
      </c>
      <c r="O88" s="8">
        <v>7.65</v>
      </c>
      <c r="P88" s="7">
        <v>34</v>
      </c>
      <c r="Q88" s="7">
        <v>14</v>
      </c>
      <c r="R88" s="7">
        <v>23</v>
      </c>
      <c r="S88" s="7">
        <v>5</v>
      </c>
      <c r="T88" s="7">
        <v>8</v>
      </c>
      <c r="U88" s="9">
        <f>P88/(H88*O88)*60</f>
        <v>6.8376068376068373</v>
      </c>
      <c r="V88" s="9">
        <f>Q88/(H88*O88)*60</f>
        <v>2.8154851684263447</v>
      </c>
      <c r="W88" s="9">
        <f>R88/(H88*O88)*60</f>
        <v>4.6254399195575662</v>
      </c>
      <c r="X88" s="9">
        <f>S88/(H88*O88)*60</f>
        <v>1.0055304172951232</v>
      </c>
      <c r="Y88" s="9">
        <f>T88/(H88*O88)*60</f>
        <v>1.6088486676721969</v>
      </c>
      <c r="Z88" s="10">
        <v>445</v>
      </c>
      <c r="AA88" s="7">
        <v>3</v>
      </c>
      <c r="AB88" s="7">
        <v>4</v>
      </c>
      <c r="AC88" s="11">
        <f>AA88/MAX(1,(AA88+AB88))</f>
        <v>0.42857142857142855</v>
      </c>
      <c r="AD88">
        <v>-0.5</v>
      </c>
      <c r="AE88">
        <v>-0.1</v>
      </c>
      <c r="AF88">
        <v>0</v>
      </c>
      <c r="AG88">
        <v>-0.6</v>
      </c>
      <c r="AH88" s="8">
        <f>AG88/H88</f>
        <v>-1.5384615384615384E-2</v>
      </c>
      <c r="AI88" s="12">
        <f>AG88-(AM88-525000)/1000000*3</f>
        <v>-1.35</v>
      </c>
      <c r="AJ88" t="s">
        <v>75</v>
      </c>
      <c r="AK88">
        <v>2012</v>
      </c>
      <c r="AM88" s="13">
        <v>775000</v>
      </c>
      <c r="AN88" s="7">
        <v>2</v>
      </c>
      <c r="AO88" s="7">
        <v>2</v>
      </c>
      <c r="AP88" s="14">
        <f>(AN88+AO88)/AQ88*60</f>
        <v>0.90135202792922497</v>
      </c>
      <c r="AQ88" s="12">
        <v>266.26666669999997</v>
      </c>
      <c r="AR88" s="7">
        <v>0</v>
      </c>
      <c r="AS88" s="7">
        <v>1</v>
      </c>
      <c r="AT88" s="14">
        <f>(AR88+AS88)/MAX(1,AU88)*60</f>
        <v>2.6785714285714288</v>
      </c>
      <c r="AU88" s="12">
        <v>22.4</v>
      </c>
      <c r="AV88" s="12">
        <v>9.9166666669999994</v>
      </c>
      <c r="AW88" s="7">
        <v>0</v>
      </c>
      <c r="AX88" s="7">
        <v>0</v>
      </c>
      <c r="AY88">
        <v>6.82</v>
      </c>
      <c r="AZ88">
        <v>41.59</v>
      </c>
      <c r="BA88" s="15">
        <f>AY88/MAX(0.01,(AY88+AZ88))</f>
        <v>0.14087998347448874</v>
      </c>
      <c r="BB88">
        <v>-1.837</v>
      </c>
      <c r="BC88">
        <v>-0.17399999999999999</v>
      </c>
      <c r="BD88">
        <v>15</v>
      </c>
      <c r="BE88">
        <v>3.1930000000000001</v>
      </c>
      <c r="BF88">
        <v>2.1949999999999998</v>
      </c>
      <c r="BG88">
        <v>9.1</v>
      </c>
      <c r="BH88">
        <v>3.13</v>
      </c>
      <c r="BI88">
        <v>888</v>
      </c>
      <c r="BJ88">
        <v>919</v>
      </c>
      <c r="BK88">
        <v>0.7</v>
      </c>
      <c r="BL88">
        <v>0.5</v>
      </c>
      <c r="BM88">
        <f>BL88-BK88</f>
        <v>-0.19999999999999996</v>
      </c>
      <c r="BN88">
        <v>47</v>
      </c>
      <c r="BO88">
        <v>8</v>
      </c>
      <c r="BP88">
        <v>0.56999999999999995</v>
      </c>
      <c r="BQ88">
        <v>4.12</v>
      </c>
      <c r="BR88" s="15">
        <f>BP88/MAX(0.01,(BP88+BQ88))</f>
        <v>0.12153518123667376</v>
      </c>
      <c r="BS88">
        <v>0.25</v>
      </c>
      <c r="BT88">
        <v>5.32</v>
      </c>
      <c r="BU88" s="15">
        <f>BS88/MAX(0.01,(BS88+BT88))</f>
        <v>4.4883303411131059E-2</v>
      </c>
    </row>
    <row r="89" spans="2:73" x14ac:dyDescent="0.25">
      <c r="B89" t="s">
        <v>85</v>
      </c>
      <c r="C89" t="s">
        <v>86</v>
      </c>
      <c r="D89">
        <v>27</v>
      </c>
      <c r="E89" s="5" t="s">
        <v>87</v>
      </c>
      <c r="F89" s="6">
        <v>71</v>
      </c>
      <c r="G89" s="6">
        <v>200</v>
      </c>
      <c r="H89" s="7">
        <v>52</v>
      </c>
      <c r="I89" s="7">
        <v>2</v>
      </c>
      <c r="J89" s="7">
        <v>1</v>
      </c>
      <c r="K89" s="7">
        <v>3</v>
      </c>
      <c r="L89" s="7">
        <v>-3</v>
      </c>
      <c r="M89" s="7">
        <v>16</v>
      </c>
      <c r="N89" s="7">
        <v>44</v>
      </c>
      <c r="O89" s="8">
        <v>7.75</v>
      </c>
      <c r="P89" s="7">
        <v>80</v>
      </c>
      <c r="Q89" s="7">
        <v>25</v>
      </c>
      <c r="R89" s="7">
        <v>13</v>
      </c>
      <c r="S89" s="7">
        <v>5</v>
      </c>
      <c r="T89" s="7">
        <v>6</v>
      </c>
      <c r="U89" s="9">
        <f>P89/(H89*O89)*60</f>
        <v>11.910669975186105</v>
      </c>
      <c r="V89" s="9">
        <f>Q89/(H89*O89)*60</f>
        <v>3.7220843672456576</v>
      </c>
      <c r="W89" s="9">
        <f>R89/(H89*O89)*60</f>
        <v>1.935483870967742</v>
      </c>
      <c r="X89" s="9">
        <f>S89/(H89*O89)*60</f>
        <v>0.74441687344913154</v>
      </c>
      <c r="Y89" s="9">
        <f>T89/(H89*O89)*60</f>
        <v>0.89330024813895781</v>
      </c>
      <c r="Z89" s="10">
        <v>560</v>
      </c>
      <c r="AA89" s="7">
        <v>125</v>
      </c>
      <c r="AB89" s="7">
        <v>129</v>
      </c>
      <c r="AC89" s="11">
        <f>AA89/MAX(1,(AA89+AB89))</f>
        <v>0.49212598425196852</v>
      </c>
      <c r="AD89">
        <v>-1.5</v>
      </c>
      <c r="AE89">
        <v>0.8</v>
      </c>
      <c r="AF89">
        <v>0</v>
      </c>
      <c r="AG89">
        <v>-0.8</v>
      </c>
      <c r="AH89" s="8">
        <f>AG89/H89</f>
        <v>-1.5384615384615385E-2</v>
      </c>
      <c r="AI89" s="12">
        <f>AG89-(AM89-525000)/1000000*3</f>
        <v>-0.875</v>
      </c>
      <c r="AJ89" t="s">
        <v>75</v>
      </c>
      <c r="AK89">
        <v>2012</v>
      </c>
      <c r="AM89" s="13">
        <v>550000</v>
      </c>
      <c r="AN89" s="7">
        <v>2</v>
      </c>
      <c r="AO89" s="7">
        <v>1</v>
      </c>
      <c r="AP89" s="14">
        <f>(AN89+AO89)/AQ89*60</f>
        <v>0.46601941747572811</v>
      </c>
      <c r="AQ89" s="12">
        <v>386.25</v>
      </c>
      <c r="AR89" s="7">
        <v>0</v>
      </c>
      <c r="AS89" s="7">
        <v>0</v>
      </c>
      <c r="AT89" s="14">
        <f>(AR89+AS89)/MAX(1,AU89)*60</f>
        <v>0</v>
      </c>
      <c r="AU89" s="12">
        <v>0.9</v>
      </c>
      <c r="AV89" s="12">
        <v>16.266666669999999</v>
      </c>
      <c r="AW89" s="7">
        <v>0</v>
      </c>
      <c r="AX89" s="7">
        <v>0</v>
      </c>
      <c r="AY89">
        <v>7.43</v>
      </c>
      <c r="AZ89">
        <v>42.5</v>
      </c>
      <c r="BA89" s="15">
        <f>AY89/MAX(0.01,(AY89+AZ89))</f>
        <v>0.14880833166433005</v>
      </c>
      <c r="BB89">
        <v>-0.82</v>
      </c>
      <c r="BC89">
        <v>-6.0999999999999999E-2</v>
      </c>
      <c r="BD89">
        <v>14</v>
      </c>
      <c r="BE89">
        <v>-4.2450000000000001</v>
      </c>
      <c r="BF89">
        <v>-5.9640000000000004</v>
      </c>
      <c r="BG89">
        <v>-14.8</v>
      </c>
      <c r="BH89">
        <v>4</v>
      </c>
      <c r="BI89">
        <v>948</v>
      </c>
      <c r="BJ89">
        <v>988</v>
      </c>
      <c r="BK89">
        <v>0.5</v>
      </c>
      <c r="BL89">
        <v>0.5</v>
      </c>
      <c r="BM89">
        <f>BL89-BK89</f>
        <v>0</v>
      </c>
      <c r="BN89">
        <v>49.7</v>
      </c>
      <c r="BO89">
        <v>10</v>
      </c>
      <c r="BP89">
        <v>0.02</v>
      </c>
      <c r="BQ89">
        <v>4.7300000000000004</v>
      </c>
      <c r="BR89" s="15">
        <f>BP89/MAX(0.01,(BP89+BQ89))</f>
        <v>4.2105263157894736E-3</v>
      </c>
      <c r="BS89">
        <v>0.31</v>
      </c>
      <c r="BT89">
        <v>4.32</v>
      </c>
      <c r="BU89" s="15">
        <f>BS89/MAX(0.01,(BS89+BT89))</f>
        <v>6.6954643628509725E-2</v>
      </c>
    </row>
    <row r="90" spans="2:73" x14ac:dyDescent="0.25">
      <c r="B90" t="s">
        <v>536</v>
      </c>
      <c r="C90" t="s">
        <v>232</v>
      </c>
      <c r="D90">
        <v>31</v>
      </c>
      <c r="E90" s="5" t="s">
        <v>537</v>
      </c>
      <c r="F90" s="6">
        <v>75</v>
      </c>
      <c r="G90" s="6">
        <v>213</v>
      </c>
      <c r="H90" s="7">
        <v>57</v>
      </c>
      <c r="I90" s="7">
        <v>2</v>
      </c>
      <c r="J90" s="7">
        <v>5</v>
      </c>
      <c r="K90" s="7">
        <v>7</v>
      </c>
      <c r="L90" s="7">
        <v>-11</v>
      </c>
      <c r="M90" s="7">
        <v>17</v>
      </c>
      <c r="N90" s="7">
        <v>63</v>
      </c>
      <c r="O90" s="8">
        <v>11.85</v>
      </c>
      <c r="P90" s="7">
        <v>89</v>
      </c>
      <c r="Q90" s="7">
        <v>30</v>
      </c>
      <c r="R90" s="7">
        <v>18</v>
      </c>
      <c r="S90" s="7">
        <v>6</v>
      </c>
      <c r="T90" s="7">
        <v>12</v>
      </c>
      <c r="U90" s="9">
        <f>P90/(H90*O90)*60</f>
        <v>7.9058405507439495</v>
      </c>
      <c r="V90" s="9">
        <f>Q90/(H90*O90)*60</f>
        <v>2.6648900732844774</v>
      </c>
      <c r="W90" s="9">
        <f>R90/(H90*O90)*60</f>
        <v>1.5989340439706865</v>
      </c>
      <c r="X90" s="9">
        <f>S90/(H90*O90)*60</f>
        <v>0.53297801465689543</v>
      </c>
      <c r="Y90" s="9">
        <f>T90/(H90*O90)*60</f>
        <v>1.0659560293137909</v>
      </c>
      <c r="Z90" s="10">
        <v>1024</v>
      </c>
      <c r="AA90" s="7">
        <v>276</v>
      </c>
      <c r="AB90" s="7">
        <v>188</v>
      </c>
      <c r="AC90" s="11">
        <f>AA90/MAX(1,(AA90+AB90))</f>
        <v>0.59482758620689657</v>
      </c>
      <c r="AD90">
        <v>-2.2999999999999998</v>
      </c>
      <c r="AE90">
        <v>1.4</v>
      </c>
      <c r="AF90">
        <v>0</v>
      </c>
      <c r="AG90">
        <v>-0.9</v>
      </c>
      <c r="AH90" s="8">
        <f>AG90/H90</f>
        <v>-1.5789473684210527E-2</v>
      </c>
      <c r="AI90" s="12">
        <f>AG90-(AM90-525000)/1000000*3</f>
        <v>-1.125</v>
      </c>
      <c r="AJ90" t="s">
        <v>75</v>
      </c>
      <c r="AK90">
        <v>2012</v>
      </c>
      <c r="AM90" s="13">
        <v>600000</v>
      </c>
      <c r="AN90" s="7">
        <v>2</v>
      </c>
      <c r="AO90" s="7">
        <v>5</v>
      </c>
      <c r="AP90" s="14">
        <f>(AN90+AO90)/AQ90*60</f>
        <v>0.82447243573862439</v>
      </c>
      <c r="AQ90" s="12">
        <v>509.41666670000001</v>
      </c>
      <c r="AR90" s="7">
        <v>0</v>
      </c>
      <c r="AS90" s="7">
        <v>0</v>
      </c>
      <c r="AT90" s="14">
        <f>(AR90+AS90)/MAX(1,AU90)*60</f>
        <v>0</v>
      </c>
      <c r="AU90" s="12">
        <v>3.4666666670000001</v>
      </c>
      <c r="AV90" s="12">
        <v>163.46666669999999</v>
      </c>
      <c r="AW90" s="7">
        <v>0</v>
      </c>
      <c r="AX90" s="7">
        <v>0</v>
      </c>
      <c r="AY90">
        <v>8.9</v>
      </c>
      <c r="AZ90">
        <v>39.08</v>
      </c>
      <c r="BA90" s="15">
        <f>AY90/MAX(0.01,(AY90+AZ90))</f>
        <v>0.1854939558149229</v>
      </c>
      <c r="BB90">
        <v>1.1319999999999999</v>
      </c>
      <c r="BC90">
        <v>0.79200000000000004</v>
      </c>
      <c r="BD90" s="16">
        <v>3</v>
      </c>
      <c r="BE90">
        <v>-3.5630000000000002</v>
      </c>
      <c r="BF90">
        <v>-7.625</v>
      </c>
      <c r="BG90">
        <v>-9.4</v>
      </c>
      <c r="BH90">
        <v>6.39</v>
      </c>
      <c r="BI90">
        <v>902</v>
      </c>
      <c r="BJ90">
        <v>966</v>
      </c>
      <c r="BK90">
        <v>0.6</v>
      </c>
      <c r="BL90">
        <v>0.7</v>
      </c>
      <c r="BM90">
        <f>BL90-BK90</f>
        <v>9.9999999999999978E-2</v>
      </c>
      <c r="BN90">
        <v>34</v>
      </c>
      <c r="BO90">
        <v>3</v>
      </c>
      <c r="BP90">
        <v>0.03</v>
      </c>
      <c r="BQ90">
        <v>5.1100000000000003</v>
      </c>
      <c r="BR90" s="15">
        <f>BP90/MAX(0.01,(BP90+BQ90))</f>
        <v>5.8365758754863805E-3</v>
      </c>
      <c r="BS90">
        <v>2.63</v>
      </c>
      <c r="BT90">
        <v>2.79</v>
      </c>
      <c r="BU90" s="15">
        <f>BS90/MAX(0.01,(BS90+BT90))</f>
        <v>0.48523985239852396</v>
      </c>
    </row>
    <row r="91" spans="2:73" x14ac:dyDescent="0.25">
      <c r="B91" t="s">
        <v>393</v>
      </c>
      <c r="C91" t="s">
        <v>110</v>
      </c>
      <c r="D91">
        <v>30</v>
      </c>
      <c r="E91" s="5" t="s">
        <v>394</v>
      </c>
      <c r="F91" s="6">
        <v>76</v>
      </c>
      <c r="G91" s="6">
        <v>235</v>
      </c>
      <c r="H91" s="7">
        <v>30</v>
      </c>
      <c r="I91" s="7">
        <v>0</v>
      </c>
      <c r="J91" s="7">
        <v>2</v>
      </c>
      <c r="K91" s="7">
        <v>2</v>
      </c>
      <c r="L91" s="7">
        <v>-1</v>
      </c>
      <c r="M91" s="7">
        <v>61</v>
      </c>
      <c r="N91" s="7">
        <v>10</v>
      </c>
      <c r="O91" s="8">
        <v>5.3166700000000002</v>
      </c>
      <c r="P91" s="7">
        <v>29</v>
      </c>
      <c r="Q91" s="7">
        <v>3</v>
      </c>
      <c r="R91" s="7">
        <v>7</v>
      </c>
      <c r="S91" s="7">
        <v>1</v>
      </c>
      <c r="T91" s="7">
        <v>4</v>
      </c>
      <c r="U91" s="9">
        <f>P91/(H91*O91)*60</f>
        <v>10.909084069539768</v>
      </c>
      <c r="V91" s="9">
        <f>Q91/(H91*O91)*60</f>
        <v>1.128525938228252</v>
      </c>
      <c r="W91" s="9">
        <f>R91/(H91*O91)*60</f>
        <v>2.6332271891992542</v>
      </c>
      <c r="X91" s="9">
        <f>S91/(H91*O91)*60</f>
        <v>0.37617531274275062</v>
      </c>
      <c r="Y91" s="9">
        <f>T91/(H91*O91)*60</f>
        <v>1.5047012509710025</v>
      </c>
      <c r="Z91" s="10">
        <v>223</v>
      </c>
      <c r="AA91" s="7">
        <v>0</v>
      </c>
      <c r="AB91" s="7">
        <v>0</v>
      </c>
      <c r="AC91" s="11">
        <f>AA91/MAX(1,(AA91+AB91))</f>
        <v>0</v>
      </c>
      <c r="AD91">
        <v>-0.7</v>
      </c>
      <c r="AE91">
        <v>0.2</v>
      </c>
      <c r="AF91">
        <v>0</v>
      </c>
      <c r="AG91">
        <v>-0.5</v>
      </c>
      <c r="AH91" s="8">
        <f>AG91/H91</f>
        <v>-1.6666666666666666E-2</v>
      </c>
      <c r="AI91" s="12">
        <f>AG91-(AM91-525000)/1000000*3</f>
        <v>-0.72499999999999998</v>
      </c>
      <c r="AJ91" t="s">
        <v>75</v>
      </c>
      <c r="AK91">
        <v>2012</v>
      </c>
      <c r="AM91" s="13">
        <v>600000</v>
      </c>
      <c r="AN91" s="7">
        <v>0</v>
      </c>
      <c r="AO91" s="7">
        <v>2</v>
      </c>
      <c r="AP91" s="14">
        <f>(AN91+AO91)/AQ91*60</f>
        <v>0.75384776478983317</v>
      </c>
      <c r="AQ91" s="12">
        <v>159.18333329999999</v>
      </c>
      <c r="AR91" s="7">
        <v>0</v>
      </c>
      <c r="AS91" s="7">
        <v>0</v>
      </c>
      <c r="AT91" s="14">
        <f>(AR91+AS91)/MAX(1,AU91)*60</f>
        <v>0</v>
      </c>
      <c r="AU91" s="12">
        <v>0.41666666699999999</v>
      </c>
      <c r="AV91" s="12">
        <v>0</v>
      </c>
      <c r="AW91" s="7">
        <v>0</v>
      </c>
      <c r="AX91" s="7">
        <v>0</v>
      </c>
      <c r="AY91">
        <v>5.31</v>
      </c>
      <c r="AZ91">
        <v>42.66</v>
      </c>
      <c r="BA91" s="15">
        <f>AY91/MAX(0.01,(AY91+AZ91))</f>
        <v>0.11069418386491557</v>
      </c>
      <c r="BB91">
        <v>-2.238</v>
      </c>
      <c r="BC91">
        <v>-2.4119999999999999</v>
      </c>
      <c r="BD91" s="16">
        <v>15</v>
      </c>
      <c r="BE91">
        <v>-3.8660000000000001</v>
      </c>
      <c r="BF91">
        <v>-11.237</v>
      </c>
      <c r="BG91">
        <v>4.0999999999999996</v>
      </c>
      <c r="BH91">
        <v>5.36</v>
      </c>
      <c r="BI91">
        <v>944</v>
      </c>
      <c r="BJ91">
        <v>997</v>
      </c>
      <c r="BK91">
        <v>1.5</v>
      </c>
      <c r="BL91">
        <v>0.4</v>
      </c>
      <c r="BM91">
        <f>BL91-BK91</f>
        <v>-1.1000000000000001</v>
      </c>
      <c r="BN91">
        <v>51.8</v>
      </c>
      <c r="BO91">
        <v>12</v>
      </c>
      <c r="BP91">
        <v>0.01</v>
      </c>
      <c r="BQ91">
        <v>5.18</v>
      </c>
      <c r="BR91" s="15">
        <f>BP91/MAX(0.01,(BP91+BQ91))</f>
        <v>1.926782273603083E-3</v>
      </c>
      <c r="BS91">
        <v>0</v>
      </c>
      <c r="BT91">
        <v>0</v>
      </c>
      <c r="BU91" s="15">
        <f>BS91/MAX(0.01,(BS91+BT91))</f>
        <v>0</v>
      </c>
    </row>
    <row r="92" spans="2:73" x14ac:dyDescent="0.25">
      <c r="B92" t="s">
        <v>176</v>
      </c>
      <c r="C92" t="s">
        <v>177</v>
      </c>
      <c r="D92">
        <v>32</v>
      </c>
      <c r="E92" s="5" t="s">
        <v>178</v>
      </c>
      <c r="F92" s="6">
        <v>72</v>
      </c>
      <c r="G92" s="6">
        <v>197</v>
      </c>
      <c r="H92" s="7">
        <v>81</v>
      </c>
      <c r="I92" s="7">
        <v>4</v>
      </c>
      <c r="J92" s="7">
        <v>8</v>
      </c>
      <c r="K92" s="7">
        <v>12</v>
      </c>
      <c r="L92" s="7">
        <v>-15</v>
      </c>
      <c r="M92" s="7">
        <v>57</v>
      </c>
      <c r="N92" s="7">
        <v>91</v>
      </c>
      <c r="O92" s="8">
        <v>12.31667</v>
      </c>
      <c r="P92" s="7">
        <v>124</v>
      </c>
      <c r="Q92" s="7">
        <v>48</v>
      </c>
      <c r="R92" s="7">
        <v>20</v>
      </c>
      <c r="S92" s="7">
        <v>23</v>
      </c>
      <c r="T92" s="7">
        <v>29</v>
      </c>
      <c r="U92" s="9">
        <f>P92/(H92*O92)*60</f>
        <v>7.457523165908631</v>
      </c>
      <c r="V92" s="9">
        <f>Q92/(H92*O92)*60</f>
        <v>2.8867831609968895</v>
      </c>
      <c r="W92" s="9">
        <f>R92/(H92*O92)*60</f>
        <v>1.2028263170820372</v>
      </c>
      <c r="X92" s="9">
        <f>S92/(H92*O92)*60</f>
        <v>1.3832502646443428</v>
      </c>
      <c r="Y92" s="9">
        <f>T92/(H92*O92)*60</f>
        <v>1.744098159768954</v>
      </c>
      <c r="Z92" s="10">
        <v>1347</v>
      </c>
      <c r="AA92" s="7">
        <v>25</v>
      </c>
      <c r="AB92" s="7">
        <v>59</v>
      </c>
      <c r="AC92" s="11">
        <f>AA92/MAX(1,(AA92+AB92))</f>
        <v>0.29761904761904762</v>
      </c>
      <c r="AD92">
        <v>-3.3</v>
      </c>
      <c r="AE92">
        <v>1.8</v>
      </c>
      <c r="AF92">
        <v>0</v>
      </c>
      <c r="AG92">
        <v>-1.5</v>
      </c>
      <c r="AH92" s="8">
        <f>AG92/H92</f>
        <v>-1.8518518518518517E-2</v>
      </c>
      <c r="AI92" s="12">
        <f>AG92-(AM92-525000)/1000000*3</f>
        <v>-2.675001</v>
      </c>
      <c r="AJ92" t="s">
        <v>75</v>
      </c>
      <c r="AK92">
        <v>2012</v>
      </c>
      <c r="AM92" s="13">
        <v>916667</v>
      </c>
      <c r="AN92" s="7">
        <v>2</v>
      </c>
      <c r="AO92" s="7">
        <v>8</v>
      </c>
      <c r="AP92" s="14">
        <f>(AN92+AO92)/AQ92*60</f>
        <v>0.68825756124772464</v>
      </c>
      <c r="AQ92" s="12">
        <v>871.76666669999997</v>
      </c>
      <c r="AR92" s="7">
        <v>1</v>
      </c>
      <c r="AS92" s="7">
        <v>0</v>
      </c>
      <c r="AT92" s="14">
        <f>(AR92+AS92)/MAX(1,AU92)*60</f>
        <v>6.9632495161716346</v>
      </c>
      <c r="AU92" s="12">
        <v>8.6166666670000005</v>
      </c>
      <c r="AV92" s="12">
        <v>117.8166667</v>
      </c>
      <c r="AW92" s="7">
        <v>0</v>
      </c>
      <c r="AX92" s="7">
        <v>0</v>
      </c>
      <c r="AY92">
        <v>10.75</v>
      </c>
      <c r="AZ92">
        <v>37.82</v>
      </c>
      <c r="BA92" s="15">
        <f>AY92/MAX(0.01,(AY92+AZ92))</f>
        <v>0.22133003911879762</v>
      </c>
      <c r="BB92">
        <v>-1.173</v>
      </c>
      <c r="BC92">
        <v>-0.56899999999999995</v>
      </c>
      <c r="BD92">
        <v>14</v>
      </c>
      <c r="BE92">
        <v>1.2470000000000001</v>
      </c>
      <c r="BF92">
        <v>-4.6079999999999997</v>
      </c>
      <c r="BG92">
        <v>2</v>
      </c>
      <c r="BH92">
        <v>5.36</v>
      </c>
      <c r="BI92">
        <v>916</v>
      </c>
      <c r="BJ92">
        <v>969</v>
      </c>
      <c r="BK92">
        <v>0.8</v>
      </c>
      <c r="BL92">
        <v>0.6</v>
      </c>
      <c r="BM92">
        <f>BL92-BK92</f>
        <v>-0.20000000000000007</v>
      </c>
      <c r="BN92">
        <v>44.6</v>
      </c>
      <c r="BO92">
        <v>5</v>
      </c>
      <c r="BP92">
        <v>0.11</v>
      </c>
      <c r="BQ92">
        <v>5.07</v>
      </c>
      <c r="BR92" s="15">
        <f>BP92/MAX(0.01,(BP92+BQ92))</f>
        <v>2.1235521235521235E-2</v>
      </c>
      <c r="BS92">
        <v>1.45</v>
      </c>
      <c r="BT92">
        <v>3.44</v>
      </c>
      <c r="BU92" s="15">
        <f>BS92/MAX(0.01,(BS92+BT92))</f>
        <v>0.29652351738241312</v>
      </c>
    </row>
    <row r="93" spans="2:73" x14ac:dyDescent="0.25">
      <c r="B93" t="s">
        <v>156</v>
      </c>
      <c r="C93" t="s">
        <v>157</v>
      </c>
      <c r="D93">
        <v>27</v>
      </c>
      <c r="E93" s="5" t="s">
        <v>158</v>
      </c>
      <c r="F93" s="6">
        <v>72</v>
      </c>
      <c r="G93" s="6">
        <v>200</v>
      </c>
      <c r="H93" s="7">
        <v>37</v>
      </c>
      <c r="I93" s="7">
        <v>1</v>
      </c>
      <c r="J93" s="7">
        <v>4</v>
      </c>
      <c r="K93" s="7">
        <v>5</v>
      </c>
      <c r="L93" s="7">
        <v>-8</v>
      </c>
      <c r="M93" s="7">
        <v>35</v>
      </c>
      <c r="N93" s="7">
        <v>25</v>
      </c>
      <c r="O93" s="8">
        <v>9.9666700000000006</v>
      </c>
      <c r="P93" s="7">
        <v>46</v>
      </c>
      <c r="Q93" s="7">
        <v>14</v>
      </c>
      <c r="R93" s="7">
        <v>12</v>
      </c>
      <c r="S93" s="7">
        <v>8</v>
      </c>
      <c r="T93" s="7">
        <v>6</v>
      </c>
      <c r="U93" s="9">
        <f>P93/(H93*O93)*60</f>
        <v>7.4844049812620055</v>
      </c>
      <c r="V93" s="9">
        <f>Q93/(H93*O93)*60</f>
        <v>2.2778623856014799</v>
      </c>
      <c r="W93" s="9">
        <f>R93/(H93*O93)*60</f>
        <v>1.9524534733726973</v>
      </c>
      <c r="X93" s="9">
        <f>S93/(H93*O93)*60</f>
        <v>1.3016356489151315</v>
      </c>
      <c r="Y93" s="9">
        <f>T93/(H93*O93)*60</f>
        <v>0.97622673668634863</v>
      </c>
      <c r="Z93" s="10">
        <v>549</v>
      </c>
      <c r="AA93" s="7">
        <v>84</v>
      </c>
      <c r="AB93" s="7">
        <v>79</v>
      </c>
      <c r="AC93" s="11">
        <f>AA93/MAX(1,(AA93+AB93))</f>
        <v>0.51533742331288346</v>
      </c>
      <c r="AD93">
        <v>-0.8</v>
      </c>
      <c r="AE93">
        <v>0.1</v>
      </c>
      <c r="AF93">
        <v>0</v>
      </c>
      <c r="AG93">
        <v>-0.7</v>
      </c>
      <c r="AH93" s="8">
        <f>AG93/H93</f>
        <v>-1.8918918918918916E-2</v>
      </c>
      <c r="AI93" s="12">
        <f>AG93-(AM93-525000)/1000000*3</f>
        <v>-1.2249999999999999</v>
      </c>
      <c r="AJ93" t="s">
        <v>75</v>
      </c>
      <c r="AK93">
        <v>2012</v>
      </c>
      <c r="AM93" s="13">
        <v>700000</v>
      </c>
      <c r="AN93" s="7">
        <v>1</v>
      </c>
      <c r="AO93" s="7">
        <v>4</v>
      </c>
      <c r="AP93" s="14">
        <f>(AN93+AO93)/AQ93*60</f>
        <v>0.90909090909090917</v>
      </c>
      <c r="AQ93" s="12">
        <v>330</v>
      </c>
      <c r="AR93" s="7">
        <v>0</v>
      </c>
      <c r="AS93" s="7">
        <v>0</v>
      </c>
      <c r="AT93" s="14">
        <f>(AR93+AS93)/MAX(1,AU93)*60</f>
        <v>0</v>
      </c>
      <c r="AU93" s="12">
        <v>1.7166666669999999</v>
      </c>
      <c r="AV93" s="12">
        <v>37.616666670000001</v>
      </c>
      <c r="AW93" s="7">
        <v>0</v>
      </c>
      <c r="AX93" s="7">
        <v>0</v>
      </c>
      <c r="AY93">
        <v>8.89</v>
      </c>
      <c r="AZ93">
        <v>38.89</v>
      </c>
      <c r="BA93" s="15">
        <f>AY93/MAX(0.01,(AY93+AZ93))</f>
        <v>0.18606111343658435</v>
      </c>
      <c r="BB93">
        <v>0.19400000000000001</v>
      </c>
      <c r="BC93">
        <v>0.66</v>
      </c>
      <c r="BD93">
        <v>9</v>
      </c>
      <c r="BE93">
        <v>-2.82</v>
      </c>
      <c r="BF93">
        <v>-6.577</v>
      </c>
      <c r="BG93">
        <v>-11.3</v>
      </c>
      <c r="BH93">
        <v>5.08</v>
      </c>
      <c r="BI93">
        <v>923</v>
      </c>
      <c r="BJ93">
        <v>974</v>
      </c>
      <c r="BK93">
        <v>1.1000000000000001</v>
      </c>
      <c r="BL93">
        <v>1.6</v>
      </c>
      <c r="BM93">
        <f>BL93-BK93</f>
        <v>0.5</v>
      </c>
      <c r="BN93">
        <v>41.7</v>
      </c>
      <c r="BO93">
        <v>5</v>
      </c>
      <c r="BP93">
        <v>0.05</v>
      </c>
      <c r="BQ93">
        <v>6.02</v>
      </c>
      <c r="BR93" s="15">
        <f>BP93/MAX(0.01,(BP93+BQ93))</f>
        <v>8.237232289950578E-3</v>
      </c>
      <c r="BS93">
        <v>1.01</v>
      </c>
      <c r="BT93">
        <v>3.85</v>
      </c>
      <c r="BU93" s="15">
        <f>BS93/MAX(0.01,(BS93+BT93))</f>
        <v>0.20781893004115226</v>
      </c>
    </row>
    <row r="94" spans="2:73" x14ac:dyDescent="0.25">
      <c r="B94" t="s">
        <v>282</v>
      </c>
      <c r="C94" t="s">
        <v>283</v>
      </c>
      <c r="D94">
        <v>38</v>
      </c>
      <c r="E94" s="5" t="s">
        <v>284</v>
      </c>
      <c r="F94" s="6">
        <v>71</v>
      </c>
      <c r="G94" s="6">
        <v>190</v>
      </c>
      <c r="H94" s="7">
        <v>31</v>
      </c>
      <c r="I94" s="7">
        <v>3</v>
      </c>
      <c r="J94" s="7">
        <v>0</v>
      </c>
      <c r="K94" s="7">
        <v>3</v>
      </c>
      <c r="L94" s="7">
        <v>-4</v>
      </c>
      <c r="M94" s="7">
        <v>4</v>
      </c>
      <c r="N94" s="7">
        <v>33</v>
      </c>
      <c r="O94" s="8">
        <v>11.966670000000001</v>
      </c>
      <c r="P94" s="7">
        <v>23</v>
      </c>
      <c r="Q94" s="7">
        <v>12</v>
      </c>
      <c r="R94" s="7">
        <v>11</v>
      </c>
      <c r="S94" s="7">
        <v>4</v>
      </c>
      <c r="T94" s="7">
        <v>19</v>
      </c>
      <c r="U94" s="9">
        <f>P94/(H94*O94)*60</f>
        <v>3.7200097464255357</v>
      </c>
      <c r="V94" s="9">
        <f>Q94/(H94*O94)*60</f>
        <v>1.9408746503089749</v>
      </c>
      <c r="W94" s="9">
        <f>R94/(H94*O94)*60</f>
        <v>1.7791350961165606</v>
      </c>
      <c r="X94" s="9">
        <f>S94/(H94*O94)*60</f>
        <v>0.64695821676965837</v>
      </c>
      <c r="Y94" s="9">
        <f>T94/(H94*O94)*60</f>
        <v>3.0730515296558774</v>
      </c>
      <c r="Z94" s="10">
        <v>563</v>
      </c>
      <c r="AA94" s="7">
        <v>155</v>
      </c>
      <c r="AB94" s="7">
        <v>158</v>
      </c>
      <c r="AC94" s="11">
        <f>AA94/MAX(1,(AA94+AB94))</f>
        <v>0.49520766773162939</v>
      </c>
      <c r="AD94">
        <v>-0.4</v>
      </c>
      <c r="AE94">
        <v>0.2</v>
      </c>
      <c r="AF94">
        <v>-0.6</v>
      </c>
      <c r="AG94">
        <v>-0.7</v>
      </c>
      <c r="AH94" s="8">
        <f>AG94/H94</f>
        <v>-2.2580645161290321E-2</v>
      </c>
      <c r="AI94" s="12">
        <f>AG94-(AM94-525000)/1000000*3</f>
        <v>-0.92499999999999993</v>
      </c>
      <c r="AJ94" t="s">
        <v>75</v>
      </c>
      <c r="AK94">
        <v>2012</v>
      </c>
      <c r="AM94" s="13">
        <v>600000</v>
      </c>
      <c r="AN94" s="7">
        <v>3</v>
      </c>
      <c r="AO94" s="7">
        <v>0</v>
      </c>
      <c r="AP94" s="14">
        <f>(AN94+AO94)/AQ94*60</f>
        <v>0.53876085004489671</v>
      </c>
      <c r="AQ94" s="12">
        <v>334.1</v>
      </c>
      <c r="AR94" s="7">
        <v>0</v>
      </c>
      <c r="AS94" s="7">
        <v>0</v>
      </c>
      <c r="AT94" s="14">
        <f>(AR94+AS94)/MAX(1,AU94)*60</f>
        <v>0</v>
      </c>
      <c r="AU94" s="12">
        <v>2.4500000000000002</v>
      </c>
      <c r="AV94" s="12">
        <v>34.916666669999998</v>
      </c>
      <c r="AW94" s="7">
        <v>2</v>
      </c>
      <c r="AX94" s="7">
        <v>0</v>
      </c>
      <c r="AY94">
        <v>10.74</v>
      </c>
      <c r="AZ94">
        <v>40</v>
      </c>
      <c r="BA94" s="15">
        <f>AY94/MAX(0.01,(AY94+AZ94))</f>
        <v>0.21166732361056365</v>
      </c>
      <c r="BB94">
        <v>-0.52600000000000002</v>
      </c>
      <c r="BC94">
        <v>0.28999999999999998</v>
      </c>
      <c r="BD94" s="16">
        <v>14</v>
      </c>
      <c r="BE94">
        <v>-1.5960000000000001</v>
      </c>
      <c r="BF94">
        <v>-3.0230000000000001</v>
      </c>
      <c r="BG94">
        <v>-14.9</v>
      </c>
      <c r="BH94">
        <v>3.28</v>
      </c>
      <c r="BI94">
        <v>958</v>
      </c>
      <c r="BJ94">
        <v>991</v>
      </c>
      <c r="BK94">
        <v>0.4</v>
      </c>
      <c r="BL94">
        <v>0.5</v>
      </c>
      <c r="BM94">
        <f>BL94-BK94</f>
        <v>9.9999999999999978E-2</v>
      </c>
      <c r="BN94">
        <v>43</v>
      </c>
      <c r="BO94">
        <v>4</v>
      </c>
      <c r="BP94">
        <v>0.08</v>
      </c>
      <c r="BQ94">
        <v>4.2300000000000004</v>
      </c>
      <c r="BR94" s="15">
        <f>BP94/MAX(0.01,(BP94+BQ94))</f>
        <v>1.8561484918793503E-2</v>
      </c>
      <c r="BS94">
        <v>1.1299999999999999</v>
      </c>
      <c r="BT94">
        <v>2.84</v>
      </c>
      <c r="BU94" s="15">
        <f>BS94/MAX(0.01,(BS94+BT94))</f>
        <v>0.28463476070528965</v>
      </c>
    </row>
    <row r="95" spans="2:73" x14ac:dyDescent="0.25">
      <c r="B95" t="s">
        <v>549</v>
      </c>
      <c r="C95" t="s">
        <v>550</v>
      </c>
      <c r="D95">
        <v>26</v>
      </c>
      <c r="E95" s="5" t="s">
        <v>551</v>
      </c>
      <c r="F95" s="6">
        <v>72</v>
      </c>
      <c r="G95" s="6">
        <v>196</v>
      </c>
      <c r="H95" s="7">
        <v>30</v>
      </c>
      <c r="I95" s="7">
        <v>0</v>
      </c>
      <c r="J95" s="7">
        <v>0</v>
      </c>
      <c r="K95" s="7">
        <v>0</v>
      </c>
      <c r="L95" s="7">
        <v>-2</v>
      </c>
      <c r="M95" s="7">
        <v>16</v>
      </c>
      <c r="N95" s="7">
        <v>30</v>
      </c>
      <c r="O95" s="8">
        <v>10.48333</v>
      </c>
      <c r="P95" s="7">
        <v>37</v>
      </c>
      <c r="Q95" s="7">
        <v>16</v>
      </c>
      <c r="R95" s="7">
        <v>9</v>
      </c>
      <c r="S95" s="7">
        <v>7</v>
      </c>
      <c r="T95" s="7">
        <v>7</v>
      </c>
      <c r="U95" s="9">
        <f>P95/(H95*O95)*60</f>
        <v>7.0588257738714697</v>
      </c>
      <c r="V95" s="9">
        <f>Q95/(H95*O95)*60</f>
        <v>3.0524651995119867</v>
      </c>
      <c r="W95" s="9">
        <f>R95/(H95*O95)*60</f>
        <v>1.7170116747254927</v>
      </c>
      <c r="X95" s="9">
        <f>S95/(H95*O95)*60</f>
        <v>1.3354535247864943</v>
      </c>
      <c r="Y95" s="9">
        <f>T95/(H95*O95)*60</f>
        <v>1.3354535247864943</v>
      </c>
      <c r="Z95" s="10">
        <v>451</v>
      </c>
      <c r="AA95" s="7">
        <v>29</v>
      </c>
      <c r="AB95" s="7">
        <v>29</v>
      </c>
      <c r="AC95" s="11">
        <f>AA95/MAX(1,(AA95+AB95))</f>
        <v>0.5</v>
      </c>
      <c r="AD95">
        <v>-1.2</v>
      </c>
      <c r="AE95">
        <v>0.4</v>
      </c>
      <c r="AF95">
        <v>0</v>
      </c>
      <c r="AG95">
        <v>-0.8</v>
      </c>
      <c r="AH95" s="8">
        <f>AG95/H95</f>
        <v>-2.6666666666666668E-2</v>
      </c>
      <c r="AI95" s="12">
        <f>AG95-(AM95-525000)/1000000*3</f>
        <v>-1.175</v>
      </c>
      <c r="AJ95" t="s">
        <v>75</v>
      </c>
      <c r="AK95">
        <v>2012</v>
      </c>
      <c r="AM95" s="13">
        <v>650000</v>
      </c>
      <c r="AN95" s="7">
        <v>0</v>
      </c>
      <c r="AO95" s="7">
        <v>0</v>
      </c>
      <c r="AP95" s="14">
        <f>(AN95+AO95)/AQ95*60</f>
        <v>0</v>
      </c>
      <c r="AQ95" s="12">
        <v>240.66666670000001</v>
      </c>
      <c r="AR95" s="7">
        <v>0</v>
      </c>
      <c r="AS95" s="7">
        <v>0</v>
      </c>
      <c r="AT95" s="14">
        <f>(AR95+AS95)/MAX(1,AU95)*60</f>
        <v>0</v>
      </c>
      <c r="AU95" s="12">
        <v>0.8</v>
      </c>
      <c r="AV95" s="12">
        <v>73.400000000000006</v>
      </c>
      <c r="AW95" s="7">
        <v>0</v>
      </c>
      <c r="AX95" s="7">
        <v>0</v>
      </c>
      <c r="AY95">
        <v>7.95</v>
      </c>
      <c r="AZ95">
        <v>39.159999999999997</v>
      </c>
      <c r="BA95" s="15">
        <f>AY95/MAX(0.01,(AY95+AZ95))</f>
        <v>0.16875398004669923</v>
      </c>
      <c r="BB95">
        <v>-0.58699999999999997</v>
      </c>
      <c r="BC95">
        <v>-0.33300000000000002</v>
      </c>
      <c r="BD95" s="16">
        <v>15</v>
      </c>
      <c r="BE95">
        <v>-2.2200000000000002</v>
      </c>
      <c r="BF95">
        <v>-4.6180000000000003</v>
      </c>
      <c r="BG95">
        <v>-1.5</v>
      </c>
      <c r="BH95">
        <v>0</v>
      </c>
      <c r="BI95">
        <v>966</v>
      </c>
      <c r="BJ95">
        <v>966</v>
      </c>
      <c r="BK95">
        <v>1</v>
      </c>
      <c r="BL95">
        <v>0.5</v>
      </c>
      <c r="BM95">
        <f>BL95-BK95</f>
        <v>-0.5</v>
      </c>
      <c r="BN95">
        <v>43</v>
      </c>
      <c r="BO95">
        <v>4</v>
      </c>
      <c r="BP95">
        <v>0.03</v>
      </c>
      <c r="BQ95">
        <v>5.33</v>
      </c>
      <c r="BR95" s="15">
        <f>BP95/MAX(0.01,(BP95+BQ95))</f>
        <v>5.597014925373134E-3</v>
      </c>
      <c r="BS95">
        <v>2.4500000000000002</v>
      </c>
      <c r="BT95">
        <v>3.39</v>
      </c>
      <c r="BU95" s="15">
        <f>BS95/MAX(0.01,(BS95+BT95))</f>
        <v>0.41952054794520555</v>
      </c>
    </row>
    <row r="96" spans="2:73" x14ac:dyDescent="0.25">
      <c r="B96" t="s">
        <v>327</v>
      </c>
      <c r="C96" t="s">
        <v>328</v>
      </c>
      <c r="D96">
        <v>30</v>
      </c>
      <c r="E96" s="5" t="s">
        <v>329</v>
      </c>
      <c r="F96" s="6">
        <v>73</v>
      </c>
      <c r="G96" s="6">
        <v>200</v>
      </c>
      <c r="H96" s="7">
        <v>22</v>
      </c>
      <c r="I96" s="7">
        <v>0</v>
      </c>
      <c r="J96" s="7">
        <v>2</v>
      </c>
      <c r="K96" s="7">
        <v>2</v>
      </c>
      <c r="L96" s="7">
        <v>-2</v>
      </c>
      <c r="M96" s="7">
        <v>15</v>
      </c>
      <c r="N96" s="7">
        <v>16</v>
      </c>
      <c r="O96" s="8">
        <v>9.8000000000000007</v>
      </c>
      <c r="P96" s="7">
        <v>27</v>
      </c>
      <c r="Q96" s="7">
        <v>5</v>
      </c>
      <c r="R96" s="7">
        <v>7</v>
      </c>
      <c r="S96" s="7">
        <v>1</v>
      </c>
      <c r="T96" s="7">
        <v>11</v>
      </c>
      <c r="U96" s="9">
        <f>P96/(H96*O96)*60</f>
        <v>7.5139146567717994</v>
      </c>
      <c r="V96" s="9">
        <f>Q96/(H96*O96)*60</f>
        <v>1.3914656771799627</v>
      </c>
      <c r="W96" s="9">
        <f>R96/(H96*O96)*60</f>
        <v>1.9480519480519478</v>
      </c>
      <c r="X96" s="9">
        <f>S96/(H96*O96)*60</f>
        <v>0.27829313543599254</v>
      </c>
      <c r="Y96" s="9">
        <f>T96/(H96*O96)*60</f>
        <v>3.0612244897959182</v>
      </c>
      <c r="Z96" s="10">
        <v>348</v>
      </c>
      <c r="AA96" s="7">
        <v>3</v>
      </c>
      <c r="AB96" s="7">
        <v>7</v>
      </c>
      <c r="AC96" s="11">
        <f>AA96/MAX(1,(AA96+AB96))</f>
        <v>0.3</v>
      </c>
      <c r="AD96">
        <v>-0.9</v>
      </c>
      <c r="AE96">
        <v>0.3</v>
      </c>
      <c r="AF96">
        <v>0</v>
      </c>
      <c r="AG96">
        <v>-0.6</v>
      </c>
      <c r="AH96" s="8">
        <f>AG96/H96</f>
        <v>-2.7272727272727271E-2</v>
      </c>
      <c r="AI96" s="12">
        <f>AG96-(AM96-525000)/1000000*3</f>
        <v>-0.6</v>
      </c>
      <c r="AJ96" t="s">
        <v>75</v>
      </c>
      <c r="AK96">
        <v>2012</v>
      </c>
      <c r="AM96" s="13">
        <v>525000</v>
      </c>
      <c r="AN96" s="7">
        <v>0</v>
      </c>
      <c r="AO96" s="7">
        <v>2</v>
      </c>
      <c r="AP96" s="14">
        <f>(AN96+AO96)/AQ96*60</f>
        <v>0.61339240085421576</v>
      </c>
      <c r="AQ96" s="12">
        <v>195.6333333</v>
      </c>
      <c r="AR96" s="7">
        <v>0</v>
      </c>
      <c r="AS96" s="7">
        <v>0</v>
      </c>
      <c r="AT96" s="14">
        <f>(AR96+AS96)/MAX(1,AU96)*60</f>
        <v>0</v>
      </c>
      <c r="AU96" s="12">
        <v>0.93333333299999999</v>
      </c>
      <c r="AV96" s="12">
        <v>19.350000000000001</v>
      </c>
      <c r="AW96" s="7">
        <v>0</v>
      </c>
      <c r="AX96" s="7">
        <v>0</v>
      </c>
      <c r="AY96">
        <v>8.85</v>
      </c>
      <c r="AZ96">
        <v>39.549999999999997</v>
      </c>
      <c r="BA96" s="15">
        <f>AY96/MAX(0.01,(AY96+AZ96))</f>
        <v>0.18285123966942149</v>
      </c>
      <c r="BB96">
        <v>-0.498</v>
      </c>
      <c r="BC96">
        <v>0.17100000000000001</v>
      </c>
      <c r="BD96" s="16">
        <v>12</v>
      </c>
      <c r="BE96">
        <v>-4.4020000000000001</v>
      </c>
      <c r="BF96">
        <v>-13.532999999999999</v>
      </c>
      <c r="BG96">
        <v>-0.4</v>
      </c>
      <c r="BH96">
        <v>5.56</v>
      </c>
      <c r="BI96">
        <v>927</v>
      </c>
      <c r="BJ96">
        <v>982</v>
      </c>
      <c r="BK96">
        <v>0.9</v>
      </c>
      <c r="BL96">
        <v>0.3</v>
      </c>
      <c r="BM96">
        <f>BL96-BK96</f>
        <v>-0.60000000000000009</v>
      </c>
      <c r="BN96">
        <v>44.2</v>
      </c>
      <c r="BO96">
        <v>9</v>
      </c>
      <c r="BP96">
        <v>0.04</v>
      </c>
      <c r="BQ96">
        <v>4.74</v>
      </c>
      <c r="BR96" s="15">
        <f>BP96/MAX(0.01,(BP96+BQ96))</f>
        <v>8.368200836820083E-3</v>
      </c>
      <c r="BS96">
        <v>0.88</v>
      </c>
      <c r="BT96">
        <v>4.38</v>
      </c>
      <c r="BU96" s="15">
        <f>BS96/MAX(0.01,(BS96+BT96))</f>
        <v>0.1673003802281369</v>
      </c>
    </row>
    <row r="97" spans="1:73" x14ac:dyDescent="0.25">
      <c r="B97" t="s">
        <v>407</v>
      </c>
      <c r="C97" t="s">
        <v>220</v>
      </c>
      <c r="D97">
        <v>37</v>
      </c>
      <c r="E97" s="5" t="s">
        <v>408</v>
      </c>
      <c r="F97" s="6">
        <v>73</v>
      </c>
      <c r="G97" s="6">
        <v>190</v>
      </c>
      <c r="H97" s="7">
        <v>62</v>
      </c>
      <c r="I97" s="7">
        <v>1</v>
      </c>
      <c r="J97" s="7">
        <v>2</v>
      </c>
      <c r="K97" s="7">
        <v>3</v>
      </c>
      <c r="L97" s="7">
        <v>-14</v>
      </c>
      <c r="M97" s="7">
        <v>8</v>
      </c>
      <c r="N97" s="7">
        <v>44</v>
      </c>
      <c r="O97" s="8">
        <v>10.91667</v>
      </c>
      <c r="P97" s="7">
        <v>48</v>
      </c>
      <c r="Q97" s="7">
        <v>69</v>
      </c>
      <c r="R97" s="7">
        <v>15</v>
      </c>
      <c r="S97" s="7">
        <v>10</v>
      </c>
      <c r="T97" s="7">
        <v>14</v>
      </c>
      <c r="U97" s="9">
        <f>P97/(H97*O97)*60</f>
        <v>4.2551082796517443</v>
      </c>
      <c r="V97" s="9">
        <f>Q97/(H97*O97)*60</f>
        <v>6.1167181519993825</v>
      </c>
      <c r="W97" s="9">
        <f>R97/(H97*O97)*60</f>
        <v>1.3297213373911703</v>
      </c>
      <c r="X97" s="9">
        <f>S97/(H97*O97)*60</f>
        <v>0.88648089159411347</v>
      </c>
      <c r="Y97" s="9">
        <f>T97/(H97*O97)*60</f>
        <v>1.2410732482317588</v>
      </c>
      <c r="Z97" s="10">
        <v>973</v>
      </c>
      <c r="AA97" s="7">
        <v>61</v>
      </c>
      <c r="AB97" s="7">
        <v>75</v>
      </c>
      <c r="AC97" s="11">
        <f>AA97/MAX(1,(AA97+AB97))</f>
        <v>0.4485294117647059</v>
      </c>
      <c r="AD97">
        <v>-3.1</v>
      </c>
      <c r="AE97">
        <v>1.1000000000000001</v>
      </c>
      <c r="AF97">
        <v>0</v>
      </c>
      <c r="AG97">
        <v>-2</v>
      </c>
      <c r="AH97" s="8">
        <f>AG97/H97</f>
        <v>-3.2258064516129031E-2</v>
      </c>
      <c r="AI97" s="12">
        <f>AG97-(AM97-525000)/1000000*3</f>
        <v>-4.625</v>
      </c>
      <c r="AJ97" t="s">
        <v>75</v>
      </c>
      <c r="AK97">
        <v>2012</v>
      </c>
      <c r="AL97" s="13">
        <v>800000</v>
      </c>
      <c r="AM97" s="13">
        <v>1400000</v>
      </c>
      <c r="AN97" s="7">
        <v>1</v>
      </c>
      <c r="AO97" s="7">
        <v>1</v>
      </c>
      <c r="AP97" s="14">
        <f>(AN97+AO97)/AQ97*60</f>
        <v>0.21257750221434898</v>
      </c>
      <c r="AQ97" s="12">
        <v>564.5</v>
      </c>
      <c r="AR97" s="7">
        <v>0</v>
      </c>
      <c r="AS97" s="7">
        <v>0</v>
      </c>
      <c r="AT97" s="14">
        <f>(AR97+AS97)/MAX(1,AU97)*60</f>
        <v>0</v>
      </c>
      <c r="AU97" s="12">
        <v>2.8666666670000001</v>
      </c>
      <c r="AV97" s="12">
        <v>109.83333330000001</v>
      </c>
      <c r="AW97" s="7">
        <v>0</v>
      </c>
      <c r="AX97" s="7">
        <v>0</v>
      </c>
      <c r="AY97">
        <v>9.07</v>
      </c>
      <c r="AZ97">
        <v>40.630000000000003</v>
      </c>
      <c r="BA97" s="15">
        <f>AY97/MAX(0.01,(AY97+AZ97))</f>
        <v>0.18249496981891347</v>
      </c>
      <c r="BB97">
        <v>-0.311</v>
      </c>
      <c r="BC97">
        <v>0.64400000000000002</v>
      </c>
      <c r="BD97" s="16">
        <v>12</v>
      </c>
      <c r="BE97">
        <v>-3.1880000000000002</v>
      </c>
      <c r="BF97">
        <v>-7.6680000000000001</v>
      </c>
      <c r="BG97">
        <v>-17.5</v>
      </c>
      <c r="BH97">
        <v>2.4</v>
      </c>
      <c r="BI97">
        <v>932</v>
      </c>
      <c r="BJ97">
        <v>956</v>
      </c>
      <c r="BK97">
        <v>0.3</v>
      </c>
      <c r="BL97">
        <v>0.6</v>
      </c>
      <c r="BM97">
        <f>BL97-BK97</f>
        <v>0.3</v>
      </c>
      <c r="BN97">
        <v>38.9</v>
      </c>
      <c r="BO97">
        <v>1</v>
      </c>
      <c r="BP97">
        <v>0.05</v>
      </c>
      <c r="BQ97">
        <v>4.5599999999999996</v>
      </c>
      <c r="BR97" s="15">
        <f>BP97/MAX(0.01,(BP97+BQ97))</f>
        <v>1.084598698481562E-2</v>
      </c>
      <c r="BS97">
        <v>1.7</v>
      </c>
      <c r="BT97">
        <v>2.94</v>
      </c>
      <c r="BU97" s="15">
        <f>BS97/MAX(0.01,(BS97+BT97))</f>
        <v>0.36637931034482762</v>
      </c>
    </row>
    <row r="98" spans="1:73" x14ac:dyDescent="0.25">
      <c r="A98" t="s">
        <v>652</v>
      </c>
      <c r="B98" t="s">
        <v>638</v>
      </c>
      <c r="C98" t="s">
        <v>264</v>
      </c>
      <c r="D98">
        <v>24</v>
      </c>
      <c r="E98" s="5" t="s">
        <v>639</v>
      </c>
      <c r="F98" s="6">
        <v>70</v>
      </c>
      <c r="G98" s="6">
        <v>178</v>
      </c>
      <c r="H98" s="7">
        <v>41</v>
      </c>
      <c r="I98" s="7">
        <v>2</v>
      </c>
      <c r="J98" s="7">
        <v>0</v>
      </c>
      <c r="K98" s="7">
        <v>2</v>
      </c>
      <c r="L98" s="7">
        <v>-7</v>
      </c>
      <c r="M98" s="7">
        <v>2</v>
      </c>
      <c r="N98" s="7">
        <v>39</v>
      </c>
      <c r="O98" s="8">
        <v>11.66667</v>
      </c>
      <c r="P98" s="7">
        <v>37</v>
      </c>
      <c r="Q98" s="7">
        <v>44</v>
      </c>
      <c r="R98" s="7">
        <v>12</v>
      </c>
      <c r="S98" s="7">
        <v>8</v>
      </c>
      <c r="T98" s="7">
        <v>11</v>
      </c>
      <c r="U98" s="9">
        <f>P98/(H98*O98)*60</f>
        <v>4.6411136565459241</v>
      </c>
      <c r="V98" s="9">
        <f>Q98/(H98*O98)*60</f>
        <v>5.5191621861627205</v>
      </c>
      <c r="W98" s="9">
        <f>R98/(H98*O98)*60</f>
        <v>1.5052260507716511</v>
      </c>
      <c r="X98" s="9">
        <f>S98/(H98*O98)*60</f>
        <v>1.0034840338477675</v>
      </c>
      <c r="Y98" s="9">
        <f>T98/(H98*O98)*60</f>
        <v>1.3797905465406801</v>
      </c>
      <c r="Z98" s="10">
        <v>708</v>
      </c>
      <c r="AA98" s="7">
        <v>0</v>
      </c>
      <c r="AB98" s="7">
        <v>5</v>
      </c>
      <c r="AC98" s="11">
        <f>AA98/MAX(1,(AA98+AB98))</f>
        <v>0</v>
      </c>
      <c r="AD98">
        <v>-1.7</v>
      </c>
      <c r="AE98">
        <v>0.3</v>
      </c>
      <c r="AF98">
        <v>0</v>
      </c>
      <c r="AG98">
        <v>-1.4</v>
      </c>
      <c r="AH98" s="8">
        <f>AG98/H98</f>
        <v>-3.414634146341463E-2</v>
      </c>
      <c r="AI98" s="12">
        <f>AG98-(AM98-525000)/1000000*3</f>
        <v>-1.4</v>
      </c>
      <c r="AJ98" t="s">
        <v>605</v>
      </c>
      <c r="AK98">
        <v>2012</v>
      </c>
      <c r="AM98" s="13">
        <v>525000</v>
      </c>
      <c r="AN98" s="7">
        <v>2</v>
      </c>
      <c r="AO98" s="7">
        <v>0</v>
      </c>
      <c r="AP98" s="14">
        <f>(AN98+AO98)/AQ98*60</f>
        <v>0.29922699694948279</v>
      </c>
      <c r="AQ98" s="12">
        <v>401.03333329999998</v>
      </c>
      <c r="AR98" s="7">
        <v>0</v>
      </c>
      <c r="AS98" s="7">
        <v>0</v>
      </c>
      <c r="AT98" s="14">
        <f>(AR98+AS98)/MAX(1,AU98)*60</f>
        <v>0</v>
      </c>
      <c r="AU98" s="12">
        <v>4.2166666670000001</v>
      </c>
      <c r="AV98" s="12">
        <v>73.5</v>
      </c>
      <c r="AW98" s="7">
        <v>0</v>
      </c>
      <c r="AX98" s="7">
        <v>0</v>
      </c>
      <c r="AY98">
        <v>9.7799999999999994</v>
      </c>
      <c r="AZ98">
        <v>37.36</v>
      </c>
      <c r="BA98" s="15">
        <f>AY98/MAX(0.01,(AY98+AZ98))</f>
        <v>0.2074671192193466</v>
      </c>
      <c r="BB98">
        <v>0.314</v>
      </c>
      <c r="BC98">
        <v>1.5920000000000001</v>
      </c>
      <c r="BD98">
        <v>8</v>
      </c>
      <c r="BE98">
        <v>-2.9060000000000001</v>
      </c>
      <c r="BF98">
        <v>-6.5830000000000002</v>
      </c>
      <c r="BG98">
        <v>-7.3</v>
      </c>
      <c r="BH98">
        <v>3.97</v>
      </c>
      <c r="BI98">
        <v>929</v>
      </c>
      <c r="BJ98">
        <v>968</v>
      </c>
      <c r="BK98">
        <v>0</v>
      </c>
      <c r="BL98">
        <v>0.1</v>
      </c>
      <c r="BM98">
        <f>BL98-BK98</f>
        <v>0.1</v>
      </c>
      <c r="BN98">
        <v>39.1</v>
      </c>
      <c r="BO98">
        <v>3</v>
      </c>
      <c r="BP98">
        <v>0.1</v>
      </c>
      <c r="BQ98">
        <v>6.02</v>
      </c>
      <c r="BR98" s="15">
        <f>BP98/MAX(0.01,(BP98+BQ98))</f>
        <v>1.6339869281045756E-2</v>
      </c>
      <c r="BS98">
        <v>1.75</v>
      </c>
      <c r="BT98">
        <v>3.84</v>
      </c>
      <c r="BU98" s="15">
        <f>BS98/MAX(0.01,(BS98+BT98))</f>
        <v>0.31305903398926654</v>
      </c>
    </row>
    <row r="99" spans="1:73" x14ac:dyDescent="0.25">
      <c r="B99" t="s">
        <v>343</v>
      </c>
      <c r="C99" t="s">
        <v>130</v>
      </c>
      <c r="D99">
        <v>27</v>
      </c>
      <c r="E99" s="5" t="s">
        <v>344</v>
      </c>
      <c r="F99" s="6">
        <v>73</v>
      </c>
      <c r="G99" s="6">
        <v>215</v>
      </c>
      <c r="H99" s="7">
        <v>62</v>
      </c>
      <c r="I99" s="7">
        <v>1</v>
      </c>
      <c r="J99" s="7">
        <v>0</v>
      </c>
      <c r="K99" s="7">
        <v>1</v>
      </c>
      <c r="L99" s="7">
        <v>-5</v>
      </c>
      <c r="M99" s="7">
        <v>121</v>
      </c>
      <c r="N99" s="7">
        <v>27</v>
      </c>
      <c r="O99" s="8">
        <v>6.5166700000000004</v>
      </c>
      <c r="P99" s="7">
        <v>96</v>
      </c>
      <c r="Q99" s="7">
        <v>20</v>
      </c>
      <c r="R99" s="7">
        <v>14</v>
      </c>
      <c r="S99" s="7">
        <v>5</v>
      </c>
      <c r="T99" s="7">
        <v>7</v>
      </c>
      <c r="U99" s="9">
        <f>P99/(H99*O99)*60</f>
        <v>14.256242192170481</v>
      </c>
      <c r="V99" s="9">
        <f>Q99/(H99*O99)*60</f>
        <v>2.9700504567021837</v>
      </c>
      <c r="W99" s="9">
        <f>R99/(H99*O99)*60</f>
        <v>2.0790353196915285</v>
      </c>
      <c r="X99" s="9">
        <f>S99/(H99*O99)*60</f>
        <v>0.74251261417554593</v>
      </c>
      <c r="Y99" s="9">
        <f>T99/(H99*O99)*60</f>
        <v>1.0395176598457643</v>
      </c>
      <c r="Z99" s="10">
        <v>570</v>
      </c>
      <c r="AA99" s="7">
        <v>3</v>
      </c>
      <c r="AB99" s="7">
        <v>3</v>
      </c>
      <c r="AC99" s="11">
        <f>AA99/MAX(1,(AA99+AB99))</f>
        <v>0.5</v>
      </c>
      <c r="AD99">
        <v>-2.6</v>
      </c>
      <c r="AE99">
        <v>0.4</v>
      </c>
      <c r="AF99">
        <v>0</v>
      </c>
      <c r="AG99">
        <v>-2.2000000000000002</v>
      </c>
      <c r="AH99" s="8">
        <f>AG99/H99</f>
        <v>-3.5483870967741936E-2</v>
      </c>
      <c r="AI99" s="12">
        <f>AG99-(AM99-525000)/1000000*3</f>
        <v>-1.4875000000000003</v>
      </c>
      <c r="AJ99" t="s">
        <v>75</v>
      </c>
      <c r="AK99">
        <v>2012</v>
      </c>
      <c r="AM99" s="13">
        <v>287500</v>
      </c>
      <c r="AN99" s="7">
        <v>1</v>
      </c>
      <c r="AO99" s="7">
        <v>0</v>
      </c>
      <c r="AP99" s="14">
        <f>(AN99+AO99)/AQ99*60</f>
        <v>0.14884644008930784</v>
      </c>
      <c r="AQ99" s="12">
        <v>403.1</v>
      </c>
      <c r="AR99" s="7">
        <v>0</v>
      </c>
      <c r="AS99" s="7">
        <v>0</v>
      </c>
      <c r="AT99" s="14">
        <f>(AR99+AS99)/MAX(1,AU99)*60</f>
        <v>0</v>
      </c>
      <c r="AU99" s="12">
        <v>0.51666666699999997</v>
      </c>
      <c r="AV99" s="12">
        <v>0.71666666700000003</v>
      </c>
      <c r="AW99" s="7">
        <v>0</v>
      </c>
      <c r="AX99" s="7">
        <v>0</v>
      </c>
      <c r="AY99">
        <v>6.5</v>
      </c>
      <c r="AZ99">
        <v>40.46</v>
      </c>
      <c r="BA99" s="15">
        <f>AY99/MAX(0.01,(AY99+AZ99))</f>
        <v>0.13841567291311754</v>
      </c>
      <c r="BB99">
        <v>-0.998</v>
      </c>
      <c r="BC99">
        <v>-1.014</v>
      </c>
      <c r="BD99" s="16">
        <v>15</v>
      </c>
      <c r="BE99">
        <v>-1.552</v>
      </c>
      <c r="BF99">
        <v>-10.754</v>
      </c>
      <c r="BG99">
        <v>-9.8000000000000007</v>
      </c>
      <c r="BH99">
        <v>4.3899999999999997</v>
      </c>
      <c r="BI99">
        <v>947</v>
      </c>
      <c r="BJ99">
        <v>990</v>
      </c>
      <c r="BK99">
        <v>1.8</v>
      </c>
      <c r="BL99">
        <v>1.6</v>
      </c>
      <c r="BM99">
        <f>BL99-BK99</f>
        <v>-0.19999999999999996</v>
      </c>
      <c r="BN99">
        <v>44.8</v>
      </c>
      <c r="BO99">
        <v>8</v>
      </c>
      <c r="BP99">
        <v>0.01</v>
      </c>
      <c r="BQ99">
        <v>5.42</v>
      </c>
      <c r="BR99" s="15">
        <f>BP99/MAX(0.01,(BP99+BQ99))</f>
        <v>1.841620626151013E-3</v>
      </c>
      <c r="BS99">
        <v>0.01</v>
      </c>
      <c r="BT99">
        <v>5.91</v>
      </c>
      <c r="BU99" s="15">
        <f>BS99/MAX(0.01,(BS99+BT99))</f>
        <v>1.6891891891891893E-3</v>
      </c>
    </row>
    <row r="100" spans="1:73" x14ac:dyDescent="0.25">
      <c r="B100" t="s">
        <v>324</v>
      </c>
      <c r="C100" t="s">
        <v>325</v>
      </c>
      <c r="D100">
        <v>29</v>
      </c>
      <c r="E100" s="5" t="s">
        <v>326</v>
      </c>
      <c r="F100" s="6">
        <v>72</v>
      </c>
      <c r="G100" s="6">
        <v>195</v>
      </c>
      <c r="H100" s="7">
        <v>58</v>
      </c>
      <c r="I100" s="7">
        <v>1</v>
      </c>
      <c r="J100" s="7">
        <v>4</v>
      </c>
      <c r="K100" s="7">
        <v>5</v>
      </c>
      <c r="L100" s="7">
        <v>-15</v>
      </c>
      <c r="M100" s="7">
        <v>54</v>
      </c>
      <c r="N100" s="7">
        <v>54</v>
      </c>
      <c r="O100" s="8">
        <v>10.58333</v>
      </c>
      <c r="P100" s="7">
        <v>70</v>
      </c>
      <c r="Q100" s="7">
        <v>34</v>
      </c>
      <c r="R100" s="7">
        <v>28</v>
      </c>
      <c r="S100" s="7">
        <v>9</v>
      </c>
      <c r="T100" s="7">
        <v>24</v>
      </c>
      <c r="U100" s="9">
        <f>P100/(H100*O100)*60</f>
        <v>6.8422503222944266</v>
      </c>
      <c r="V100" s="9">
        <f>Q100/(H100*O100)*60</f>
        <v>3.323378727971579</v>
      </c>
      <c r="W100" s="9">
        <f>R100/(H100*O100)*60</f>
        <v>2.736900128917771</v>
      </c>
      <c r="X100" s="9">
        <f>S100/(H100*O100)*60</f>
        <v>0.87971789858071203</v>
      </c>
      <c r="Y100" s="9">
        <f>T100/(H100*O100)*60</f>
        <v>2.3459143962152322</v>
      </c>
      <c r="Z100" s="10">
        <v>940</v>
      </c>
      <c r="AA100" s="7">
        <v>255</v>
      </c>
      <c r="AB100" s="7">
        <v>210</v>
      </c>
      <c r="AC100" s="11">
        <f>AA100/MAX(1,(AA100+AB100))</f>
        <v>0.54838709677419351</v>
      </c>
      <c r="AD100">
        <v>-2.5</v>
      </c>
      <c r="AE100">
        <v>0.4</v>
      </c>
      <c r="AF100">
        <v>0</v>
      </c>
      <c r="AG100">
        <v>-2.1</v>
      </c>
      <c r="AH100" s="8">
        <f>AG100/H100</f>
        <v>-3.6206896551724141E-2</v>
      </c>
      <c r="AI100" s="12">
        <f>AG100-(AM100-525000)/1000000*3</f>
        <v>-2.1375000000000002</v>
      </c>
      <c r="AJ100" t="s">
        <v>75</v>
      </c>
      <c r="AK100">
        <v>2012</v>
      </c>
      <c r="AM100" s="13">
        <v>537500</v>
      </c>
      <c r="AN100" s="7">
        <v>1</v>
      </c>
      <c r="AO100" s="7">
        <v>4</v>
      </c>
      <c r="AP100" s="14">
        <f>(AN100+AO100)/AQ100*60</f>
        <v>0.5664474304958651</v>
      </c>
      <c r="AQ100" s="12">
        <v>529.6166667</v>
      </c>
      <c r="AR100" s="7">
        <v>0</v>
      </c>
      <c r="AS100" s="7">
        <v>0</v>
      </c>
      <c r="AT100" s="14">
        <f>(AR100+AS100)/MAX(1,AU100)*60</f>
        <v>0</v>
      </c>
      <c r="AU100" s="12">
        <v>3.0333333329999999</v>
      </c>
      <c r="AV100" s="12">
        <v>81.2</v>
      </c>
      <c r="AW100" s="7">
        <v>0</v>
      </c>
      <c r="AX100" s="7">
        <v>0</v>
      </c>
      <c r="AY100">
        <v>9.1</v>
      </c>
      <c r="AZ100">
        <v>38.92</v>
      </c>
      <c r="BA100" s="15">
        <f>AY100/MAX(0.01,(AY100+AZ100))</f>
        <v>0.18950437317784255</v>
      </c>
      <c r="BB100">
        <v>-0.22600000000000001</v>
      </c>
      <c r="BC100">
        <v>-0.18099999999999999</v>
      </c>
      <c r="BD100" s="16">
        <v>11</v>
      </c>
      <c r="BE100">
        <v>-3.1629999999999998</v>
      </c>
      <c r="BF100">
        <v>-13.311999999999999</v>
      </c>
      <c r="BG100">
        <v>-11.9</v>
      </c>
      <c r="BH100">
        <v>3.24</v>
      </c>
      <c r="BI100">
        <v>921</v>
      </c>
      <c r="BJ100">
        <v>953</v>
      </c>
      <c r="BK100">
        <v>1.3</v>
      </c>
      <c r="BL100">
        <v>0.7</v>
      </c>
      <c r="BM100">
        <f>BL100-BK100</f>
        <v>-0.60000000000000009</v>
      </c>
      <c r="BN100">
        <v>36.799999999999997</v>
      </c>
      <c r="BO100">
        <v>2</v>
      </c>
      <c r="BP100">
        <v>0.05</v>
      </c>
      <c r="BQ100">
        <v>4.7699999999999996</v>
      </c>
      <c r="BR100" s="15">
        <f>BP100/MAX(0.01,(BP100+BQ100))</f>
        <v>1.0373443983402491E-2</v>
      </c>
      <c r="BS100">
        <v>1.38</v>
      </c>
      <c r="BT100">
        <v>4.26</v>
      </c>
      <c r="BU100" s="15">
        <f>BS100/MAX(0.01,(BS100+BT100))</f>
        <v>0.24468085106382978</v>
      </c>
    </row>
    <row r="101" spans="1:73" x14ac:dyDescent="0.25">
      <c r="B101" t="s">
        <v>370</v>
      </c>
      <c r="C101" t="s">
        <v>130</v>
      </c>
      <c r="D101">
        <v>28</v>
      </c>
      <c r="E101" s="5" t="s">
        <v>371</v>
      </c>
      <c r="F101" s="6">
        <v>72</v>
      </c>
      <c r="G101" s="6">
        <v>195</v>
      </c>
      <c r="H101" s="7">
        <v>27</v>
      </c>
      <c r="I101" s="7">
        <v>0</v>
      </c>
      <c r="J101" s="7">
        <v>1</v>
      </c>
      <c r="K101" s="7">
        <v>1</v>
      </c>
      <c r="L101" s="7">
        <v>-10</v>
      </c>
      <c r="M101" s="7">
        <v>32</v>
      </c>
      <c r="N101" s="7">
        <v>18</v>
      </c>
      <c r="O101" s="8">
        <v>7.1666699999999999</v>
      </c>
      <c r="P101" s="7">
        <v>36</v>
      </c>
      <c r="Q101" s="7">
        <v>3</v>
      </c>
      <c r="R101" s="7">
        <v>8</v>
      </c>
      <c r="S101" s="7">
        <v>0</v>
      </c>
      <c r="T101" s="7">
        <v>4</v>
      </c>
      <c r="U101" s="9">
        <f>P101/(H101*O101)*60</f>
        <v>11.16278550568116</v>
      </c>
      <c r="V101" s="9">
        <f>Q101/(H101*O101)*60</f>
        <v>0.93023212547343004</v>
      </c>
      <c r="W101" s="9">
        <f>R101/(H101*O101)*60</f>
        <v>2.4806190012624798</v>
      </c>
      <c r="X101" s="9">
        <f>S101/(H101*O101)*60</f>
        <v>0</v>
      </c>
      <c r="Y101" s="9">
        <f>T101/(H101*O101)*60</f>
        <v>1.2403095006312399</v>
      </c>
      <c r="Z101" s="10">
        <v>301</v>
      </c>
      <c r="AA101" s="7">
        <v>77</v>
      </c>
      <c r="AB101" s="7">
        <v>49</v>
      </c>
      <c r="AC101" s="11">
        <f>AA101/MAX(1,(AA101+AB101))</f>
        <v>0.61111111111111116</v>
      </c>
      <c r="AD101">
        <v>-1.6</v>
      </c>
      <c r="AE101">
        <v>0.5</v>
      </c>
      <c r="AF101">
        <v>0</v>
      </c>
      <c r="AG101">
        <v>-1.1000000000000001</v>
      </c>
      <c r="AH101" s="8">
        <f>AG101/H101</f>
        <v>-4.0740740740740744E-2</v>
      </c>
      <c r="AI101" s="12">
        <f>AG101-(AM101-525000)/1000000*3</f>
        <v>-1.1000000000000001</v>
      </c>
      <c r="AJ101" t="s">
        <v>75</v>
      </c>
      <c r="AK101">
        <v>2012</v>
      </c>
      <c r="AM101" s="13">
        <v>525000</v>
      </c>
      <c r="AN101" s="7">
        <v>0</v>
      </c>
      <c r="AO101" s="7">
        <v>1</v>
      </c>
      <c r="AP101" s="14">
        <f>(AN101+AO101)/AQ101*60</f>
        <v>0.34849951590542116</v>
      </c>
      <c r="AQ101" s="12">
        <v>172.16666670000001</v>
      </c>
      <c r="AR101" s="7">
        <v>0</v>
      </c>
      <c r="AS101" s="7">
        <v>0</v>
      </c>
      <c r="AT101" s="14">
        <f>(AR101+AS101)/MAX(1,AU101)*60</f>
        <v>0</v>
      </c>
      <c r="AU101" s="12">
        <v>0.65</v>
      </c>
      <c r="AV101" s="12">
        <v>20.966666669999999</v>
      </c>
      <c r="AW101" s="7">
        <v>0</v>
      </c>
      <c r="AX101" s="7">
        <v>0</v>
      </c>
      <c r="AY101">
        <v>6.34</v>
      </c>
      <c r="AZ101">
        <v>40.9</v>
      </c>
      <c r="BA101" s="15">
        <f>AY101/MAX(0.01,(AY101+AZ101))</f>
        <v>0.1342082980524979</v>
      </c>
      <c r="BB101">
        <v>-1.6679999999999999</v>
      </c>
      <c r="BC101">
        <v>1.4999999999999999E-2</v>
      </c>
      <c r="BD101" s="16">
        <v>14</v>
      </c>
      <c r="BE101">
        <v>-3.5760000000000001</v>
      </c>
      <c r="BF101">
        <v>-3.1419999999999999</v>
      </c>
      <c r="BG101">
        <v>-9.6999999999999993</v>
      </c>
      <c r="BH101">
        <v>3.08</v>
      </c>
      <c r="BI101">
        <v>864</v>
      </c>
      <c r="BJ101">
        <v>894</v>
      </c>
      <c r="BK101">
        <v>1.4</v>
      </c>
      <c r="BL101">
        <v>1.4</v>
      </c>
      <c r="BM101">
        <f>BL101-BK101</f>
        <v>0</v>
      </c>
      <c r="BN101">
        <v>56.4</v>
      </c>
      <c r="BO101">
        <v>15</v>
      </c>
      <c r="BP101">
        <v>0.04</v>
      </c>
      <c r="BQ101">
        <v>5.42</v>
      </c>
      <c r="BR101" s="15">
        <f>BP101/MAX(0.01,(BP101+BQ101))</f>
        <v>7.326007326007326E-3</v>
      </c>
      <c r="BS101">
        <v>0.78</v>
      </c>
      <c r="BT101">
        <v>5.07</v>
      </c>
      <c r="BU101" s="15">
        <f>BS101/MAX(0.01,(BS101+BT101))</f>
        <v>0.13333333333333333</v>
      </c>
    </row>
    <row r="102" spans="1:73" x14ac:dyDescent="0.25">
      <c r="B102" t="s">
        <v>636</v>
      </c>
      <c r="C102" t="s">
        <v>220</v>
      </c>
      <c r="D102">
        <v>26</v>
      </c>
      <c r="E102" s="5" t="s">
        <v>637</v>
      </c>
      <c r="F102" s="6">
        <v>75</v>
      </c>
      <c r="G102" s="6">
        <v>215</v>
      </c>
      <c r="H102" s="7">
        <v>31</v>
      </c>
      <c r="I102" s="7">
        <v>0</v>
      </c>
      <c r="J102" s="7">
        <v>0</v>
      </c>
      <c r="K102" s="7">
        <v>0</v>
      </c>
      <c r="L102" s="7">
        <v>-4</v>
      </c>
      <c r="M102" s="7">
        <v>60</v>
      </c>
      <c r="N102" s="7">
        <v>15</v>
      </c>
      <c r="O102" s="8">
        <v>5.9</v>
      </c>
      <c r="P102" s="7">
        <v>53</v>
      </c>
      <c r="Q102" s="7">
        <v>5</v>
      </c>
      <c r="R102" s="7">
        <v>0</v>
      </c>
      <c r="S102" s="7">
        <v>6</v>
      </c>
      <c r="T102" s="7">
        <v>3</v>
      </c>
      <c r="U102" s="9">
        <f>P102/(H102*O102)*60</f>
        <v>17.386550027337343</v>
      </c>
      <c r="V102" s="9">
        <f>Q102/(H102*O102)*60</f>
        <v>1.6402405686167305</v>
      </c>
      <c r="W102" s="9">
        <f>R102/(H102*O102)*60</f>
        <v>0</v>
      </c>
      <c r="X102" s="9">
        <f>S102/(H102*O102)*60</f>
        <v>1.9682886823400767</v>
      </c>
      <c r="Y102" s="9">
        <f>T102/(H102*O102)*60</f>
        <v>0.98414434117003835</v>
      </c>
      <c r="Z102" s="10">
        <v>280</v>
      </c>
      <c r="AA102" s="7">
        <v>1</v>
      </c>
      <c r="AB102" s="7">
        <v>3</v>
      </c>
      <c r="AC102" s="11">
        <f>AA102/MAX(1,(AA102+AB102))</f>
        <v>0.25</v>
      </c>
      <c r="AD102">
        <v>-1.3</v>
      </c>
      <c r="AE102">
        <v>-0.1</v>
      </c>
      <c r="AF102">
        <v>0</v>
      </c>
      <c r="AG102">
        <v>-1.3</v>
      </c>
      <c r="AH102" s="8">
        <f>AG102/H102</f>
        <v>-4.1935483870967745E-2</v>
      </c>
      <c r="AI102" s="12">
        <f>AG102-(AM102-525000)/1000000*3</f>
        <v>-1.5249999999999999</v>
      </c>
      <c r="AJ102" t="s">
        <v>605</v>
      </c>
      <c r="AK102">
        <v>2012</v>
      </c>
      <c r="AM102" s="13">
        <v>600000</v>
      </c>
      <c r="AN102" s="7">
        <v>0</v>
      </c>
      <c r="AO102" s="7">
        <v>0</v>
      </c>
      <c r="AP102" s="14">
        <f>(AN102+AO102)/AQ102*60</f>
        <v>0</v>
      </c>
      <c r="AQ102" s="12">
        <v>182.8</v>
      </c>
      <c r="AR102" s="7">
        <v>0</v>
      </c>
      <c r="AS102" s="7">
        <v>0</v>
      </c>
      <c r="AT102" s="14">
        <f>(AR102+AS102)/MAX(1,AU102)*60</f>
        <v>0</v>
      </c>
      <c r="AU102" s="12">
        <v>0.366666667</v>
      </c>
      <c r="AV102" s="12">
        <v>0</v>
      </c>
      <c r="AW102" s="7">
        <v>0</v>
      </c>
      <c r="AX102" s="7">
        <v>0</v>
      </c>
      <c r="AY102">
        <v>5.9</v>
      </c>
      <c r="AZ102">
        <v>42.77</v>
      </c>
      <c r="BA102" s="15">
        <f>AY102/MAX(0.01,(AY102+AZ102))</f>
        <v>0.12122457365933841</v>
      </c>
      <c r="BB102">
        <v>-2.3079999999999998</v>
      </c>
      <c r="BC102">
        <v>-1.381</v>
      </c>
      <c r="BD102" s="16">
        <v>16</v>
      </c>
      <c r="BE102">
        <v>-2.5979999999999999</v>
      </c>
      <c r="BF102">
        <v>-4.9640000000000004</v>
      </c>
      <c r="BG102">
        <v>-6.2</v>
      </c>
      <c r="BH102">
        <v>1.67</v>
      </c>
      <c r="BI102">
        <v>934</v>
      </c>
      <c r="BJ102">
        <v>951</v>
      </c>
      <c r="BK102">
        <v>3.3</v>
      </c>
      <c r="BL102">
        <v>1</v>
      </c>
      <c r="BM102">
        <f>BL102-BK102</f>
        <v>-2.2999999999999998</v>
      </c>
      <c r="BN102">
        <v>63.1</v>
      </c>
      <c r="BO102">
        <v>17</v>
      </c>
      <c r="BP102">
        <v>0.01</v>
      </c>
      <c r="BQ102">
        <v>4.6500000000000004</v>
      </c>
      <c r="BR102" s="15">
        <f>BP102/MAX(0.01,(BP102+BQ102))</f>
        <v>2.1459227467811159E-3</v>
      </c>
      <c r="BS102">
        <v>0</v>
      </c>
      <c r="BT102">
        <v>0</v>
      </c>
      <c r="BU102" s="15">
        <f>BS102/MAX(0.01,(BS102+BT102))</f>
        <v>0</v>
      </c>
    </row>
    <row r="103" spans="1:73" x14ac:dyDescent="0.25">
      <c r="B103" t="s">
        <v>332</v>
      </c>
      <c r="C103" t="s">
        <v>333</v>
      </c>
      <c r="D103">
        <v>33</v>
      </c>
      <c r="E103" s="5" t="s">
        <v>334</v>
      </c>
      <c r="F103" s="6">
        <v>72</v>
      </c>
      <c r="G103" s="6">
        <v>200</v>
      </c>
      <c r="H103" s="7">
        <v>35</v>
      </c>
      <c r="I103" s="7">
        <v>1</v>
      </c>
      <c r="J103" s="7">
        <v>1</v>
      </c>
      <c r="K103" s="7">
        <v>2</v>
      </c>
      <c r="L103" s="7">
        <v>-8</v>
      </c>
      <c r="M103" s="7">
        <v>14</v>
      </c>
      <c r="N103" s="7">
        <v>41</v>
      </c>
      <c r="O103" s="8">
        <v>9.7166700000000006</v>
      </c>
      <c r="P103" s="7">
        <v>53</v>
      </c>
      <c r="Q103" s="7">
        <v>14</v>
      </c>
      <c r="R103" s="7">
        <v>22</v>
      </c>
      <c r="S103" s="7">
        <v>2</v>
      </c>
      <c r="T103" s="7">
        <v>14</v>
      </c>
      <c r="U103" s="9">
        <f>P103/(H103*O103)*60</f>
        <v>9.3506461428805174</v>
      </c>
      <c r="V103" s="9">
        <f>Q103/(H103*O103)*60</f>
        <v>2.469982000006175</v>
      </c>
      <c r="W103" s="9">
        <f>R103/(H103*O103)*60</f>
        <v>3.8814002857239887</v>
      </c>
      <c r="X103" s="9">
        <f>S103/(H103*O103)*60</f>
        <v>0.35285457142945353</v>
      </c>
      <c r="Y103" s="9">
        <f>T103/(H103*O103)*60</f>
        <v>2.469982000006175</v>
      </c>
      <c r="Z103" s="10">
        <v>551</v>
      </c>
      <c r="AA103" s="7">
        <v>4</v>
      </c>
      <c r="AB103" s="7">
        <v>5</v>
      </c>
      <c r="AC103" s="11">
        <f>AA103/MAX(1,(AA103+AB103))</f>
        <v>0.44444444444444442</v>
      </c>
      <c r="AD103">
        <v>-1.8</v>
      </c>
      <c r="AE103">
        <v>0.2</v>
      </c>
      <c r="AF103">
        <v>0</v>
      </c>
      <c r="AG103">
        <v>-1.5</v>
      </c>
      <c r="AH103" s="8">
        <f>AG103/H103</f>
        <v>-4.2857142857142858E-2</v>
      </c>
      <c r="AI103" s="12">
        <f>AG103-(AM103-525000)/1000000*3</f>
        <v>-1.68</v>
      </c>
      <c r="AJ103" t="s">
        <v>75</v>
      </c>
      <c r="AK103">
        <v>2012</v>
      </c>
      <c r="AM103" s="13">
        <v>585000</v>
      </c>
      <c r="AN103" s="7">
        <v>1</v>
      </c>
      <c r="AO103" s="7">
        <v>1</v>
      </c>
      <c r="AP103" s="14">
        <f>(AN103+AO103)/AQ103*60</f>
        <v>0.39467192895905279</v>
      </c>
      <c r="AQ103" s="12">
        <v>304.05</v>
      </c>
      <c r="AR103" s="7">
        <v>0</v>
      </c>
      <c r="AS103" s="7">
        <v>0</v>
      </c>
      <c r="AT103" s="14">
        <f>(AR103+AS103)/MAX(1,AU103)*60</f>
        <v>0</v>
      </c>
      <c r="AU103" s="12">
        <v>0.75</v>
      </c>
      <c r="AV103" s="12">
        <v>35.35</v>
      </c>
      <c r="AW103" s="7">
        <v>0</v>
      </c>
      <c r="AX103" s="7">
        <v>0</v>
      </c>
      <c r="AY103">
        <v>8.68</v>
      </c>
      <c r="AZ103">
        <v>40.6</v>
      </c>
      <c r="BA103" s="15">
        <f>AY103/MAX(0.01,(AY103+AZ103))</f>
        <v>0.17613636363636362</v>
      </c>
      <c r="BB103">
        <v>-0.58299999999999996</v>
      </c>
      <c r="BC103">
        <v>0.34799999999999998</v>
      </c>
      <c r="BD103" s="16">
        <v>13</v>
      </c>
      <c r="BE103">
        <v>-3.45</v>
      </c>
      <c r="BF103">
        <v>-13.134</v>
      </c>
      <c r="BG103">
        <v>-9.9</v>
      </c>
      <c r="BH103">
        <v>3.51</v>
      </c>
      <c r="BI103">
        <v>926</v>
      </c>
      <c r="BJ103">
        <v>961</v>
      </c>
      <c r="BK103">
        <v>0.8</v>
      </c>
      <c r="BL103">
        <v>1</v>
      </c>
      <c r="BM103">
        <f>BL103-BK103</f>
        <v>0.19999999999999996</v>
      </c>
      <c r="BN103">
        <v>39.799999999999997</v>
      </c>
      <c r="BO103">
        <v>4</v>
      </c>
      <c r="BP103">
        <v>0.02</v>
      </c>
      <c r="BQ103">
        <v>4.49</v>
      </c>
      <c r="BR103" s="15">
        <f>BP103/MAX(0.01,(BP103+BQ103))</f>
        <v>4.434589800443459E-3</v>
      </c>
      <c r="BS103">
        <v>1</v>
      </c>
      <c r="BT103">
        <v>3.92</v>
      </c>
      <c r="BU103" s="15">
        <f>BS103/MAX(0.01,(BS103+BT103))</f>
        <v>0.2032520325203252</v>
      </c>
    </row>
    <row r="104" spans="1:73" x14ac:dyDescent="0.25">
      <c r="B104" t="s">
        <v>562</v>
      </c>
      <c r="C104" t="s">
        <v>148</v>
      </c>
      <c r="D104">
        <v>26</v>
      </c>
      <c r="E104" s="5" t="s">
        <v>563</v>
      </c>
      <c r="F104" s="6">
        <v>72</v>
      </c>
      <c r="G104" s="6">
        <v>215</v>
      </c>
      <c r="H104" s="7">
        <v>23</v>
      </c>
      <c r="I104" s="7">
        <v>1</v>
      </c>
      <c r="J104" s="7">
        <v>0</v>
      </c>
      <c r="K104" s="7">
        <v>1</v>
      </c>
      <c r="L104" s="7">
        <v>-2</v>
      </c>
      <c r="M104" s="7">
        <v>37</v>
      </c>
      <c r="N104" s="7">
        <v>17</v>
      </c>
      <c r="O104" s="8">
        <v>8.9666700000000006</v>
      </c>
      <c r="P104" s="7">
        <v>61</v>
      </c>
      <c r="Q104" s="7">
        <v>8</v>
      </c>
      <c r="R104" s="7">
        <v>6</v>
      </c>
      <c r="S104" s="7">
        <v>4</v>
      </c>
      <c r="T104" s="7">
        <v>1</v>
      </c>
      <c r="U104" s="9">
        <f>P104/(H104*O104)*60</f>
        <v>17.746882040111732</v>
      </c>
      <c r="V104" s="9">
        <f>Q104/(H104*O104)*60</f>
        <v>2.3274599396867846</v>
      </c>
      <c r="W104" s="9">
        <f>R104/(H104*O104)*60</f>
        <v>1.7455949547650886</v>
      </c>
      <c r="X104" s="9">
        <f>S104/(H104*O104)*60</f>
        <v>1.1637299698433923</v>
      </c>
      <c r="Y104" s="9">
        <f>T104/(H104*O104)*60</f>
        <v>0.29093249246084807</v>
      </c>
      <c r="Z104" s="10">
        <v>313</v>
      </c>
      <c r="AA104" s="7">
        <v>4</v>
      </c>
      <c r="AB104" s="7">
        <v>0</v>
      </c>
      <c r="AC104" s="11">
        <f>AA104/MAX(1,(AA104+AB104))</f>
        <v>1</v>
      </c>
      <c r="AD104">
        <v>-1.2</v>
      </c>
      <c r="AE104">
        <v>0.2</v>
      </c>
      <c r="AF104">
        <v>0</v>
      </c>
      <c r="AG104">
        <v>-1</v>
      </c>
      <c r="AH104" s="8">
        <f>AG104/H104</f>
        <v>-4.3478260869565216E-2</v>
      </c>
      <c r="AI104" s="12">
        <f>AG104-(AM104-525000)/1000000*3</f>
        <v>-1.2625</v>
      </c>
      <c r="AJ104" t="s">
        <v>75</v>
      </c>
      <c r="AK104">
        <v>2012</v>
      </c>
      <c r="AM104" s="13">
        <v>612500</v>
      </c>
      <c r="AN104" s="7">
        <v>1</v>
      </c>
      <c r="AO104" s="7">
        <v>0</v>
      </c>
      <c r="AP104" s="14">
        <f>(AN104+AO104)/AQ104*60</f>
        <v>0.29431000649210104</v>
      </c>
      <c r="AQ104" s="12">
        <v>203.8666667</v>
      </c>
      <c r="AR104" s="7">
        <v>0</v>
      </c>
      <c r="AS104" s="7">
        <v>0</v>
      </c>
      <c r="AT104" s="14">
        <f>(AR104+AS104)/MAX(1,AU104)*60</f>
        <v>0</v>
      </c>
      <c r="AU104" s="12">
        <v>1.9166666670000001</v>
      </c>
      <c r="AV104" s="12">
        <v>0.5</v>
      </c>
      <c r="AW104" s="7">
        <v>0</v>
      </c>
      <c r="AX104" s="7">
        <v>0</v>
      </c>
      <c r="AY104">
        <v>8.86</v>
      </c>
      <c r="AZ104">
        <v>37.450000000000003</v>
      </c>
      <c r="BA104" s="15">
        <f>AY104/MAX(0.01,(AY104+AZ104))</f>
        <v>0.19131936946663786</v>
      </c>
      <c r="BB104">
        <v>-0.47699999999999998</v>
      </c>
      <c r="BC104">
        <v>-2.1880000000000002</v>
      </c>
      <c r="BD104" s="16">
        <v>13</v>
      </c>
      <c r="BE104">
        <v>-9.7490000000000006</v>
      </c>
      <c r="BF104">
        <v>-2.4889999999999999</v>
      </c>
      <c r="BG104">
        <v>-29.9</v>
      </c>
      <c r="BH104">
        <v>6.85</v>
      </c>
      <c r="BI104">
        <v>926</v>
      </c>
      <c r="BJ104">
        <v>995</v>
      </c>
      <c r="BK104">
        <v>1.8</v>
      </c>
      <c r="BL104">
        <v>0.9</v>
      </c>
      <c r="BM104">
        <f>BL104-BK104</f>
        <v>-0.9</v>
      </c>
      <c r="BN104">
        <v>21.3</v>
      </c>
      <c r="BO104">
        <v>3</v>
      </c>
      <c r="BP104">
        <v>0.06</v>
      </c>
      <c r="BQ104">
        <v>5.94</v>
      </c>
      <c r="BR104" s="15">
        <f>BP104/MAX(0.01,(BP104+BQ104))</f>
        <v>0.01</v>
      </c>
      <c r="BS104">
        <v>0.02</v>
      </c>
      <c r="BT104">
        <v>6.28</v>
      </c>
      <c r="BU104" s="15">
        <f>BS104/MAX(0.01,(BS104+BT104))</f>
        <v>3.1746031746031746E-3</v>
      </c>
    </row>
    <row r="105" spans="1:73" x14ac:dyDescent="0.25">
      <c r="B105" t="s">
        <v>372</v>
      </c>
      <c r="C105" t="s">
        <v>373</v>
      </c>
      <c r="D105">
        <v>27</v>
      </c>
      <c r="E105" s="5" t="s">
        <v>117</v>
      </c>
      <c r="F105" s="6">
        <v>72</v>
      </c>
      <c r="G105" s="6">
        <v>215</v>
      </c>
      <c r="H105" s="7">
        <v>48</v>
      </c>
      <c r="I105" s="7">
        <v>0</v>
      </c>
      <c r="J105" s="7">
        <v>1</v>
      </c>
      <c r="K105" s="7">
        <v>1</v>
      </c>
      <c r="L105" s="7">
        <v>-8</v>
      </c>
      <c r="M105" s="7">
        <v>75</v>
      </c>
      <c r="N105" s="7">
        <v>17</v>
      </c>
      <c r="O105" s="8">
        <v>4.6666699999999999</v>
      </c>
      <c r="P105" s="7">
        <v>74</v>
      </c>
      <c r="Q105" s="7">
        <v>3</v>
      </c>
      <c r="R105" s="7">
        <v>5</v>
      </c>
      <c r="S105" s="7">
        <v>4</v>
      </c>
      <c r="T105" s="7">
        <v>2</v>
      </c>
      <c r="U105" s="9">
        <f>P105/(H105*O105)*60</f>
        <v>19.82141441327542</v>
      </c>
      <c r="V105" s="9">
        <f>Q105/(H105*O105)*60</f>
        <v>0.80357085459224675</v>
      </c>
      <c r="W105" s="9">
        <f>R105/(H105*O105)*60</f>
        <v>1.3392847576537446</v>
      </c>
      <c r="X105" s="9">
        <f>S105/(H105*O105)*60</f>
        <v>1.0714278061229956</v>
      </c>
      <c r="Y105" s="9">
        <f>T105/(H105*O105)*60</f>
        <v>0.5357139030614978</v>
      </c>
      <c r="Z105" s="10">
        <v>333</v>
      </c>
      <c r="AA105" s="7">
        <v>2</v>
      </c>
      <c r="AB105" s="7">
        <v>3</v>
      </c>
      <c r="AC105" s="11">
        <f>AA105/MAX(1,(AA105+AB105))</f>
        <v>0.4</v>
      </c>
      <c r="AD105">
        <v>-2</v>
      </c>
      <c r="AE105">
        <v>-0.1</v>
      </c>
      <c r="AF105">
        <v>0</v>
      </c>
      <c r="AG105">
        <v>-2.1</v>
      </c>
      <c r="AH105" s="8">
        <f>AG105/H105</f>
        <v>-4.3750000000000004E-2</v>
      </c>
      <c r="AI105" s="12">
        <f>AG105-(AM105-525000)/1000000*3</f>
        <v>-2.1</v>
      </c>
      <c r="AJ105" t="s">
        <v>75</v>
      </c>
      <c r="AK105">
        <v>2012</v>
      </c>
      <c r="AM105" s="13">
        <v>525000</v>
      </c>
      <c r="AN105" s="7">
        <v>0</v>
      </c>
      <c r="AO105" s="7">
        <v>1</v>
      </c>
      <c r="AP105" s="14">
        <f>(AN105+AO105)/AQ105*60</f>
        <v>0.26927967682410359</v>
      </c>
      <c r="AQ105" s="12">
        <v>222.81666670000001</v>
      </c>
      <c r="AR105" s="7">
        <v>0</v>
      </c>
      <c r="AS105" s="7">
        <v>0</v>
      </c>
      <c r="AT105" s="14">
        <f>(AR105+AS105)/MAX(1,AU105)*60</f>
        <v>0</v>
      </c>
      <c r="AU105" s="12">
        <v>1.25</v>
      </c>
      <c r="AV105" s="12">
        <v>0.66666666699999999</v>
      </c>
      <c r="AW105" s="7">
        <v>0</v>
      </c>
      <c r="AX105" s="7">
        <v>0</v>
      </c>
      <c r="AY105">
        <v>4.6399999999999997</v>
      </c>
      <c r="AZ105">
        <v>44.17</v>
      </c>
      <c r="BA105" s="15">
        <f>AY105/MAX(0.01,(AY105+AZ105))</f>
        <v>9.5062487195246861E-2</v>
      </c>
      <c r="BB105">
        <v>-2.3929999999999998</v>
      </c>
      <c r="BC105">
        <v>-1.6080000000000001</v>
      </c>
      <c r="BD105" s="16">
        <v>15</v>
      </c>
      <c r="BE105">
        <v>-4.3440000000000003</v>
      </c>
      <c r="BF105">
        <v>-3.8079999999999998</v>
      </c>
      <c r="BG105">
        <v>-12.5</v>
      </c>
      <c r="BH105">
        <v>2.82</v>
      </c>
      <c r="BI105">
        <v>890</v>
      </c>
      <c r="BJ105">
        <v>918</v>
      </c>
      <c r="BK105">
        <v>1.3</v>
      </c>
      <c r="BL105">
        <v>0.5</v>
      </c>
      <c r="BM105">
        <f>BL105-BK105</f>
        <v>-0.8</v>
      </c>
      <c r="BN105">
        <v>60.4</v>
      </c>
      <c r="BO105">
        <v>16</v>
      </c>
      <c r="BP105">
        <v>0.03</v>
      </c>
      <c r="BQ105">
        <v>5.17</v>
      </c>
      <c r="BR105" s="15">
        <f>BP105/MAX(0.01,(BP105+BQ105))</f>
        <v>5.7692307692307687E-3</v>
      </c>
      <c r="BS105">
        <v>0.01</v>
      </c>
      <c r="BT105">
        <v>4.8099999999999996</v>
      </c>
      <c r="BU105" s="15">
        <f>BS105/MAX(0.01,(BS105+BT105))</f>
        <v>2.0746887966804984E-3</v>
      </c>
    </row>
    <row r="106" spans="1:73" x14ac:dyDescent="0.25">
      <c r="B106" t="s">
        <v>279</v>
      </c>
      <c r="C106" t="s">
        <v>280</v>
      </c>
      <c r="D106">
        <v>33</v>
      </c>
      <c r="E106" s="5" t="s">
        <v>281</v>
      </c>
      <c r="F106" s="6">
        <v>72</v>
      </c>
      <c r="G106" s="6">
        <v>196</v>
      </c>
      <c r="H106" s="7">
        <v>48</v>
      </c>
      <c r="I106" s="7">
        <v>3</v>
      </c>
      <c r="J106" s="7">
        <v>2</v>
      </c>
      <c r="K106" s="7">
        <v>5</v>
      </c>
      <c r="L106" s="7">
        <v>-13</v>
      </c>
      <c r="M106" s="7">
        <v>25</v>
      </c>
      <c r="N106" s="7">
        <v>65</v>
      </c>
      <c r="O106" s="8">
        <v>12.3</v>
      </c>
      <c r="P106" s="7">
        <v>49</v>
      </c>
      <c r="Q106" s="7">
        <v>14</v>
      </c>
      <c r="R106" s="7">
        <v>11</v>
      </c>
      <c r="S106" s="7">
        <v>12</v>
      </c>
      <c r="T106" s="7">
        <v>12</v>
      </c>
      <c r="U106" s="9">
        <f>P106/(H106*O106)*60</f>
        <v>4.9796747967479673</v>
      </c>
      <c r="V106" s="9">
        <f>Q106/(H106*O106)*60</f>
        <v>1.4227642276422763</v>
      </c>
      <c r="W106" s="9">
        <f>R106/(H106*O106)*60</f>
        <v>1.1178861788617884</v>
      </c>
      <c r="X106" s="9">
        <f>S106/(H106*O106)*60</f>
        <v>1.219512195121951</v>
      </c>
      <c r="Y106" s="9">
        <f>T106/(H106*O106)*60</f>
        <v>1.219512195121951</v>
      </c>
      <c r="Z106" s="10">
        <v>903</v>
      </c>
      <c r="AA106" s="7">
        <v>9</v>
      </c>
      <c r="AB106" s="7">
        <v>4</v>
      </c>
      <c r="AC106" s="11">
        <f>AA106/MAX(1,(AA106+AB106))</f>
        <v>0.69230769230769229</v>
      </c>
      <c r="AD106">
        <v>-2.7</v>
      </c>
      <c r="AE106">
        <v>0.2</v>
      </c>
      <c r="AF106">
        <v>0</v>
      </c>
      <c r="AG106">
        <v>-2.6</v>
      </c>
      <c r="AH106" s="8">
        <f>AG106/H106</f>
        <v>-5.4166666666666669E-2</v>
      </c>
      <c r="AI106" s="12">
        <f>AG106-(AM106-525000)/1000000*3</f>
        <v>-7.7750000000000004</v>
      </c>
      <c r="AJ106" t="s">
        <v>75</v>
      </c>
      <c r="AK106">
        <v>2012</v>
      </c>
      <c r="AM106" s="13">
        <v>2250000</v>
      </c>
      <c r="AN106" s="7">
        <v>3</v>
      </c>
      <c r="AO106" s="7">
        <v>2</v>
      </c>
      <c r="AP106" s="14">
        <f>(AN106+AO106)/AQ106*60</f>
        <v>0.60118232519948023</v>
      </c>
      <c r="AQ106" s="12">
        <v>499.01666669999997</v>
      </c>
      <c r="AR106" s="7">
        <v>0</v>
      </c>
      <c r="AS106" s="7">
        <v>0</v>
      </c>
      <c r="AT106" s="14">
        <f>(AR106+AS106)/MAX(1,AU106)*60</f>
        <v>0</v>
      </c>
      <c r="AU106" s="12">
        <v>41.933333330000004</v>
      </c>
      <c r="AV106" s="12">
        <v>50.15</v>
      </c>
      <c r="AW106" s="7">
        <v>0</v>
      </c>
      <c r="AX106" s="7">
        <v>0</v>
      </c>
      <c r="AY106">
        <v>10.26</v>
      </c>
      <c r="AZ106">
        <v>37.58</v>
      </c>
      <c r="BA106" s="15">
        <f>AY106/MAX(0.01,(AY106+AZ106))</f>
        <v>0.21446488294314384</v>
      </c>
      <c r="BB106">
        <v>6.2E-2</v>
      </c>
      <c r="BC106">
        <v>-0.28100000000000003</v>
      </c>
      <c r="BD106">
        <v>10</v>
      </c>
      <c r="BE106">
        <v>-1.895</v>
      </c>
      <c r="BF106">
        <v>-2.528</v>
      </c>
      <c r="BG106">
        <v>3.5</v>
      </c>
      <c r="BH106">
        <v>4.6399999999999997</v>
      </c>
      <c r="BI106">
        <v>901</v>
      </c>
      <c r="BJ106">
        <v>948</v>
      </c>
      <c r="BK106">
        <v>0.5</v>
      </c>
      <c r="BL106">
        <v>1</v>
      </c>
      <c r="BM106">
        <f>BL106-BK106</f>
        <v>0.5</v>
      </c>
      <c r="BN106">
        <v>47.1</v>
      </c>
      <c r="BO106">
        <v>8</v>
      </c>
      <c r="BP106">
        <v>0.87</v>
      </c>
      <c r="BQ106">
        <v>5.0999999999999996</v>
      </c>
      <c r="BR106" s="15">
        <f>BP106/MAX(0.01,(BP106+BQ106))</f>
        <v>0.14572864321608039</v>
      </c>
      <c r="BS106">
        <v>1.04</v>
      </c>
      <c r="BT106">
        <v>3.86</v>
      </c>
      <c r="BU106" s="15">
        <f>BS106/MAX(0.01,(BS106+BT106))</f>
        <v>0.21224489795918366</v>
      </c>
    </row>
  </sheetData>
  <sortState ref="A2:BU106">
    <sortCondition descending="1" ref="AH2:AH10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55"/>
  <sheetViews>
    <sheetView topLeftCell="A28" workbookViewId="0">
      <selection activeCell="BG2" sqref="BG2:BG55"/>
    </sheetView>
  </sheetViews>
  <sheetFormatPr defaultRowHeight="15" x14ac:dyDescent="0.25"/>
  <cols>
    <col min="1" max="1" width="10.42578125" bestFit="1" customWidth="1"/>
    <col min="2" max="2" width="12.140625" bestFit="1" customWidth="1"/>
    <col min="3" max="3" width="10.5703125" bestFit="1" customWidth="1"/>
    <col min="4" max="4" width="4.42578125" bestFit="1" customWidth="1"/>
    <col min="5" max="5" width="10" bestFit="1" customWidth="1"/>
    <col min="6" max="6" width="3.7109375" bestFit="1" customWidth="1"/>
    <col min="7" max="7" width="4.140625" bestFit="1" customWidth="1"/>
    <col min="8" max="8" width="4" bestFit="1" customWidth="1"/>
    <col min="9" max="10" width="3" bestFit="1" customWidth="1"/>
    <col min="11" max="11" width="4.140625" bestFit="1" customWidth="1"/>
    <col min="12" max="12" width="4" bestFit="1" customWidth="1"/>
    <col min="13" max="13" width="5" bestFit="1" customWidth="1"/>
    <col min="14" max="14" width="6.28515625" bestFit="1" customWidth="1"/>
    <col min="15" max="15" width="6.7109375" bestFit="1" customWidth="1"/>
    <col min="16" max="16" width="4.85546875" bestFit="1" customWidth="1"/>
    <col min="17" max="17" width="4.5703125" bestFit="1" customWidth="1"/>
    <col min="18" max="19" width="5.140625" bestFit="1" customWidth="1"/>
    <col min="20" max="20" width="4.7109375" bestFit="1" customWidth="1"/>
    <col min="21" max="21" width="4.5703125" bestFit="1" customWidth="1"/>
    <col min="22" max="22" width="4.42578125" bestFit="1" customWidth="1"/>
    <col min="23" max="23" width="5.140625" bestFit="1" customWidth="1"/>
    <col min="24" max="24" width="4.7109375" bestFit="1" customWidth="1"/>
    <col min="25" max="25" width="4.28515625" bestFit="1" customWidth="1"/>
    <col min="26" max="26" width="6" bestFit="1" customWidth="1"/>
    <col min="27" max="27" width="5.85546875" bestFit="1" customWidth="1"/>
    <col min="28" max="28" width="4.7109375" bestFit="1" customWidth="1"/>
    <col min="29" max="29" width="5.140625" bestFit="1" customWidth="1"/>
    <col min="30" max="30" width="6.140625" bestFit="1" customWidth="1"/>
    <col min="31" max="31" width="6" bestFit="1" customWidth="1"/>
    <col min="32" max="32" width="5.7109375" bestFit="1" customWidth="1"/>
    <col min="33" max="33" width="5" bestFit="1" customWidth="1"/>
    <col min="34" max="34" width="7" bestFit="1" customWidth="1"/>
    <col min="35" max="35" width="4.7109375" bestFit="1" customWidth="1"/>
    <col min="36" max="37" width="6.42578125" bestFit="1" customWidth="1"/>
    <col min="38" max="38" width="9.28515625" bestFit="1" customWidth="1"/>
    <col min="39" max="39" width="10.85546875" bestFit="1" customWidth="1"/>
    <col min="40" max="40" width="4.85546875" bestFit="1" customWidth="1"/>
    <col min="41" max="41" width="4.7109375" bestFit="1" customWidth="1"/>
    <col min="42" max="42" width="6.140625" bestFit="1" customWidth="1"/>
    <col min="43" max="43" width="6.5703125" bestFit="1" customWidth="1"/>
    <col min="44" max="44" width="5.140625" bestFit="1" customWidth="1"/>
    <col min="45" max="45" width="5" bestFit="1" customWidth="1"/>
    <col min="46" max="46" width="6.42578125" bestFit="1" customWidth="1"/>
    <col min="47" max="48" width="6.28515625" bestFit="1" customWidth="1"/>
    <col min="49" max="49" width="4.42578125" bestFit="1" customWidth="1"/>
    <col min="50" max="50" width="4.85546875" bestFit="1" customWidth="1"/>
    <col min="51" max="51" width="8.28515625" bestFit="1" customWidth="1"/>
    <col min="52" max="52" width="8.7109375" bestFit="1" customWidth="1"/>
    <col min="53" max="53" width="6.140625" bestFit="1" customWidth="1"/>
    <col min="54" max="55" width="6.7109375" bestFit="1" customWidth="1"/>
    <col min="56" max="56" width="6.85546875" bestFit="1" customWidth="1"/>
    <col min="57" max="57" width="6.7109375" bestFit="1" customWidth="1"/>
    <col min="58" max="58" width="7" bestFit="1" customWidth="1"/>
    <col min="59" max="59" width="5.7109375" bestFit="1" customWidth="1"/>
    <col min="60" max="61" width="7.5703125" bestFit="1" customWidth="1"/>
    <col min="62" max="62" width="5" bestFit="1" customWidth="1"/>
    <col min="63" max="63" width="6.7109375" bestFit="1" customWidth="1"/>
    <col min="64" max="64" width="8" bestFit="1" customWidth="1"/>
    <col min="65" max="65" width="7.28515625" bestFit="1" customWidth="1"/>
    <col min="66" max="66" width="5" bestFit="1" customWidth="1"/>
    <col min="67" max="67" width="5.5703125" bestFit="1" customWidth="1"/>
    <col min="68" max="68" width="7.42578125" bestFit="1" customWidth="1"/>
    <col min="69" max="69" width="7.85546875" bestFit="1" customWidth="1"/>
    <col min="70" max="70" width="6.140625" bestFit="1" customWidth="1"/>
    <col min="71" max="71" width="7.28515625" bestFit="1" customWidth="1"/>
    <col min="72" max="72" width="7.7109375" bestFit="1" customWidth="1"/>
    <col min="73" max="73" width="6.140625" bestFit="1" customWidth="1"/>
  </cols>
  <sheetData>
    <row r="1" spans="1:73" s="1" customFormat="1" x14ac:dyDescent="0.25">
      <c r="A1" s="1" t="s">
        <v>34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2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3" t="s">
        <v>19</v>
      </c>
      <c r="V1" s="3" t="s">
        <v>20</v>
      </c>
      <c r="W1" s="3" t="s">
        <v>21</v>
      </c>
      <c r="X1" s="3" t="s">
        <v>22</v>
      </c>
      <c r="Y1" s="3" t="s">
        <v>23</v>
      </c>
      <c r="Z1" s="1" t="s">
        <v>24</v>
      </c>
      <c r="AA1" s="1" t="s">
        <v>25</v>
      </c>
      <c r="AB1" s="1" t="s">
        <v>26</v>
      </c>
      <c r="AC1" s="4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2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2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4" t="s">
        <v>68</v>
      </c>
      <c r="BS1" s="1" t="s">
        <v>69</v>
      </c>
      <c r="BT1" s="1" t="s">
        <v>70</v>
      </c>
      <c r="BU1" s="1" t="s">
        <v>71</v>
      </c>
    </row>
    <row r="2" spans="1:73" x14ac:dyDescent="0.25">
      <c r="B2" t="s">
        <v>274</v>
      </c>
      <c r="C2" t="s">
        <v>80</v>
      </c>
      <c r="D2">
        <v>27</v>
      </c>
      <c r="E2" s="5" t="s">
        <v>275</v>
      </c>
      <c r="F2" s="6">
        <v>74</v>
      </c>
      <c r="G2" s="6">
        <v>218</v>
      </c>
      <c r="H2" s="7">
        <v>77</v>
      </c>
      <c r="I2" s="7">
        <v>16</v>
      </c>
      <c r="J2" s="7">
        <v>17</v>
      </c>
      <c r="K2" s="7">
        <v>33</v>
      </c>
      <c r="L2" s="7">
        <v>6</v>
      </c>
      <c r="M2" s="7">
        <v>32</v>
      </c>
      <c r="N2" s="7">
        <v>168</v>
      </c>
      <c r="O2" s="8">
        <v>23.683330000000002</v>
      </c>
      <c r="P2" s="7">
        <v>127</v>
      </c>
      <c r="Q2" s="7">
        <v>124</v>
      </c>
      <c r="R2" s="7">
        <v>78</v>
      </c>
      <c r="S2" s="7">
        <v>30</v>
      </c>
      <c r="T2" s="7">
        <v>20</v>
      </c>
      <c r="U2" s="9">
        <f>P2/(H2*O2)*60</f>
        <v>4.1785103260833241</v>
      </c>
      <c r="V2" s="9">
        <f>Q2/(H2*O2)*60</f>
        <v>4.0798053577506463</v>
      </c>
      <c r="W2" s="9">
        <f>R2/(H2*O2)*60</f>
        <v>2.5663291766495999</v>
      </c>
      <c r="X2" s="9">
        <f>S2/(H2*O2)*60</f>
        <v>0.98704968332676934</v>
      </c>
      <c r="Y2" s="9">
        <f>T2/(H2*O2)*60</f>
        <v>0.65803312221784627</v>
      </c>
      <c r="Z2" s="10">
        <v>2226</v>
      </c>
      <c r="AA2" s="7">
        <v>0</v>
      </c>
      <c r="AB2" s="7">
        <v>0</v>
      </c>
      <c r="AC2" s="11">
        <f>AA2/MAX(1,(AA2+AB2))</f>
        <v>0</v>
      </c>
      <c r="AD2">
        <v>6.7</v>
      </c>
      <c r="AE2">
        <v>5.3</v>
      </c>
      <c r="AF2">
        <v>0</v>
      </c>
      <c r="AG2">
        <v>12.1</v>
      </c>
      <c r="AH2" s="8">
        <f>AG2/H2</f>
        <v>0.15714285714285714</v>
      </c>
      <c r="AI2" s="12">
        <f>AG2-(AM2-525000)/1000000*3</f>
        <v>11.65</v>
      </c>
      <c r="AJ2" t="s">
        <v>75</v>
      </c>
      <c r="AK2">
        <v>2012</v>
      </c>
      <c r="AM2" s="13">
        <v>675000</v>
      </c>
      <c r="AN2" s="7">
        <v>7</v>
      </c>
      <c r="AO2" s="7">
        <v>13</v>
      </c>
      <c r="AP2" s="14">
        <f>(AN2+AO2)/AQ2*60</f>
        <v>0.83792056028072193</v>
      </c>
      <c r="AQ2" s="12">
        <v>1432.116667</v>
      </c>
      <c r="AR2" s="7">
        <v>9</v>
      </c>
      <c r="AS2" s="7">
        <v>3</v>
      </c>
      <c r="AT2" s="14">
        <f>(AR2+AS2)/MAX(1,AU2)*60</f>
        <v>3.7046565474659121</v>
      </c>
      <c r="AU2" s="12">
        <v>194.35</v>
      </c>
      <c r="AV2" s="12">
        <v>198.3666667</v>
      </c>
      <c r="AW2" s="7">
        <v>0</v>
      </c>
      <c r="AX2" s="7">
        <v>0</v>
      </c>
      <c r="AY2">
        <v>17.739999999999998</v>
      </c>
      <c r="AZ2">
        <v>31.17</v>
      </c>
      <c r="BA2" s="15">
        <f>AY2/MAX(0.01,(AY2+AZ2))</f>
        <v>0.36270701288080148</v>
      </c>
      <c r="BB2">
        <v>1.0149999999999999</v>
      </c>
      <c r="BC2">
        <v>0.47899999999999998</v>
      </c>
      <c r="BD2">
        <v>2</v>
      </c>
      <c r="BE2">
        <v>2.0760000000000001</v>
      </c>
      <c r="BF2">
        <v>-7.1999999999999995E-2</v>
      </c>
      <c r="BG2">
        <v>10.8</v>
      </c>
      <c r="BH2">
        <v>7.15</v>
      </c>
      <c r="BI2">
        <v>936</v>
      </c>
      <c r="BJ2">
        <v>1008</v>
      </c>
      <c r="BK2">
        <v>0.6</v>
      </c>
      <c r="BL2">
        <v>0.3</v>
      </c>
      <c r="BM2">
        <f>BL2-BK2</f>
        <v>-0.3</v>
      </c>
      <c r="BN2">
        <v>53.7</v>
      </c>
      <c r="BO2">
        <v>5</v>
      </c>
      <c r="BP2">
        <v>2.41</v>
      </c>
      <c r="BQ2">
        <v>3.23</v>
      </c>
      <c r="BR2" s="15">
        <f>BP2/MAX(0.01,(BP2+BQ2))</f>
        <v>0.42730496453900707</v>
      </c>
      <c r="BS2">
        <v>2.4500000000000002</v>
      </c>
      <c r="BT2">
        <v>2</v>
      </c>
      <c r="BU2" s="15">
        <f>BS2/MAX(0.01,(BS2+BT2))</f>
        <v>0.550561797752809</v>
      </c>
    </row>
    <row r="3" spans="1:73" x14ac:dyDescent="0.25">
      <c r="B3" t="s">
        <v>374</v>
      </c>
      <c r="C3" t="s">
        <v>264</v>
      </c>
      <c r="D3">
        <v>26</v>
      </c>
      <c r="E3" s="5" t="s">
        <v>375</v>
      </c>
      <c r="F3" s="6">
        <v>73</v>
      </c>
      <c r="G3" s="6">
        <v>198</v>
      </c>
      <c r="H3" s="7">
        <v>79</v>
      </c>
      <c r="I3" s="7">
        <v>7</v>
      </c>
      <c r="J3" s="7">
        <v>39</v>
      </c>
      <c r="K3" s="7">
        <v>46</v>
      </c>
      <c r="L3" s="7">
        <v>15</v>
      </c>
      <c r="M3" s="7">
        <v>30</v>
      </c>
      <c r="N3" s="7">
        <v>134</v>
      </c>
      <c r="O3" s="8">
        <v>26.5</v>
      </c>
      <c r="P3" s="7">
        <v>46</v>
      </c>
      <c r="Q3" s="7">
        <v>116</v>
      </c>
      <c r="R3" s="7">
        <v>46</v>
      </c>
      <c r="S3" s="7">
        <v>42</v>
      </c>
      <c r="T3" s="7">
        <v>37</v>
      </c>
      <c r="U3" s="9">
        <f>P3/(H3*O3)*60</f>
        <v>1.3183663721041319</v>
      </c>
      <c r="V3" s="9">
        <f>Q3/(H3*O3)*60</f>
        <v>3.3245760687843324</v>
      </c>
      <c r="W3" s="9">
        <f>R3/(H3*O3)*60</f>
        <v>1.3183663721041319</v>
      </c>
      <c r="X3" s="9">
        <f>S3/(H3*O3)*60</f>
        <v>1.2037258180081203</v>
      </c>
      <c r="Y3" s="9">
        <f>T3/(H3*O3)*60</f>
        <v>1.0604251253881061</v>
      </c>
      <c r="Z3" s="10">
        <v>2286</v>
      </c>
      <c r="AA3" s="7">
        <v>0</v>
      </c>
      <c r="AB3" s="7">
        <v>0</v>
      </c>
      <c r="AC3" s="11">
        <f>AA3/MAX(1,(AA3+AB3))</f>
        <v>0</v>
      </c>
      <c r="AD3">
        <v>6.7</v>
      </c>
      <c r="AE3">
        <v>5.3</v>
      </c>
      <c r="AF3">
        <v>0</v>
      </c>
      <c r="AG3">
        <v>12</v>
      </c>
      <c r="AH3" s="8">
        <f>AG3/H3</f>
        <v>0.15189873417721519</v>
      </c>
      <c r="AI3" s="12">
        <f>AG3-(AM3-525000)/1000000*3</f>
        <v>3.0749999999999993</v>
      </c>
      <c r="AJ3" t="s">
        <v>75</v>
      </c>
      <c r="AK3">
        <v>2012</v>
      </c>
      <c r="AM3" s="13">
        <v>3500000</v>
      </c>
      <c r="AN3" s="7">
        <v>3</v>
      </c>
      <c r="AO3" s="7">
        <v>16</v>
      </c>
      <c r="AP3" s="14">
        <f>(AN3+AO3)/AQ3*60</f>
        <v>0.70516190888565855</v>
      </c>
      <c r="AQ3" s="12">
        <v>1616.65</v>
      </c>
      <c r="AR3" s="7">
        <v>3</v>
      </c>
      <c r="AS3" s="7">
        <v>22</v>
      </c>
      <c r="AT3" s="14">
        <f>(AR3+AS3)/MAX(1,AU3)*60</f>
        <v>5.1410944813045711</v>
      </c>
      <c r="AU3" s="12">
        <v>291.76666669999997</v>
      </c>
      <c r="AV3" s="12">
        <v>185.5</v>
      </c>
      <c r="AW3" s="7">
        <v>0</v>
      </c>
      <c r="AX3" s="7">
        <v>0</v>
      </c>
      <c r="AY3">
        <v>19.62</v>
      </c>
      <c r="AZ3">
        <v>29.81</v>
      </c>
      <c r="BA3" s="15">
        <f>AY3/MAX(0.01,(AY3+AZ3))</f>
        <v>0.39692494436576981</v>
      </c>
      <c r="BB3">
        <v>1.262</v>
      </c>
      <c r="BC3">
        <v>2.069</v>
      </c>
      <c r="BD3" s="16">
        <v>2</v>
      </c>
      <c r="BE3">
        <v>2.0590000000000002</v>
      </c>
      <c r="BF3">
        <v>-5.81</v>
      </c>
      <c r="BG3">
        <v>7.3</v>
      </c>
      <c r="BH3">
        <v>9.1199999999999992</v>
      </c>
      <c r="BI3">
        <v>928</v>
      </c>
      <c r="BJ3">
        <v>1019</v>
      </c>
      <c r="BK3">
        <v>0.5</v>
      </c>
      <c r="BL3">
        <v>0.1</v>
      </c>
      <c r="BM3">
        <f>BL3-BK3</f>
        <v>-0.4</v>
      </c>
      <c r="BN3">
        <v>45.7</v>
      </c>
      <c r="BO3">
        <v>6</v>
      </c>
      <c r="BP3">
        <v>3.6</v>
      </c>
      <c r="BQ3">
        <v>1.22</v>
      </c>
      <c r="BR3" s="15">
        <f>BP3/MAX(0.01,(BP3+BQ3))</f>
        <v>0.74688796680497926</v>
      </c>
      <c r="BS3">
        <v>2.2599999999999998</v>
      </c>
      <c r="BT3">
        <v>2.35</v>
      </c>
      <c r="BU3" s="15">
        <f>BS3/MAX(0.01,(BS3+BT3))</f>
        <v>0.49023861171366595</v>
      </c>
    </row>
    <row r="4" spans="1:73" x14ac:dyDescent="0.25">
      <c r="A4" t="s">
        <v>651</v>
      </c>
      <c r="B4" t="s">
        <v>243</v>
      </c>
      <c r="C4" t="s">
        <v>244</v>
      </c>
      <c r="D4">
        <v>41</v>
      </c>
      <c r="E4" s="5" t="s">
        <v>245</v>
      </c>
      <c r="F4" s="6">
        <v>73</v>
      </c>
      <c r="G4" s="6">
        <v>192</v>
      </c>
      <c r="H4" s="7">
        <v>70</v>
      </c>
      <c r="I4" s="7">
        <v>11</v>
      </c>
      <c r="J4" s="7">
        <v>23</v>
      </c>
      <c r="K4" s="7">
        <v>34</v>
      </c>
      <c r="L4" s="7">
        <v>21</v>
      </c>
      <c r="M4" s="7">
        <v>28</v>
      </c>
      <c r="N4" s="7">
        <v>148</v>
      </c>
      <c r="O4" s="8">
        <v>23.766670000000001</v>
      </c>
      <c r="P4" s="7">
        <v>41</v>
      </c>
      <c r="Q4" s="7">
        <v>79</v>
      </c>
      <c r="R4" s="7">
        <v>69</v>
      </c>
      <c r="S4" s="7">
        <v>23</v>
      </c>
      <c r="T4" s="7">
        <v>27</v>
      </c>
      <c r="U4" s="9">
        <f>P4/(H4*O4)*60</f>
        <v>1.4786613834776661</v>
      </c>
      <c r="V4" s="9">
        <f>Q4/(H4*O4)*60</f>
        <v>2.8491280315789171</v>
      </c>
      <c r="W4" s="9">
        <f>R4/(H4*O4)*60</f>
        <v>2.4884789136575352</v>
      </c>
      <c r="X4" s="9">
        <f>S4/(H4*O4)*60</f>
        <v>0.82949297121917853</v>
      </c>
      <c r="Y4" s="9">
        <f>T4/(H4*O4)*60</f>
        <v>0.97375261838773119</v>
      </c>
      <c r="Z4" s="10">
        <v>1956</v>
      </c>
      <c r="AA4" s="7">
        <v>0</v>
      </c>
      <c r="AB4" s="7">
        <v>0</v>
      </c>
      <c r="AC4" s="11">
        <f>AA4/MAX(1,(AA4+AB4))</f>
        <v>0</v>
      </c>
      <c r="AD4">
        <v>4.3</v>
      </c>
      <c r="AE4">
        <v>5.6</v>
      </c>
      <c r="AF4">
        <v>0</v>
      </c>
      <c r="AG4">
        <v>10</v>
      </c>
      <c r="AH4" s="8">
        <f>AG4/H4</f>
        <v>0.14285714285714285</v>
      </c>
      <c r="AI4" s="12">
        <f>AG4-(AM4-525000)/1000000*3</f>
        <v>-7.0249999999999986</v>
      </c>
      <c r="AJ4" t="s">
        <v>75</v>
      </c>
      <c r="AK4">
        <v>2012</v>
      </c>
      <c r="AM4" s="13">
        <v>6200000</v>
      </c>
      <c r="AN4" s="7">
        <v>7</v>
      </c>
      <c r="AO4" s="7">
        <v>10</v>
      </c>
      <c r="AP4" s="14">
        <f>(AN4+AO4)/AQ4*60</f>
        <v>0.79277692117756471</v>
      </c>
      <c r="AQ4" s="12">
        <v>1286.616667</v>
      </c>
      <c r="AR4" s="7">
        <v>4</v>
      </c>
      <c r="AS4" s="7">
        <v>13</v>
      </c>
      <c r="AT4" s="14">
        <f>(AR4+AS4)/MAX(1,AU4)*60</f>
        <v>3.9450783214078511</v>
      </c>
      <c r="AU4" s="12">
        <v>258.55</v>
      </c>
      <c r="AV4" s="12">
        <v>118.7833333</v>
      </c>
      <c r="AW4" s="7">
        <v>0</v>
      </c>
      <c r="AX4" s="7">
        <v>0</v>
      </c>
      <c r="AY4">
        <v>17.55</v>
      </c>
      <c r="AZ4">
        <v>30.22</v>
      </c>
      <c r="BA4" s="15">
        <f>AY4/MAX(0.01,(AY4+AZ4))</f>
        <v>0.36738538831902873</v>
      </c>
      <c r="BB4">
        <v>1.4410000000000001</v>
      </c>
      <c r="BC4">
        <v>0.75900000000000001</v>
      </c>
      <c r="BD4">
        <v>1</v>
      </c>
      <c r="BE4">
        <v>2.7789999999999999</v>
      </c>
      <c r="BF4">
        <v>11.462999999999999</v>
      </c>
      <c r="BG4">
        <v>8.9</v>
      </c>
      <c r="BH4">
        <v>8.48</v>
      </c>
      <c r="BI4">
        <v>929</v>
      </c>
      <c r="BJ4">
        <v>1014</v>
      </c>
      <c r="BK4">
        <v>0.6</v>
      </c>
      <c r="BL4">
        <v>0</v>
      </c>
      <c r="BM4">
        <f>BL4-BK4</f>
        <v>-0.6</v>
      </c>
      <c r="BN4">
        <v>57.1</v>
      </c>
      <c r="BO4">
        <v>3</v>
      </c>
      <c r="BP4">
        <v>3.5</v>
      </c>
      <c r="BQ4">
        <v>2.14</v>
      </c>
      <c r="BR4" s="15">
        <f>BP4/MAX(0.01,(BP4+BQ4))</f>
        <v>0.62056737588652477</v>
      </c>
      <c r="BS4">
        <v>1.67</v>
      </c>
      <c r="BT4">
        <v>3.75</v>
      </c>
      <c r="BU4" s="15">
        <f>BS4/MAX(0.01,(BS4+BT4))</f>
        <v>0.3081180811808118</v>
      </c>
    </row>
    <row r="5" spans="1:73" x14ac:dyDescent="0.25">
      <c r="B5" t="s">
        <v>513</v>
      </c>
      <c r="C5" t="s">
        <v>514</v>
      </c>
      <c r="D5">
        <v>32</v>
      </c>
      <c r="E5" s="5" t="s">
        <v>515</v>
      </c>
      <c r="F5" s="6">
        <v>76</v>
      </c>
      <c r="G5" s="6">
        <v>210</v>
      </c>
      <c r="H5" s="7">
        <v>25</v>
      </c>
      <c r="I5" s="7">
        <v>2</v>
      </c>
      <c r="J5" s="7">
        <v>5</v>
      </c>
      <c r="K5" s="7">
        <v>7</v>
      </c>
      <c r="L5" s="7">
        <v>9</v>
      </c>
      <c r="M5" s="7">
        <v>10</v>
      </c>
      <c r="N5" s="7">
        <v>16</v>
      </c>
      <c r="O5" s="8">
        <v>15.466670000000001</v>
      </c>
      <c r="P5" s="7">
        <v>6</v>
      </c>
      <c r="Q5" s="7">
        <v>35</v>
      </c>
      <c r="R5" s="7">
        <v>10</v>
      </c>
      <c r="S5" s="7">
        <v>11</v>
      </c>
      <c r="T5" s="7">
        <v>0</v>
      </c>
      <c r="U5" s="9">
        <f>P5/(H5*O5)*60</f>
        <v>0.93103428210468042</v>
      </c>
      <c r="V5" s="9">
        <f>Q5/(H5*O5)*60</f>
        <v>5.4310333122773029</v>
      </c>
      <c r="W5" s="9">
        <f>R5/(H5*O5)*60</f>
        <v>1.5517238035078007</v>
      </c>
      <c r="X5" s="9">
        <f>S5/(H5*O5)*60</f>
        <v>1.7068961838585808</v>
      </c>
      <c r="Y5" s="9">
        <f>T5/(H5*O5)*60</f>
        <v>0</v>
      </c>
      <c r="Z5" s="10">
        <v>573</v>
      </c>
      <c r="AA5" s="7">
        <v>0</v>
      </c>
      <c r="AB5" s="7">
        <v>0</v>
      </c>
      <c r="AC5" s="11">
        <f>AA5/MAX(1,(AA5+AB5))</f>
        <v>0</v>
      </c>
      <c r="AD5">
        <v>1.2</v>
      </c>
      <c r="AE5">
        <v>2.2999999999999998</v>
      </c>
      <c r="AF5">
        <v>0</v>
      </c>
      <c r="AG5">
        <v>3.5</v>
      </c>
      <c r="AH5" s="8">
        <f>AG5/H5</f>
        <v>0.14000000000000001</v>
      </c>
      <c r="AI5" s="12">
        <f>AG5-(AM5-525000)/1000000*3</f>
        <v>2.0750000000000002</v>
      </c>
      <c r="AJ5" t="s">
        <v>75</v>
      </c>
      <c r="AK5">
        <v>2012</v>
      </c>
      <c r="AM5" s="13">
        <v>1000000</v>
      </c>
      <c r="AN5" s="7">
        <v>2</v>
      </c>
      <c r="AO5" s="7">
        <v>5</v>
      </c>
      <c r="AP5" s="14">
        <f>(AN5+AO5)/AQ5*60</f>
        <v>1.1575031004547334</v>
      </c>
      <c r="AQ5" s="12">
        <v>362.85</v>
      </c>
      <c r="AR5" s="7">
        <v>0</v>
      </c>
      <c r="AS5" s="7">
        <v>0</v>
      </c>
      <c r="AT5" s="14">
        <f>(AR5+AS5)/MAX(1,AU5)*60</f>
        <v>0</v>
      </c>
      <c r="AU5" s="12">
        <v>5.5</v>
      </c>
      <c r="AV5" s="12">
        <v>18.350000000000001</v>
      </c>
      <c r="AW5" s="7">
        <v>0</v>
      </c>
      <c r="AX5" s="7">
        <v>0</v>
      </c>
      <c r="AY5">
        <v>14.25</v>
      </c>
      <c r="AZ5">
        <v>34.36</v>
      </c>
      <c r="BA5" s="15">
        <f>AY5/MAX(0.01,(AY5+AZ5))</f>
        <v>0.29314955770417611</v>
      </c>
      <c r="BB5">
        <v>-7.0000000000000001E-3</v>
      </c>
      <c r="BC5">
        <v>-0.77300000000000002</v>
      </c>
      <c r="BD5" s="16">
        <v>6</v>
      </c>
      <c r="BE5">
        <v>1.034</v>
      </c>
      <c r="BF5">
        <v>7.0359999999999996</v>
      </c>
      <c r="BG5">
        <v>1.4</v>
      </c>
      <c r="BH5">
        <v>8.8800000000000008</v>
      </c>
      <c r="BI5">
        <v>953</v>
      </c>
      <c r="BJ5">
        <v>1042</v>
      </c>
      <c r="BK5">
        <v>0.5</v>
      </c>
      <c r="BL5">
        <v>0.5</v>
      </c>
      <c r="BM5">
        <f>BL5-BK5</f>
        <v>0</v>
      </c>
      <c r="BN5">
        <v>55.1</v>
      </c>
      <c r="BO5">
        <v>7</v>
      </c>
      <c r="BP5">
        <v>0.22</v>
      </c>
      <c r="BQ5">
        <v>4.75</v>
      </c>
      <c r="BR5" s="15">
        <f>BP5/MAX(0.01,(BP5+BQ5))</f>
        <v>4.4265593561368215E-2</v>
      </c>
      <c r="BS5">
        <v>0.71</v>
      </c>
      <c r="BT5">
        <v>4.3600000000000003</v>
      </c>
      <c r="BU5" s="15">
        <f>BS5/MAX(0.01,(BS5+BT5))</f>
        <v>0.14003944773175542</v>
      </c>
    </row>
    <row r="6" spans="1:73" x14ac:dyDescent="0.25">
      <c r="B6" t="s">
        <v>642</v>
      </c>
      <c r="C6" t="s">
        <v>211</v>
      </c>
      <c r="D6">
        <v>25</v>
      </c>
      <c r="E6" s="5" t="s">
        <v>643</v>
      </c>
      <c r="F6" s="6">
        <v>69</v>
      </c>
      <c r="G6" s="6">
        <v>190</v>
      </c>
      <c r="H6" s="7">
        <v>30</v>
      </c>
      <c r="I6" s="7">
        <v>1</v>
      </c>
      <c r="J6" s="7">
        <v>6</v>
      </c>
      <c r="K6" s="7">
        <v>7</v>
      </c>
      <c r="L6" s="7">
        <v>6</v>
      </c>
      <c r="M6" s="7">
        <v>4</v>
      </c>
      <c r="N6" s="7">
        <v>33</v>
      </c>
      <c r="O6" s="8">
        <v>16.533329999999999</v>
      </c>
      <c r="P6" s="7">
        <v>18</v>
      </c>
      <c r="Q6" s="7">
        <v>36</v>
      </c>
      <c r="R6" s="7">
        <v>8</v>
      </c>
      <c r="S6" s="7">
        <v>8</v>
      </c>
      <c r="T6" s="7">
        <v>6</v>
      </c>
      <c r="U6" s="9">
        <f>P6/(H6*O6)*60</f>
        <v>2.1774197938346362</v>
      </c>
      <c r="V6" s="9">
        <f>Q6/(H6*O6)*60</f>
        <v>4.3548395876692725</v>
      </c>
      <c r="W6" s="9">
        <f>R6/(H6*O6)*60</f>
        <v>0.96774213059317149</v>
      </c>
      <c r="X6" s="9">
        <f>S6/(H6*O6)*60</f>
        <v>0.96774213059317149</v>
      </c>
      <c r="Y6" s="9">
        <f>T6/(H6*O6)*60</f>
        <v>0.72580659794487867</v>
      </c>
      <c r="Z6" s="10">
        <v>633</v>
      </c>
      <c r="AA6" s="7">
        <v>0</v>
      </c>
      <c r="AB6" s="7">
        <v>0</v>
      </c>
      <c r="AC6" s="11">
        <f>AA6/MAX(1,(AA6+AB6))</f>
        <v>0</v>
      </c>
      <c r="AD6">
        <v>0.9</v>
      </c>
      <c r="AE6">
        <v>3.3</v>
      </c>
      <c r="AF6">
        <v>0</v>
      </c>
      <c r="AG6">
        <v>4.2</v>
      </c>
      <c r="AH6" s="8">
        <f>AG6/H6</f>
        <v>0.14000000000000001</v>
      </c>
      <c r="AI6" s="12">
        <f>AG6-(AM6-525000)/1000000*3</f>
        <v>4.125</v>
      </c>
      <c r="AJ6" t="s">
        <v>605</v>
      </c>
      <c r="AK6">
        <v>2012</v>
      </c>
      <c r="AM6" s="13">
        <v>550000</v>
      </c>
      <c r="AN6" s="7">
        <v>1</v>
      </c>
      <c r="AO6" s="7">
        <v>5</v>
      </c>
      <c r="AP6" s="14">
        <f>(AN6+AO6)/AQ6*60</f>
        <v>0.78212695084782036</v>
      </c>
      <c r="AQ6" s="12">
        <v>460.28333329999998</v>
      </c>
      <c r="AR6" s="7">
        <v>0</v>
      </c>
      <c r="AS6" s="7">
        <v>1</v>
      </c>
      <c r="AT6" s="14">
        <f>(AR6+AS6)/MAX(1,AU6)*60</f>
        <v>3.6885245894080896</v>
      </c>
      <c r="AU6" s="12">
        <v>16.266666669999999</v>
      </c>
      <c r="AV6" s="12">
        <v>19.483333330000001</v>
      </c>
      <c r="AW6" s="7">
        <v>0</v>
      </c>
      <c r="AX6" s="7">
        <v>0</v>
      </c>
      <c r="AY6">
        <v>14.81</v>
      </c>
      <c r="AZ6">
        <v>35.04</v>
      </c>
      <c r="BA6" s="15">
        <f>AY6/MAX(0.01,(AY6+AZ6))</f>
        <v>0.29709127382146439</v>
      </c>
      <c r="BB6">
        <v>-0.35699999999999998</v>
      </c>
      <c r="BC6">
        <v>0.376</v>
      </c>
      <c r="BD6" s="16">
        <v>8</v>
      </c>
      <c r="BE6">
        <v>0.47599999999999998</v>
      </c>
      <c r="BF6">
        <v>-0.18099999999999999</v>
      </c>
      <c r="BG6">
        <v>3.3</v>
      </c>
      <c r="BH6">
        <v>7.98</v>
      </c>
      <c r="BI6">
        <v>940</v>
      </c>
      <c r="BJ6">
        <v>1020</v>
      </c>
      <c r="BK6">
        <v>0.1</v>
      </c>
      <c r="BL6">
        <v>0.4</v>
      </c>
      <c r="BM6">
        <f>BL6-BK6</f>
        <v>0.30000000000000004</v>
      </c>
      <c r="BN6">
        <v>58.7</v>
      </c>
      <c r="BO6">
        <v>8</v>
      </c>
      <c r="BP6">
        <v>0.54</v>
      </c>
      <c r="BQ6">
        <v>4.0599999999999996</v>
      </c>
      <c r="BR6" s="15">
        <f>BP6/MAX(0.01,(BP6+BQ6))</f>
        <v>0.1173913043478261</v>
      </c>
      <c r="BS6">
        <v>0.62</v>
      </c>
      <c r="BT6">
        <v>4.16</v>
      </c>
      <c r="BU6" s="15">
        <f>BS6/MAX(0.01,(BS6+BT6))</f>
        <v>0.1297071129707113</v>
      </c>
    </row>
    <row r="7" spans="1:73" x14ac:dyDescent="0.25">
      <c r="B7" t="s">
        <v>433</v>
      </c>
      <c r="C7" t="s">
        <v>434</v>
      </c>
      <c r="D7">
        <v>35</v>
      </c>
      <c r="E7" s="5" t="s">
        <v>435</v>
      </c>
      <c r="F7" s="6">
        <v>76</v>
      </c>
      <c r="G7" s="6">
        <v>225</v>
      </c>
      <c r="H7" s="7">
        <v>73</v>
      </c>
      <c r="I7" s="7">
        <v>6</v>
      </c>
      <c r="J7" s="7">
        <v>26</v>
      </c>
      <c r="K7" s="7">
        <v>32</v>
      </c>
      <c r="L7" s="7">
        <v>26</v>
      </c>
      <c r="M7" s="7">
        <v>26</v>
      </c>
      <c r="N7" s="7">
        <v>78</v>
      </c>
      <c r="O7" s="8">
        <v>23.6</v>
      </c>
      <c r="P7" s="7">
        <v>53</v>
      </c>
      <c r="Q7" s="7">
        <v>149</v>
      </c>
      <c r="R7" s="7">
        <v>37</v>
      </c>
      <c r="S7" s="7">
        <v>66</v>
      </c>
      <c r="T7" s="7">
        <v>23</v>
      </c>
      <c r="U7" s="9">
        <f>P7/(H7*O7)*60</f>
        <v>1.8458323659159506</v>
      </c>
      <c r="V7" s="9">
        <f>Q7/(H7*O7)*60</f>
        <v>5.1892268400278612</v>
      </c>
      <c r="W7" s="9">
        <f>R7/(H7*O7)*60</f>
        <v>1.2885999535639654</v>
      </c>
      <c r="X7" s="9">
        <f>S7/(H7*O7)*60</f>
        <v>2.2985837009519385</v>
      </c>
      <c r="Y7" s="9">
        <f>T7/(H7*O7)*60</f>
        <v>0.80102159275597862</v>
      </c>
      <c r="Z7" s="10">
        <v>2115</v>
      </c>
      <c r="AA7" s="7">
        <v>0</v>
      </c>
      <c r="AB7" s="7">
        <v>0</v>
      </c>
      <c r="AC7" s="11">
        <f>AA7/MAX(1,(AA7+AB7))</f>
        <v>0</v>
      </c>
      <c r="AD7">
        <v>4.0999999999999996</v>
      </c>
      <c r="AE7">
        <v>5.0999999999999996</v>
      </c>
      <c r="AF7">
        <v>0</v>
      </c>
      <c r="AG7">
        <v>9.1999999999999993</v>
      </c>
      <c r="AH7" s="8">
        <f>AG7/H7</f>
        <v>0.12602739726027395</v>
      </c>
      <c r="AI7" s="12">
        <f>AG7-(AM7-525000)/1000000*3</f>
        <v>-0.32499999999999929</v>
      </c>
      <c r="AJ7" t="s">
        <v>75</v>
      </c>
      <c r="AK7">
        <v>2012</v>
      </c>
      <c r="AM7" s="13">
        <v>3700000</v>
      </c>
      <c r="AN7" s="7">
        <v>3</v>
      </c>
      <c r="AO7" s="7">
        <v>16</v>
      </c>
      <c r="AP7" s="14">
        <f>(AN7+AO7)/AQ7*60</f>
        <v>0.85582373034045278</v>
      </c>
      <c r="AQ7" s="12">
        <v>1332.05</v>
      </c>
      <c r="AR7" s="7">
        <v>3</v>
      </c>
      <c r="AS7" s="7">
        <v>8</v>
      </c>
      <c r="AT7" s="14">
        <f>(AR7+AS7)/MAX(1,AU7)*60</f>
        <v>4.5695822766142591</v>
      </c>
      <c r="AU7" s="12">
        <v>144.43333329999999</v>
      </c>
      <c r="AV7" s="12">
        <v>247.31666670000001</v>
      </c>
      <c r="AW7" s="7">
        <v>0</v>
      </c>
      <c r="AX7" s="7">
        <v>0</v>
      </c>
      <c r="AY7">
        <v>17.440000000000001</v>
      </c>
      <c r="AZ7">
        <v>30.14</v>
      </c>
      <c r="BA7" s="15">
        <f>AY7/MAX(0.01,(AY7+AZ7))</f>
        <v>0.36654056326187479</v>
      </c>
      <c r="BB7">
        <v>0.80700000000000005</v>
      </c>
      <c r="BC7">
        <v>-0.29699999999999999</v>
      </c>
      <c r="BD7" s="16">
        <v>1</v>
      </c>
      <c r="BE7">
        <v>3.3050000000000002</v>
      </c>
      <c r="BF7">
        <v>7.6349999999999998</v>
      </c>
      <c r="BG7">
        <v>-1.6</v>
      </c>
      <c r="BH7">
        <v>10.4</v>
      </c>
      <c r="BI7">
        <v>923</v>
      </c>
      <c r="BJ7">
        <v>1027</v>
      </c>
      <c r="BK7">
        <v>0.5</v>
      </c>
      <c r="BL7">
        <v>0.1</v>
      </c>
      <c r="BM7">
        <f>BL7-BK7</f>
        <v>-0.4</v>
      </c>
      <c r="BN7">
        <v>57.2</v>
      </c>
      <c r="BO7">
        <v>8</v>
      </c>
      <c r="BP7">
        <v>1.97</v>
      </c>
      <c r="BQ7">
        <v>3.02</v>
      </c>
      <c r="BR7" s="15">
        <f>BP7/MAX(0.01,(BP7+BQ7))</f>
        <v>0.39478957915831658</v>
      </c>
      <c r="BS7">
        <v>3.29</v>
      </c>
      <c r="BT7">
        <v>2.9</v>
      </c>
      <c r="BU7" s="15">
        <f>BS7/MAX(0.01,(BS7+BT7))</f>
        <v>0.53150242326332797</v>
      </c>
    </row>
    <row r="8" spans="1:73" x14ac:dyDescent="0.25">
      <c r="B8" t="s">
        <v>586</v>
      </c>
      <c r="C8" t="s">
        <v>587</v>
      </c>
      <c r="D8">
        <v>28</v>
      </c>
      <c r="E8" s="5" t="s">
        <v>588</v>
      </c>
      <c r="F8" s="6">
        <v>72</v>
      </c>
      <c r="G8" s="6">
        <v>200</v>
      </c>
      <c r="H8" s="7">
        <v>82</v>
      </c>
      <c r="I8" s="7">
        <v>11</v>
      </c>
      <c r="J8" s="7">
        <v>35</v>
      </c>
      <c r="K8" s="7">
        <v>46</v>
      </c>
      <c r="L8" s="7">
        <v>-8</v>
      </c>
      <c r="M8" s="7">
        <v>46</v>
      </c>
      <c r="N8" s="7">
        <v>175</v>
      </c>
      <c r="O8" s="8">
        <v>23.9</v>
      </c>
      <c r="P8" s="7">
        <v>113</v>
      </c>
      <c r="Q8" s="7">
        <v>132</v>
      </c>
      <c r="R8" s="7">
        <v>90</v>
      </c>
      <c r="S8" s="7">
        <v>68</v>
      </c>
      <c r="T8" s="7">
        <v>30</v>
      </c>
      <c r="U8" s="9">
        <f>P8/(H8*O8)*60</f>
        <v>3.4595366874170832</v>
      </c>
      <c r="V8" s="9">
        <f>Q8/(H8*O8)*60</f>
        <v>4.0412286968057964</v>
      </c>
      <c r="W8" s="9">
        <f>R8/(H8*O8)*60</f>
        <v>2.7553832023675886</v>
      </c>
      <c r="X8" s="9">
        <f>S8/(H8*O8)*60</f>
        <v>2.0818450862332893</v>
      </c>
      <c r="Y8" s="9">
        <f>T8/(H8*O8)*60</f>
        <v>0.91846106745586287</v>
      </c>
      <c r="Z8" s="10">
        <v>2249</v>
      </c>
      <c r="AA8" s="7">
        <v>0</v>
      </c>
      <c r="AB8" s="7">
        <v>0</v>
      </c>
      <c r="AC8" s="11">
        <f>AA8/MAX(1,(AA8+AB8))</f>
        <v>0</v>
      </c>
      <c r="AD8">
        <v>7.7</v>
      </c>
      <c r="AE8">
        <v>2</v>
      </c>
      <c r="AF8">
        <v>0</v>
      </c>
      <c r="AG8">
        <v>9.8000000000000007</v>
      </c>
      <c r="AH8" s="8">
        <f>AG8/H8</f>
        <v>0.11951219512195123</v>
      </c>
      <c r="AI8" s="12">
        <f>AG8-(AM8-525000)/1000000*3</f>
        <v>-0.4375</v>
      </c>
      <c r="AJ8" t="s">
        <v>75</v>
      </c>
      <c r="AK8">
        <v>2012</v>
      </c>
      <c r="AM8" s="13">
        <v>3937500</v>
      </c>
      <c r="AN8" s="7">
        <v>7</v>
      </c>
      <c r="AO8" s="7">
        <v>19</v>
      </c>
      <c r="AP8" s="14">
        <f>(AN8+AO8)/AQ8*60</f>
        <v>1.0179334643412397</v>
      </c>
      <c r="AQ8" s="12">
        <v>1532.5166670000001</v>
      </c>
      <c r="AR8" s="7">
        <v>4</v>
      </c>
      <c r="AS8" s="7">
        <v>16</v>
      </c>
      <c r="AT8" s="14">
        <f>(AR8+AS8)/MAX(1,AU8)*60</f>
        <v>4.4634554584340709</v>
      </c>
      <c r="AU8" s="12">
        <v>268.85000000000002</v>
      </c>
      <c r="AV8" s="12">
        <v>158.9</v>
      </c>
      <c r="AW8" s="7">
        <v>0</v>
      </c>
      <c r="AX8" s="7">
        <v>0</v>
      </c>
      <c r="AY8">
        <v>18.05</v>
      </c>
      <c r="AZ8">
        <v>30.95</v>
      </c>
      <c r="BA8" s="15">
        <f>AY8/MAX(0.01,(AY8+AZ8))</f>
        <v>0.36836734693877554</v>
      </c>
      <c r="BB8">
        <v>0.13200000000000001</v>
      </c>
      <c r="BC8">
        <v>-0.17</v>
      </c>
      <c r="BD8">
        <v>3</v>
      </c>
      <c r="BE8">
        <v>0.16300000000000001</v>
      </c>
      <c r="BF8">
        <v>-2.4049999999999998</v>
      </c>
      <c r="BG8">
        <v>2.5</v>
      </c>
      <c r="BH8">
        <v>7.78</v>
      </c>
      <c r="BI8">
        <v>920</v>
      </c>
      <c r="BJ8">
        <v>997</v>
      </c>
      <c r="BK8">
        <v>0.9</v>
      </c>
      <c r="BL8">
        <v>0.3</v>
      </c>
      <c r="BM8">
        <f>BL8-BK8</f>
        <v>-0.60000000000000009</v>
      </c>
      <c r="BN8">
        <v>49</v>
      </c>
      <c r="BO8">
        <v>4</v>
      </c>
      <c r="BP8">
        <v>3.15</v>
      </c>
      <c r="BQ8">
        <v>1.56</v>
      </c>
      <c r="BR8" s="15">
        <f>BP8/MAX(0.01,(BP8+BQ8))</f>
        <v>0.66878980891719741</v>
      </c>
      <c r="BS8">
        <v>1.94</v>
      </c>
      <c r="BT8">
        <v>3.23</v>
      </c>
      <c r="BU8" s="15">
        <f>BS8/MAX(0.01,(BS8+BT8))</f>
        <v>0.37524177949709864</v>
      </c>
    </row>
    <row r="9" spans="1:73" x14ac:dyDescent="0.25">
      <c r="B9" t="s">
        <v>132</v>
      </c>
      <c r="C9" t="s">
        <v>130</v>
      </c>
      <c r="D9">
        <v>32</v>
      </c>
      <c r="E9" s="5" t="s">
        <v>246</v>
      </c>
      <c r="F9" s="6">
        <v>74</v>
      </c>
      <c r="G9" s="6">
        <v>213</v>
      </c>
      <c r="H9" s="7">
        <v>81</v>
      </c>
      <c r="I9" s="7">
        <v>6</v>
      </c>
      <c r="J9" s="7">
        <v>15</v>
      </c>
      <c r="K9" s="7">
        <v>21</v>
      </c>
      <c r="L9" s="7">
        <v>16</v>
      </c>
      <c r="M9" s="7">
        <v>29</v>
      </c>
      <c r="N9" s="7">
        <v>96</v>
      </c>
      <c r="O9" s="8">
        <v>21.05</v>
      </c>
      <c r="P9" s="7">
        <v>177</v>
      </c>
      <c r="Q9" s="7">
        <v>115</v>
      </c>
      <c r="R9" s="7">
        <v>44</v>
      </c>
      <c r="S9" s="7">
        <v>27</v>
      </c>
      <c r="T9" s="7">
        <v>22</v>
      </c>
      <c r="U9" s="9">
        <f>P9/(H9*O9)*60</f>
        <v>6.2285563473211933</v>
      </c>
      <c r="V9" s="9">
        <f>Q9/(H9*O9)*60</f>
        <v>4.0468021465646169</v>
      </c>
      <c r="W9" s="9">
        <f>R9/(H9*O9)*60</f>
        <v>1.5483416908595056</v>
      </c>
      <c r="X9" s="9">
        <f>S9/(H9*O9)*60</f>
        <v>0.95011876484560576</v>
      </c>
      <c r="Y9" s="9">
        <f>T9/(H9*O9)*60</f>
        <v>0.77417084542975279</v>
      </c>
      <c r="Z9" s="10">
        <v>2183</v>
      </c>
      <c r="AA9" s="7">
        <v>0</v>
      </c>
      <c r="AB9" s="7">
        <v>0</v>
      </c>
      <c r="AC9" s="11">
        <f>AA9/MAX(1,(AA9+AB9))</f>
        <v>0</v>
      </c>
      <c r="AD9">
        <v>2.2000000000000002</v>
      </c>
      <c r="AE9">
        <v>7.2</v>
      </c>
      <c r="AF9">
        <v>0</v>
      </c>
      <c r="AG9">
        <v>9.3000000000000007</v>
      </c>
      <c r="AH9" s="8">
        <f>AG9/H9</f>
        <v>0.11481481481481483</v>
      </c>
      <c r="AI9" s="12">
        <f>AG9-(AM9-525000)/1000000*3</f>
        <v>-0.375</v>
      </c>
      <c r="AJ9" t="s">
        <v>75</v>
      </c>
      <c r="AK9">
        <v>2012</v>
      </c>
      <c r="AM9" s="13">
        <v>3750000</v>
      </c>
      <c r="AN9" s="7">
        <v>4</v>
      </c>
      <c r="AO9" s="7">
        <v>15</v>
      </c>
      <c r="AP9" s="14">
        <f>(AN9+AO9)/AQ9*60</f>
        <v>0.8010399465973369</v>
      </c>
      <c r="AQ9" s="12">
        <v>1423.15</v>
      </c>
      <c r="AR9" s="7">
        <v>1</v>
      </c>
      <c r="AS9" s="7">
        <v>0</v>
      </c>
      <c r="AT9" s="14">
        <f>(AR9+AS9)/MAX(1,AU9)*60</f>
        <v>2.3984010656364556</v>
      </c>
      <c r="AU9" s="12">
        <v>25.016666669999999</v>
      </c>
      <c r="AV9" s="12">
        <v>257.26666669999997</v>
      </c>
      <c r="AW9" s="7">
        <v>0</v>
      </c>
      <c r="AX9" s="7">
        <v>0</v>
      </c>
      <c r="AY9">
        <v>16.89</v>
      </c>
      <c r="AZ9">
        <v>30.95</v>
      </c>
      <c r="BA9" s="15">
        <f>AY9/MAX(0.01,(AY9+AZ9))</f>
        <v>0.35305183946488294</v>
      </c>
      <c r="BB9">
        <v>0.56200000000000006</v>
      </c>
      <c r="BC9">
        <v>0.187</v>
      </c>
      <c r="BD9">
        <v>4</v>
      </c>
      <c r="BE9">
        <v>-0.625</v>
      </c>
      <c r="BF9">
        <v>9.3539999999999992</v>
      </c>
      <c r="BG9">
        <v>-8.4</v>
      </c>
      <c r="BH9">
        <v>9.5</v>
      </c>
      <c r="BI9">
        <v>921</v>
      </c>
      <c r="BJ9">
        <v>1016</v>
      </c>
      <c r="BK9">
        <v>0.4</v>
      </c>
      <c r="BL9">
        <v>0.5</v>
      </c>
      <c r="BM9">
        <f>BL9-BK9</f>
        <v>9.9999999999999978E-2</v>
      </c>
      <c r="BN9">
        <v>54.3</v>
      </c>
      <c r="BO9">
        <v>1</v>
      </c>
      <c r="BP9">
        <v>0.31</v>
      </c>
      <c r="BQ9">
        <v>5.44</v>
      </c>
      <c r="BR9" s="15">
        <f>BP9/MAX(0.01,(BP9+BQ9))</f>
        <v>5.3913043478260869E-2</v>
      </c>
      <c r="BS9">
        <v>3.07</v>
      </c>
      <c r="BT9">
        <v>2.25</v>
      </c>
      <c r="BU9" s="15">
        <f>BS9/MAX(0.01,(BS9+BT9))</f>
        <v>0.57706766917293228</v>
      </c>
    </row>
    <row r="10" spans="1:73" x14ac:dyDescent="0.25">
      <c r="B10" t="s">
        <v>138</v>
      </c>
      <c r="C10" t="s">
        <v>139</v>
      </c>
      <c r="D10">
        <v>37</v>
      </c>
      <c r="E10" s="5" t="s">
        <v>140</v>
      </c>
      <c r="F10" s="6">
        <v>72</v>
      </c>
      <c r="G10" s="6">
        <v>210</v>
      </c>
      <c r="H10" s="7">
        <v>46</v>
      </c>
      <c r="I10" s="7">
        <v>5</v>
      </c>
      <c r="J10" s="7">
        <v>10</v>
      </c>
      <c r="K10" s="7">
        <v>15</v>
      </c>
      <c r="L10" s="7">
        <v>6</v>
      </c>
      <c r="M10" s="7">
        <v>8</v>
      </c>
      <c r="N10" s="7">
        <v>42</v>
      </c>
      <c r="O10" s="8">
        <v>16.08333</v>
      </c>
      <c r="P10" s="7">
        <v>29</v>
      </c>
      <c r="Q10" s="7">
        <v>68</v>
      </c>
      <c r="R10" s="7">
        <v>19</v>
      </c>
      <c r="S10" s="7">
        <v>18</v>
      </c>
      <c r="T10" s="7">
        <v>14</v>
      </c>
      <c r="U10" s="9">
        <f>P10/(H10*O10)*60</f>
        <v>2.3518815417280963</v>
      </c>
      <c r="V10" s="9">
        <f>Q10/(H10*O10)*60</f>
        <v>5.5147567185348461</v>
      </c>
      <c r="W10" s="9">
        <f>R10/(H10*O10)*60</f>
        <v>1.5408879066494423</v>
      </c>
      <c r="X10" s="9">
        <f>S10/(H10*O10)*60</f>
        <v>1.4597885431415769</v>
      </c>
      <c r="Y10" s="9">
        <f>T10/(H10*O10)*60</f>
        <v>1.1353910891101153</v>
      </c>
      <c r="Z10" s="10">
        <v>1002</v>
      </c>
      <c r="AA10" s="7">
        <v>0</v>
      </c>
      <c r="AB10" s="7">
        <v>0</v>
      </c>
      <c r="AC10" s="11">
        <f>AA10/MAX(1,(AA10+AB10))</f>
        <v>0</v>
      </c>
      <c r="AD10">
        <v>2.9</v>
      </c>
      <c r="AE10">
        <v>2.1</v>
      </c>
      <c r="AF10">
        <v>0</v>
      </c>
      <c r="AG10">
        <v>4.9000000000000004</v>
      </c>
      <c r="AH10" s="8">
        <f>AG10/H10</f>
        <v>0.10652173913043479</v>
      </c>
      <c r="AI10" s="12">
        <f>AG10-(AM10-525000)/1000000*3</f>
        <v>-5.0249989999999993</v>
      </c>
      <c r="AJ10" t="s">
        <v>75</v>
      </c>
      <c r="AK10">
        <v>2012</v>
      </c>
      <c r="AM10" s="13">
        <v>3833333</v>
      </c>
      <c r="AN10" s="7">
        <v>2</v>
      </c>
      <c r="AO10" s="7">
        <v>8</v>
      </c>
      <c r="AP10" s="14">
        <f>(AN10+AO10)/AQ10*60</f>
        <v>0.94505552206153653</v>
      </c>
      <c r="AQ10" s="12">
        <v>634.8833333</v>
      </c>
      <c r="AR10" s="7">
        <v>3</v>
      </c>
      <c r="AS10" s="7">
        <v>2</v>
      </c>
      <c r="AT10" s="14">
        <f>(AR10+AS10)/MAX(1,AU10)*60</f>
        <v>3.9130434780907373</v>
      </c>
      <c r="AU10" s="12">
        <v>76.666666669999998</v>
      </c>
      <c r="AV10" s="12">
        <v>28.3</v>
      </c>
      <c r="AW10" s="7">
        <v>0</v>
      </c>
      <c r="AX10" s="7">
        <v>0</v>
      </c>
      <c r="AY10">
        <v>13.17</v>
      </c>
      <c r="AZ10">
        <v>35.46</v>
      </c>
      <c r="BA10" s="15">
        <f>AY10/MAX(0.01,(AY10+AZ10))</f>
        <v>0.27082048118445401</v>
      </c>
      <c r="BB10">
        <v>-0.98299999999999998</v>
      </c>
      <c r="BC10">
        <v>-1.8380000000000001</v>
      </c>
      <c r="BD10">
        <v>7</v>
      </c>
      <c r="BE10">
        <v>0.39900000000000002</v>
      </c>
      <c r="BF10">
        <v>-3.8319999999999999</v>
      </c>
      <c r="BG10">
        <v>7.5</v>
      </c>
      <c r="BH10">
        <v>8.5399999999999991</v>
      </c>
      <c r="BI10">
        <v>935</v>
      </c>
      <c r="BJ10">
        <v>1021</v>
      </c>
      <c r="BK10">
        <v>0.2</v>
      </c>
      <c r="BL10">
        <v>0.4</v>
      </c>
      <c r="BM10">
        <f>BL10-BK10</f>
        <v>0.2</v>
      </c>
      <c r="BN10">
        <v>58.4</v>
      </c>
      <c r="BO10">
        <v>7</v>
      </c>
      <c r="BP10">
        <v>1.61</v>
      </c>
      <c r="BQ10">
        <v>3.51</v>
      </c>
      <c r="BR10" s="15">
        <f>BP10/MAX(0.01,(BP10+BQ10))</f>
        <v>0.314453125</v>
      </c>
      <c r="BS10">
        <v>0.62</v>
      </c>
      <c r="BT10">
        <v>4.0199999999999996</v>
      </c>
      <c r="BU10" s="15">
        <f>BS10/MAX(0.01,(BS10+BT10))</f>
        <v>0.13362068965517243</v>
      </c>
    </row>
    <row r="11" spans="1:73" x14ac:dyDescent="0.25">
      <c r="B11" t="s">
        <v>345</v>
      </c>
      <c r="C11" t="s">
        <v>346</v>
      </c>
      <c r="D11">
        <v>35</v>
      </c>
      <c r="E11" s="5" t="s">
        <v>347</v>
      </c>
      <c r="F11" s="6">
        <v>75</v>
      </c>
      <c r="G11" s="6">
        <v>215</v>
      </c>
      <c r="H11" s="7">
        <v>82</v>
      </c>
      <c r="I11" s="7">
        <v>0</v>
      </c>
      <c r="J11" s="7">
        <v>9</v>
      </c>
      <c r="K11" s="7">
        <v>9</v>
      </c>
      <c r="L11" s="7">
        <v>18</v>
      </c>
      <c r="M11" s="7">
        <v>66</v>
      </c>
      <c r="N11" s="7">
        <v>52</v>
      </c>
      <c r="O11" s="8">
        <v>20.2</v>
      </c>
      <c r="P11" s="7">
        <v>106</v>
      </c>
      <c r="Q11" s="7">
        <v>107</v>
      </c>
      <c r="R11" s="7">
        <v>15</v>
      </c>
      <c r="S11" s="7">
        <v>44</v>
      </c>
      <c r="T11" s="7">
        <v>20</v>
      </c>
      <c r="U11" s="9">
        <f>P11/(H11*O11)*60</f>
        <v>3.8396522579087176</v>
      </c>
      <c r="V11" s="9">
        <f>Q11/(H11*O11)*60</f>
        <v>3.8758753924172904</v>
      </c>
      <c r="W11" s="9">
        <f>R11/(H11*O11)*60</f>
        <v>0.54334701762859217</v>
      </c>
      <c r="X11" s="9">
        <f>S11/(H11*O11)*60</f>
        <v>1.5938179183772037</v>
      </c>
      <c r="Y11" s="9">
        <f>T11/(H11*O11)*60</f>
        <v>0.72446269017145615</v>
      </c>
      <c r="Z11" s="10">
        <v>1965</v>
      </c>
      <c r="AA11" s="7">
        <v>0</v>
      </c>
      <c r="AB11" s="7">
        <v>0</v>
      </c>
      <c r="AC11" s="11">
        <f>AA11/MAX(1,(AA11+AB11))</f>
        <v>0</v>
      </c>
      <c r="AD11">
        <v>-2.1</v>
      </c>
      <c r="AE11">
        <v>10.7</v>
      </c>
      <c r="AF11">
        <v>0</v>
      </c>
      <c r="AG11">
        <v>8.6</v>
      </c>
      <c r="AH11" s="8">
        <f>AG11/H11</f>
        <v>0.1048780487804878</v>
      </c>
      <c r="AI11" s="12">
        <f>AG11-(AM11-525000)/1000000*3</f>
        <v>1.4749999999999996</v>
      </c>
      <c r="AJ11" t="s">
        <v>75</v>
      </c>
      <c r="AK11">
        <v>2012</v>
      </c>
      <c r="AM11" s="13">
        <v>2900000</v>
      </c>
      <c r="AN11" s="7">
        <v>0</v>
      </c>
      <c r="AO11" s="7">
        <v>8</v>
      </c>
      <c r="AP11" s="14">
        <f>(AN11+AO11)/AQ11*60</f>
        <v>0.34251462822891393</v>
      </c>
      <c r="AQ11" s="12">
        <v>1401.4</v>
      </c>
      <c r="AR11" s="7">
        <v>0</v>
      </c>
      <c r="AS11" s="7">
        <v>0</v>
      </c>
      <c r="AT11" s="14">
        <f>(AR11+AS11)/MAX(1,AU11)*60</f>
        <v>0</v>
      </c>
      <c r="AU11" s="12">
        <v>3.1333333329999999</v>
      </c>
      <c r="AV11" s="12">
        <v>252.8</v>
      </c>
      <c r="AW11" s="7">
        <v>0</v>
      </c>
      <c r="AX11" s="7">
        <v>0</v>
      </c>
      <c r="AY11">
        <v>16.63</v>
      </c>
      <c r="AZ11">
        <v>32.1</v>
      </c>
      <c r="BA11" s="15">
        <f>AY11/MAX(0.01,(AY11+AZ11))</f>
        <v>0.34126821260004098</v>
      </c>
      <c r="BB11">
        <v>0.39300000000000002</v>
      </c>
      <c r="BC11">
        <v>0.23400000000000001</v>
      </c>
      <c r="BD11" s="16">
        <v>4</v>
      </c>
      <c r="BE11">
        <v>1.169</v>
      </c>
      <c r="BF11">
        <v>0.751</v>
      </c>
      <c r="BG11">
        <v>-8.6999999999999993</v>
      </c>
      <c r="BH11">
        <v>8.32</v>
      </c>
      <c r="BI11">
        <v>935</v>
      </c>
      <c r="BJ11">
        <v>1018</v>
      </c>
      <c r="BK11">
        <v>0.7</v>
      </c>
      <c r="BL11">
        <v>0.3</v>
      </c>
      <c r="BM11">
        <f>BL11-BK11</f>
        <v>-0.39999999999999997</v>
      </c>
      <c r="BN11">
        <v>47.2</v>
      </c>
      <c r="BO11">
        <v>2</v>
      </c>
      <c r="BP11">
        <v>0.05</v>
      </c>
      <c r="BQ11">
        <v>5.0999999999999996</v>
      </c>
      <c r="BR11" s="15">
        <f>BP11/MAX(0.01,(BP11+BQ11))</f>
        <v>9.7087378640776708E-3</v>
      </c>
      <c r="BS11">
        <v>2.97</v>
      </c>
      <c r="BT11">
        <v>2.19</v>
      </c>
      <c r="BU11" s="15">
        <f>BS11/MAX(0.01,(BS11+BT11))</f>
        <v>0.57558139534883723</v>
      </c>
    </row>
    <row r="12" spans="1:73" x14ac:dyDescent="0.25">
      <c r="B12" t="s">
        <v>446</v>
      </c>
      <c r="C12" t="s">
        <v>211</v>
      </c>
      <c r="D12">
        <v>27</v>
      </c>
      <c r="E12" s="5" t="s">
        <v>447</v>
      </c>
      <c r="F12" s="6">
        <v>72</v>
      </c>
      <c r="G12" s="6">
        <v>205</v>
      </c>
      <c r="H12" s="7">
        <v>82</v>
      </c>
      <c r="I12" s="7">
        <v>4</v>
      </c>
      <c r="J12" s="7">
        <v>34</v>
      </c>
      <c r="K12" s="7">
        <v>38</v>
      </c>
      <c r="L12" s="7">
        <v>4</v>
      </c>
      <c r="M12" s="7">
        <v>36</v>
      </c>
      <c r="N12" s="7">
        <v>132</v>
      </c>
      <c r="O12" s="8">
        <v>23.016670000000001</v>
      </c>
      <c r="P12" s="7">
        <v>55</v>
      </c>
      <c r="Q12" s="7">
        <v>164</v>
      </c>
      <c r="R12" s="7">
        <v>48</v>
      </c>
      <c r="S12" s="7">
        <v>55</v>
      </c>
      <c r="T12" s="7">
        <v>18</v>
      </c>
      <c r="U12" s="9">
        <f>P12/(H12*O12)*60</f>
        <v>1.7484676297233435</v>
      </c>
      <c r="V12" s="9">
        <f>Q12/(H12*O12)*60</f>
        <v>5.213612568629606</v>
      </c>
      <c r="W12" s="9">
        <f>R12/(H12*O12)*60</f>
        <v>1.5259353859403726</v>
      </c>
      <c r="X12" s="9">
        <f>S12/(H12*O12)*60</f>
        <v>1.7484676297233435</v>
      </c>
      <c r="Y12" s="9">
        <f>T12/(H12*O12)*60</f>
        <v>0.57222576972763961</v>
      </c>
      <c r="Z12" s="10">
        <v>2313</v>
      </c>
      <c r="AA12" s="7">
        <v>0</v>
      </c>
      <c r="AB12" s="7">
        <v>0</v>
      </c>
      <c r="AC12" s="11">
        <f>AA12/MAX(1,(AA12+AB12))</f>
        <v>0</v>
      </c>
      <c r="AD12">
        <v>5.9</v>
      </c>
      <c r="AE12">
        <v>2.7</v>
      </c>
      <c r="AF12">
        <v>0</v>
      </c>
      <c r="AG12">
        <v>8.5</v>
      </c>
      <c r="AH12" s="8">
        <f>AG12/H12</f>
        <v>0.10365853658536585</v>
      </c>
      <c r="AI12" s="12">
        <f>AG12-(AM12-525000)/1000000*3</f>
        <v>-0.23750000000000071</v>
      </c>
      <c r="AJ12" t="s">
        <v>75</v>
      </c>
      <c r="AK12">
        <v>2012</v>
      </c>
      <c r="AM12" s="13">
        <v>3437500</v>
      </c>
      <c r="AN12" s="7">
        <v>1</v>
      </c>
      <c r="AO12" s="7">
        <v>25</v>
      </c>
      <c r="AP12" s="14">
        <f>(AN12+AO12)/AQ12*60</f>
        <v>1.0197522527198299</v>
      </c>
      <c r="AQ12" s="12">
        <v>1529.7833330000001</v>
      </c>
      <c r="AR12" s="7">
        <v>3</v>
      </c>
      <c r="AS12" s="7">
        <v>9</v>
      </c>
      <c r="AT12" s="14">
        <f>(AR12+AS12)/MAX(1,AU12)*60</f>
        <v>3.3274281758187518</v>
      </c>
      <c r="AU12" s="12">
        <v>216.3833333</v>
      </c>
      <c r="AV12" s="12">
        <v>141.5166667</v>
      </c>
      <c r="AW12" s="7">
        <v>0</v>
      </c>
      <c r="AX12" s="7">
        <v>0</v>
      </c>
      <c r="AY12">
        <v>17.55</v>
      </c>
      <c r="AZ12">
        <v>28.27</v>
      </c>
      <c r="BA12" s="15">
        <f>AY12/MAX(0.01,(AY12+AZ12))</f>
        <v>0.38302051505892626</v>
      </c>
      <c r="BB12">
        <v>0.58899999999999997</v>
      </c>
      <c r="BC12">
        <v>1E-3</v>
      </c>
      <c r="BD12" s="16">
        <v>3</v>
      </c>
      <c r="BE12">
        <v>0.48399999999999999</v>
      </c>
      <c r="BF12">
        <v>2.95</v>
      </c>
      <c r="BG12">
        <v>3.2</v>
      </c>
      <c r="BH12">
        <v>8.2899999999999991</v>
      </c>
      <c r="BI12">
        <v>911</v>
      </c>
      <c r="BJ12">
        <v>994</v>
      </c>
      <c r="BK12">
        <v>0.5</v>
      </c>
      <c r="BL12">
        <v>0.4</v>
      </c>
      <c r="BM12">
        <f>BL12-BK12</f>
        <v>-9.9999999999999978E-2</v>
      </c>
      <c r="BN12">
        <v>49.4</v>
      </c>
      <c r="BO12">
        <v>5</v>
      </c>
      <c r="BP12">
        <v>2.64</v>
      </c>
      <c r="BQ12">
        <v>3.85</v>
      </c>
      <c r="BR12" s="15">
        <f>BP12/MAX(0.01,(BP12+BQ12))</f>
        <v>0.40677966101694918</v>
      </c>
      <c r="BS12">
        <v>1.71</v>
      </c>
      <c r="BT12">
        <v>4.25</v>
      </c>
      <c r="BU12" s="15">
        <f>BS12/MAX(0.01,(BS12+BT12))</f>
        <v>0.28691275167785235</v>
      </c>
    </row>
    <row r="13" spans="1:73" x14ac:dyDescent="0.25">
      <c r="B13" t="s">
        <v>507</v>
      </c>
      <c r="C13" t="s">
        <v>508</v>
      </c>
      <c r="D13">
        <v>30</v>
      </c>
      <c r="E13" s="5" t="s">
        <v>509</v>
      </c>
      <c r="F13" s="6">
        <v>72</v>
      </c>
      <c r="G13" s="6">
        <v>205</v>
      </c>
      <c r="H13" s="7">
        <v>81</v>
      </c>
      <c r="I13" s="7">
        <v>1</v>
      </c>
      <c r="J13" s="7">
        <v>12</v>
      </c>
      <c r="K13" s="7">
        <v>13</v>
      </c>
      <c r="L13" s="7">
        <v>20</v>
      </c>
      <c r="M13" s="7">
        <v>57</v>
      </c>
      <c r="N13" s="7">
        <v>82</v>
      </c>
      <c r="O13" s="8">
        <v>20.66667</v>
      </c>
      <c r="P13" s="7">
        <v>106</v>
      </c>
      <c r="Q13" s="7">
        <v>153</v>
      </c>
      <c r="R13" s="7">
        <v>38</v>
      </c>
      <c r="S13" s="7">
        <v>31</v>
      </c>
      <c r="T13" s="7">
        <v>22</v>
      </c>
      <c r="U13" s="9">
        <f>P13/(H13*O13)*60</f>
        <v>3.7992825413343567</v>
      </c>
      <c r="V13" s="9">
        <f>Q13/(H13*O13)*60</f>
        <v>5.4838700832467611</v>
      </c>
      <c r="W13" s="9">
        <f>R13/(H13*O13)*60</f>
        <v>1.3620069487802413</v>
      </c>
      <c r="X13" s="9">
        <f>S13/(H13*O13)*60</f>
        <v>1.1111109318996706</v>
      </c>
      <c r="Y13" s="9">
        <f>T13/(H13*O13)*60</f>
        <v>0.78853033876750811</v>
      </c>
      <c r="Z13" s="10">
        <v>2214</v>
      </c>
      <c r="AA13" s="7">
        <v>0</v>
      </c>
      <c r="AB13" s="7">
        <v>0</v>
      </c>
      <c r="AC13" s="11">
        <f>AA13/MAX(1,(AA13+AB13))</f>
        <v>0</v>
      </c>
      <c r="AD13">
        <v>-0.4</v>
      </c>
      <c r="AE13">
        <v>8.3000000000000007</v>
      </c>
      <c r="AF13">
        <v>0</v>
      </c>
      <c r="AG13">
        <v>7.9</v>
      </c>
      <c r="AH13" s="8">
        <f>AG13/H13</f>
        <v>9.7530864197530875E-2</v>
      </c>
      <c r="AI13" s="12">
        <f>AG13-(AM13-525000)/1000000*3</f>
        <v>-1.4000000000000004</v>
      </c>
      <c r="AJ13" t="s">
        <v>75</v>
      </c>
      <c r="AK13">
        <v>2012</v>
      </c>
      <c r="AM13" s="13">
        <v>3625000</v>
      </c>
      <c r="AN13" s="7">
        <v>1</v>
      </c>
      <c r="AO13" s="7">
        <v>12</v>
      </c>
      <c r="AP13" s="14">
        <f>(AN13+AO13)/AQ13*60</f>
        <v>0.56021067765386889</v>
      </c>
      <c r="AQ13" s="12">
        <v>1392.333333</v>
      </c>
      <c r="AR13" s="7">
        <v>0</v>
      </c>
      <c r="AS13" s="7">
        <v>0</v>
      </c>
      <c r="AT13" s="14">
        <f>(AR13+AS13)/MAX(1,AU13)*60</f>
        <v>0</v>
      </c>
      <c r="AU13" s="12">
        <v>4.2166666670000001</v>
      </c>
      <c r="AV13" s="12">
        <v>278.41666670000001</v>
      </c>
      <c r="AW13" s="7">
        <v>0</v>
      </c>
      <c r="AX13" s="7">
        <v>0</v>
      </c>
      <c r="AY13">
        <v>16.46</v>
      </c>
      <c r="AZ13">
        <v>31.2</v>
      </c>
      <c r="BA13" s="15">
        <f>AY13/MAX(0.01,(AY13+AZ13))</f>
        <v>0.34536298783046582</v>
      </c>
      <c r="BB13">
        <v>0.46300000000000002</v>
      </c>
      <c r="BC13">
        <v>5.0000000000000001E-3</v>
      </c>
      <c r="BD13" s="16">
        <v>3</v>
      </c>
      <c r="BE13">
        <v>0.754</v>
      </c>
      <c r="BF13">
        <v>7.06</v>
      </c>
      <c r="BG13">
        <v>-2.2999999999999998</v>
      </c>
      <c r="BH13">
        <v>7.07</v>
      </c>
      <c r="BI13">
        <v>948</v>
      </c>
      <c r="BJ13">
        <v>1018</v>
      </c>
      <c r="BK13">
        <v>0.5</v>
      </c>
      <c r="BL13">
        <v>0.4</v>
      </c>
      <c r="BM13">
        <f>BL13-BK13</f>
        <v>-9.9999999999999978E-2</v>
      </c>
      <c r="BN13">
        <v>46.2</v>
      </c>
      <c r="BO13">
        <v>1</v>
      </c>
      <c r="BP13">
        <v>0.05</v>
      </c>
      <c r="BQ13">
        <v>4.96</v>
      </c>
      <c r="BR13" s="15">
        <f>BP13/MAX(0.01,(BP13+BQ13))</f>
        <v>9.9800399201596824E-3</v>
      </c>
      <c r="BS13">
        <v>3.36</v>
      </c>
      <c r="BT13">
        <v>2.34</v>
      </c>
      <c r="BU13" s="15">
        <f>BS13/MAX(0.01,(BS13+BT13))</f>
        <v>0.58947368421052637</v>
      </c>
    </row>
    <row r="14" spans="1:73" x14ac:dyDescent="0.25">
      <c r="B14" t="s">
        <v>552</v>
      </c>
      <c r="C14" t="s">
        <v>195</v>
      </c>
      <c r="D14">
        <v>37</v>
      </c>
      <c r="E14" s="5" t="s">
        <v>553</v>
      </c>
      <c r="F14" s="6">
        <v>75</v>
      </c>
      <c r="G14" s="6">
        <v>212</v>
      </c>
      <c r="H14" s="7">
        <v>69</v>
      </c>
      <c r="I14" s="7">
        <v>9</v>
      </c>
      <c r="J14" s="7">
        <v>16</v>
      </c>
      <c r="K14" s="7">
        <v>25</v>
      </c>
      <c r="L14" s="7">
        <v>7</v>
      </c>
      <c r="M14" s="7">
        <v>10</v>
      </c>
      <c r="N14" s="7">
        <v>136</v>
      </c>
      <c r="O14" s="8">
        <v>20.433330000000002</v>
      </c>
      <c r="P14" s="7">
        <v>29</v>
      </c>
      <c r="Q14" s="7">
        <v>77</v>
      </c>
      <c r="R14" s="7">
        <v>54</v>
      </c>
      <c r="S14" s="7">
        <v>35</v>
      </c>
      <c r="T14" s="7">
        <v>23</v>
      </c>
      <c r="U14" s="9">
        <f>P14/(H14*O14)*60</f>
        <v>1.2341302814738382</v>
      </c>
      <c r="V14" s="9">
        <f>Q14/(H14*O14)*60</f>
        <v>3.2768286783960532</v>
      </c>
      <c r="W14" s="9">
        <f>R14/(H14*O14)*60</f>
        <v>2.2980356965374917</v>
      </c>
      <c r="X14" s="9">
        <f>S14/(H14*O14)*60</f>
        <v>1.4894675810891149</v>
      </c>
      <c r="Y14" s="9">
        <f>T14/(H14*O14)*60</f>
        <v>0.97879298185856134</v>
      </c>
      <c r="Z14" s="10">
        <v>1917</v>
      </c>
      <c r="AA14" s="7">
        <v>0</v>
      </c>
      <c r="AB14" s="7">
        <v>0</v>
      </c>
      <c r="AC14" s="11">
        <f>AA14/MAX(1,(AA14+AB14))</f>
        <v>0</v>
      </c>
      <c r="AD14">
        <v>3.2</v>
      </c>
      <c r="AE14">
        <v>3.2</v>
      </c>
      <c r="AF14">
        <v>0</v>
      </c>
      <c r="AG14">
        <v>6.4</v>
      </c>
      <c r="AH14" s="8">
        <f>AG14/H14</f>
        <v>9.2753623188405798E-2</v>
      </c>
      <c r="AI14" s="12">
        <f>AG14-(AM14-525000)/1000000*3</f>
        <v>1.9749999999999996</v>
      </c>
      <c r="AJ14" t="s">
        <v>75</v>
      </c>
      <c r="AK14">
        <v>2012</v>
      </c>
      <c r="AM14" s="13">
        <v>2000000</v>
      </c>
      <c r="AN14" s="7">
        <v>2</v>
      </c>
      <c r="AO14" s="7">
        <v>9</v>
      </c>
      <c r="AP14" s="14">
        <f>(AN14+AO14)/AQ14*60</f>
        <v>0.62240663900414939</v>
      </c>
      <c r="AQ14" s="12">
        <v>1060.4000000000001</v>
      </c>
      <c r="AR14" s="7">
        <v>7</v>
      </c>
      <c r="AS14" s="7">
        <v>7</v>
      </c>
      <c r="AT14" s="14">
        <f>(AR14+AS14)/MAX(1,AU14)*60</f>
        <v>4.4198895027624303</v>
      </c>
      <c r="AU14" s="12">
        <v>190.05</v>
      </c>
      <c r="AV14" s="12">
        <v>160.44999999999999</v>
      </c>
      <c r="AW14" s="7">
        <v>0</v>
      </c>
      <c r="AX14" s="7">
        <v>0</v>
      </c>
      <c r="AY14">
        <v>14.61</v>
      </c>
      <c r="AZ14">
        <v>32.6</v>
      </c>
      <c r="BA14" s="15">
        <f>AY14/MAX(0.01,(AY14+AZ14))</f>
        <v>0.30946833298030074</v>
      </c>
      <c r="BB14">
        <v>0.59699999999999998</v>
      </c>
      <c r="BC14">
        <v>-0.307</v>
      </c>
      <c r="BD14" s="16">
        <v>3</v>
      </c>
      <c r="BE14">
        <v>1.867</v>
      </c>
      <c r="BF14">
        <v>5.9889999999999999</v>
      </c>
      <c r="BG14">
        <v>-5</v>
      </c>
      <c r="BH14">
        <v>8.07</v>
      </c>
      <c r="BI14">
        <v>935</v>
      </c>
      <c r="BJ14">
        <v>1016</v>
      </c>
      <c r="BK14">
        <v>0.3</v>
      </c>
      <c r="BL14">
        <v>0.2</v>
      </c>
      <c r="BM14">
        <f>BL14-BK14</f>
        <v>-9.9999999999999978E-2</v>
      </c>
      <c r="BN14">
        <v>53.6</v>
      </c>
      <c r="BO14">
        <v>7</v>
      </c>
      <c r="BP14">
        <v>2.4300000000000002</v>
      </c>
      <c r="BQ14">
        <v>2.82</v>
      </c>
      <c r="BR14" s="15">
        <f>BP14/MAX(0.01,(BP14+BQ14))</f>
        <v>0.46285714285714291</v>
      </c>
      <c r="BS14">
        <v>2.31</v>
      </c>
      <c r="BT14">
        <v>3.58</v>
      </c>
      <c r="BU14" s="15">
        <f>BS14/MAX(0.01,(BS14+BT14))</f>
        <v>0.39219015280135822</v>
      </c>
    </row>
    <row r="15" spans="1:73" x14ac:dyDescent="0.25">
      <c r="B15" t="s">
        <v>436</v>
      </c>
      <c r="C15" t="s">
        <v>211</v>
      </c>
      <c r="D15">
        <v>27</v>
      </c>
      <c r="E15" s="5" t="s">
        <v>437</v>
      </c>
      <c r="F15" s="6">
        <v>73</v>
      </c>
      <c r="G15" s="6">
        <v>201</v>
      </c>
      <c r="H15" s="7">
        <v>67</v>
      </c>
      <c r="I15" s="7">
        <v>3</v>
      </c>
      <c r="J15" s="7">
        <v>17</v>
      </c>
      <c r="K15" s="7">
        <v>20</v>
      </c>
      <c r="L15" s="7">
        <v>2</v>
      </c>
      <c r="M15" s="7">
        <v>18</v>
      </c>
      <c r="N15" s="7">
        <v>80</v>
      </c>
      <c r="O15" s="8">
        <v>17.5</v>
      </c>
      <c r="P15" s="7">
        <v>59</v>
      </c>
      <c r="Q15" s="7">
        <v>75</v>
      </c>
      <c r="R15" s="7">
        <v>26</v>
      </c>
      <c r="S15" s="7">
        <v>29</v>
      </c>
      <c r="T15" s="7">
        <v>18</v>
      </c>
      <c r="U15" s="9">
        <f>P15/(H15*O15)*60</f>
        <v>3.0191897654584223</v>
      </c>
      <c r="V15" s="9">
        <f>Q15/(H15*O15)*60</f>
        <v>3.8379530916844349</v>
      </c>
      <c r="W15" s="9">
        <f>R15/(H15*O15)*60</f>
        <v>1.3304904051172708</v>
      </c>
      <c r="X15" s="9">
        <f>S15/(H15*O15)*60</f>
        <v>1.4840085287846483</v>
      </c>
      <c r="Y15" s="9">
        <f>T15/(H15*O15)*60</f>
        <v>0.9211087420042644</v>
      </c>
      <c r="Z15" s="10">
        <v>1558</v>
      </c>
      <c r="AA15" s="7">
        <v>0</v>
      </c>
      <c r="AB15" s="7">
        <v>0</v>
      </c>
      <c r="AC15" s="11">
        <f>AA15/MAX(1,(AA15+AB15))</f>
        <v>0</v>
      </c>
      <c r="AD15">
        <v>3.2</v>
      </c>
      <c r="AE15">
        <v>2.5</v>
      </c>
      <c r="AF15">
        <v>0</v>
      </c>
      <c r="AG15">
        <v>5.6</v>
      </c>
      <c r="AH15" s="8">
        <f>AG15/H15</f>
        <v>8.3582089552238795E-2</v>
      </c>
      <c r="AI15" s="12">
        <f>AG15-(AM15-525000)/1000000*3</f>
        <v>4.1749999999999998</v>
      </c>
      <c r="AJ15" t="s">
        <v>75</v>
      </c>
      <c r="AK15">
        <v>2012</v>
      </c>
      <c r="AM15" s="13">
        <v>1000000</v>
      </c>
      <c r="AN15" s="7">
        <v>3</v>
      </c>
      <c r="AO15" s="7">
        <v>17</v>
      </c>
      <c r="AP15" s="14">
        <f>(AN15+AO15)/AQ15*60</f>
        <v>1.1295180722891565</v>
      </c>
      <c r="AQ15" s="12">
        <v>1062.4000000000001</v>
      </c>
      <c r="AR15" s="7">
        <v>0</v>
      </c>
      <c r="AS15" s="7">
        <v>0</v>
      </c>
      <c r="AT15" s="14">
        <f>(AR15+AS15)/MAX(1,AU15)*60</f>
        <v>0</v>
      </c>
      <c r="AU15" s="12">
        <v>35.266666669999999</v>
      </c>
      <c r="AV15" s="12">
        <v>75.3</v>
      </c>
      <c r="AW15" s="7">
        <v>0</v>
      </c>
      <c r="AX15" s="7">
        <v>0</v>
      </c>
      <c r="AY15">
        <v>15.23</v>
      </c>
      <c r="AZ15">
        <v>32.86</v>
      </c>
      <c r="BA15" s="15">
        <f>AY15/MAX(0.01,(AY15+AZ15))</f>
        <v>0.31669785818257434</v>
      </c>
      <c r="BB15">
        <v>-2E-3</v>
      </c>
      <c r="BC15">
        <v>-0.72</v>
      </c>
      <c r="BD15" s="16">
        <v>4</v>
      </c>
      <c r="BE15">
        <v>0.41899999999999998</v>
      </c>
      <c r="BF15">
        <v>-2.5190000000000001</v>
      </c>
      <c r="BG15">
        <v>0</v>
      </c>
      <c r="BH15">
        <v>10.1</v>
      </c>
      <c r="BI15">
        <v>907</v>
      </c>
      <c r="BJ15">
        <v>1008</v>
      </c>
      <c r="BK15">
        <v>0.5</v>
      </c>
      <c r="BL15">
        <v>0.4</v>
      </c>
      <c r="BM15">
        <f>BL15-BK15</f>
        <v>-9.9999999999999978E-2</v>
      </c>
      <c r="BN15">
        <v>51.3</v>
      </c>
      <c r="BO15">
        <v>4</v>
      </c>
      <c r="BP15">
        <v>0.52</v>
      </c>
      <c r="BQ15">
        <v>4.54</v>
      </c>
      <c r="BR15" s="15">
        <f>BP15/MAX(0.01,(BP15+BQ15))</f>
        <v>0.10276679841897232</v>
      </c>
      <c r="BS15">
        <v>1.1200000000000001</v>
      </c>
      <c r="BT15">
        <v>4.4000000000000004</v>
      </c>
      <c r="BU15" s="15">
        <f>BS15/MAX(0.01,(BS15+BT15))</f>
        <v>0.20289855072463769</v>
      </c>
    </row>
    <row r="16" spans="1:73" x14ac:dyDescent="0.25">
      <c r="B16" t="s">
        <v>227</v>
      </c>
      <c r="C16" t="s">
        <v>73</v>
      </c>
      <c r="D16">
        <v>35</v>
      </c>
      <c r="E16" s="5" t="s">
        <v>228</v>
      </c>
      <c r="F16" s="6">
        <v>76</v>
      </c>
      <c r="G16" s="6">
        <v>237</v>
      </c>
      <c r="H16" s="7">
        <v>64</v>
      </c>
      <c r="I16" s="7">
        <v>6</v>
      </c>
      <c r="J16" s="7">
        <v>15</v>
      </c>
      <c r="K16" s="7">
        <v>21</v>
      </c>
      <c r="L16" s="7">
        <v>11</v>
      </c>
      <c r="M16" s="7">
        <v>73</v>
      </c>
      <c r="N16" s="7">
        <v>179</v>
      </c>
      <c r="O16" s="8">
        <v>20.45</v>
      </c>
      <c r="P16" s="7">
        <v>55</v>
      </c>
      <c r="Q16" s="7">
        <v>90</v>
      </c>
      <c r="R16" s="7">
        <v>71</v>
      </c>
      <c r="S16" s="7">
        <v>33</v>
      </c>
      <c r="T16" s="7">
        <v>23</v>
      </c>
      <c r="U16" s="9">
        <f>P16/(H16*O16)*60</f>
        <v>2.5213936430317849</v>
      </c>
      <c r="V16" s="9">
        <f>Q16/(H16*O16)*60</f>
        <v>4.1259168704156481</v>
      </c>
      <c r="W16" s="9">
        <f>R16/(H16*O16)*60</f>
        <v>3.2548899755501224</v>
      </c>
      <c r="X16" s="9">
        <f>S16/(H16*O16)*60</f>
        <v>1.5128361858190711</v>
      </c>
      <c r="Y16" s="9">
        <f>T16/(H16*O16)*60</f>
        <v>1.05440097799511</v>
      </c>
      <c r="Z16" s="10">
        <v>1726</v>
      </c>
      <c r="AA16" s="7">
        <v>0</v>
      </c>
      <c r="AB16" s="7">
        <v>0</v>
      </c>
      <c r="AC16" s="11">
        <f>AA16/MAX(1,(AA16+AB16))</f>
        <v>0</v>
      </c>
      <c r="AD16">
        <v>1.8</v>
      </c>
      <c r="AE16">
        <v>3.8</v>
      </c>
      <c r="AF16">
        <v>-0.3</v>
      </c>
      <c r="AG16">
        <v>5.3</v>
      </c>
      <c r="AH16" s="8">
        <f>AG16/H16</f>
        <v>8.2812499999999997E-2</v>
      </c>
      <c r="AI16" s="12">
        <f>AG16-(AM16-525000)/1000000*3</f>
        <v>1.9249999999999998</v>
      </c>
      <c r="AJ16" t="s">
        <v>75</v>
      </c>
      <c r="AK16">
        <v>2012</v>
      </c>
      <c r="AM16" s="13">
        <v>1650000</v>
      </c>
      <c r="AN16" s="7">
        <v>3</v>
      </c>
      <c r="AO16" s="7">
        <v>11</v>
      </c>
      <c r="AP16" s="14">
        <f>(AN16+AO16)/AQ16*60</f>
        <v>0.80805489668699249</v>
      </c>
      <c r="AQ16" s="12">
        <v>1039.5333330000001</v>
      </c>
      <c r="AR16" s="7">
        <v>2</v>
      </c>
      <c r="AS16" s="7">
        <v>4</v>
      </c>
      <c r="AT16" s="14">
        <f>(AR16+AS16)/MAX(1,AU16)*60</f>
        <v>3.098995694950073</v>
      </c>
      <c r="AU16" s="12">
        <v>116.16666669999999</v>
      </c>
      <c r="AV16" s="12">
        <v>153.91666670000001</v>
      </c>
      <c r="AW16" s="7">
        <v>1</v>
      </c>
      <c r="AX16" s="7">
        <v>0</v>
      </c>
      <c r="AY16">
        <v>15.51</v>
      </c>
      <c r="AZ16">
        <v>32.049999999999997</v>
      </c>
      <c r="BA16" s="15">
        <f>AY16/MAX(0.01,(AY16+AZ16))</f>
        <v>0.32611438183347352</v>
      </c>
      <c r="BB16">
        <v>1.159</v>
      </c>
      <c r="BC16">
        <v>1.597</v>
      </c>
      <c r="BD16">
        <v>1</v>
      </c>
      <c r="BE16">
        <v>0.77800000000000002</v>
      </c>
      <c r="BF16">
        <v>-0.26600000000000001</v>
      </c>
      <c r="BG16">
        <v>1.1000000000000001</v>
      </c>
      <c r="BH16">
        <v>8.94</v>
      </c>
      <c r="BI16">
        <v>932</v>
      </c>
      <c r="BJ16">
        <v>1022</v>
      </c>
      <c r="BK16">
        <v>1.4</v>
      </c>
      <c r="BL16">
        <v>0.2</v>
      </c>
      <c r="BM16">
        <f>BL16-BK16</f>
        <v>-1.2</v>
      </c>
      <c r="BN16">
        <v>45.9</v>
      </c>
      <c r="BO16">
        <v>3</v>
      </c>
      <c r="BP16">
        <v>1.74</v>
      </c>
      <c r="BQ16">
        <v>3.32</v>
      </c>
      <c r="BR16" s="15">
        <f>BP16/MAX(0.01,(BP16+BQ16))</f>
        <v>0.34387351778656128</v>
      </c>
      <c r="BS16">
        <v>2.3199999999999998</v>
      </c>
      <c r="BT16">
        <v>3.6</v>
      </c>
      <c r="BU16" s="15">
        <f>BS16/MAX(0.01,(BS16+BT16))</f>
        <v>0.39189189189189189</v>
      </c>
    </row>
    <row r="17" spans="2:73" x14ac:dyDescent="0.25">
      <c r="B17" t="s">
        <v>207</v>
      </c>
      <c r="C17" t="s">
        <v>208</v>
      </c>
      <c r="D17">
        <v>28</v>
      </c>
      <c r="E17" s="5" t="s">
        <v>209</v>
      </c>
      <c r="F17" s="6">
        <v>75</v>
      </c>
      <c r="G17" s="6">
        <v>230</v>
      </c>
      <c r="H17" s="7">
        <v>76</v>
      </c>
      <c r="I17" s="7">
        <v>3</v>
      </c>
      <c r="J17" s="7">
        <v>17</v>
      </c>
      <c r="K17" s="7">
        <v>20</v>
      </c>
      <c r="L17" s="7">
        <v>2</v>
      </c>
      <c r="M17" s="7">
        <v>105</v>
      </c>
      <c r="N17" s="7">
        <v>114</v>
      </c>
      <c r="O17" s="8">
        <v>19.216670000000001</v>
      </c>
      <c r="P17" s="7">
        <v>138</v>
      </c>
      <c r="Q17" s="7">
        <v>86</v>
      </c>
      <c r="R17" s="7">
        <v>34</v>
      </c>
      <c r="S17" s="7">
        <v>33</v>
      </c>
      <c r="T17" s="7">
        <v>28</v>
      </c>
      <c r="U17" s="9">
        <f>P17/(H17*O17)*60</f>
        <v>5.6694197496784104</v>
      </c>
      <c r="V17" s="9">
        <f>Q17/(H17*O17)*60</f>
        <v>3.5331166555966904</v>
      </c>
      <c r="W17" s="9">
        <f>R17/(H17*O17)*60</f>
        <v>1.3968135615149708</v>
      </c>
      <c r="X17" s="9">
        <f>S17/(H17*O17)*60</f>
        <v>1.3557308097057068</v>
      </c>
      <c r="Y17" s="9">
        <f>T17/(H17*O17)*60</f>
        <v>1.1503170506593878</v>
      </c>
      <c r="Z17" s="10">
        <v>1972</v>
      </c>
      <c r="AA17" s="7">
        <v>0</v>
      </c>
      <c r="AB17" s="7">
        <v>0</v>
      </c>
      <c r="AC17" s="11">
        <f>AA17/MAX(1,(AA17+AB17))</f>
        <v>0</v>
      </c>
      <c r="AD17">
        <v>1.1000000000000001</v>
      </c>
      <c r="AE17">
        <v>5.2</v>
      </c>
      <c r="AF17">
        <v>0</v>
      </c>
      <c r="AG17">
        <v>6.2</v>
      </c>
      <c r="AH17" s="8">
        <f>AG17/H17</f>
        <v>8.1578947368421056E-2</v>
      </c>
      <c r="AI17" s="12">
        <f>AG17-(AM17-525000)/1000000*3</f>
        <v>4.4750000000000005</v>
      </c>
      <c r="AJ17" t="s">
        <v>75</v>
      </c>
      <c r="AK17">
        <v>2012</v>
      </c>
      <c r="AM17" s="13">
        <v>1100000</v>
      </c>
      <c r="AN17" s="7">
        <v>2</v>
      </c>
      <c r="AO17" s="7">
        <v>15</v>
      </c>
      <c r="AP17" s="14">
        <f>(AN17+AO17)/AQ17*60</f>
        <v>0.78618776013565583</v>
      </c>
      <c r="AQ17" s="12">
        <v>1297.4000000000001</v>
      </c>
      <c r="AR17" s="7">
        <v>1</v>
      </c>
      <c r="AS17" s="7">
        <v>1</v>
      </c>
      <c r="AT17" s="14">
        <f>(AR17+AS17)/MAX(1,AU17)*60</f>
        <v>3.6548223353964286</v>
      </c>
      <c r="AU17" s="12">
        <v>32.833333330000002</v>
      </c>
      <c r="AV17" s="12">
        <v>130.46666669999999</v>
      </c>
      <c r="AW17" s="7">
        <v>0</v>
      </c>
      <c r="AX17" s="7">
        <v>0</v>
      </c>
      <c r="AY17">
        <v>16.45</v>
      </c>
      <c r="AZ17">
        <v>32.32</v>
      </c>
      <c r="BA17" s="15">
        <f>AY17/MAX(0.01,(AY17+AZ17))</f>
        <v>0.33729751896657784</v>
      </c>
      <c r="BB17">
        <v>-2.7E-2</v>
      </c>
      <c r="BC17">
        <v>0.114</v>
      </c>
      <c r="BD17">
        <v>4</v>
      </c>
      <c r="BE17">
        <v>1.4239999999999999</v>
      </c>
      <c r="BF17">
        <v>4.1289999999999996</v>
      </c>
      <c r="BG17">
        <v>7.2</v>
      </c>
      <c r="BH17">
        <v>7.31</v>
      </c>
      <c r="BI17">
        <v>916</v>
      </c>
      <c r="BJ17">
        <v>989</v>
      </c>
      <c r="BK17">
        <v>1.3</v>
      </c>
      <c r="BL17">
        <v>0.5</v>
      </c>
      <c r="BM17">
        <f>BL17-BK17</f>
        <v>-0.8</v>
      </c>
      <c r="BN17">
        <v>58.4</v>
      </c>
      <c r="BO17">
        <v>5</v>
      </c>
      <c r="BP17">
        <v>0.44</v>
      </c>
      <c r="BQ17">
        <v>4.0599999999999996</v>
      </c>
      <c r="BR17" s="15">
        <f>BP17/MAX(0.01,(BP17+BQ17))</f>
        <v>9.7777777777777783E-2</v>
      </c>
      <c r="BS17">
        <v>1.64</v>
      </c>
      <c r="BT17">
        <v>4.0999999999999996</v>
      </c>
      <c r="BU17" s="15">
        <f>BS17/MAX(0.01,(BS17+BT17))</f>
        <v>0.28571428571428575</v>
      </c>
    </row>
    <row r="18" spans="2:73" x14ac:dyDescent="0.25">
      <c r="B18" t="s">
        <v>72</v>
      </c>
      <c r="C18" t="s">
        <v>73</v>
      </c>
      <c r="D18">
        <v>31</v>
      </c>
      <c r="E18" s="5" t="s">
        <v>74</v>
      </c>
      <c r="F18" s="6">
        <v>73</v>
      </c>
      <c r="G18" s="6">
        <v>202</v>
      </c>
      <c r="H18" s="7">
        <v>80</v>
      </c>
      <c r="I18" s="7">
        <v>3</v>
      </c>
      <c r="J18" s="7">
        <v>11</v>
      </c>
      <c r="K18" s="7">
        <v>14</v>
      </c>
      <c r="L18" s="7">
        <v>11</v>
      </c>
      <c r="M18" s="7">
        <v>72</v>
      </c>
      <c r="N18" s="7">
        <v>49</v>
      </c>
      <c r="O18" s="8">
        <v>15.6</v>
      </c>
      <c r="P18" s="7">
        <v>120</v>
      </c>
      <c r="Q18" s="7">
        <v>110</v>
      </c>
      <c r="R18" s="7">
        <v>40</v>
      </c>
      <c r="S18" s="7">
        <v>29</v>
      </c>
      <c r="T18" s="7">
        <v>12</v>
      </c>
      <c r="U18" s="9">
        <f>P18/(H18*O18)*60</f>
        <v>5.7692307692307692</v>
      </c>
      <c r="V18" s="9">
        <f>Q18/(H18*O18)*60</f>
        <v>5.2884615384615392</v>
      </c>
      <c r="W18" s="9">
        <f>R18/(H18*O18)*60</f>
        <v>1.9230769230769229</v>
      </c>
      <c r="X18" s="9">
        <f>S18/(H18*O18)*60</f>
        <v>1.3942307692307692</v>
      </c>
      <c r="Y18" s="9">
        <f>T18/(H18*O18)*60</f>
        <v>0.57692307692307698</v>
      </c>
      <c r="Z18" s="10">
        <v>1578</v>
      </c>
      <c r="AA18" s="7">
        <v>0</v>
      </c>
      <c r="AB18" s="7">
        <v>0</v>
      </c>
      <c r="AC18" s="11">
        <f>AA18/MAX(1,(AA18+AB18))</f>
        <v>0</v>
      </c>
      <c r="AD18">
        <v>1.1000000000000001</v>
      </c>
      <c r="AE18">
        <v>5.2</v>
      </c>
      <c r="AF18">
        <v>0</v>
      </c>
      <c r="AG18">
        <v>6.3</v>
      </c>
      <c r="AH18" s="8">
        <f>AG18/H18</f>
        <v>7.8750000000000001E-2</v>
      </c>
      <c r="AI18" s="12">
        <f>AG18-(AM18-525000)/1000000*3</f>
        <v>5.625</v>
      </c>
      <c r="AJ18" t="s">
        <v>75</v>
      </c>
      <c r="AK18">
        <v>2012</v>
      </c>
      <c r="AM18" s="13">
        <v>750000</v>
      </c>
      <c r="AN18" s="7">
        <v>3</v>
      </c>
      <c r="AO18" s="7">
        <v>10</v>
      </c>
      <c r="AP18" s="14">
        <f>(AN18+AO18)/AQ18*60</f>
        <v>0.7113110615827245</v>
      </c>
      <c r="AQ18" s="12">
        <v>1096.5666670000001</v>
      </c>
      <c r="AR18" s="7">
        <v>0</v>
      </c>
      <c r="AS18" s="7">
        <v>0</v>
      </c>
      <c r="AT18" s="14">
        <f>(AR18+AS18)/MAX(1,AU18)*60</f>
        <v>0</v>
      </c>
      <c r="AU18" s="12">
        <v>6.05</v>
      </c>
      <c r="AV18" s="12">
        <v>145.81666670000001</v>
      </c>
      <c r="AW18" s="7">
        <v>0</v>
      </c>
      <c r="AX18" s="7">
        <v>0</v>
      </c>
      <c r="AY18">
        <v>13.69</v>
      </c>
      <c r="AZ18">
        <v>34.75</v>
      </c>
      <c r="BA18" s="15">
        <f>AY18/MAX(0.01,(AY18+AZ18))</f>
        <v>0.28261767134599503</v>
      </c>
      <c r="BB18">
        <v>-0.183</v>
      </c>
      <c r="BC18">
        <v>0.248</v>
      </c>
      <c r="BD18">
        <v>5</v>
      </c>
      <c r="BE18">
        <v>-1.1850000000000001</v>
      </c>
      <c r="BF18">
        <v>-4.0110000000000001</v>
      </c>
      <c r="BG18">
        <v>-12.1</v>
      </c>
      <c r="BH18">
        <v>8.5399999999999991</v>
      </c>
      <c r="BI18">
        <v>947</v>
      </c>
      <c r="BJ18">
        <v>1032</v>
      </c>
      <c r="BK18">
        <v>0.7</v>
      </c>
      <c r="BL18">
        <v>0.4</v>
      </c>
      <c r="BM18">
        <f>BL18-BK18</f>
        <v>-0.29999999999999993</v>
      </c>
      <c r="BN18">
        <v>47.5</v>
      </c>
      <c r="BO18">
        <v>2</v>
      </c>
      <c r="BP18">
        <v>0.08</v>
      </c>
      <c r="BQ18">
        <v>5.0599999999999996</v>
      </c>
      <c r="BR18" s="15">
        <f>BP18/MAX(0.01,(BP18+BQ18))</f>
        <v>1.5564202334630352E-2</v>
      </c>
      <c r="BS18">
        <v>1.78</v>
      </c>
      <c r="BT18">
        <v>3.6</v>
      </c>
      <c r="BU18" s="15">
        <f>BS18/MAX(0.01,(BS18+BT18))</f>
        <v>0.33085501858736061</v>
      </c>
    </row>
    <row r="19" spans="2:73" x14ac:dyDescent="0.25">
      <c r="B19" t="s">
        <v>395</v>
      </c>
      <c r="C19" t="s">
        <v>396</v>
      </c>
      <c r="D19">
        <v>27</v>
      </c>
      <c r="E19" s="5" t="s">
        <v>397</v>
      </c>
      <c r="F19" s="6">
        <v>73</v>
      </c>
      <c r="G19" s="6">
        <v>201</v>
      </c>
      <c r="H19" s="7">
        <v>28</v>
      </c>
      <c r="I19" s="7">
        <v>1</v>
      </c>
      <c r="J19" s="7">
        <v>6</v>
      </c>
      <c r="K19" s="7">
        <v>7</v>
      </c>
      <c r="L19" s="7">
        <v>0</v>
      </c>
      <c r="M19" s="7">
        <v>11</v>
      </c>
      <c r="N19" s="7">
        <v>26</v>
      </c>
      <c r="O19" s="8">
        <v>17.08333</v>
      </c>
      <c r="P19" s="7">
        <v>22</v>
      </c>
      <c r="Q19" s="7">
        <v>25</v>
      </c>
      <c r="R19" s="7">
        <v>16</v>
      </c>
      <c r="S19" s="7">
        <v>12</v>
      </c>
      <c r="T19" s="7">
        <v>12</v>
      </c>
      <c r="U19" s="9">
        <f>P19/(H19*O19)*60</f>
        <v>2.7595824199882073</v>
      </c>
      <c r="V19" s="9">
        <f>Q19/(H19*O19)*60</f>
        <v>3.1358891136229632</v>
      </c>
      <c r="W19" s="9">
        <f>R19/(H19*O19)*60</f>
        <v>2.006969032718696</v>
      </c>
      <c r="X19" s="9">
        <f>S19/(H19*O19)*60</f>
        <v>1.5052267745390222</v>
      </c>
      <c r="Y19" s="9">
        <f>T19/(H19*O19)*60</f>
        <v>1.5052267745390222</v>
      </c>
      <c r="Z19" s="10">
        <v>578</v>
      </c>
      <c r="AA19" s="7">
        <v>0</v>
      </c>
      <c r="AB19" s="7">
        <v>0</v>
      </c>
      <c r="AC19" s="11">
        <f>AA19/MAX(1,(AA19+AB19))</f>
        <v>0</v>
      </c>
      <c r="AD19">
        <v>0.4</v>
      </c>
      <c r="AE19">
        <v>1.8</v>
      </c>
      <c r="AF19">
        <v>0</v>
      </c>
      <c r="AG19">
        <v>2.2000000000000002</v>
      </c>
      <c r="AH19" s="8">
        <f>AG19/H19</f>
        <v>7.8571428571428584E-2</v>
      </c>
      <c r="AI19" s="12">
        <f>AG19-(AM19-525000)/1000000*3</f>
        <v>1.8692500000000001</v>
      </c>
      <c r="AJ19" t="s">
        <v>75</v>
      </c>
      <c r="AK19">
        <v>2012</v>
      </c>
      <c r="AM19" s="13">
        <v>635250</v>
      </c>
      <c r="AN19" s="7">
        <v>1</v>
      </c>
      <c r="AO19" s="7">
        <v>6</v>
      </c>
      <c r="AP19" s="14">
        <f>(AN19+AO19)/AQ19*60</f>
        <v>0.92300930341535492</v>
      </c>
      <c r="AQ19" s="12">
        <v>455.03333329999998</v>
      </c>
      <c r="AR19" s="7">
        <v>0</v>
      </c>
      <c r="AS19" s="7">
        <v>0</v>
      </c>
      <c r="AT19" s="14">
        <f>(AR19+AS19)/MAX(1,AU19)*60</f>
        <v>0</v>
      </c>
      <c r="AU19" s="12">
        <v>2.8833333329999999</v>
      </c>
      <c r="AV19" s="12">
        <v>20.466666669999999</v>
      </c>
      <c r="AW19" s="7">
        <v>0</v>
      </c>
      <c r="AX19" s="7">
        <v>0</v>
      </c>
      <c r="AY19">
        <v>15.74</v>
      </c>
      <c r="AZ19">
        <v>33.630000000000003</v>
      </c>
      <c r="BA19" s="15">
        <f>AY19/MAX(0.01,(AY19+AZ19))</f>
        <v>0.31881709540206599</v>
      </c>
      <c r="BB19">
        <v>0.34699999999999998</v>
      </c>
      <c r="BC19">
        <v>-2.5000000000000001E-2</v>
      </c>
      <c r="BD19" s="16">
        <v>4</v>
      </c>
      <c r="BE19">
        <v>1.155</v>
      </c>
      <c r="BF19">
        <v>-4.3470000000000004</v>
      </c>
      <c r="BG19">
        <v>7.3</v>
      </c>
      <c r="BH19">
        <v>9.17</v>
      </c>
      <c r="BI19">
        <v>894</v>
      </c>
      <c r="BJ19">
        <v>986</v>
      </c>
      <c r="BK19">
        <v>0.4</v>
      </c>
      <c r="BL19">
        <v>0.1</v>
      </c>
      <c r="BM19">
        <f>BL19-BK19</f>
        <v>-0.30000000000000004</v>
      </c>
      <c r="BN19">
        <v>48.6</v>
      </c>
      <c r="BO19">
        <v>5</v>
      </c>
      <c r="BP19">
        <v>0.1</v>
      </c>
      <c r="BQ19">
        <v>4.91</v>
      </c>
      <c r="BR19" s="15">
        <f>BP19/MAX(0.01,(BP19+BQ19))</f>
        <v>1.9960079840319365E-2</v>
      </c>
      <c r="BS19">
        <v>0.71</v>
      </c>
      <c r="BT19">
        <v>4.0599999999999996</v>
      </c>
      <c r="BU19" s="15">
        <f>BS19/MAX(0.01,(BS19+BT19))</f>
        <v>0.1488469601677149</v>
      </c>
    </row>
    <row r="20" spans="2:73" x14ac:dyDescent="0.25">
      <c r="B20" t="s">
        <v>457</v>
      </c>
      <c r="C20" t="s">
        <v>458</v>
      </c>
      <c r="D20">
        <v>33</v>
      </c>
      <c r="E20" s="5" t="s">
        <v>334</v>
      </c>
      <c r="F20" s="6">
        <v>73</v>
      </c>
      <c r="G20" s="6">
        <v>212</v>
      </c>
      <c r="H20" s="7">
        <v>54</v>
      </c>
      <c r="I20" s="7">
        <v>1</v>
      </c>
      <c r="J20" s="7">
        <v>12</v>
      </c>
      <c r="K20" s="7">
        <v>13</v>
      </c>
      <c r="L20" s="7">
        <v>8</v>
      </c>
      <c r="M20" s="7">
        <v>34</v>
      </c>
      <c r="N20" s="7">
        <v>49</v>
      </c>
      <c r="O20" s="8">
        <v>19.316669999999998</v>
      </c>
      <c r="P20" s="7">
        <v>62</v>
      </c>
      <c r="Q20" s="7">
        <v>91</v>
      </c>
      <c r="R20" s="7">
        <v>20</v>
      </c>
      <c r="S20" s="7">
        <v>16</v>
      </c>
      <c r="T20" s="7">
        <v>13</v>
      </c>
      <c r="U20" s="9">
        <f>P20/(H20*O20)*60</f>
        <v>3.5662921657246773</v>
      </c>
      <c r="V20" s="9">
        <f>Q20/(H20*O20)*60</f>
        <v>5.2343965658217035</v>
      </c>
      <c r="W20" s="9">
        <f>R20/(H20*O20)*60</f>
        <v>1.1504168276531217</v>
      </c>
      <c r="X20" s="9">
        <f>S20/(H20*O20)*60</f>
        <v>0.92033346212249734</v>
      </c>
      <c r="Y20" s="9">
        <f>T20/(H20*O20)*60</f>
        <v>0.74777093797452909</v>
      </c>
      <c r="Z20" s="10">
        <v>1275</v>
      </c>
      <c r="AA20" s="7">
        <v>0</v>
      </c>
      <c r="AB20" s="7">
        <v>0</v>
      </c>
      <c r="AC20" s="11">
        <f>AA20/MAX(1,(AA20+AB20))</f>
        <v>0</v>
      </c>
      <c r="AD20">
        <v>1.1000000000000001</v>
      </c>
      <c r="AE20">
        <v>2.9</v>
      </c>
      <c r="AF20">
        <v>0</v>
      </c>
      <c r="AG20">
        <v>4.0999999999999996</v>
      </c>
      <c r="AH20" s="8">
        <f>AG20/H20</f>
        <v>7.5925925925925924E-2</v>
      </c>
      <c r="AI20" s="12">
        <f>AG20-(AM20-525000)/1000000*3</f>
        <v>-9.3249999999999993</v>
      </c>
      <c r="AJ20" t="s">
        <v>75</v>
      </c>
      <c r="AK20">
        <v>2012</v>
      </c>
      <c r="AM20" s="13">
        <v>5000000</v>
      </c>
      <c r="AN20" s="7">
        <v>1</v>
      </c>
      <c r="AO20" s="7">
        <v>12</v>
      </c>
      <c r="AP20" s="14">
        <f>(AN20+AO20)/AQ20*60</f>
        <v>0.83173384516954574</v>
      </c>
      <c r="AQ20" s="12">
        <v>937.8</v>
      </c>
      <c r="AR20" s="7">
        <v>0</v>
      </c>
      <c r="AS20" s="7">
        <v>0</v>
      </c>
      <c r="AT20" s="14">
        <f>(AR20+AS20)/MAX(1,AU20)*60</f>
        <v>0</v>
      </c>
      <c r="AU20" s="12">
        <v>4.05</v>
      </c>
      <c r="AV20" s="12">
        <v>101.9333333</v>
      </c>
      <c r="AW20" s="7">
        <v>0</v>
      </c>
      <c r="AX20" s="7">
        <v>0</v>
      </c>
      <c r="AY20">
        <v>16.7</v>
      </c>
      <c r="AZ20">
        <v>32.32</v>
      </c>
      <c r="BA20" s="15">
        <f>AY20/MAX(0.01,(AY20+AZ20))</f>
        <v>0.34067727458180336</v>
      </c>
      <c r="BB20">
        <v>0.35899999999999999</v>
      </c>
      <c r="BC20">
        <v>0.497</v>
      </c>
      <c r="BD20" s="16">
        <v>5</v>
      </c>
      <c r="BE20">
        <v>1.0329999999999999</v>
      </c>
      <c r="BF20">
        <v>0.20799999999999999</v>
      </c>
      <c r="BG20">
        <v>2.8</v>
      </c>
      <c r="BH20">
        <v>8.6199999999999992</v>
      </c>
      <c r="BI20">
        <v>939</v>
      </c>
      <c r="BJ20">
        <v>1025</v>
      </c>
      <c r="BK20">
        <v>0.9</v>
      </c>
      <c r="BL20">
        <v>0.2</v>
      </c>
      <c r="BM20">
        <f>BL20-BK20</f>
        <v>-0.7</v>
      </c>
      <c r="BN20">
        <v>46.2</v>
      </c>
      <c r="BO20">
        <v>2</v>
      </c>
      <c r="BP20">
        <v>0.08</v>
      </c>
      <c r="BQ20">
        <v>4.95</v>
      </c>
      <c r="BR20" s="15">
        <f>BP20/MAX(0.01,(BP20+BQ20))</f>
        <v>1.5904572564612324E-2</v>
      </c>
      <c r="BS20">
        <v>1.85</v>
      </c>
      <c r="BT20">
        <v>2.86</v>
      </c>
      <c r="BU20" s="15">
        <f>BS20/MAX(0.01,(BS20+BT20))</f>
        <v>0.39278131634819535</v>
      </c>
    </row>
    <row r="21" spans="2:73" x14ac:dyDescent="0.25">
      <c r="B21" t="s">
        <v>415</v>
      </c>
      <c r="C21" t="s">
        <v>322</v>
      </c>
      <c r="D21">
        <v>28</v>
      </c>
      <c r="E21" s="5" t="s">
        <v>416</v>
      </c>
      <c r="F21" s="6">
        <v>75</v>
      </c>
      <c r="G21" s="6">
        <v>227</v>
      </c>
      <c r="H21" s="7">
        <v>27</v>
      </c>
      <c r="I21" s="7">
        <v>1</v>
      </c>
      <c r="J21" s="7">
        <v>5</v>
      </c>
      <c r="K21" s="7">
        <v>6</v>
      </c>
      <c r="L21" s="7">
        <v>2</v>
      </c>
      <c r="M21" s="7">
        <v>8</v>
      </c>
      <c r="N21" s="7">
        <v>13</v>
      </c>
      <c r="O21" s="8">
        <v>10.4</v>
      </c>
      <c r="P21" s="7">
        <v>18</v>
      </c>
      <c r="Q21" s="7">
        <v>22</v>
      </c>
      <c r="R21" s="7">
        <v>5</v>
      </c>
      <c r="S21" s="7">
        <v>7</v>
      </c>
      <c r="T21" s="7">
        <v>4</v>
      </c>
      <c r="U21" s="9">
        <f>P21/(H21*O21)*60</f>
        <v>3.8461538461538458</v>
      </c>
      <c r="V21" s="9">
        <f>Q21/(H21*O21)*60</f>
        <v>4.7008547008547001</v>
      </c>
      <c r="W21" s="9">
        <f>R21/(H21*O21)*60</f>
        <v>1.0683760683760684</v>
      </c>
      <c r="X21" s="9">
        <f>S21/(H21*O21)*60</f>
        <v>1.4957264957264957</v>
      </c>
      <c r="Y21" s="9">
        <f>T21/(H21*O21)*60</f>
        <v>0.85470085470085477</v>
      </c>
      <c r="Z21" s="10">
        <v>390</v>
      </c>
      <c r="AA21" s="7">
        <v>0</v>
      </c>
      <c r="AB21" s="7">
        <v>0</v>
      </c>
      <c r="AC21" s="11">
        <f>AA21/MAX(1,(AA21+AB21))</f>
        <v>0</v>
      </c>
      <c r="AD21">
        <v>1.3</v>
      </c>
      <c r="AE21">
        <v>0.7</v>
      </c>
      <c r="AF21">
        <v>0</v>
      </c>
      <c r="AG21">
        <v>2</v>
      </c>
      <c r="AH21" s="8">
        <f>AG21/H21</f>
        <v>7.407407407407407E-2</v>
      </c>
      <c r="AI21" s="12">
        <f>AG21-(AM21-525000)/1000000*3</f>
        <v>1.625</v>
      </c>
      <c r="AJ21" t="s">
        <v>75</v>
      </c>
      <c r="AK21">
        <v>2012</v>
      </c>
      <c r="AM21" s="13">
        <v>650000</v>
      </c>
      <c r="AN21" s="7">
        <v>1</v>
      </c>
      <c r="AO21" s="7">
        <v>5</v>
      </c>
      <c r="AP21" s="14">
        <f>(AN21+AO21)/AQ21*60</f>
        <v>1.3146682898739706</v>
      </c>
      <c r="AQ21" s="12">
        <v>273.83333329999999</v>
      </c>
      <c r="AR21" s="7">
        <v>0</v>
      </c>
      <c r="AS21" s="7">
        <v>0</v>
      </c>
      <c r="AT21" s="14">
        <f>(AR21+AS21)/MAX(1,AU21)*60</f>
        <v>0</v>
      </c>
      <c r="AU21" s="12">
        <v>0.48333333299999998</v>
      </c>
      <c r="AV21" s="12">
        <v>6.766666667</v>
      </c>
      <c r="AW21" s="7">
        <v>0</v>
      </c>
      <c r="AX21" s="7">
        <v>0</v>
      </c>
      <c r="AY21">
        <v>10.02</v>
      </c>
      <c r="AZ21">
        <v>36.86</v>
      </c>
      <c r="BA21" s="15">
        <f>AY21/MAX(0.01,(AY21+AZ21))</f>
        <v>0.21373720136518773</v>
      </c>
      <c r="BB21">
        <v>-2.3479999999999999</v>
      </c>
      <c r="BC21">
        <v>-2.7690000000000001</v>
      </c>
      <c r="BD21" s="16">
        <v>8</v>
      </c>
      <c r="BE21">
        <v>5.0000000000000001E-3</v>
      </c>
      <c r="BF21">
        <v>-5.6429999999999998</v>
      </c>
      <c r="BG21">
        <v>11.5</v>
      </c>
      <c r="BH21">
        <v>6.56</v>
      </c>
      <c r="BI21">
        <v>944</v>
      </c>
      <c r="BJ21">
        <v>1009</v>
      </c>
      <c r="BK21">
        <v>0.9</v>
      </c>
      <c r="BL21">
        <v>0.2</v>
      </c>
      <c r="BM21">
        <f>BL21-BK21</f>
        <v>-0.7</v>
      </c>
      <c r="BN21">
        <v>55.6</v>
      </c>
      <c r="BO21">
        <v>8</v>
      </c>
      <c r="BP21">
        <v>0.02</v>
      </c>
      <c r="BQ21">
        <v>5.8</v>
      </c>
      <c r="BR21" s="15">
        <f>BP21/MAX(0.01,(BP21+BQ21))</f>
        <v>3.4364261168384883E-3</v>
      </c>
      <c r="BS21">
        <v>0.25</v>
      </c>
      <c r="BT21">
        <v>5.34</v>
      </c>
      <c r="BU21" s="15">
        <f>BS21/MAX(0.01,(BS21+BT21))</f>
        <v>4.4722719141323794E-2</v>
      </c>
    </row>
    <row r="22" spans="2:73" x14ac:dyDescent="0.25">
      <c r="B22" t="s">
        <v>510</v>
      </c>
      <c r="C22" t="s">
        <v>511</v>
      </c>
      <c r="D22">
        <v>28</v>
      </c>
      <c r="E22" s="5" t="s">
        <v>512</v>
      </c>
      <c r="F22" s="6">
        <v>73</v>
      </c>
      <c r="G22" s="6">
        <v>200</v>
      </c>
      <c r="H22" s="7">
        <v>64</v>
      </c>
      <c r="I22" s="7">
        <v>2</v>
      </c>
      <c r="J22" s="7">
        <v>17</v>
      </c>
      <c r="K22" s="7">
        <v>19</v>
      </c>
      <c r="L22" s="7">
        <v>7</v>
      </c>
      <c r="M22" s="7">
        <v>22</v>
      </c>
      <c r="N22" s="7">
        <v>68</v>
      </c>
      <c r="O22" s="8">
        <v>19</v>
      </c>
      <c r="P22" s="7">
        <v>73</v>
      </c>
      <c r="Q22" s="7">
        <v>81</v>
      </c>
      <c r="R22" s="7">
        <v>41</v>
      </c>
      <c r="S22" s="7">
        <v>14</v>
      </c>
      <c r="T22" s="7">
        <v>9</v>
      </c>
      <c r="U22" s="9">
        <f>P22/(H22*O22)*60</f>
        <v>3.6019736842105261</v>
      </c>
      <c r="V22" s="9">
        <f>Q22/(H22*O22)*60</f>
        <v>3.9967105263157898</v>
      </c>
      <c r="W22" s="9">
        <f>R22/(H22*O22)*60</f>
        <v>2.0230263157894739</v>
      </c>
      <c r="X22" s="9">
        <f>S22/(H22*O22)*60</f>
        <v>0.69078947368421051</v>
      </c>
      <c r="Y22" s="9">
        <f>T22/(H22*O22)*60</f>
        <v>0.44407894736842102</v>
      </c>
      <c r="Z22" s="10">
        <v>1743</v>
      </c>
      <c r="AA22" s="7">
        <v>0</v>
      </c>
      <c r="AB22" s="7">
        <v>0</v>
      </c>
      <c r="AC22" s="11">
        <f>AA22/MAX(1,(AA22+AB22))</f>
        <v>0</v>
      </c>
      <c r="AD22">
        <v>1.3</v>
      </c>
      <c r="AE22">
        <v>3.4</v>
      </c>
      <c r="AF22">
        <v>0</v>
      </c>
      <c r="AG22">
        <v>4.7</v>
      </c>
      <c r="AH22" s="8">
        <f>AG22/H22</f>
        <v>7.3437500000000003E-2</v>
      </c>
      <c r="AI22" s="12">
        <f>AG22-(AM22-525000)/1000000*3</f>
        <v>-0.10000000000000053</v>
      </c>
      <c r="AJ22" t="s">
        <v>75</v>
      </c>
      <c r="AK22">
        <v>2012</v>
      </c>
      <c r="AM22" s="13">
        <v>2125000</v>
      </c>
      <c r="AN22" s="7">
        <v>2</v>
      </c>
      <c r="AO22" s="7">
        <v>9</v>
      </c>
      <c r="AP22" s="14">
        <f>(AN22+AO22)/AQ22*60</f>
        <v>0.61753422929309965</v>
      </c>
      <c r="AQ22" s="12">
        <v>1068.7666670000001</v>
      </c>
      <c r="AR22" s="7">
        <v>0</v>
      </c>
      <c r="AS22" s="7">
        <v>8</v>
      </c>
      <c r="AT22" s="14">
        <f>(AR22+AS22)/MAX(1,AU22)*60</f>
        <v>3.7008481110254436</v>
      </c>
      <c r="AU22" s="12">
        <v>129.69999999999999</v>
      </c>
      <c r="AV22" s="12">
        <v>17.783333330000001</v>
      </c>
      <c r="AW22" s="7">
        <v>0</v>
      </c>
      <c r="AX22" s="7">
        <v>0</v>
      </c>
      <c r="AY22">
        <v>15.88</v>
      </c>
      <c r="AZ22">
        <v>32.21</v>
      </c>
      <c r="BA22" s="15">
        <f>AY22/MAX(0.01,(AY22+AZ22))</f>
        <v>0.330214181742566</v>
      </c>
      <c r="BB22">
        <v>0.79200000000000004</v>
      </c>
      <c r="BC22">
        <v>0.53300000000000003</v>
      </c>
      <c r="BD22" s="16">
        <v>1</v>
      </c>
      <c r="BE22">
        <v>1.8149999999999999</v>
      </c>
      <c r="BF22">
        <v>7.6230000000000002</v>
      </c>
      <c r="BG22">
        <v>3.6</v>
      </c>
      <c r="BH22">
        <v>6.95</v>
      </c>
      <c r="BI22">
        <v>933</v>
      </c>
      <c r="BJ22">
        <v>1003</v>
      </c>
      <c r="BK22">
        <v>0.6</v>
      </c>
      <c r="BL22">
        <v>0.2</v>
      </c>
      <c r="BM22">
        <f>BL22-BK22</f>
        <v>-0.39999999999999997</v>
      </c>
      <c r="BN22">
        <v>50</v>
      </c>
      <c r="BO22">
        <v>3</v>
      </c>
      <c r="BP22">
        <v>2.0099999999999998</v>
      </c>
      <c r="BQ22">
        <v>2.71</v>
      </c>
      <c r="BR22" s="15">
        <f>BP22/MAX(0.01,(BP22+BQ22))</f>
        <v>0.42584745762711862</v>
      </c>
      <c r="BS22">
        <v>0.28000000000000003</v>
      </c>
      <c r="BT22">
        <v>5.37</v>
      </c>
      <c r="BU22" s="15">
        <f>BS22/MAX(0.01,(BS22+BT22))</f>
        <v>4.9557522123893805E-2</v>
      </c>
    </row>
    <row r="23" spans="2:73" x14ac:dyDescent="0.25">
      <c r="B23" t="s">
        <v>494</v>
      </c>
      <c r="C23" t="s">
        <v>495</v>
      </c>
      <c r="D23">
        <v>31</v>
      </c>
      <c r="E23" s="5" t="s">
        <v>496</v>
      </c>
      <c r="F23" s="6">
        <v>73</v>
      </c>
      <c r="G23" s="6">
        <v>210</v>
      </c>
      <c r="H23" s="7">
        <v>25</v>
      </c>
      <c r="I23" s="7">
        <v>1</v>
      </c>
      <c r="J23" s="7">
        <v>3</v>
      </c>
      <c r="K23" s="7">
        <v>4</v>
      </c>
      <c r="L23" s="7">
        <v>3</v>
      </c>
      <c r="M23" s="7">
        <v>33</v>
      </c>
      <c r="N23" s="7">
        <v>19</v>
      </c>
      <c r="O23" s="8">
        <v>10.4</v>
      </c>
      <c r="P23" s="7">
        <v>14</v>
      </c>
      <c r="Q23" s="7">
        <v>10</v>
      </c>
      <c r="R23" s="7">
        <v>7</v>
      </c>
      <c r="S23" s="7">
        <v>7</v>
      </c>
      <c r="T23" s="7">
        <v>6</v>
      </c>
      <c r="U23" s="9">
        <f>P23/(H23*O23)*60</f>
        <v>3.2307692307692308</v>
      </c>
      <c r="V23" s="9">
        <f>Q23/(H23*O23)*60</f>
        <v>2.3076923076923079</v>
      </c>
      <c r="W23" s="9">
        <f>R23/(H23*O23)*60</f>
        <v>1.6153846153846154</v>
      </c>
      <c r="X23" s="9">
        <f>S23/(H23*O23)*60</f>
        <v>1.6153846153846154</v>
      </c>
      <c r="Y23" s="9">
        <f>T23/(H23*O23)*60</f>
        <v>1.3846153846153846</v>
      </c>
      <c r="Z23" s="10">
        <v>367</v>
      </c>
      <c r="AA23" s="7">
        <v>0</v>
      </c>
      <c r="AB23" s="7">
        <v>0</v>
      </c>
      <c r="AC23" s="11">
        <f>AA23/MAX(1,(AA23+AB23))</f>
        <v>0</v>
      </c>
      <c r="AD23">
        <v>0.9</v>
      </c>
      <c r="AE23">
        <v>0.8</v>
      </c>
      <c r="AF23">
        <v>0</v>
      </c>
      <c r="AG23">
        <v>1.7</v>
      </c>
      <c r="AH23" s="8">
        <f>AG23/H23</f>
        <v>6.8000000000000005E-2</v>
      </c>
      <c r="AI23" s="12">
        <f>AG23-(AM23-525000)/1000000*3</f>
        <v>0.27500000000000013</v>
      </c>
      <c r="AJ23" t="s">
        <v>75</v>
      </c>
      <c r="AK23">
        <v>2012</v>
      </c>
      <c r="AM23" s="13">
        <v>1000000</v>
      </c>
      <c r="AN23" s="7">
        <v>1</v>
      </c>
      <c r="AO23" s="7">
        <v>3</v>
      </c>
      <c r="AP23" s="14">
        <f>(AN23+AO23)/AQ23*60</f>
        <v>0.96605393814115847</v>
      </c>
      <c r="AQ23" s="12">
        <v>248.43333329999999</v>
      </c>
      <c r="AR23" s="7">
        <v>0</v>
      </c>
      <c r="AS23" s="7">
        <v>0</v>
      </c>
      <c r="AT23" s="14">
        <f>(AR23+AS23)/MAX(1,AU23)*60</f>
        <v>0</v>
      </c>
      <c r="AU23" s="12">
        <v>1.9</v>
      </c>
      <c r="AV23" s="12">
        <v>10.03333333</v>
      </c>
      <c r="AW23" s="7">
        <v>0</v>
      </c>
      <c r="AX23" s="7">
        <v>0</v>
      </c>
      <c r="AY23">
        <v>9.7899999999999991</v>
      </c>
      <c r="AZ23">
        <v>41.24</v>
      </c>
      <c r="BA23" s="15">
        <f>AY23/MAX(0.01,(AY23+AZ23))</f>
        <v>0.1918479325886733</v>
      </c>
      <c r="BB23">
        <v>-1.1160000000000001</v>
      </c>
      <c r="BC23">
        <v>-1.996</v>
      </c>
      <c r="BD23" s="16">
        <v>8</v>
      </c>
      <c r="BE23">
        <v>-2.117</v>
      </c>
      <c r="BF23">
        <v>2.8490000000000002</v>
      </c>
      <c r="BG23">
        <v>-7.1</v>
      </c>
      <c r="BH23">
        <v>4.07</v>
      </c>
      <c r="BI23">
        <v>981</v>
      </c>
      <c r="BJ23">
        <v>1021</v>
      </c>
      <c r="BK23">
        <v>0.7</v>
      </c>
      <c r="BL23">
        <v>0</v>
      </c>
      <c r="BM23">
        <f>BL23-BK23</f>
        <v>-0.7</v>
      </c>
      <c r="BN23">
        <v>53.1</v>
      </c>
      <c r="BO23">
        <v>5</v>
      </c>
      <c r="BP23">
        <v>0.03</v>
      </c>
      <c r="BQ23">
        <v>3.97</v>
      </c>
      <c r="BR23" s="15">
        <f>BP23/MAX(0.01,(BP23+BQ23))</f>
        <v>7.4999999999999997E-3</v>
      </c>
      <c r="BS23">
        <v>0.4</v>
      </c>
      <c r="BT23">
        <v>3.47</v>
      </c>
      <c r="BU23" s="15">
        <f>BS23/MAX(0.01,(BS23+BT23))</f>
        <v>0.10335917312661499</v>
      </c>
    </row>
    <row r="24" spans="2:73" x14ac:dyDescent="0.25">
      <c r="B24" t="s">
        <v>528</v>
      </c>
      <c r="C24" t="s">
        <v>529</v>
      </c>
      <c r="D24">
        <v>27</v>
      </c>
      <c r="E24" s="5" t="s">
        <v>530</v>
      </c>
      <c r="F24" s="6">
        <v>73</v>
      </c>
      <c r="G24" s="6">
        <v>200</v>
      </c>
      <c r="H24" s="7">
        <v>50</v>
      </c>
      <c r="I24" s="7">
        <v>6</v>
      </c>
      <c r="J24" s="7">
        <v>7</v>
      </c>
      <c r="K24" s="7">
        <v>13</v>
      </c>
      <c r="L24" s="7">
        <v>-4</v>
      </c>
      <c r="M24" s="7">
        <v>8</v>
      </c>
      <c r="N24" s="7">
        <v>57</v>
      </c>
      <c r="O24" s="8">
        <v>14.26667</v>
      </c>
      <c r="P24" s="7">
        <v>42</v>
      </c>
      <c r="Q24" s="7">
        <v>63</v>
      </c>
      <c r="R24" s="7">
        <v>24</v>
      </c>
      <c r="S24" s="7">
        <v>14</v>
      </c>
      <c r="T24" s="7">
        <v>17</v>
      </c>
      <c r="U24" s="9">
        <f>P24/(H24*O24)*60</f>
        <v>3.5327094549744267</v>
      </c>
      <c r="V24" s="9">
        <f>Q24/(H24*O24)*60</f>
        <v>5.29906418246164</v>
      </c>
      <c r="W24" s="9">
        <f>R24/(H24*O24)*60</f>
        <v>2.0186911171282436</v>
      </c>
      <c r="X24" s="9">
        <f>S24/(H24*O24)*60</f>
        <v>1.1775698183248089</v>
      </c>
      <c r="Y24" s="9">
        <f>T24/(H24*O24)*60</f>
        <v>1.4299062079658393</v>
      </c>
      <c r="Z24" s="10">
        <v>996</v>
      </c>
      <c r="AA24" s="7">
        <v>0</v>
      </c>
      <c r="AB24" s="7">
        <v>0</v>
      </c>
      <c r="AC24" s="11">
        <f>AA24/MAX(1,(AA24+AB24))</f>
        <v>0</v>
      </c>
      <c r="AD24">
        <v>2.8</v>
      </c>
      <c r="AE24">
        <v>0.5</v>
      </c>
      <c r="AF24">
        <v>0</v>
      </c>
      <c r="AG24">
        <v>3.3</v>
      </c>
      <c r="AH24" s="8">
        <f>AG24/H24</f>
        <v>6.6000000000000003E-2</v>
      </c>
      <c r="AI24" s="12">
        <f>AG24-(AM24-525000)/1000000*3</f>
        <v>3.3</v>
      </c>
      <c r="AJ24" t="s">
        <v>75</v>
      </c>
      <c r="AK24">
        <v>2012</v>
      </c>
      <c r="AM24" s="13">
        <v>525000</v>
      </c>
      <c r="AN24" s="7">
        <v>5</v>
      </c>
      <c r="AO24" s="7">
        <v>6</v>
      </c>
      <c r="AP24" s="14">
        <f>(AN24+AO24)/AQ24*60</f>
        <v>1.0338075968654845</v>
      </c>
      <c r="AQ24" s="12">
        <v>638.41666669999995</v>
      </c>
      <c r="AR24" s="7">
        <v>1</v>
      </c>
      <c r="AS24" s="7">
        <v>1</v>
      </c>
      <c r="AT24" s="14">
        <f>(AR24+AS24)/MAX(1,AU24)*60</f>
        <v>3.4026465025139276</v>
      </c>
      <c r="AU24" s="12">
        <v>35.266666669999999</v>
      </c>
      <c r="AV24" s="12">
        <v>39.683333330000004</v>
      </c>
      <c r="AW24" s="7">
        <v>0</v>
      </c>
      <c r="AX24" s="7">
        <v>0</v>
      </c>
      <c r="AY24">
        <v>12.56</v>
      </c>
      <c r="AZ24">
        <v>36.11</v>
      </c>
      <c r="BA24" s="15">
        <f>AY24/MAX(0.01,(AY24+AZ24))</f>
        <v>0.25806451612903225</v>
      </c>
      <c r="BB24">
        <v>-0.39</v>
      </c>
      <c r="BC24">
        <v>-0.41699999999999998</v>
      </c>
      <c r="BD24" s="16">
        <v>6</v>
      </c>
      <c r="BE24">
        <v>1.962</v>
      </c>
      <c r="BF24">
        <v>-4.2640000000000002</v>
      </c>
      <c r="BG24">
        <v>11.3</v>
      </c>
      <c r="BH24">
        <v>9.6300000000000008</v>
      </c>
      <c r="BI24">
        <v>888</v>
      </c>
      <c r="BJ24">
        <v>985</v>
      </c>
      <c r="BK24">
        <v>0.4</v>
      </c>
      <c r="BL24">
        <v>0.1</v>
      </c>
      <c r="BM24">
        <f>BL24-BK24</f>
        <v>-0.30000000000000004</v>
      </c>
      <c r="BN24">
        <v>59.9</v>
      </c>
      <c r="BO24">
        <v>8</v>
      </c>
      <c r="BP24">
        <v>0.71</v>
      </c>
      <c r="BQ24">
        <v>4.49</v>
      </c>
      <c r="BR24" s="15">
        <f>BP24/MAX(0.01,(BP24+BQ24))</f>
        <v>0.13653846153846153</v>
      </c>
      <c r="BS24">
        <v>0.79</v>
      </c>
      <c r="BT24">
        <v>4.3099999999999996</v>
      </c>
      <c r="BU24" s="15">
        <f>BS24/MAX(0.01,(BS24+BT24))</f>
        <v>0.15490196078431373</v>
      </c>
    </row>
    <row r="25" spans="2:73" x14ac:dyDescent="0.25">
      <c r="B25" t="s">
        <v>378</v>
      </c>
      <c r="C25" t="s">
        <v>379</v>
      </c>
      <c r="D25">
        <v>36</v>
      </c>
      <c r="E25" s="5" t="s">
        <v>380</v>
      </c>
      <c r="F25" s="6">
        <v>79</v>
      </c>
      <c r="G25" s="6">
        <v>241</v>
      </c>
      <c r="H25" s="7">
        <v>76</v>
      </c>
      <c r="I25" s="7">
        <v>1</v>
      </c>
      <c r="J25" s="7">
        <v>12</v>
      </c>
      <c r="K25" s="7">
        <v>13</v>
      </c>
      <c r="L25" s="7">
        <v>-3</v>
      </c>
      <c r="M25" s="7">
        <v>37</v>
      </c>
      <c r="N25" s="7">
        <v>49</v>
      </c>
      <c r="O25" s="8">
        <v>17.133330000000001</v>
      </c>
      <c r="P25" s="7">
        <v>75</v>
      </c>
      <c r="Q25" s="7">
        <v>161</v>
      </c>
      <c r="R25" s="7">
        <v>17</v>
      </c>
      <c r="S25" s="7">
        <v>62</v>
      </c>
      <c r="T25" s="7">
        <v>20</v>
      </c>
      <c r="U25" s="9">
        <f>P25/(H25*O25)*60</f>
        <v>3.4558679670437371</v>
      </c>
      <c r="V25" s="9">
        <f>Q25/(H25*O25)*60</f>
        <v>7.4185965692538893</v>
      </c>
      <c r="W25" s="9">
        <f>R25/(H25*O25)*60</f>
        <v>0.78333007252991371</v>
      </c>
      <c r="X25" s="9">
        <f>S25/(H25*O25)*60</f>
        <v>2.856850852756156</v>
      </c>
      <c r="Y25" s="9">
        <f>T25/(H25*O25)*60</f>
        <v>0.92156479121166324</v>
      </c>
      <c r="Z25" s="10">
        <v>1747</v>
      </c>
      <c r="AA25" s="7">
        <v>0</v>
      </c>
      <c r="AB25" s="7">
        <v>0</v>
      </c>
      <c r="AC25" s="11">
        <f>AA25/MAX(1,(AA25+AB25))</f>
        <v>0</v>
      </c>
      <c r="AD25">
        <v>0</v>
      </c>
      <c r="AE25">
        <v>5.0999999999999996</v>
      </c>
      <c r="AF25">
        <v>0</v>
      </c>
      <c r="AG25">
        <v>5</v>
      </c>
      <c r="AH25" s="8">
        <f>AG25/H25</f>
        <v>6.5789473684210523E-2</v>
      </c>
      <c r="AI25" s="12">
        <f>AG25-(AM25-525000)/1000000*3</f>
        <v>-0.17500000000000071</v>
      </c>
      <c r="AJ25" t="s">
        <v>75</v>
      </c>
      <c r="AK25">
        <v>2012</v>
      </c>
      <c r="AM25" s="13">
        <v>2250000</v>
      </c>
      <c r="AN25" s="7">
        <v>1</v>
      </c>
      <c r="AO25" s="7">
        <v>10</v>
      </c>
      <c r="AP25" s="14">
        <f>(AN25+AO25)/AQ25*60</f>
        <v>0.63635925372414792</v>
      </c>
      <c r="AQ25" s="12">
        <v>1037.1500000000001</v>
      </c>
      <c r="AR25" s="7">
        <v>0</v>
      </c>
      <c r="AS25" s="7">
        <v>0</v>
      </c>
      <c r="AT25" s="14">
        <f>(AR25+AS25)/MAX(1,AU25)*60</f>
        <v>0</v>
      </c>
      <c r="AU25" s="12">
        <v>1.4166666670000001</v>
      </c>
      <c r="AV25" s="12">
        <v>263.78333329999998</v>
      </c>
      <c r="AW25" s="7">
        <v>0</v>
      </c>
      <c r="AX25" s="7">
        <v>0</v>
      </c>
      <c r="AY25">
        <v>13.49</v>
      </c>
      <c r="AZ25">
        <v>34.46</v>
      </c>
      <c r="BA25" s="15">
        <f>AY25/MAX(0.01,(AY25+AZ25))</f>
        <v>0.28133472367049006</v>
      </c>
      <c r="BB25">
        <v>-2.1000000000000001E-2</v>
      </c>
      <c r="BC25">
        <v>1.97</v>
      </c>
      <c r="BD25" s="16">
        <v>3</v>
      </c>
      <c r="BE25">
        <v>-0.61</v>
      </c>
      <c r="BF25">
        <v>-5.0259999999999998</v>
      </c>
      <c r="BG25">
        <v>-8</v>
      </c>
      <c r="BH25">
        <v>9.57</v>
      </c>
      <c r="BI25">
        <v>908</v>
      </c>
      <c r="BJ25">
        <v>1004</v>
      </c>
      <c r="BK25">
        <v>0.8</v>
      </c>
      <c r="BL25">
        <v>0.4</v>
      </c>
      <c r="BM25">
        <f>BL25-BK25</f>
        <v>-0.4</v>
      </c>
      <c r="BN25">
        <v>44.3</v>
      </c>
      <c r="BO25">
        <v>3</v>
      </c>
      <c r="BP25">
        <v>0.02</v>
      </c>
      <c r="BQ25">
        <v>5.25</v>
      </c>
      <c r="BR25" s="15">
        <f>BP25/MAX(0.01,(BP25+BQ25))</f>
        <v>3.7950664136622396E-3</v>
      </c>
      <c r="BS25">
        <v>3.3</v>
      </c>
      <c r="BT25">
        <v>2.25</v>
      </c>
      <c r="BU25" s="15">
        <f>BS25/MAX(0.01,(BS25+BT25))</f>
        <v>0.59459459459459463</v>
      </c>
    </row>
    <row r="26" spans="2:73" x14ac:dyDescent="0.25">
      <c r="B26" t="s">
        <v>147</v>
      </c>
      <c r="C26" t="s">
        <v>148</v>
      </c>
      <c r="D26">
        <v>28</v>
      </c>
      <c r="E26" s="5" t="s">
        <v>149</v>
      </c>
      <c r="F26" s="6">
        <v>73</v>
      </c>
      <c r="G26" s="6">
        <v>204</v>
      </c>
      <c r="H26" s="7">
        <v>56</v>
      </c>
      <c r="I26" s="7">
        <v>3</v>
      </c>
      <c r="J26" s="7">
        <v>13</v>
      </c>
      <c r="K26" s="7">
        <v>16</v>
      </c>
      <c r="L26" s="7">
        <v>-12</v>
      </c>
      <c r="M26" s="7">
        <v>26</v>
      </c>
      <c r="N26" s="7">
        <v>63</v>
      </c>
      <c r="O26" s="8">
        <v>16.5</v>
      </c>
      <c r="P26" s="7">
        <v>99</v>
      </c>
      <c r="Q26" s="7">
        <v>72</v>
      </c>
      <c r="R26" s="7">
        <v>26</v>
      </c>
      <c r="S26" s="7">
        <v>21</v>
      </c>
      <c r="T26" s="7">
        <v>17</v>
      </c>
      <c r="U26" s="9">
        <f>P26/(H26*O26)*60</f>
        <v>6.4285714285714279</v>
      </c>
      <c r="V26" s="9">
        <f>Q26/(H26*O26)*60</f>
        <v>4.6753246753246751</v>
      </c>
      <c r="W26" s="9">
        <f>R26/(H26*O26)*60</f>
        <v>1.6883116883116884</v>
      </c>
      <c r="X26" s="9">
        <f>S26/(H26*O26)*60</f>
        <v>1.3636363636363638</v>
      </c>
      <c r="Y26" s="9">
        <f>T26/(H26*O26)*60</f>
        <v>1.1038961038961039</v>
      </c>
      <c r="Z26" s="10">
        <v>1198</v>
      </c>
      <c r="AA26" s="7">
        <v>0</v>
      </c>
      <c r="AB26" s="7">
        <v>0</v>
      </c>
      <c r="AC26" s="11">
        <f>AA26/MAX(1,(AA26+AB26))</f>
        <v>0</v>
      </c>
      <c r="AD26">
        <v>2</v>
      </c>
      <c r="AE26">
        <v>1.2</v>
      </c>
      <c r="AF26">
        <v>0</v>
      </c>
      <c r="AG26">
        <v>3.2</v>
      </c>
      <c r="AH26" s="8">
        <f>AG26/H26</f>
        <v>5.7142857142857148E-2</v>
      </c>
      <c r="AI26" s="12">
        <f>AG26-(AM26-525000)/1000000*3</f>
        <v>3.125</v>
      </c>
      <c r="AJ26" t="s">
        <v>75</v>
      </c>
      <c r="AK26">
        <v>2012</v>
      </c>
      <c r="AM26" s="13">
        <v>550000</v>
      </c>
      <c r="AN26" s="7">
        <v>2</v>
      </c>
      <c r="AO26" s="7">
        <v>12</v>
      </c>
      <c r="AP26" s="14">
        <f>(AN26+AO26)/AQ26*60</f>
        <v>1.0480131417085106</v>
      </c>
      <c r="AQ26" s="12">
        <v>801.51666669999997</v>
      </c>
      <c r="AR26" s="7">
        <v>1</v>
      </c>
      <c r="AS26" s="7">
        <v>1</v>
      </c>
      <c r="AT26" s="14">
        <f>(AR26+AS26)/MAX(1,AU26)*60</f>
        <v>2.5316455696202529</v>
      </c>
      <c r="AU26" s="12">
        <v>47.4</v>
      </c>
      <c r="AV26" s="12">
        <v>75.483333329999994</v>
      </c>
      <c r="AW26" s="7">
        <v>0</v>
      </c>
      <c r="AX26" s="7">
        <v>0</v>
      </c>
      <c r="AY26">
        <v>13.95</v>
      </c>
      <c r="AZ26">
        <v>33.72</v>
      </c>
      <c r="BA26" s="15">
        <f>AY26/MAX(0.01,(AY26+AZ26))</f>
        <v>0.29263687853996223</v>
      </c>
      <c r="BB26">
        <v>7.4999999999999997E-2</v>
      </c>
      <c r="BC26">
        <v>0.73199999999999998</v>
      </c>
      <c r="BD26">
        <v>7</v>
      </c>
      <c r="BE26">
        <v>-0.60499999999999998</v>
      </c>
      <c r="BF26">
        <v>-4.82</v>
      </c>
      <c r="BG26">
        <v>-1.7</v>
      </c>
      <c r="BH26">
        <v>7.88</v>
      </c>
      <c r="BI26">
        <v>902</v>
      </c>
      <c r="BJ26">
        <v>981</v>
      </c>
      <c r="BK26">
        <v>0.5</v>
      </c>
      <c r="BL26">
        <v>0.8</v>
      </c>
      <c r="BM26">
        <f>BL26-BK26</f>
        <v>0.30000000000000004</v>
      </c>
      <c r="BN26">
        <v>43.9</v>
      </c>
      <c r="BO26">
        <v>4</v>
      </c>
      <c r="BP26">
        <v>0.85</v>
      </c>
      <c r="BQ26">
        <v>5.35</v>
      </c>
      <c r="BR26" s="15">
        <f>BP26/MAX(0.01,(BP26+BQ26))</f>
        <v>0.1370967741935484</v>
      </c>
      <c r="BS26">
        <v>1.32</v>
      </c>
      <c r="BT26">
        <v>3.48</v>
      </c>
      <c r="BU26" s="15">
        <f>BS26/MAX(0.01,(BS26+BT26))</f>
        <v>0.27500000000000002</v>
      </c>
    </row>
    <row r="27" spans="2:73" x14ac:dyDescent="0.25">
      <c r="B27" t="s">
        <v>454</v>
      </c>
      <c r="C27" t="s">
        <v>455</v>
      </c>
      <c r="D27">
        <v>38</v>
      </c>
      <c r="E27" s="5" t="s">
        <v>456</v>
      </c>
      <c r="F27" s="6">
        <v>74</v>
      </c>
      <c r="G27" s="6">
        <v>215</v>
      </c>
      <c r="H27" s="7">
        <v>64</v>
      </c>
      <c r="I27" s="7">
        <v>2</v>
      </c>
      <c r="J27" s="7">
        <v>7</v>
      </c>
      <c r="K27" s="7">
        <v>9</v>
      </c>
      <c r="L27" s="7">
        <v>14</v>
      </c>
      <c r="M27" s="7">
        <v>42</v>
      </c>
      <c r="N27" s="7">
        <v>92</v>
      </c>
      <c r="O27" s="8">
        <v>20.233329999999999</v>
      </c>
      <c r="P27" s="7">
        <v>97</v>
      </c>
      <c r="Q27" s="7">
        <v>67</v>
      </c>
      <c r="R27" s="7">
        <v>49</v>
      </c>
      <c r="S27" s="7">
        <v>17</v>
      </c>
      <c r="T27" s="7">
        <v>26</v>
      </c>
      <c r="U27" s="9">
        <f>P27/(H27*O27)*60</f>
        <v>4.4944406086393105</v>
      </c>
      <c r="V27" s="9">
        <f>Q27/(H27*O27)*60</f>
        <v>3.1044074307096263</v>
      </c>
      <c r="W27" s="9">
        <f>R27/(H27*O27)*60</f>
        <v>2.2703875239518161</v>
      </c>
      <c r="X27" s="9">
        <f>S27/(H27*O27)*60</f>
        <v>0.78768546749348722</v>
      </c>
      <c r="Y27" s="9">
        <f>T27/(H27*O27)*60</f>
        <v>1.2046954208723923</v>
      </c>
      <c r="Z27" s="10">
        <v>1610</v>
      </c>
      <c r="AA27" s="7">
        <v>0</v>
      </c>
      <c r="AB27" s="7">
        <v>0</v>
      </c>
      <c r="AC27" s="11">
        <f>AA27/MAX(1,(AA27+AB27))</f>
        <v>0</v>
      </c>
      <c r="AD27">
        <v>-1.1000000000000001</v>
      </c>
      <c r="AE27">
        <v>4.9000000000000004</v>
      </c>
      <c r="AF27">
        <v>-0.6</v>
      </c>
      <c r="AG27">
        <v>3.3</v>
      </c>
      <c r="AH27" s="8">
        <f>AG27/H27</f>
        <v>5.1562499999999997E-2</v>
      </c>
      <c r="AI27" s="12">
        <f>AG27-(AM27-525000)/1000000*3</f>
        <v>-1.1250000000000009</v>
      </c>
      <c r="AJ27" t="s">
        <v>75</v>
      </c>
      <c r="AK27">
        <v>2012</v>
      </c>
      <c r="AM27" s="13">
        <v>2000000</v>
      </c>
      <c r="AN27" s="7">
        <v>1</v>
      </c>
      <c r="AO27" s="7">
        <v>7</v>
      </c>
      <c r="AP27" s="14">
        <f>(AN27+AO27)/AQ27*60</f>
        <v>0.42511107490365296</v>
      </c>
      <c r="AQ27" s="12">
        <v>1129.116667</v>
      </c>
      <c r="AR27" s="7">
        <v>1</v>
      </c>
      <c r="AS27" s="7">
        <v>0</v>
      </c>
      <c r="AT27" s="14">
        <f>(AR27+AS27)/MAX(1,AU27)*60</f>
        <v>1.8877818565168099</v>
      </c>
      <c r="AU27" s="12">
        <v>31.783333330000001</v>
      </c>
      <c r="AV27" s="12">
        <v>134.96666669999999</v>
      </c>
      <c r="AW27" s="7">
        <v>2</v>
      </c>
      <c r="AX27" s="7">
        <v>0</v>
      </c>
      <c r="AY27">
        <v>16.98</v>
      </c>
      <c r="AZ27">
        <v>32.06</v>
      </c>
      <c r="BA27" s="15">
        <f>AY27/MAX(0.01,(AY27+AZ27))</f>
        <v>0.34624796084828707</v>
      </c>
      <c r="BB27">
        <v>0.48299999999999998</v>
      </c>
      <c r="BC27">
        <v>0.54700000000000004</v>
      </c>
      <c r="BD27" s="16">
        <v>4</v>
      </c>
      <c r="BE27">
        <v>2.1389999999999998</v>
      </c>
      <c r="BF27">
        <v>0.95299999999999996</v>
      </c>
      <c r="BG27">
        <v>3.1</v>
      </c>
      <c r="BH27">
        <v>8.93</v>
      </c>
      <c r="BI27">
        <v>941</v>
      </c>
      <c r="BJ27">
        <v>1030</v>
      </c>
      <c r="BK27">
        <v>0.9</v>
      </c>
      <c r="BL27">
        <v>0.3</v>
      </c>
      <c r="BM27">
        <f>BL27-BK27</f>
        <v>-0.60000000000000009</v>
      </c>
      <c r="BN27">
        <v>48.8</v>
      </c>
      <c r="BO27">
        <v>5</v>
      </c>
      <c r="BP27">
        <v>0.5</v>
      </c>
      <c r="BQ27">
        <v>4.3600000000000003</v>
      </c>
      <c r="BR27" s="15">
        <f>BP27/MAX(0.01,(BP27+BQ27))</f>
        <v>0.10288065843621398</v>
      </c>
      <c r="BS27">
        <v>2.04</v>
      </c>
      <c r="BT27">
        <v>3.02</v>
      </c>
      <c r="BU27" s="15">
        <f>BS27/MAX(0.01,(BS27+BT27))</f>
        <v>0.40316205533596833</v>
      </c>
    </row>
    <row r="28" spans="2:73" x14ac:dyDescent="0.25">
      <c r="B28" t="s">
        <v>100</v>
      </c>
      <c r="C28" t="s">
        <v>101</v>
      </c>
      <c r="D28">
        <v>31</v>
      </c>
      <c r="E28" s="5" t="s">
        <v>102</v>
      </c>
      <c r="F28" s="6">
        <v>71</v>
      </c>
      <c r="G28" s="6">
        <v>201</v>
      </c>
      <c r="H28" s="7">
        <v>56</v>
      </c>
      <c r="I28" s="7">
        <v>3</v>
      </c>
      <c r="J28" s="7">
        <v>5</v>
      </c>
      <c r="K28" s="7">
        <v>8</v>
      </c>
      <c r="L28" s="7">
        <v>3</v>
      </c>
      <c r="M28" s="7">
        <v>18</v>
      </c>
      <c r="N28" s="7">
        <v>41</v>
      </c>
      <c r="O28" s="8">
        <v>17.783329999999999</v>
      </c>
      <c r="P28" s="7">
        <v>116</v>
      </c>
      <c r="Q28" s="7">
        <v>136</v>
      </c>
      <c r="R28" s="7">
        <v>23</v>
      </c>
      <c r="S28" s="7">
        <v>13</v>
      </c>
      <c r="T28" s="7">
        <v>11</v>
      </c>
      <c r="U28" s="9">
        <f>P28/(H28*O28)*60</f>
        <v>6.9888887112657914</v>
      </c>
      <c r="V28" s="9">
        <f>Q28/(H28*O28)*60</f>
        <v>8.1938695235529977</v>
      </c>
      <c r="W28" s="9">
        <f>R28/(H28*O28)*60</f>
        <v>1.3857279341302862</v>
      </c>
      <c r="X28" s="9">
        <f>S28/(H28*O28)*60</f>
        <v>0.78323752798668356</v>
      </c>
      <c r="Y28" s="9">
        <f>T28/(H28*O28)*60</f>
        <v>0.66273944675796304</v>
      </c>
      <c r="Z28" s="10">
        <v>1357</v>
      </c>
      <c r="AA28" s="7">
        <v>0</v>
      </c>
      <c r="AB28" s="7">
        <v>0</v>
      </c>
      <c r="AC28" s="11">
        <f>AA28/MAX(1,(AA28+AB28))</f>
        <v>0</v>
      </c>
      <c r="AD28">
        <v>-0.5</v>
      </c>
      <c r="AE28">
        <v>3.2</v>
      </c>
      <c r="AF28">
        <v>0</v>
      </c>
      <c r="AG28">
        <v>2.7</v>
      </c>
      <c r="AH28" s="8">
        <f>AG28/H28</f>
        <v>4.8214285714285716E-2</v>
      </c>
      <c r="AI28" s="12">
        <f>AG28-(AM28-525000)/1000000*3</f>
        <v>-1.5249990000000002</v>
      </c>
      <c r="AJ28" t="s">
        <v>75</v>
      </c>
      <c r="AK28">
        <v>2012</v>
      </c>
      <c r="AM28" s="13">
        <v>1933333</v>
      </c>
      <c r="AN28" s="7">
        <v>3</v>
      </c>
      <c r="AO28" s="7">
        <v>5</v>
      </c>
      <c r="AP28" s="14">
        <f>(AN28+AO28)/AQ28*60</f>
        <v>0.53722322746319551</v>
      </c>
      <c r="AQ28" s="12">
        <v>893.48333330000003</v>
      </c>
      <c r="AR28" s="7">
        <v>0</v>
      </c>
      <c r="AS28" s="7">
        <v>0</v>
      </c>
      <c r="AT28" s="14">
        <f>(AR28+AS28)/MAX(1,AU28)*60</f>
        <v>0</v>
      </c>
      <c r="AU28" s="12">
        <v>3.45</v>
      </c>
      <c r="AV28" s="12">
        <v>99.716666669999995</v>
      </c>
      <c r="AW28" s="7">
        <v>0</v>
      </c>
      <c r="AX28" s="7">
        <v>0</v>
      </c>
      <c r="AY28">
        <v>15.55</v>
      </c>
      <c r="AZ28">
        <v>34.1</v>
      </c>
      <c r="BA28" s="15">
        <f>AY28/MAX(0.01,(AY28+AZ28))</f>
        <v>0.31319234642497479</v>
      </c>
      <c r="BB28">
        <v>-7.2999999999999995E-2</v>
      </c>
      <c r="BC28">
        <v>-0.48299999999999998</v>
      </c>
      <c r="BD28">
        <v>4</v>
      </c>
      <c r="BE28">
        <v>5.8000000000000003E-2</v>
      </c>
      <c r="BF28">
        <v>-6.2919999999999998</v>
      </c>
      <c r="BG28">
        <v>5.0999999999999996</v>
      </c>
      <c r="BH28">
        <v>8.02</v>
      </c>
      <c r="BI28">
        <v>919</v>
      </c>
      <c r="BJ28">
        <v>999</v>
      </c>
      <c r="BK28">
        <v>0.6</v>
      </c>
      <c r="BL28">
        <v>0.1</v>
      </c>
      <c r="BM28">
        <f>BL28-BK28</f>
        <v>-0.5</v>
      </c>
      <c r="BN28">
        <v>47.8</v>
      </c>
      <c r="BO28">
        <v>2</v>
      </c>
      <c r="BP28">
        <v>0.06</v>
      </c>
      <c r="BQ28">
        <v>4.34</v>
      </c>
      <c r="BR28" s="15">
        <f>BP28/MAX(0.01,(BP28+BQ28))</f>
        <v>1.3636363636363637E-2</v>
      </c>
      <c r="BS28">
        <v>1.66</v>
      </c>
      <c r="BT28">
        <v>3.16</v>
      </c>
      <c r="BU28" s="15">
        <f>BS28/MAX(0.01,(BS28+BT28))</f>
        <v>0.3443983402489626</v>
      </c>
    </row>
    <row r="29" spans="2:73" x14ac:dyDescent="0.25">
      <c r="B29" t="s">
        <v>97</v>
      </c>
      <c r="C29" t="s">
        <v>98</v>
      </c>
      <c r="D29">
        <v>34</v>
      </c>
      <c r="E29" s="5" t="s">
        <v>99</v>
      </c>
      <c r="F29" s="6">
        <v>72</v>
      </c>
      <c r="G29" s="6">
        <v>204</v>
      </c>
      <c r="H29" s="7">
        <v>75</v>
      </c>
      <c r="I29" s="7">
        <v>4</v>
      </c>
      <c r="J29" s="7">
        <v>21</v>
      </c>
      <c r="K29" s="7">
        <v>25</v>
      </c>
      <c r="L29" s="7">
        <v>10</v>
      </c>
      <c r="M29" s="7">
        <v>13</v>
      </c>
      <c r="N29" s="7">
        <v>168</v>
      </c>
      <c r="O29" s="8">
        <v>18.8</v>
      </c>
      <c r="P29" s="7">
        <v>27</v>
      </c>
      <c r="Q29" s="7">
        <v>56</v>
      </c>
      <c r="R29" s="7">
        <v>63</v>
      </c>
      <c r="S29" s="7">
        <v>32</v>
      </c>
      <c r="T29" s="7">
        <v>14</v>
      </c>
      <c r="U29" s="9">
        <f>P29/(H29*O29)*60</f>
        <v>1.1489361702127661</v>
      </c>
      <c r="V29" s="9">
        <f>Q29/(H29*O29)*60</f>
        <v>2.3829787234042552</v>
      </c>
      <c r="W29" s="9">
        <f>R29/(H29*O29)*60</f>
        <v>2.6808510638297873</v>
      </c>
      <c r="X29" s="9">
        <f>S29/(H29*O29)*60</f>
        <v>1.3617021276595747</v>
      </c>
      <c r="Y29" s="9">
        <f>T29/(H29*O29)*60</f>
        <v>0.5957446808510638</v>
      </c>
      <c r="Z29" s="10">
        <v>1696</v>
      </c>
      <c r="AA29" s="7">
        <v>0</v>
      </c>
      <c r="AB29" s="7">
        <v>0</v>
      </c>
      <c r="AC29" s="11">
        <f>AA29/MAX(1,(AA29+AB29))</f>
        <v>0</v>
      </c>
      <c r="AD29">
        <v>2.2000000000000002</v>
      </c>
      <c r="AE29">
        <v>1.4</v>
      </c>
      <c r="AF29">
        <v>0</v>
      </c>
      <c r="AG29">
        <v>3.6</v>
      </c>
      <c r="AH29" s="8">
        <f>AG29/H29</f>
        <v>4.8000000000000001E-2</v>
      </c>
      <c r="AI29" s="12">
        <f>AG29-(AM29-525000)/1000000*3</f>
        <v>-1.5750000000000006</v>
      </c>
      <c r="AJ29" t="s">
        <v>75</v>
      </c>
      <c r="AK29">
        <v>2012</v>
      </c>
      <c r="AM29" s="13">
        <v>2250000</v>
      </c>
      <c r="AN29" s="7">
        <v>3</v>
      </c>
      <c r="AO29" s="7">
        <v>13</v>
      </c>
      <c r="AP29" s="14">
        <f>(AN29+AO29)/AQ29*60</f>
        <v>0.79552517091361097</v>
      </c>
      <c r="AQ29" s="12">
        <v>1206.75</v>
      </c>
      <c r="AR29" s="7">
        <v>1</v>
      </c>
      <c r="AS29" s="7">
        <v>8</v>
      </c>
      <c r="AT29" s="14">
        <f>(AR29+AS29)/MAX(1,AU29)*60</f>
        <v>2.9903091837545563</v>
      </c>
      <c r="AU29" s="12">
        <v>180.58333329999999</v>
      </c>
      <c r="AV29" s="12">
        <v>23.4</v>
      </c>
      <c r="AW29" s="7">
        <v>0</v>
      </c>
      <c r="AX29" s="7">
        <v>0</v>
      </c>
      <c r="AY29">
        <v>15.54</v>
      </c>
      <c r="AZ29">
        <v>33.25</v>
      </c>
      <c r="BA29" s="15">
        <f>AY29/MAX(0.01,(AY29+AZ29))</f>
        <v>0.31850789096126253</v>
      </c>
      <c r="BB29">
        <v>-0.34300000000000003</v>
      </c>
      <c r="BC29">
        <v>-1.006</v>
      </c>
      <c r="BD29">
        <v>6</v>
      </c>
      <c r="BE29">
        <v>0.44800000000000001</v>
      </c>
      <c r="BF29">
        <v>7.7240000000000002</v>
      </c>
      <c r="BG29">
        <v>1.9</v>
      </c>
      <c r="BH29">
        <v>8.75</v>
      </c>
      <c r="BI29">
        <v>916</v>
      </c>
      <c r="BJ29">
        <v>1004</v>
      </c>
      <c r="BK29">
        <v>0.1</v>
      </c>
      <c r="BL29">
        <v>0.3</v>
      </c>
      <c r="BM29">
        <f>BL29-BK29</f>
        <v>0.19999999999999998</v>
      </c>
      <c r="BN29">
        <v>56.4</v>
      </c>
      <c r="BO29">
        <v>9</v>
      </c>
      <c r="BP29">
        <v>2.39</v>
      </c>
      <c r="BQ29">
        <v>2.61</v>
      </c>
      <c r="BR29" s="15">
        <f>BP29/MAX(0.01,(BP29+BQ29))</f>
        <v>0.47800000000000004</v>
      </c>
      <c r="BS29">
        <v>0.32</v>
      </c>
      <c r="BT29">
        <v>4.4800000000000004</v>
      </c>
      <c r="BU29" s="15">
        <f>BS29/MAX(0.01,(BS29+BT29))</f>
        <v>6.6666666666666652E-2</v>
      </c>
    </row>
    <row r="30" spans="2:73" x14ac:dyDescent="0.25">
      <c r="B30" t="s">
        <v>554</v>
      </c>
      <c r="C30" t="s">
        <v>148</v>
      </c>
      <c r="D30">
        <v>28</v>
      </c>
      <c r="E30" s="5" t="s">
        <v>555</v>
      </c>
      <c r="F30" s="6">
        <v>73</v>
      </c>
      <c r="G30" s="6">
        <v>218</v>
      </c>
      <c r="H30" s="7">
        <v>43</v>
      </c>
      <c r="I30" s="7">
        <v>4</v>
      </c>
      <c r="J30" s="7">
        <v>6</v>
      </c>
      <c r="K30" s="7">
        <v>10</v>
      </c>
      <c r="L30" s="7">
        <v>-4</v>
      </c>
      <c r="M30" s="7">
        <v>46</v>
      </c>
      <c r="N30" s="7">
        <v>42</v>
      </c>
      <c r="O30" s="8">
        <v>15.216670000000001</v>
      </c>
      <c r="P30" s="7">
        <v>64</v>
      </c>
      <c r="Q30" s="7">
        <v>62</v>
      </c>
      <c r="R30" s="7">
        <v>28</v>
      </c>
      <c r="S30" s="7">
        <v>13</v>
      </c>
      <c r="T30" s="7">
        <v>4</v>
      </c>
      <c r="U30" s="9">
        <f>P30/(H30*O30)*60</f>
        <v>5.8687167153782882</v>
      </c>
      <c r="V30" s="9">
        <f>Q30/(H30*O30)*60</f>
        <v>5.6853193180227173</v>
      </c>
      <c r="W30" s="9">
        <f>R30/(H30*O30)*60</f>
        <v>2.5675635629780014</v>
      </c>
      <c r="X30" s="9">
        <f>S30/(H30*O30)*60</f>
        <v>1.1920830828112148</v>
      </c>
      <c r="Y30" s="9">
        <f>T30/(H30*O30)*60</f>
        <v>0.36679479471114301</v>
      </c>
      <c r="Z30" s="10">
        <v>875</v>
      </c>
      <c r="AA30" s="7">
        <v>0</v>
      </c>
      <c r="AB30" s="7">
        <v>0</v>
      </c>
      <c r="AC30" s="11">
        <f>AA30/MAX(1,(AA30+AB30))</f>
        <v>0</v>
      </c>
      <c r="AD30">
        <v>1.6</v>
      </c>
      <c r="AE30">
        <v>0.4</v>
      </c>
      <c r="AF30">
        <v>0</v>
      </c>
      <c r="AG30">
        <v>2</v>
      </c>
      <c r="AH30" s="8">
        <f>AG30/H30</f>
        <v>4.6511627906976744E-2</v>
      </c>
      <c r="AI30" s="12">
        <f>AG30-(AM30-525000)/1000000*3</f>
        <v>1.325</v>
      </c>
      <c r="AJ30" t="s">
        <v>75</v>
      </c>
      <c r="AK30">
        <v>2012</v>
      </c>
      <c r="AM30" s="13">
        <v>750000</v>
      </c>
      <c r="AN30" s="7">
        <v>3</v>
      </c>
      <c r="AO30" s="7">
        <v>5</v>
      </c>
      <c r="AP30" s="14">
        <f>(AN30+AO30)/AQ30*60</f>
        <v>0.79725390317809464</v>
      </c>
      <c r="AQ30" s="12">
        <v>602.06666670000004</v>
      </c>
      <c r="AR30" s="7">
        <v>1</v>
      </c>
      <c r="AS30" s="7">
        <v>1</v>
      </c>
      <c r="AT30" s="14">
        <f>(AR30+AS30)/MAX(1,AU30)*60</f>
        <v>5.2249637147714134</v>
      </c>
      <c r="AU30" s="12">
        <v>22.966666669999999</v>
      </c>
      <c r="AV30" s="12">
        <v>29.7</v>
      </c>
      <c r="AW30" s="7">
        <v>0</v>
      </c>
      <c r="AX30" s="7">
        <v>0</v>
      </c>
      <c r="AY30">
        <v>13.61</v>
      </c>
      <c r="AZ30">
        <v>34.590000000000003</v>
      </c>
      <c r="BA30" s="15">
        <f>AY30/MAX(0.01,(AY30+AZ30))</f>
        <v>0.28236514522821576</v>
      </c>
      <c r="BB30">
        <v>-0.39200000000000002</v>
      </c>
      <c r="BC30">
        <v>-0.88500000000000001</v>
      </c>
      <c r="BD30" s="16">
        <v>8</v>
      </c>
      <c r="BE30">
        <v>-1.0349999999999999</v>
      </c>
      <c r="BF30">
        <v>3.9430000000000001</v>
      </c>
      <c r="BG30">
        <v>-8.1999999999999993</v>
      </c>
      <c r="BH30">
        <v>5.92</v>
      </c>
      <c r="BI30">
        <v>928</v>
      </c>
      <c r="BJ30">
        <v>987</v>
      </c>
      <c r="BK30">
        <v>1</v>
      </c>
      <c r="BL30">
        <v>0.3</v>
      </c>
      <c r="BM30">
        <f>BL30-BK30</f>
        <v>-0.7</v>
      </c>
      <c r="BN30">
        <v>42.8</v>
      </c>
      <c r="BO30">
        <v>2</v>
      </c>
      <c r="BP30">
        <v>0.54</v>
      </c>
      <c r="BQ30">
        <v>4.4800000000000004</v>
      </c>
      <c r="BR30" s="15">
        <f>BP30/MAX(0.01,(BP30+BQ30))</f>
        <v>0.10756972111553785</v>
      </c>
      <c r="BS30">
        <v>0.69</v>
      </c>
      <c r="BT30">
        <v>4.72</v>
      </c>
      <c r="BU30" s="15">
        <f>BS30/MAX(0.01,(BS30+BT30))</f>
        <v>0.1275415896487985</v>
      </c>
    </row>
    <row r="31" spans="2:73" x14ac:dyDescent="0.25">
      <c r="B31" t="s">
        <v>602</v>
      </c>
      <c r="C31" t="s">
        <v>603</v>
      </c>
      <c r="D31">
        <v>25</v>
      </c>
      <c r="E31" s="5" t="s">
        <v>604</v>
      </c>
      <c r="F31" s="6">
        <v>76</v>
      </c>
      <c r="G31" s="6">
        <v>207</v>
      </c>
      <c r="H31" s="7">
        <v>51</v>
      </c>
      <c r="I31" s="7">
        <v>0</v>
      </c>
      <c r="J31" s="7">
        <v>9</v>
      </c>
      <c r="K31" s="7">
        <v>9</v>
      </c>
      <c r="L31" s="7">
        <v>2</v>
      </c>
      <c r="M31" s="7">
        <v>108</v>
      </c>
      <c r="N31" s="7">
        <v>22</v>
      </c>
      <c r="O31" s="8">
        <v>10.43333</v>
      </c>
      <c r="P31" s="7">
        <v>68</v>
      </c>
      <c r="Q31" s="7">
        <v>52</v>
      </c>
      <c r="R31" s="7">
        <v>19</v>
      </c>
      <c r="S31" s="7">
        <v>8</v>
      </c>
      <c r="T31" s="7">
        <v>5</v>
      </c>
      <c r="U31" s="9">
        <f>P31/(H31*O31)*60</f>
        <v>7.6677340791482678</v>
      </c>
      <c r="V31" s="9">
        <f>Q31/(H31*O31)*60</f>
        <v>5.8635613546427932</v>
      </c>
      <c r="W31" s="9">
        <f>R31/(H31*O31)*60</f>
        <v>2.1424551103502516</v>
      </c>
      <c r="X31" s="9">
        <f>S31/(H31*O31)*60</f>
        <v>0.90208636225273742</v>
      </c>
      <c r="Y31" s="9">
        <f>T31/(H31*O31)*60</f>
        <v>0.56380397640796087</v>
      </c>
      <c r="Z31" s="10">
        <v>688</v>
      </c>
      <c r="AA31" s="7">
        <v>0</v>
      </c>
      <c r="AB31" s="7">
        <v>0</v>
      </c>
      <c r="AC31" s="11">
        <f>AA31/MAX(1,(AA31+AB31))</f>
        <v>0</v>
      </c>
      <c r="AD31">
        <v>0.8</v>
      </c>
      <c r="AE31">
        <v>1.5</v>
      </c>
      <c r="AF31">
        <v>0</v>
      </c>
      <c r="AG31">
        <v>2.2999999999999998</v>
      </c>
      <c r="AH31" s="8">
        <f>AG31/H31</f>
        <v>4.5098039215686274E-2</v>
      </c>
      <c r="AI31" s="12">
        <f>AG31-(AM31-525000)/1000000*3</f>
        <v>2.0749999999999997</v>
      </c>
      <c r="AJ31" t="s">
        <v>605</v>
      </c>
      <c r="AK31">
        <v>2012</v>
      </c>
      <c r="AM31" s="13">
        <v>600000</v>
      </c>
      <c r="AN31" s="7">
        <v>0</v>
      </c>
      <c r="AO31" s="7">
        <v>8</v>
      </c>
      <c r="AP31" s="14">
        <f>(AN31+AO31)/AQ31*60</f>
        <v>0.92858294367702199</v>
      </c>
      <c r="AQ31" s="12">
        <v>516.91666669999995</v>
      </c>
      <c r="AR31" s="7">
        <v>0</v>
      </c>
      <c r="AS31" s="7">
        <v>0</v>
      </c>
      <c r="AT31" s="14">
        <f>(AR31+AS31)/MAX(1,AU31)*60</f>
        <v>0</v>
      </c>
      <c r="AU31" s="12">
        <v>0.383333333</v>
      </c>
      <c r="AV31" s="12">
        <v>15.116666670000001</v>
      </c>
      <c r="AW31" s="7">
        <v>0</v>
      </c>
      <c r="AX31" s="7">
        <v>0</v>
      </c>
      <c r="AY31">
        <v>10.09</v>
      </c>
      <c r="AZ31">
        <v>38.96</v>
      </c>
      <c r="BA31" s="15">
        <f>AY31/MAX(0.01,(AY31+AZ31))</f>
        <v>0.20570846075433233</v>
      </c>
      <c r="BB31">
        <v>-0.89</v>
      </c>
      <c r="BC31">
        <v>0.113</v>
      </c>
      <c r="BD31" s="16">
        <v>6</v>
      </c>
      <c r="BE31">
        <v>-1.8260000000000001</v>
      </c>
      <c r="BF31">
        <v>-5.734</v>
      </c>
      <c r="BG31">
        <v>-2.5</v>
      </c>
      <c r="BH31">
        <v>8.4</v>
      </c>
      <c r="BI31">
        <v>905</v>
      </c>
      <c r="BJ31">
        <v>990</v>
      </c>
      <c r="BK31">
        <v>1.3</v>
      </c>
      <c r="BL31">
        <v>0.3</v>
      </c>
      <c r="BM31">
        <f>BL31-BK31</f>
        <v>-1</v>
      </c>
      <c r="BN31">
        <v>51.9</v>
      </c>
      <c r="BO31">
        <v>7</v>
      </c>
      <c r="BP31">
        <v>0.01</v>
      </c>
      <c r="BQ31">
        <v>4.9800000000000004</v>
      </c>
      <c r="BR31" s="15">
        <f>BP31/MAX(0.01,(BP31+BQ31))</f>
        <v>2.004008016032064E-3</v>
      </c>
      <c r="BS31">
        <v>0.3</v>
      </c>
      <c r="BT31">
        <v>4.49</v>
      </c>
      <c r="BU31" s="15">
        <f>BS31/MAX(0.01,(BS31+BT31))</f>
        <v>6.2630480167014613E-2</v>
      </c>
    </row>
    <row r="32" spans="2:73" x14ac:dyDescent="0.25">
      <c r="B32" t="s">
        <v>335</v>
      </c>
      <c r="C32" t="s">
        <v>107</v>
      </c>
      <c r="D32">
        <v>27</v>
      </c>
      <c r="E32" s="5" t="s">
        <v>336</v>
      </c>
      <c r="F32" s="6">
        <v>72</v>
      </c>
      <c r="G32" s="6">
        <v>200</v>
      </c>
      <c r="H32" s="7">
        <v>43</v>
      </c>
      <c r="I32" s="7">
        <v>2</v>
      </c>
      <c r="J32" s="7">
        <v>9</v>
      </c>
      <c r="K32" s="7">
        <v>11</v>
      </c>
      <c r="L32" s="7">
        <v>-3</v>
      </c>
      <c r="M32" s="7">
        <v>8</v>
      </c>
      <c r="N32" s="7">
        <v>43</v>
      </c>
      <c r="O32" s="8">
        <v>17.2</v>
      </c>
      <c r="P32" s="7">
        <v>43</v>
      </c>
      <c r="Q32" s="7">
        <v>59</v>
      </c>
      <c r="R32" s="7">
        <v>19</v>
      </c>
      <c r="S32" s="7">
        <v>31</v>
      </c>
      <c r="T32" s="7">
        <v>12</v>
      </c>
      <c r="U32" s="9">
        <f>P32/(H32*O32)*60</f>
        <v>3.4883720930232558</v>
      </c>
      <c r="V32" s="9">
        <f>Q32/(H32*O32)*60</f>
        <v>4.78637101135749</v>
      </c>
      <c r="W32" s="9">
        <f>R32/(H32*O32)*60</f>
        <v>1.5413737155219036</v>
      </c>
      <c r="X32" s="9">
        <f>S32/(H32*O32)*60</f>
        <v>2.5148729042725795</v>
      </c>
      <c r="Y32" s="9">
        <f>T32/(H32*O32)*60</f>
        <v>0.97349918875067598</v>
      </c>
      <c r="Z32" s="10">
        <v>980</v>
      </c>
      <c r="AA32" s="7">
        <v>0</v>
      </c>
      <c r="AB32" s="7">
        <v>0</v>
      </c>
      <c r="AC32" s="11">
        <f>AA32/MAX(1,(AA32+AB32))</f>
        <v>0</v>
      </c>
      <c r="AD32">
        <v>1.1000000000000001</v>
      </c>
      <c r="AE32">
        <v>0.8</v>
      </c>
      <c r="AF32">
        <v>0</v>
      </c>
      <c r="AG32">
        <v>1.9</v>
      </c>
      <c r="AH32" s="8">
        <f>AG32/H32</f>
        <v>4.4186046511627906E-2</v>
      </c>
      <c r="AI32" s="12">
        <f>AG32-(AM32-525000)/1000000*3</f>
        <v>-1.7750000000000004</v>
      </c>
      <c r="AJ32" t="s">
        <v>75</v>
      </c>
      <c r="AK32">
        <v>2012</v>
      </c>
      <c r="AM32" s="13">
        <v>1750000</v>
      </c>
      <c r="AN32" s="7">
        <v>2</v>
      </c>
      <c r="AO32" s="7">
        <v>6</v>
      </c>
      <c r="AP32" s="14">
        <f>(AN32+AO32)/AQ32*60</f>
        <v>0.7684713290408266</v>
      </c>
      <c r="AQ32" s="12">
        <v>624.6166667</v>
      </c>
      <c r="AR32" s="7">
        <v>0</v>
      </c>
      <c r="AS32" s="7">
        <v>3</v>
      </c>
      <c r="AT32" s="14">
        <f>(AR32+AS32)/MAX(1,AU32)*60</f>
        <v>2.0745293890866487</v>
      </c>
      <c r="AU32" s="12">
        <v>86.766666670000006</v>
      </c>
      <c r="AV32" s="12">
        <v>28.25</v>
      </c>
      <c r="AW32" s="7">
        <v>0</v>
      </c>
      <c r="AX32" s="7">
        <v>0</v>
      </c>
      <c r="AY32">
        <v>13.85</v>
      </c>
      <c r="AZ32">
        <v>32.840000000000003</v>
      </c>
      <c r="BA32" s="15">
        <f>AY32/MAX(0.01,(AY32+AZ32))</f>
        <v>0.29663739558792029</v>
      </c>
      <c r="BB32">
        <v>-0.22900000000000001</v>
      </c>
      <c r="BC32">
        <v>-0.49399999999999999</v>
      </c>
      <c r="BD32" s="16">
        <v>5</v>
      </c>
      <c r="BE32">
        <v>0.624</v>
      </c>
      <c r="BF32">
        <v>-4.1790000000000003</v>
      </c>
      <c r="BG32">
        <v>-2.4</v>
      </c>
      <c r="BH32">
        <v>8.6300000000000008</v>
      </c>
      <c r="BI32">
        <v>919</v>
      </c>
      <c r="BJ32">
        <v>1005</v>
      </c>
      <c r="BK32">
        <v>0.3</v>
      </c>
      <c r="BL32">
        <v>0.8</v>
      </c>
      <c r="BM32">
        <f>BL32-BK32</f>
        <v>0.5</v>
      </c>
      <c r="BN32">
        <v>48.3</v>
      </c>
      <c r="BO32">
        <v>5</v>
      </c>
      <c r="BP32">
        <v>2.0099999999999998</v>
      </c>
      <c r="BQ32">
        <v>3.8</v>
      </c>
      <c r="BR32" s="15">
        <f>BP32/MAX(0.01,(BP32+BQ32))</f>
        <v>0.34595524956970741</v>
      </c>
      <c r="BS32">
        <v>0.63</v>
      </c>
      <c r="BT32">
        <v>5.34</v>
      </c>
      <c r="BU32" s="15">
        <f>BS32/MAX(0.01,(BS32+BT32))</f>
        <v>0.10552763819095477</v>
      </c>
    </row>
    <row r="33" spans="1:73" x14ac:dyDescent="0.25">
      <c r="A33" t="s">
        <v>652</v>
      </c>
      <c r="B33" t="s">
        <v>188</v>
      </c>
      <c r="C33" t="s">
        <v>189</v>
      </c>
      <c r="D33">
        <v>30</v>
      </c>
      <c r="E33" s="5" t="s">
        <v>190</v>
      </c>
      <c r="F33" s="6">
        <v>72</v>
      </c>
      <c r="G33" s="6">
        <v>190</v>
      </c>
      <c r="H33" s="7">
        <v>81</v>
      </c>
      <c r="I33" s="7">
        <v>3</v>
      </c>
      <c r="J33" s="7">
        <v>15</v>
      </c>
      <c r="K33" s="7">
        <v>18</v>
      </c>
      <c r="L33" s="7">
        <v>-6</v>
      </c>
      <c r="M33" s="7">
        <v>33</v>
      </c>
      <c r="N33" s="7">
        <v>82</v>
      </c>
      <c r="O33" s="8">
        <v>20.45</v>
      </c>
      <c r="P33" s="7">
        <v>64</v>
      </c>
      <c r="Q33" s="7">
        <v>140</v>
      </c>
      <c r="R33" s="7">
        <v>52</v>
      </c>
      <c r="S33" s="7">
        <v>36</v>
      </c>
      <c r="T33" s="7">
        <v>23</v>
      </c>
      <c r="U33" s="9">
        <f>P33/(H33*O33)*60</f>
        <v>2.3182106311690664</v>
      </c>
      <c r="V33" s="9">
        <f>Q33/(H33*O33)*60</f>
        <v>5.0710857556823319</v>
      </c>
      <c r="W33" s="9">
        <f>R33/(H33*O33)*60</f>
        <v>1.8835461378248664</v>
      </c>
      <c r="X33" s="9">
        <f>S33/(H33*O33)*60</f>
        <v>1.3039934800325998</v>
      </c>
      <c r="Y33" s="9">
        <f>T33/(H33*O33)*60</f>
        <v>0.83310694557638321</v>
      </c>
      <c r="Z33" s="10">
        <v>2080</v>
      </c>
      <c r="AA33" s="7">
        <v>0</v>
      </c>
      <c r="AB33" s="7">
        <v>0</v>
      </c>
      <c r="AC33" s="11">
        <f>AA33/MAX(1,(AA33+AB33))</f>
        <v>0</v>
      </c>
      <c r="AD33">
        <v>1.6</v>
      </c>
      <c r="AE33">
        <v>1.8</v>
      </c>
      <c r="AF33">
        <v>0</v>
      </c>
      <c r="AG33">
        <v>3.5</v>
      </c>
      <c r="AH33" s="8">
        <f>AG33/H33</f>
        <v>4.3209876543209874E-2</v>
      </c>
      <c r="AI33" s="12">
        <f>AG33-(AM33-525000)/1000000*3</f>
        <v>-5.4250000000000007</v>
      </c>
      <c r="AJ33" t="s">
        <v>75</v>
      </c>
      <c r="AK33">
        <v>2012</v>
      </c>
      <c r="AM33" s="13">
        <v>3500000</v>
      </c>
      <c r="AN33" s="7">
        <v>3</v>
      </c>
      <c r="AO33" s="7">
        <v>15</v>
      </c>
      <c r="AP33" s="14">
        <f>(AN33+AO33)/AQ33*60</f>
        <v>0.76011730223111251</v>
      </c>
      <c r="AQ33" s="12">
        <v>1420.833333</v>
      </c>
      <c r="AR33" s="7">
        <v>0</v>
      </c>
      <c r="AS33" s="7">
        <v>0</v>
      </c>
      <c r="AT33" s="14">
        <f>(AR33+AS33)/MAX(1,AU33)*60</f>
        <v>0</v>
      </c>
      <c r="AU33" s="12">
        <v>63.116666670000001</v>
      </c>
      <c r="AV33" s="12">
        <v>173.3833333</v>
      </c>
      <c r="AW33" s="7">
        <v>0</v>
      </c>
      <c r="AX33" s="7">
        <v>0</v>
      </c>
      <c r="AY33">
        <v>16.809999999999999</v>
      </c>
      <c r="AZ33">
        <v>31.77</v>
      </c>
      <c r="BA33" s="15">
        <f>AY33/MAX(0.01,(AY33+AZ33))</f>
        <v>0.34602717167558666</v>
      </c>
      <c r="BB33">
        <v>0.29699999999999999</v>
      </c>
      <c r="BC33">
        <v>0.219</v>
      </c>
      <c r="BD33">
        <v>5</v>
      </c>
      <c r="BE33">
        <v>-0.254</v>
      </c>
      <c r="BF33">
        <v>1.6140000000000001</v>
      </c>
      <c r="BG33">
        <v>-4.5</v>
      </c>
      <c r="BH33">
        <v>6.82</v>
      </c>
      <c r="BI33">
        <v>921</v>
      </c>
      <c r="BJ33">
        <v>989</v>
      </c>
      <c r="BK33">
        <v>0.5</v>
      </c>
      <c r="BL33">
        <v>0.5</v>
      </c>
      <c r="BM33">
        <f>BL33-BK33</f>
        <v>0</v>
      </c>
      <c r="BN33">
        <v>50.3</v>
      </c>
      <c r="BO33">
        <v>2</v>
      </c>
      <c r="BP33">
        <v>0.77</v>
      </c>
      <c r="BQ33">
        <v>4.3899999999999997</v>
      </c>
      <c r="BR33" s="15">
        <f>BP33/MAX(0.01,(BP33+BQ33))</f>
        <v>0.14922480620155038</v>
      </c>
      <c r="BS33">
        <v>2.06</v>
      </c>
      <c r="BT33">
        <v>3.15</v>
      </c>
      <c r="BU33" s="15">
        <f>BS33/MAX(0.01,(BS33+BT33))</f>
        <v>0.39539347408829179</v>
      </c>
    </row>
    <row r="34" spans="1:73" x14ac:dyDescent="0.25">
      <c r="B34" t="s">
        <v>568</v>
      </c>
      <c r="C34" t="s">
        <v>95</v>
      </c>
      <c r="D34">
        <v>27</v>
      </c>
      <c r="E34" s="5" t="s">
        <v>569</v>
      </c>
      <c r="F34" s="6">
        <v>73</v>
      </c>
      <c r="G34" s="6">
        <v>190</v>
      </c>
      <c r="H34" s="7">
        <v>33</v>
      </c>
      <c r="I34" s="7">
        <v>3</v>
      </c>
      <c r="J34" s="7">
        <v>4</v>
      </c>
      <c r="K34" s="7">
        <v>7</v>
      </c>
      <c r="L34" s="7">
        <v>-1</v>
      </c>
      <c r="M34" s="7">
        <v>10</v>
      </c>
      <c r="N34" s="7">
        <v>30</v>
      </c>
      <c r="O34" s="8">
        <v>15.33333</v>
      </c>
      <c r="P34" s="7">
        <v>10</v>
      </c>
      <c r="Q34" s="7">
        <v>43</v>
      </c>
      <c r="R34" s="7">
        <v>20</v>
      </c>
      <c r="S34" s="7">
        <v>8</v>
      </c>
      <c r="T34" s="7">
        <v>2</v>
      </c>
      <c r="U34" s="9">
        <f>P34/(H34*O34)*60</f>
        <v>1.1857710087644486</v>
      </c>
      <c r="V34" s="9">
        <f>Q34/(H34*O34)*60</f>
        <v>5.098815337687129</v>
      </c>
      <c r="W34" s="9">
        <f>R34/(H34*O34)*60</f>
        <v>2.3715420175288973</v>
      </c>
      <c r="X34" s="9">
        <f>S34/(H34*O34)*60</f>
        <v>0.94861680701155882</v>
      </c>
      <c r="Y34" s="9">
        <f>T34/(H34*O34)*60</f>
        <v>0.2371542017528897</v>
      </c>
      <c r="Z34" s="10">
        <v>668</v>
      </c>
      <c r="AA34" s="7">
        <v>0</v>
      </c>
      <c r="AB34" s="7">
        <v>0</v>
      </c>
      <c r="AC34" s="11">
        <f>AA34/MAX(1,(AA34+AB34))</f>
        <v>0</v>
      </c>
      <c r="AD34">
        <v>0.9</v>
      </c>
      <c r="AE34">
        <v>0.5</v>
      </c>
      <c r="AF34">
        <v>0</v>
      </c>
      <c r="AG34">
        <v>1.4</v>
      </c>
      <c r="AH34" s="8">
        <f>AG34/H34</f>
        <v>4.242424242424242E-2</v>
      </c>
      <c r="AI34" s="12">
        <f>AG34-(AM34-525000)/1000000*3</f>
        <v>1.4</v>
      </c>
      <c r="AJ34" t="s">
        <v>75</v>
      </c>
      <c r="AK34">
        <v>2012</v>
      </c>
      <c r="AM34" s="13">
        <v>525000</v>
      </c>
      <c r="AN34" s="7">
        <v>2</v>
      </c>
      <c r="AO34" s="7">
        <v>3</v>
      </c>
      <c r="AP34" s="14">
        <f>(AN34+AO34)/AQ34*60</f>
        <v>0.68775790921595603</v>
      </c>
      <c r="AQ34" s="12">
        <v>436.2</v>
      </c>
      <c r="AR34" s="7">
        <v>1</v>
      </c>
      <c r="AS34" s="7">
        <v>1</v>
      </c>
      <c r="AT34" s="14">
        <f>(AR34+AS34)/MAX(1,AU34)*60</f>
        <v>3.56965790742988</v>
      </c>
      <c r="AU34" s="12">
        <v>33.616666670000001</v>
      </c>
      <c r="AV34" s="12">
        <v>36.683333330000004</v>
      </c>
      <c r="AW34" s="7">
        <v>0</v>
      </c>
      <c r="AX34" s="7">
        <v>0</v>
      </c>
      <c r="AY34">
        <v>12.89</v>
      </c>
      <c r="AZ34">
        <v>35</v>
      </c>
      <c r="BA34" s="15">
        <f>AY34/MAX(0.01,(AY34+AZ34))</f>
        <v>0.2691584882021299</v>
      </c>
      <c r="BB34">
        <v>-0.75700000000000001</v>
      </c>
      <c r="BC34">
        <v>-1.2809999999999999</v>
      </c>
      <c r="BD34" s="16">
        <v>7</v>
      </c>
      <c r="BE34">
        <v>2.4E-2</v>
      </c>
      <c r="BF34">
        <v>0.25700000000000001</v>
      </c>
      <c r="BG34">
        <v>-9.1999999999999993</v>
      </c>
      <c r="BH34">
        <v>6.06</v>
      </c>
      <c r="BI34">
        <v>926</v>
      </c>
      <c r="BJ34">
        <v>987</v>
      </c>
      <c r="BK34">
        <v>0.6</v>
      </c>
      <c r="BL34">
        <v>0.1</v>
      </c>
      <c r="BM34">
        <f>BL34-BK34</f>
        <v>-0.5</v>
      </c>
      <c r="BN34">
        <v>53.3</v>
      </c>
      <c r="BO34">
        <v>7</v>
      </c>
      <c r="BP34">
        <v>1.02</v>
      </c>
      <c r="BQ34">
        <v>3.9</v>
      </c>
      <c r="BR34" s="15">
        <f>BP34/MAX(0.01,(BP34+BQ34))</f>
        <v>0.20731707317073172</v>
      </c>
      <c r="BS34">
        <v>1.0900000000000001</v>
      </c>
      <c r="BT34">
        <v>4.54</v>
      </c>
      <c r="BU34" s="15">
        <f>BS34/MAX(0.01,(BS34+BT34))</f>
        <v>0.19360568383658971</v>
      </c>
    </row>
    <row r="35" spans="1:73" x14ac:dyDescent="0.25">
      <c r="B35" t="s">
        <v>135</v>
      </c>
      <c r="C35" t="s">
        <v>136</v>
      </c>
      <c r="D35">
        <v>31</v>
      </c>
      <c r="E35" s="5" t="s">
        <v>137</v>
      </c>
      <c r="F35" s="6">
        <v>77</v>
      </c>
      <c r="G35" s="6">
        <v>226</v>
      </c>
      <c r="H35" s="7">
        <v>82</v>
      </c>
      <c r="I35" s="7">
        <v>1</v>
      </c>
      <c r="J35" s="7">
        <v>13</v>
      </c>
      <c r="K35" s="7">
        <v>14</v>
      </c>
      <c r="L35" s="7">
        <v>-1</v>
      </c>
      <c r="M35" s="7">
        <v>76</v>
      </c>
      <c r="N35" s="7">
        <v>87</v>
      </c>
      <c r="O35" s="8">
        <v>19.149999999999999</v>
      </c>
      <c r="P35" s="7">
        <v>111</v>
      </c>
      <c r="Q35" s="7">
        <v>188</v>
      </c>
      <c r="R35" s="7">
        <v>48</v>
      </c>
      <c r="S35" s="7">
        <v>36</v>
      </c>
      <c r="T35" s="7">
        <v>22</v>
      </c>
      <c r="U35" s="9">
        <f>P35/(H35*O35)*60</f>
        <v>4.2412277908679874</v>
      </c>
      <c r="V35" s="9">
        <f>Q35/(H35*O35)*60</f>
        <v>7.1833407629115458</v>
      </c>
      <c r="W35" s="9">
        <f>R35/(H35*O35)*60</f>
        <v>1.8340444501050757</v>
      </c>
      <c r="X35" s="9">
        <f>S35/(H35*O35)*60</f>
        <v>1.3755333375788066</v>
      </c>
      <c r="Y35" s="9">
        <f>T35/(H35*O35)*60</f>
        <v>0.84060370629815961</v>
      </c>
      <c r="Z35" s="10">
        <v>2048</v>
      </c>
      <c r="AA35" s="7">
        <v>0</v>
      </c>
      <c r="AB35" s="7">
        <v>0</v>
      </c>
      <c r="AC35" s="11">
        <f>AA35/MAX(1,(AA35+AB35))</f>
        <v>0</v>
      </c>
      <c r="AD35">
        <v>-0.3</v>
      </c>
      <c r="AE35">
        <v>3.7</v>
      </c>
      <c r="AF35">
        <v>0</v>
      </c>
      <c r="AG35">
        <v>3.4</v>
      </c>
      <c r="AH35" s="8">
        <f>AG35/H35</f>
        <v>4.1463414634146344E-2</v>
      </c>
      <c r="AI35" s="12">
        <f>AG35-(AM35-525000)/1000000*3</f>
        <v>-3.7250000000000001</v>
      </c>
      <c r="AJ35" t="s">
        <v>75</v>
      </c>
      <c r="AK35">
        <v>2012</v>
      </c>
      <c r="AM35" s="13">
        <v>2900000</v>
      </c>
      <c r="AN35" s="7">
        <v>1</v>
      </c>
      <c r="AO35" s="7">
        <v>12</v>
      </c>
      <c r="AP35" s="14">
        <f>(AN35+AO35)/AQ35*60</f>
        <v>0.57585116448035545</v>
      </c>
      <c r="AQ35" s="12">
        <v>1354.5166670000001</v>
      </c>
      <c r="AR35" s="7">
        <v>0</v>
      </c>
      <c r="AS35" s="7">
        <v>0</v>
      </c>
      <c r="AT35" s="14">
        <f>(AR35+AS35)/MAX(1,AU35)*60</f>
        <v>0</v>
      </c>
      <c r="AU35" s="12">
        <v>10.28333333</v>
      </c>
      <c r="AV35" s="12">
        <v>206.35</v>
      </c>
      <c r="AW35" s="7">
        <v>0</v>
      </c>
      <c r="AX35" s="7">
        <v>0</v>
      </c>
      <c r="AY35">
        <v>16.27</v>
      </c>
      <c r="AZ35">
        <v>32.049999999999997</v>
      </c>
      <c r="BA35" s="15">
        <f>AY35/MAX(0.01,(AY35+AZ35))</f>
        <v>0.33671357615894043</v>
      </c>
      <c r="BB35">
        <v>1.014</v>
      </c>
      <c r="BC35">
        <v>0.37</v>
      </c>
      <c r="BD35">
        <v>2</v>
      </c>
      <c r="BE35">
        <v>-0.70599999999999996</v>
      </c>
      <c r="BF35">
        <v>-4.7050000000000001</v>
      </c>
      <c r="BG35">
        <v>-2.6</v>
      </c>
      <c r="BH35">
        <v>7.94</v>
      </c>
      <c r="BI35">
        <v>921</v>
      </c>
      <c r="BJ35">
        <v>1000</v>
      </c>
      <c r="BK35">
        <v>1.2</v>
      </c>
      <c r="BL35">
        <v>0.2</v>
      </c>
      <c r="BM35">
        <f>BL35-BK35</f>
        <v>-1</v>
      </c>
      <c r="BN35">
        <v>40.299999999999997</v>
      </c>
      <c r="BO35">
        <v>2</v>
      </c>
      <c r="BP35">
        <v>0.11</v>
      </c>
      <c r="BQ35">
        <v>5.37</v>
      </c>
      <c r="BR35" s="15">
        <f>BP35/MAX(0.01,(BP35+BQ35))</f>
        <v>2.0072992700729927E-2</v>
      </c>
      <c r="BS35">
        <v>2.38</v>
      </c>
      <c r="BT35">
        <v>2.2200000000000002</v>
      </c>
      <c r="BU35" s="15">
        <f>BS35/MAX(0.01,(BS35+BT35))</f>
        <v>0.5173913043478261</v>
      </c>
    </row>
    <row r="36" spans="1:73" x14ac:dyDescent="0.25">
      <c r="B36" t="s">
        <v>161</v>
      </c>
      <c r="C36" t="s">
        <v>162</v>
      </c>
      <c r="D36">
        <v>32</v>
      </c>
      <c r="E36" s="5" t="s">
        <v>163</v>
      </c>
      <c r="F36" s="6">
        <v>73</v>
      </c>
      <c r="G36" s="6">
        <v>225</v>
      </c>
      <c r="H36" s="7">
        <v>78</v>
      </c>
      <c r="I36" s="7">
        <v>2</v>
      </c>
      <c r="J36" s="7">
        <v>10</v>
      </c>
      <c r="K36" s="7">
        <v>12</v>
      </c>
      <c r="L36" s="7">
        <v>-10</v>
      </c>
      <c r="M36" s="7">
        <v>38</v>
      </c>
      <c r="N36" s="7">
        <v>49</v>
      </c>
      <c r="O36" s="8">
        <v>20.350000000000001</v>
      </c>
      <c r="P36" s="7">
        <v>60</v>
      </c>
      <c r="Q36" s="7">
        <v>126</v>
      </c>
      <c r="R36" s="7">
        <v>26</v>
      </c>
      <c r="S36" s="7">
        <v>39</v>
      </c>
      <c r="T36" s="7">
        <v>13</v>
      </c>
      <c r="U36" s="9">
        <f>P36/(H36*O36)*60</f>
        <v>2.2680022680022676</v>
      </c>
      <c r="V36" s="9">
        <f>Q36/(H36*O36)*60</f>
        <v>4.7628047628047625</v>
      </c>
      <c r="W36" s="9">
        <f>R36/(H36*O36)*60</f>
        <v>0.9828009828009826</v>
      </c>
      <c r="X36" s="9">
        <f>S36/(H36*O36)*60</f>
        <v>1.4742014742014742</v>
      </c>
      <c r="Y36" s="9">
        <f>T36/(H36*O36)*60</f>
        <v>0.4914004914004913</v>
      </c>
      <c r="Z36" s="10">
        <v>2017</v>
      </c>
      <c r="AA36" s="7">
        <v>0</v>
      </c>
      <c r="AB36" s="7">
        <v>0</v>
      </c>
      <c r="AC36" s="11">
        <f>AA36/MAX(1,(AA36+AB36))</f>
        <v>0</v>
      </c>
      <c r="AD36">
        <v>-1.9</v>
      </c>
      <c r="AE36">
        <v>5.0999999999999996</v>
      </c>
      <c r="AF36">
        <v>0</v>
      </c>
      <c r="AG36">
        <v>3.2</v>
      </c>
      <c r="AH36" s="8">
        <f>AG36/H36</f>
        <v>4.1025641025641026E-2</v>
      </c>
      <c r="AI36" s="12">
        <f>AG36-(AM36-525000)/1000000*3</f>
        <v>1.7750000000000004</v>
      </c>
      <c r="AJ36" t="s">
        <v>75</v>
      </c>
      <c r="AK36">
        <v>2012</v>
      </c>
      <c r="AM36" s="13">
        <v>1000000</v>
      </c>
      <c r="AN36" s="7">
        <v>2</v>
      </c>
      <c r="AO36" s="7">
        <v>9</v>
      </c>
      <c r="AP36" s="14">
        <f>(AN36+AO36)/AQ36*60</f>
        <v>0.48539524153674291</v>
      </c>
      <c r="AQ36" s="12">
        <v>1359.7166669999999</v>
      </c>
      <c r="AR36" s="7">
        <v>0</v>
      </c>
      <c r="AS36" s="7">
        <v>0</v>
      </c>
      <c r="AT36" s="14">
        <f>(AR36+AS36)/MAX(1,AU36)*60</f>
        <v>0</v>
      </c>
      <c r="AU36" s="12">
        <v>5.8666666669999996</v>
      </c>
      <c r="AV36" s="12">
        <v>222.15</v>
      </c>
      <c r="AW36" s="7">
        <v>0</v>
      </c>
      <c r="AX36" s="7">
        <v>0</v>
      </c>
      <c r="AY36">
        <v>16.75</v>
      </c>
      <c r="AZ36">
        <v>31.72</v>
      </c>
      <c r="BA36" s="15">
        <f>AY36/MAX(0.01,(AY36+AZ36))</f>
        <v>0.34557458221580362</v>
      </c>
      <c r="BB36">
        <v>0.85799999999999998</v>
      </c>
      <c r="BC36">
        <v>0.55500000000000005</v>
      </c>
      <c r="BD36">
        <v>4</v>
      </c>
      <c r="BE36">
        <v>-9.7000000000000003E-2</v>
      </c>
      <c r="BF36">
        <v>-5.3879999999999999</v>
      </c>
      <c r="BG36">
        <v>-10.8</v>
      </c>
      <c r="BH36">
        <v>9.0399999999999991</v>
      </c>
      <c r="BI36">
        <v>908</v>
      </c>
      <c r="BJ36">
        <v>998</v>
      </c>
      <c r="BK36">
        <v>0.6</v>
      </c>
      <c r="BL36">
        <v>0</v>
      </c>
      <c r="BM36">
        <f>BL36-BK36</f>
        <v>-0.6</v>
      </c>
      <c r="BN36">
        <v>48.7</v>
      </c>
      <c r="BO36">
        <v>4</v>
      </c>
      <c r="BP36">
        <v>0.08</v>
      </c>
      <c r="BQ36">
        <v>5.1100000000000003</v>
      </c>
      <c r="BR36" s="15">
        <f>BP36/MAX(0.01,(BP36+BQ36))</f>
        <v>1.5414258188824663E-2</v>
      </c>
      <c r="BS36">
        <v>2.66</v>
      </c>
      <c r="BT36">
        <v>2.2799999999999998</v>
      </c>
      <c r="BU36" s="15">
        <f>BS36/MAX(0.01,(BS36+BT36))</f>
        <v>0.53846153846153855</v>
      </c>
    </row>
    <row r="37" spans="1:73" x14ac:dyDescent="0.25">
      <c r="B37" t="s">
        <v>448</v>
      </c>
      <c r="C37" t="s">
        <v>449</v>
      </c>
      <c r="D37">
        <v>34</v>
      </c>
      <c r="E37" s="5" t="s">
        <v>450</v>
      </c>
      <c r="F37" s="6">
        <v>76</v>
      </c>
      <c r="G37" s="6">
        <v>258</v>
      </c>
      <c r="H37" s="7">
        <v>69</v>
      </c>
      <c r="I37" s="7">
        <v>3</v>
      </c>
      <c r="J37" s="7">
        <v>12</v>
      </c>
      <c r="K37" s="7">
        <v>15</v>
      </c>
      <c r="L37" s="7">
        <v>-2</v>
      </c>
      <c r="M37" s="7">
        <v>74</v>
      </c>
      <c r="N37" s="7">
        <v>75</v>
      </c>
      <c r="O37" s="8">
        <v>19.266670000000001</v>
      </c>
      <c r="P37" s="7">
        <v>130</v>
      </c>
      <c r="Q37" s="7">
        <v>119</v>
      </c>
      <c r="R37" s="7">
        <v>31</v>
      </c>
      <c r="S37" s="7">
        <v>26</v>
      </c>
      <c r="T37" s="7">
        <v>18</v>
      </c>
      <c r="U37" s="9">
        <f>P37/(H37*O37)*60</f>
        <v>5.8673075451476331</v>
      </c>
      <c r="V37" s="9">
        <f>Q37/(H37*O37)*60</f>
        <v>5.3708430605582187</v>
      </c>
      <c r="W37" s="9">
        <f>R37/(H37*O37)*60</f>
        <v>1.3991271838428971</v>
      </c>
      <c r="X37" s="9">
        <f>S37/(H37*O37)*60</f>
        <v>1.1734615090295266</v>
      </c>
      <c r="Y37" s="9">
        <f>T37/(H37*O37)*60</f>
        <v>0.81239642932813383</v>
      </c>
      <c r="Z37" s="10">
        <v>1771</v>
      </c>
      <c r="AA37" s="7">
        <v>0</v>
      </c>
      <c r="AB37" s="7">
        <v>0</v>
      </c>
      <c r="AC37" s="11">
        <f>AA37/MAX(1,(AA37+AB37))</f>
        <v>0</v>
      </c>
      <c r="AD37">
        <v>0.3</v>
      </c>
      <c r="AE37">
        <v>2.5</v>
      </c>
      <c r="AF37">
        <v>0</v>
      </c>
      <c r="AG37">
        <v>2.8</v>
      </c>
      <c r="AH37" s="8">
        <f>AG37/H37</f>
        <v>4.0579710144927533E-2</v>
      </c>
      <c r="AI37" s="12">
        <f>AG37-(AM37-525000)/1000000*3</f>
        <v>-7.1750000000000016</v>
      </c>
      <c r="AJ37" t="s">
        <v>75</v>
      </c>
      <c r="AK37">
        <v>2012</v>
      </c>
      <c r="AM37" s="13">
        <v>3850000</v>
      </c>
      <c r="AN37" s="7">
        <v>3</v>
      </c>
      <c r="AO37" s="7">
        <v>12</v>
      </c>
      <c r="AP37" s="14">
        <f>(AN37+AO37)/AQ37*60</f>
        <v>0.79395418566943443</v>
      </c>
      <c r="AQ37" s="12">
        <v>1133.5666670000001</v>
      </c>
      <c r="AR37" s="7">
        <v>0</v>
      </c>
      <c r="AS37" s="7">
        <v>0</v>
      </c>
      <c r="AT37" s="14">
        <f>(AR37+AS37)/MAX(1,AU37)*60</f>
        <v>0</v>
      </c>
      <c r="AU37" s="12">
        <v>77.383333329999999</v>
      </c>
      <c r="AV37" s="12">
        <v>118.7666667</v>
      </c>
      <c r="AW37" s="7">
        <v>0</v>
      </c>
      <c r="AX37" s="7">
        <v>0</v>
      </c>
      <c r="AY37">
        <v>16.02</v>
      </c>
      <c r="AZ37">
        <v>32.21</v>
      </c>
      <c r="BA37" s="15">
        <f>AY37/MAX(0.01,(AY37+AZ37))</f>
        <v>0.33215840763010573</v>
      </c>
      <c r="BB37">
        <v>0.47</v>
      </c>
      <c r="BC37">
        <v>0.104</v>
      </c>
      <c r="BD37" s="16">
        <v>5</v>
      </c>
      <c r="BE37">
        <v>9.0999999999999998E-2</v>
      </c>
      <c r="BF37">
        <v>-3.1349999999999998</v>
      </c>
      <c r="BG37">
        <v>-7</v>
      </c>
      <c r="BH37">
        <v>9.6300000000000008</v>
      </c>
      <c r="BI37">
        <v>900</v>
      </c>
      <c r="BJ37">
        <v>997</v>
      </c>
      <c r="BK37">
        <v>1.1000000000000001</v>
      </c>
      <c r="BL37">
        <v>0.4</v>
      </c>
      <c r="BM37">
        <f>BL37-BK37</f>
        <v>-0.70000000000000007</v>
      </c>
      <c r="BN37">
        <v>46.6</v>
      </c>
      <c r="BO37">
        <v>2</v>
      </c>
      <c r="BP37">
        <v>1.1200000000000001</v>
      </c>
      <c r="BQ37">
        <v>4.05</v>
      </c>
      <c r="BR37" s="15">
        <f>BP37/MAX(0.01,(BP37+BQ37))</f>
        <v>0.21663442940038688</v>
      </c>
      <c r="BS37">
        <v>1.7</v>
      </c>
      <c r="BT37">
        <v>3.53</v>
      </c>
      <c r="BU37" s="15">
        <f>BS37/MAX(0.01,(BS37+BT37))</f>
        <v>0.32504780114722753</v>
      </c>
    </row>
    <row r="38" spans="1:73" x14ac:dyDescent="0.25">
      <c r="B38" t="s">
        <v>144</v>
      </c>
      <c r="C38" t="s">
        <v>145</v>
      </c>
      <c r="D38">
        <v>29</v>
      </c>
      <c r="E38" s="5" t="s">
        <v>146</v>
      </c>
      <c r="F38" s="6">
        <v>69</v>
      </c>
      <c r="G38" s="6">
        <v>195</v>
      </c>
      <c r="H38" s="7">
        <v>30</v>
      </c>
      <c r="I38" s="7">
        <v>1</v>
      </c>
      <c r="J38" s="7">
        <v>3</v>
      </c>
      <c r="K38" s="7">
        <v>4</v>
      </c>
      <c r="L38" s="7">
        <v>-1</v>
      </c>
      <c r="M38" s="7">
        <v>14</v>
      </c>
      <c r="N38" s="7">
        <v>36</v>
      </c>
      <c r="O38" s="8">
        <v>16.466670000000001</v>
      </c>
      <c r="P38" s="7">
        <v>21</v>
      </c>
      <c r="Q38" s="7">
        <v>21</v>
      </c>
      <c r="R38" s="7">
        <v>15</v>
      </c>
      <c r="S38" s="7">
        <v>9</v>
      </c>
      <c r="T38" s="7">
        <v>7</v>
      </c>
      <c r="U38" s="9">
        <f>P38/(H38*O38)*60</f>
        <v>2.5506067711322324</v>
      </c>
      <c r="V38" s="9">
        <f>Q38/(H38*O38)*60</f>
        <v>2.5506067711322324</v>
      </c>
      <c r="W38" s="9">
        <f>R38/(H38*O38)*60</f>
        <v>1.821861979380166</v>
      </c>
      <c r="X38" s="9">
        <f>S38/(H38*O38)*60</f>
        <v>1.0931171876280996</v>
      </c>
      <c r="Y38" s="9">
        <f>T38/(H38*O38)*60</f>
        <v>0.85020225704407748</v>
      </c>
      <c r="Z38" s="10">
        <v>629</v>
      </c>
      <c r="AA38" s="7">
        <v>0</v>
      </c>
      <c r="AB38" s="7">
        <v>0</v>
      </c>
      <c r="AC38" s="11">
        <f>AA38/MAX(1,(AA38+AB38))</f>
        <v>0</v>
      </c>
      <c r="AD38">
        <v>-0.5</v>
      </c>
      <c r="AE38">
        <v>1.8</v>
      </c>
      <c r="AF38">
        <v>0</v>
      </c>
      <c r="AG38">
        <v>1.2</v>
      </c>
      <c r="AH38" s="8">
        <f>AG38/H38</f>
        <v>0.04</v>
      </c>
      <c r="AI38" s="12">
        <f>AG38-(AM38-525000)/1000000*3</f>
        <v>0.67500000000000004</v>
      </c>
      <c r="AJ38" t="s">
        <v>75</v>
      </c>
      <c r="AK38">
        <v>2012</v>
      </c>
      <c r="AM38" s="13">
        <v>700000</v>
      </c>
      <c r="AN38" s="7">
        <v>1</v>
      </c>
      <c r="AO38" s="7">
        <v>3</v>
      </c>
      <c r="AP38" s="14">
        <f>(AN38+AO38)/AQ38*60</f>
        <v>0.53535578853446353</v>
      </c>
      <c r="AQ38" s="12">
        <v>448.3</v>
      </c>
      <c r="AR38" s="7">
        <v>0</v>
      </c>
      <c r="AS38" s="7">
        <v>0</v>
      </c>
      <c r="AT38" s="14">
        <f>(AR38+AS38)/MAX(1,AU38)*60</f>
        <v>0</v>
      </c>
      <c r="AU38" s="12">
        <v>25.666666670000001</v>
      </c>
      <c r="AV38" s="12">
        <v>20.333333329999999</v>
      </c>
      <c r="AW38" s="7">
        <v>0</v>
      </c>
      <c r="AX38" s="7">
        <v>0</v>
      </c>
      <c r="AY38">
        <v>14.73</v>
      </c>
      <c r="AZ38">
        <v>32.380000000000003</v>
      </c>
      <c r="BA38" s="15">
        <f>AY38/MAX(0.01,(AY38+AZ38))</f>
        <v>0.3126724686902993</v>
      </c>
      <c r="BB38">
        <v>7.5999999999999998E-2</v>
      </c>
      <c r="BC38">
        <v>1.9970000000000001</v>
      </c>
      <c r="BD38">
        <v>6</v>
      </c>
      <c r="BE38">
        <v>0.54500000000000004</v>
      </c>
      <c r="BF38">
        <v>-5.0359999999999996</v>
      </c>
      <c r="BG38">
        <v>6.9</v>
      </c>
      <c r="BH38">
        <v>11.46</v>
      </c>
      <c r="BI38">
        <v>904</v>
      </c>
      <c r="BJ38">
        <v>1018</v>
      </c>
      <c r="BK38">
        <v>0.8</v>
      </c>
      <c r="BL38">
        <v>0.4</v>
      </c>
      <c r="BM38">
        <f>BL38-BK38</f>
        <v>-0.4</v>
      </c>
      <c r="BN38">
        <v>43.7</v>
      </c>
      <c r="BO38">
        <v>2</v>
      </c>
      <c r="BP38">
        <v>0.84</v>
      </c>
      <c r="BQ38">
        <v>5.33</v>
      </c>
      <c r="BR38" s="15">
        <f>BP38/MAX(0.01,(BP38+BQ38))</f>
        <v>0.13614262560777957</v>
      </c>
      <c r="BS38">
        <v>0.68</v>
      </c>
      <c r="BT38">
        <v>4.87</v>
      </c>
      <c r="BU38" s="15">
        <f>BS38/MAX(0.01,(BS38+BT38))</f>
        <v>0.12252252252252253</v>
      </c>
    </row>
    <row r="39" spans="1:73" x14ac:dyDescent="0.25">
      <c r="B39" t="s">
        <v>531</v>
      </c>
      <c r="C39" t="s">
        <v>104</v>
      </c>
      <c r="D39">
        <v>32</v>
      </c>
      <c r="E39" s="5" t="s">
        <v>532</v>
      </c>
      <c r="F39" s="6">
        <v>76</v>
      </c>
      <c r="G39" s="6">
        <v>227</v>
      </c>
      <c r="H39" s="7">
        <v>30</v>
      </c>
      <c r="I39" s="7">
        <v>0</v>
      </c>
      <c r="J39" s="7">
        <v>2</v>
      </c>
      <c r="K39" s="7">
        <v>2</v>
      </c>
      <c r="L39" s="7">
        <v>7</v>
      </c>
      <c r="M39" s="7">
        <v>38</v>
      </c>
      <c r="N39" s="7">
        <v>23</v>
      </c>
      <c r="O39" s="8">
        <v>12.6</v>
      </c>
      <c r="P39" s="7">
        <v>53</v>
      </c>
      <c r="Q39" s="7">
        <v>32</v>
      </c>
      <c r="R39" s="7">
        <v>9</v>
      </c>
      <c r="S39" s="7">
        <v>7</v>
      </c>
      <c r="T39" s="7">
        <v>4</v>
      </c>
      <c r="U39" s="9">
        <f>P39/(H39*O39)*60</f>
        <v>8.412698412698413</v>
      </c>
      <c r="V39" s="9">
        <f>Q39/(H39*O39)*60</f>
        <v>5.0793650793650791</v>
      </c>
      <c r="W39" s="9">
        <f>R39/(H39*O39)*60</f>
        <v>1.4285714285714284</v>
      </c>
      <c r="X39" s="9">
        <f>S39/(H39*O39)*60</f>
        <v>1.1111111111111112</v>
      </c>
      <c r="Y39" s="9">
        <f>T39/(H39*O39)*60</f>
        <v>0.63492063492063489</v>
      </c>
      <c r="Z39" s="10">
        <v>550</v>
      </c>
      <c r="AA39" s="7">
        <v>0</v>
      </c>
      <c r="AB39" s="7">
        <v>0</v>
      </c>
      <c r="AC39" s="11">
        <f>AA39/MAX(1,(AA39+AB39))</f>
        <v>0</v>
      </c>
      <c r="AD39">
        <v>-0.6</v>
      </c>
      <c r="AE39">
        <v>1.8</v>
      </c>
      <c r="AF39">
        <v>0</v>
      </c>
      <c r="AG39">
        <v>1.2</v>
      </c>
      <c r="AH39" s="8">
        <f>AG39/H39</f>
        <v>0.04</v>
      </c>
      <c r="AI39" s="12">
        <f>AG39-(AM39-525000)/1000000*3</f>
        <v>-0.22499999999999987</v>
      </c>
      <c r="AJ39" t="s">
        <v>75</v>
      </c>
      <c r="AK39">
        <v>2012</v>
      </c>
      <c r="AM39" s="13">
        <v>1000000</v>
      </c>
      <c r="AN39" s="7">
        <v>0</v>
      </c>
      <c r="AO39" s="7">
        <v>2</v>
      </c>
      <c r="AP39" s="14">
        <f>(AN39+AO39)/AQ39*60</f>
        <v>0.34145878785369049</v>
      </c>
      <c r="AQ39" s="12">
        <v>351.43333330000002</v>
      </c>
      <c r="AR39" s="7">
        <v>0</v>
      </c>
      <c r="AS39" s="7">
        <v>0</v>
      </c>
      <c r="AT39" s="14">
        <f>(AR39+AS39)/MAX(1,AU39)*60</f>
        <v>0</v>
      </c>
      <c r="AU39" s="12">
        <v>1.233333333</v>
      </c>
      <c r="AV39" s="12">
        <v>25.416666670000001</v>
      </c>
      <c r="AW39" s="7">
        <v>0</v>
      </c>
      <c r="AX39" s="7">
        <v>0</v>
      </c>
      <c r="AY39">
        <v>11.72</v>
      </c>
      <c r="AZ39">
        <v>37.1</v>
      </c>
      <c r="BA39" s="15">
        <f>AY39/MAX(0.01,(AY39+AZ39))</f>
        <v>0.24006554690700535</v>
      </c>
      <c r="BB39">
        <v>-0.48199999999999998</v>
      </c>
      <c r="BC39">
        <v>-0.90900000000000003</v>
      </c>
      <c r="BD39" s="16">
        <v>8</v>
      </c>
      <c r="BE39">
        <v>-0.73099999999999998</v>
      </c>
      <c r="BF39">
        <v>1.6</v>
      </c>
      <c r="BG39">
        <v>0.3</v>
      </c>
      <c r="BH39">
        <v>9.74</v>
      </c>
      <c r="BI39">
        <v>947</v>
      </c>
      <c r="BJ39">
        <v>1044</v>
      </c>
      <c r="BK39">
        <v>1.4</v>
      </c>
      <c r="BL39">
        <v>0.2</v>
      </c>
      <c r="BM39">
        <f>BL39-BK39</f>
        <v>-1.2</v>
      </c>
      <c r="BN39">
        <v>43.5</v>
      </c>
      <c r="BO39">
        <v>3</v>
      </c>
      <c r="BP39">
        <v>0.04</v>
      </c>
      <c r="BQ39">
        <v>4.97</v>
      </c>
      <c r="BR39" s="15">
        <f>BP39/MAX(0.01,(BP39+BQ39))</f>
        <v>7.9840319361277456E-3</v>
      </c>
      <c r="BS39">
        <v>0.84</v>
      </c>
      <c r="BT39">
        <v>4.18</v>
      </c>
      <c r="BU39" s="15">
        <f>BS39/MAX(0.01,(BS39+BT39))</f>
        <v>0.16733067729083667</v>
      </c>
    </row>
    <row r="40" spans="1:73" x14ac:dyDescent="0.25">
      <c r="B40" t="s">
        <v>210</v>
      </c>
      <c r="C40" t="s">
        <v>211</v>
      </c>
      <c r="D40">
        <v>26</v>
      </c>
      <c r="E40" s="5" t="s">
        <v>212</v>
      </c>
      <c r="F40" s="6">
        <v>71</v>
      </c>
      <c r="G40" s="6">
        <v>190</v>
      </c>
      <c r="H40" s="7">
        <v>33</v>
      </c>
      <c r="I40" s="7">
        <v>3</v>
      </c>
      <c r="J40" s="7">
        <v>3</v>
      </c>
      <c r="K40" s="7">
        <v>6</v>
      </c>
      <c r="L40" s="7">
        <v>-3</v>
      </c>
      <c r="M40" s="7">
        <v>8</v>
      </c>
      <c r="N40" s="7">
        <v>40</v>
      </c>
      <c r="O40" s="8">
        <v>18.05</v>
      </c>
      <c r="P40" s="7">
        <v>24</v>
      </c>
      <c r="Q40" s="7">
        <v>30</v>
      </c>
      <c r="R40" s="7">
        <v>10</v>
      </c>
      <c r="S40" s="7">
        <v>19</v>
      </c>
      <c r="T40" s="7">
        <v>11</v>
      </c>
      <c r="U40" s="9">
        <f>P40/(H40*O40)*60</f>
        <v>2.4175270712666834</v>
      </c>
      <c r="V40" s="9">
        <f>Q40/(H40*O40)*60</f>
        <v>3.0219088390833546</v>
      </c>
      <c r="W40" s="9">
        <f>R40/(H40*O40)*60</f>
        <v>1.0073029463611181</v>
      </c>
      <c r="X40" s="9">
        <f>S40/(H40*O40)*60</f>
        <v>1.9138755980861246</v>
      </c>
      <c r="Y40" s="9">
        <f>T40/(H40*O40)*60</f>
        <v>1.10803324099723</v>
      </c>
      <c r="Z40" s="10">
        <v>791</v>
      </c>
      <c r="AA40" s="7">
        <v>0</v>
      </c>
      <c r="AB40" s="7">
        <v>0</v>
      </c>
      <c r="AC40" s="11">
        <f>AA40/MAX(1,(AA40+AB40))</f>
        <v>0</v>
      </c>
      <c r="AD40">
        <v>0.5</v>
      </c>
      <c r="AE40">
        <v>0.7</v>
      </c>
      <c r="AF40">
        <v>0</v>
      </c>
      <c r="AG40">
        <v>1.2</v>
      </c>
      <c r="AH40" s="8">
        <f>AG40/H40</f>
        <v>3.6363636363636362E-2</v>
      </c>
      <c r="AI40" s="12">
        <f>AG40-(AM40-525000)/1000000*3</f>
        <v>-1.8749999999999998</v>
      </c>
      <c r="AJ40" t="s">
        <v>75</v>
      </c>
      <c r="AK40">
        <v>2012</v>
      </c>
      <c r="AM40" s="13">
        <v>1550000</v>
      </c>
      <c r="AN40" s="7">
        <v>3</v>
      </c>
      <c r="AO40" s="7">
        <v>3</v>
      </c>
      <c r="AP40" s="14">
        <f>(AN40+AO40)/AQ40*60</f>
        <v>0.68735083532219565</v>
      </c>
      <c r="AQ40" s="12">
        <v>523.75</v>
      </c>
      <c r="AR40" s="7">
        <v>0</v>
      </c>
      <c r="AS40" s="7">
        <v>0</v>
      </c>
      <c r="AT40" s="14">
        <f>(AR40+AS40)/MAX(1,AU40)*60</f>
        <v>0</v>
      </c>
      <c r="AU40" s="12">
        <v>35.299999999999997</v>
      </c>
      <c r="AV40" s="12">
        <v>36.883333329999999</v>
      </c>
      <c r="AW40" s="7">
        <v>0</v>
      </c>
      <c r="AX40" s="7">
        <v>0</v>
      </c>
      <c r="AY40">
        <v>15.2</v>
      </c>
      <c r="AZ40">
        <v>34.1</v>
      </c>
      <c r="BA40" s="15">
        <f>AY40/MAX(0.01,(AY40+AZ40))</f>
        <v>0.30831643002028397</v>
      </c>
      <c r="BB40">
        <v>-0.58899999999999997</v>
      </c>
      <c r="BC40">
        <v>-1.9159999999999999</v>
      </c>
      <c r="BD40">
        <v>6</v>
      </c>
      <c r="BE40">
        <v>1.5620000000000001</v>
      </c>
      <c r="BF40">
        <v>4.1210000000000004</v>
      </c>
      <c r="BG40">
        <v>4.5</v>
      </c>
      <c r="BH40">
        <v>4.7300000000000004</v>
      </c>
      <c r="BI40">
        <v>928</v>
      </c>
      <c r="BJ40">
        <v>975</v>
      </c>
      <c r="BK40">
        <v>0.5</v>
      </c>
      <c r="BL40">
        <v>0.2</v>
      </c>
      <c r="BM40">
        <f>BL40-BK40</f>
        <v>-0.3</v>
      </c>
      <c r="BN40">
        <v>55</v>
      </c>
      <c r="BO40">
        <v>4</v>
      </c>
      <c r="BP40">
        <v>1.07</v>
      </c>
      <c r="BQ40">
        <v>3.08</v>
      </c>
      <c r="BR40" s="15">
        <f>BP40/MAX(0.01,(BP40+BQ40))</f>
        <v>0.25783132530120484</v>
      </c>
      <c r="BS40">
        <v>1.1100000000000001</v>
      </c>
      <c r="BT40">
        <v>4.53</v>
      </c>
      <c r="BU40" s="15">
        <f>BS40/MAX(0.01,(BS40+BT40))</f>
        <v>0.19680851063829788</v>
      </c>
    </row>
    <row r="41" spans="1:73" x14ac:dyDescent="0.25">
      <c r="B41" t="s">
        <v>194</v>
      </c>
      <c r="C41" t="s">
        <v>195</v>
      </c>
      <c r="D41">
        <v>27</v>
      </c>
      <c r="E41" s="5" t="s">
        <v>196</v>
      </c>
      <c r="F41" s="6">
        <v>73</v>
      </c>
      <c r="G41" s="6">
        <v>193</v>
      </c>
      <c r="H41" s="7">
        <v>26</v>
      </c>
      <c r="I41" s="7">
        <v>1</v>
      </c>
      <c r="J41" s="7">
        <v>2</v>
      </c>
      <c r="K41" s="7">
        <v>3</v>
      </c>
      <c r="L41" s="7">
        <v>3</v>
      </c>
      <c r="M41" s="7">
        <v>4</v>
      </c>
      <c r="N41" s="7">
        <v>19</v>
      </c>
      <c r="O41" s="8">
        <v>10.55</v>
      </c>
      <c r="P41" s="7">
        <v>24</v>
      </c>
      <c r="Q41" s="7">
        <v>9</v>
      </c>
      <c r="R41" s="7">
        <v>6</v>
      </c>
      <c r="S41" s="7">
        <v>8</v>
      </c>
      <c r="T41" s="7">
        <v>8</v>
      </c>
      <c r="U41" s="9">
        <f>P41/(H41*O41)*60</f>
        <v>5.2497265767407946</v>
      </c>
      <c r="V41" s="9">
        <f>Q41/(H41*O41)*60</f>
        <v>1.9686474662777977</v>
      </c>
      <c r="W41" s="9">
        <f>R41/(H41*O41)*60</f>
        <v>1.3124316441851986</v>
      </c>
      <c r="X41" s="9">
        <f>S41/(H41*O41)*60</f>
        <v>1.749908858913598</v>
      </c>
      <c r="Y41" s="9">
        <f>T41/(H41*O41)*60</f>
        <v>1.749908858913598</v>
      </c>
      <c r="Z41" s="10">
        <v>376</v>
      </c>
      <c r="AA41" s="7">
        <v>0</v>
      </c>
      <c r="AB41" s="7">
        <v>0</v>
      </c>
      <c r="AC41" s="11">
        <f>AA41/MAX(1,(AA41+AB41))</f>
        <v>0</v>
      </c>
      <c r="AD41">
        <v>0</v>
      </c>
      <c r="AE41">
        <v>0.9</v>
      </c>
      <c r="AF41">
        <v>0</v>
      </c>
      <c r="AG41">
        <v>0.9</v>
      </c>
      <c r="AH41" s="8">
        <f>AG41/H41</f>
        <v>3.4615384615384617E-2</v>
      </c>
      <c r="AI41" s="12">
        <f>AG41-(AM41-525000)/1000000*3</f>
        <v>0.22499999999999998</v>
      </c>
      <c r="AJ41" t="s">
        <v>75</v>
      </c>
      <c r="AK41">
        <v>2012</v>
      </c>
      <c r="AM41" s="13">
        <v>750000</v>
      </c>
      <c r="AN41" s="7">
        <v>1</v>
      </c>
      <c r="AO41" s="7">
        <v>2</v>
      </c>
      <c r="AP41" s="14">
        <f>(AN41+AO41)/AQ41*60</f>
        <v>0.67051592475321298</v>
      </c>
      <c r="AQ41" s="12">
        <v>268.45</v>
      </c>
      <c r="AR41" s="7">
        <v>0</v>
      </c>
      <c r="AS41" s="7">
        <v>0</v>
      </c>
      <c r="AT41" s="14">
        <f>(AR41+AS41)/MAX(1,AU41)*60</f>
        <v>0</v>
      </c>
      <c r="AU41" s="12">
        <v>4.5666666669999998</v>
      </c>
      <c r="AV41" s="12">
        <v>1.683333333</v>
      </c>
      <c r="AW41" s="7">
        <v>0</v>
      </c>
      <c r="AX41" s="7">
        <v>0</v>
      </c>
      <c r="AY41">
        <v>10.130000000000001</v>
      </c>
      <c r="AZ41">
        <v>38.549999999999997</v>
      </c>
      <c r="BA41" s="15">
        <f>AY41/MAX(0.01,(AY41+AZ41))</f>
        <v>0.20809367296631062</v>
      </c>
      <c r="BB41">
        <v>-1.0409999999999999</v>
      </c>
      <c r="BC41">
        <v>-0.17699999999999999</v>
      </c>
      <c r="BD41">
        <v>7</v>
      </c>
      <c r="BE41">
        <v>0.28899999999999998</v>
      </c>
      <c r="BF41">
        <v>5.915</v>
      </c>
      <c r="BG41">
        <v>-0.2</v>
      </c>
      <c r="BH41">
        <v>9.02</v>
      </c>
      <c r="BI41">
        <v>942</v>
      </c>
      <c r="BJ41">
        <v>1032</v>
      </c>
      <c r="BK41">
        <v>0.5</v>
      </c>
      <c r="BL41">
        <v>0.9</v>
      </c>
      <c r="BM41">
        <f>BL41-BK41</f>
        <v>0.4</v>
      </c>
      <c r="BN41">
        <v>62.5</v>
      </c>
      <c r="BO41">
        <v>9</v>
      </c>
      <c r="BP41">
        <v>0.18</v>
      </c>
      <c r="BQ41">
        <v>5.53</v>
      </c>
      <c r="BR41" s="15">
        <f>BP41/MAX(0.01,(BP41+BQ41))</f>
        <v>3.1523642732049037E-2</v>
      </c>
      <c r="BS41">
        <v>0.06</v>
      </c>
      <c r="BT41">
        <v>4.28</v>
      </c>
      <c r="BU41" s="15">
        <f>BS41/MAX(0.01,(BS41+BT41))</f>
        <v>1.3824884792626727E-2</v>
      </c>
    </row>
    <row r="42" spans="1:73" x14ac:dyDescent="0.25">
      <c r="B42" t="s">
        <v>413</v>
      </c>
      <c r="C42" t="s">
        <v>360</v>
      </c>
      <c r="D42">
        <v>28</v>
      </c>
      <c r="E42" s="5" t="s">
        <v>414</v>
      </c>
      <c r="F42" s="6">
        <v>74</v>
      </c>
      <c r="G42" s="6">
        <v>203</v>
      </c>
      <c r="H42" s="7">
        <v>42</v>
      </c>
      <c r="I42" s="7">
        <v>2</v>
      </c>
      <c r="J42" s="7">
        <v>3</v>
      </c>
      <c r="K42" s="7">
        <v>5</v>
      </c>
      <c r="L42" s="7">
        <v>0</v>
      </c>
      <c r="M42" s="7">
        <v>28</v>
      </c>
      <c r="N42" s="7">
        <v>19</v>
      </c>
      <c r="O42" s="8">
        <v>13.26667</v>
      </c>
      <c r="P42" s="7">
        <v>63</v>
      </c>
      <c r="Q42" s="7">
        <v>53</v>
      </c>
      <c r="R42" s="7">
        <v>10</v>
      </c>
      <c r="S42" s="7">
        <v>9</v>
      </c>
      <c r="T42" s="7">
        <v>5</v>
      </c>
      <c r="U42" s="9">
        <f>P42/(H42*O42)*60</f>
        <v>6.783917893487966</v>
      </c>
      <c r="V42" s="9">
        <f>Q42/(H42*O42)*60</f>
        <v>5.7071055294422575</v>
      </c>
      <c r="W42" s="9">
        <f>R42/(H42*O42)*60</f>
        <v>1.076812364045709</v>
      </c>
      <c r="X42" s="9">
        <f>S42/(H42*O42)*60</f>
        <v>0.96913112764113807</v>
      </c>
      <c r="Y42" s="9">
        <f>T42/(H42*O42)*60</f>
        <v>0.53840618202285451</v>
      </c>
      <c r="Z42" s="10">
        <v>765</v>
      </c>
      <c r="AA42" s="7">
        <v>0</v>
      </c>
      <c r="AB42" s="7">
        <v>0</v>
      </c>
      <c r="AC42" s="11">
        <f>AA42/MAX(1,(AA42+AB42))</f>
        <v>0</v>
      </c>
      <c r="AD42">
        <v>-0.3</v>
      </c>
      <c r="AE42">
        <v>1.5</v>
      </c>
      <c r="AF42">
        <v>0</v>
      </c>
      <c r="AG42">
        <v>1.2</v>
      </c>
      <c r="AH42" s="8">
        <f>AG42/H42</f>
        <v>2.8571428571428571E-2</v>
      </c>
      <c r="AI42" s="12">
        <f>AG42-(AM42-525000)/1000000*3</f>
        <v>0.37499999999999989</v>
      </c>
      <c r="AJ42" t="s">
        <v>75</v>
      </c>
      <c r="AK42">
        <v>2012</v>
      </c>
      <c r="AM42" s="13">
        <v>800000</v>
      </c>
      <c r="AN42" s="7">
        <v>2</v>
      </c>
      <c r="AO42" s="7">
        <v>1</v>
      </c>
      <c r="AP42" s="14">
        <f>(AN42+AO42)/AQ42*60</f>
        <v>0.35785288270377735</v>
      </c>
      <c r="AQ42" s="12">
        <v>503</v>
      </c>
      <c r="AR42" s="7">
        <v>0</v>
      </c>
      <c r="AS42" s="7">
        <v>1</v>
      </c>
      <c r="AT42" s="14">
        <f>(AR42+AS42)/MAX(1,AU42)*60</f>
        <v>15.384615384615387</v>
      </c>
      <c r="AU42" s="12">
        <v>3.9</v>
      </c>
      <c r="AV42" s="12">
        <v>50.916666669999998</v>
      </c>
      <c r="AW42" s="7">
        <v>0</v>
      </c>
      <c r="AX42" s="7">
        <v>0</v>
      </c>
      <c r="AY42">
        <v>11.74</v>
      </c>
      <c r="AZ42">
        <v>35.35</v>
      </c>
      <c r="BA42" s="15">
        <f>AY42/MAX(0.01,(AY42+AZ42))</f>
        <v>0.24930983223614353</v>
      </c>
      <c r="BB42">
        <v>-1.58</v>
      </c>
      <c r="BC42">
        <v>-1.2330000000000001</v>
      </c>
      <c r="BD42" s="16">
        <v>7</v>
      </c>
      <c r="BE42">
        <v>0.58399999999999996</v>
      </c>
      <c r="BF42">
        <v>-4.8879999999999999</v>
      </c>
      <c r="BG42">
        <v>-3.4</v>
      </c>
      <c r="BH42">
        <v>8.4499999999999993</v>
      </c>
      <c r="BI42">
        <v>923</v>
      </c>
      <c r="BJ42">
        <v>1008</v>
      </c>
      <c r="BK42">
        <v>1.2</v>
      </c>
      <c r="BL42">
        <v>0.6</v>
      </c>
      <c r="BM42">
        <f>BL42-BK42</f>
        <v>-0.6</v>
      </c>
      <c r="BN42">
        <v>50.8</v>
      </c>
      <c r="BO42">
        <v>3</v>
      </c>
      <c r="BP42">
        <v>0.09</v>
      </c>
      <c r="BQ42">
        <v>5.61</v>
      </c>
      <c r="BR42" s="15">
        <f>BP42/MAX(0.01,(BP42+BQ42))</f>
        <v>1.5789473684210527E-2</v>
      </c>
      <c r="BS42">
        <v>1.21</v>
      </c>
      <c r="BT42">
        <v>4.37</v>
      </c>
      <c r="BU42" s="15">
        <f>BS42/MAX(0.01,(BS42+BT42))</f>
        <v>0.21684587813620071</v>
      </c>
    </row>
    <row r="43" spans="1:73" x14ac:dyDescent="0.25">
      <c r="B43" t="s">
        <v>164</v>
      </c>
      <c r="C43" t="s">
        <v>165</v>
      </c>
      <c r="D43">
        <v>33</v>
      </c>
      <c r="E43" s="5" t="s">
        <v>166</v>
      </c>
      <c r="F43" s="6">
        <v>76</v>
      </c>
      <c r="G43" s="6">
        <v>207</v>
      </c>
      <c r="H43" s="7">
        <v>62</v>
      </c>
      <c r="I43" s="7">
        <v>1</v>
      </c>
      <c r="J43" s="7">
        <v>6</v>
      </c>
      <c r="K43" s="7">
        <v>7</v>
      </c>
      <c r="L43" s="7">
        <v>1</v>
      </c>
      <c r="M43" s="7">
        <v>66</v>
      </c>
      <c r="N43" s="7">
        <v>36</v>
      </c>
      <c r="O43" s="8">
        <v>16.100000000000001</v>
      </c>
      <c r="P43" s="7">
        <v>144</v>
      </c>
      <c r="Q43" s="7">
        <v>60</v>
      </c>
      <c r="R43" s="7">
        <v>24</v>
      </c>
      <c r="S43" s="7">
        <v>33</v>
      </c>
      <c r="T43" s="7">
        <v>9</v>
      </c>
      <c r="U43" s="9">
        <f>P43/(H43*O43)*60</f>
        <v>8.6555800440793416</v>
      </c>
      <c r="V43" s="9">
        <f>Q43/(H43*O43)*60</f>
        <v>3.6064916850330593</v>
      </c>
      <c r="W43" s="9">
        <f>R43/(H43*O43)*60</f>
        <v>1.4425966740132239</v>
      </c>
      <c r="X43" s="9">
        <f>S43/(H43*O43)*60</f>
        <v>1.9835704267681828</v>
      </c>
      <c r="Y43" s="9">
        <f>T43/(H43*O43)*60</f>
        <v>0.54097375275495885</v>
      </c>
      <c r="Z43" s="10">
        <v>1328</v>
      </c>
      <c r="AA43" s="7">
        <v>0</v>
      </c>
      <c r="AB43" s="7">
        <v>0</v>
      </c>
      <c r="AC43" s="11">
        <f>AA43/MAX(1,(AA43+AB43))</f>
        <v>0</v>
      </c>
      <c r="AD43">
        <v>-0.7</v>
      </c>
      <c r="AE43">
        <v>2.2999999999999998</v>
      </c>
      <c r="AF43">
        <v>0</v>
      </c>
      <c r="AG43">
        <v>1.6</v>
      </c>
      <c r="AH43" s="8">
        <f>AG43/H43</f>
        <v>2.5806451612903226E-2</v>
      </c>
      <c r="AI43" s="12">
        <f>AG43-(AM43-525000)/1000000*3</f>
        <v>-7.6250000000000018</v>
      </c>
      <c r="AJ43" t="s">
        <v>75</v>
      </c>
      <c r="AK43">
        <v>2012</v>
      </c>
      <c r="AM43" s="13">
        <v>3600000</v>
      </c>
      <c r="AN43" s="7">
        <v>1</v>
      </c>
      <c r="AO43" s="7">
        <v>6</v>
      </c>
      <c r="AP43" s="14">
        <f>(AN43+AO43)/AQ43*60</f>
        <v>0.44693530081040489</v>
      </c>
      <c r="AQ43" s="12">
        <v>939.73333330000003</v>
      </c>
      <c r="AR43" s="7">
        <v>0</v>
      </c>
      <c r="AS43" s="7">
        <v>0</v>
      </c>
      <c r="AT43" s="14">
        <f>(AR43+AS43)/MAX(1,AU43)*60</f>
        <v>0</v>
      </c>
      <c r="AU43" s="12">
        <v>4.05</v>
      </c>
      <c r="AV43" s="12">
        <v>54.95</v>
      </c>
      <c r="AW43" s="7">
        <v>0</v>
      </c>
      <c r="AX43" s="7">
        <v>0</v>
      </c>
      <c r="AY43">
        <v>14.72</v>
      </c>
      <c r="AZ43">
        <v>34.630000000000003</v>
      </c>
      <c r="BA43" s="15">
        <f>AY43/MAX(0.01,(AY43+AZ43))</f>
        <v>0.29827760891590677</v>
      </c>
      <c r="BB43">
        <v>-0.50700000000000001</v>
      </c>
      <c r="BC43">
        <v>-9.6000000000000002E-2</v>
      </c>
      <c r="BD43">
        <v>5</v>
      </c>
      <c r="BE43">
        <v>1.8460000000000001</v>
      </c>
      <c r="BF43">
        <v>-4.6130000000000004</v>
      </c>
      <c r="BG43">
        <v>12</v>
      </c>
      <c r="BH43">
        <v>6.8</v>
      </c>
      <c r="BI43">
        <v>931</v>
      </c>
      <c r="BJ43">
        <v>999</v>
      </c>
      <c r="BK43">
        <v>1.1000000000000001</v>
      </c>
      <c r="BL43">
        <v>0.4</v>
      </c>
      <c r="BM43">
        <f>BL43-BK43</f>
        <v>-0.70000000000000007</v>
      </c>
      <c r="BN43">
        <v>47.8</v>
      </c>
      <c r="BO43">
        <v>3</v>
      </c>
      <c r="BP43">
        <v>0.06</v>
      </c>
      <c r="BQ43">
        <v>4.54</v>
      </c>
      <c r="BR43" s="15">
        <f>BP43/MAX(0.01,(BP43+BQ43))</f>
        <v>1.3043478260869566E-2</v>
      </c>
      <c r="BS43">
        <v>0.84</v>
      </c>
      <c r="BT43">
        <v>3.82</v>
      </c>
      <c r="BU43" s="15">
        <f>BS43/MAX(0.01,(BS43+BT43))</f>
        <v>0.18025751072961371</v>
      </c>
    </row>
    <row r="44" spans="1:73" x14ac:dyDescent="0.25">
      <c r="B44" t="s">
        <v>376</v>
      </c>
      <c r="C44" t="s">
        <v>241</v>
      </c>
      <c r="D44">
        <v>36</v>
      </c>
      <c r="E44" s="5" t="s">
        <v>377</v>
      </c>
      <c r="F44" s="6">
        <v>68</v>
      </c>
      <c r="G44" s="6">
        <v>198</v>
      </c>
      <c r="H44" s="7">
        <v>66</v>
      </c>
      <c r="I44" s="7">
        <v>4</v>
      </c>
      <c r="J44" s="7">
        <v>7</v>
      </c>
      <c r="K44" s="7">
        <v>11</v>
      </c>
      <c r="L44" s="7">
        <v>-4</v>
      </c>
      <c r="M44" s="7">
        <v>33</v>
      </c>
      <c r="N44" s="7">
        <v>38</v>
      </c>
      <c r="O44" s="8">
        <v>17.533329999999999</v>
      </c>
      <c r="P44" s="7">
        <v>103</v>
      </c>
      <c r="Q44" s="7">
        <v>65</v>
      </c>
      <c r="R44" s="7">
        <v>22</v>
      </c>
      <c r="S44" s="7">
        <v>29</v>
      </c>
      <c r="T44" s="7">
        <v>23</v>
      </c>
      <c r="U44" s="9">
        <f>P44/(H44*O44)*60</f>
        <v>5.3404780287808213</v>
      </c>
      <c r="V44" s="9">
        <f>Q44/(H44*O44)*60</f>
        <v>3.3702045812694505</v>
      </c>
      <c r="W44" s="9">
        <f>R44/(H44*O44)*60</f>
        <v>1.1406846275065832</v>
      </c>
      <c r="X44" s="9">
        <f>S44/(H44*O44)*60</f>
        <v>1.5036297362586779</v>
      </c>
      <c r="Y44" s="9">
        <f>T44/(H44*O44)*60</f>
        <v>1.1925339287568826</v>
      </c>
      <c r="Z44" s="10">
        <v>1505</v>
      </c>
      <c r="AA44" s="7">
        <v>0</v>
      </c>
      <c r="AB44" s="7">
        <v>0</v>
      </c>
      <c r="AC44" s="11">
        <f>AA44/MAX(1,(AA44+AB44))</f>
        <v>0</v>
      </c>
      <c r="AD44">
        <v>-0.7</v>
      </c>
      <c r="AE44">
        <v>2.2999999999999998</v>
      </c>
      <c r="AF44">
        <v>0</v>
      </c>
      <c r="AG44">
        <v>1.6</v>
      </c>
      <c r="AH44" s="8">
        <f>AG44/H44</f>
        <v>2.4242424242424242E-2</v>
      </c>
      <c r="AI44" s="12">
        <f>AG44-(AM44-525000)/1000000*3</f>
        <v>-0.87499999999999956</v>
      </c>
      <c r="AJ44" t="s">
        <v>75</v>
      </c>
      <c r="AK44">
        <v>2012</v>
      </c>
      <c r="AM44" s="13">
        <v>1350000</v>
      </c>
      <c r="AN44" s="7">
        <v>4</v>
      </c>
      <c r="AO44" s="7">
        <v>7</v>
      </c>
      <c r="AP44" s="14">
        <f>(AN44+AO44)/AQ44*60</f>
        <v>0.60742717776448385</v>
      </c>
      <c r="AQ44" s="12">
        <v>1086.55</v>
      </c>
      <c r="AR44" s="7">
        <v>0</v>
      </c>
      <c r="AS44" s="7">
        <v>0</v>
      </c>
      <c r="AT44" s="14">
        <f>(AR44+AS44)/MAX(1,AU44)*60</f>
        <v>0</v>
      </c>
      <c r="AU44" s="12">
        <v>21.216666669999999</v>
      </c>
      <c r="AV44" s="12">
        <v>50.266666669999999</v>
      </c>
      <c r="AW44" s="7">
        <v>0</v>
      </c>
      <c r="AX44" s="7">
        <v>0</v>
      </c>
      <c r="AY44">
        <v>15.96</v>
      </c>
      <c r="AZ44">
        <v>33.94</v>
      </c>
      <c r="BA44" s="15">
        <f>AY44/MAX(0.01,(AY44+AZ44))</f>
        <v>0.31983967935871749</v>
      </c>
      <c r="BB44">
        <v>-0.35199999999999998</v>
      </c>
      <c r="BC44">
        <v>0.90400000000000003</v>
      </c>
      <c r="BD44" s="16">
        <v>5</v>
      </c>
      <c r="BE44">
        <v>-0.38900000000000001</v>
      </c>
      <c r="BF44">
        <v>-7.3650000000000002</v>
      </c>
      <c r="BG44">
        <v>-3.5</v>
      </c>
      <c r="BH44">
        <v>9.43</v>
      </c>
      <c r="BI44">
        <v>909</v>
      </c>
      <c r="BJ44">
        <v>1003</v>
      </c>
      <c r="BK44">
        <v>0.6</v>
      </c>
      <c r="BL44">
        <v>0.6</v>
      </c>
      <c r="BM44">
        <f>BL44-BK44</f>
        <v>0</v>
      </c>
      <c r="BN44">
        <v>46.5</v>
      </c>
      <c r="BO44">
        <v>7</v>
      </c>
      <c r="BP44">
        <v>0.31</v>
      </c>
      <c r="BQ44">
        <v>4.47</v>
      </c>
      <c r="BR44" s="15">
        <f>BP44/MAX(0.01,(BP44+BQ44))</f>
        <v>6.4853556485355651E-2</v>
      </c>
      <c r="BS44">
        <v>0.74</v>
      </c>
      <c r="BT44">
        <v>3.64</v>
      </c>
      <c r="BU44" s="15">
        <f>BS44/MAX(0.01,(BS44+BT44))</f>
        <v>0.16894977168949771</v>
      </c>
    </row>
    <row r="45" spans="1:73" x14ac:dyDescent="0.25">
      <c r="B45" t="s">
        <v>214</v>
      </c>
      <c r="C45" t="s">
        <v>570</v>
      </c>
      <c r="D45">
        <v>30</v>
      </c>
      <c r="E45" s="5" t="s">
        <v>571</v>
      </c>
      <c r="F45" s="6">
        <v>74</v>
      </c>
      <c r="G45" s="6">
        <v>210</v>
      </c>
      <c r="H45" s="7">
        <v>39</v>
      </c>
      <c r="I45" s="7">
        <v>1</v>
      </c>
      <c r="J45" s="7">
        <v>1</v>
      </c>
      <c r="K45" s="7">
        <v>2</v>
      </c>
      <c r="L45" s="7">
        <v>4</v>
      </c>
      <c r="M45" s="7">
        <v>8</v>
      </c>
      <c r="N45" s="7">
        <v>24</v>
      </c>
      <c r="O45" s="8">
        <v>14.8</v>
      </c>
      <c r="P45" s="7">
        <v>23</v>
      </c>
      <c r="Q45" s="7">
        <v>40</v>
      </c>
      <c r="R45" s="7">
        <v>19</v>
      </c>
      <c r="S45" s="7">
        <v>23</v>
      </c>
      <c r="T45" s="7">
        <v>7</v>
      </c>
      <c r="U45" s="9">
        <f>P45/(H45*O45)*60</f>
        <v>2.3908523908523907</v>
      </c>
      <c r="V45" s="9">
        <f>Q45/(H45*O45)*60</f>
        <v>4.1580041580041573</v>
      </c>
      <c r="W45" s="9">
        <f>R45/(H45*O45)*60</f>
        <v>1.9750519750519751</v>
      </c>
      <c r="X45" s="9">
        <f>S45/(H45*O45)*60</f>
        <v>2.3908523908523907</v>
      </c>
      <c r="Y45" s="9">
        <f>T45/(H45*O45)*60</f>
        <v>0.72765072765072758</v>
      </c>
      <c r="Z45" s="10">
        <v>757</v>
      </c>
      <c r="AA45" s="7">
        <v>0</v>
      </c>
      <c r="AB45" s="7">
        <v>0</v>
      </c>
      <c r="AC45" s="11">
        <f>AA45/MAX(1,(AA45+AB45))</f>
        <v>0</v>
      </c>
      <c r="AD45">
        <v>-1.5</v>
      </c>
      <c r="AE45">
        <v>1.9</v>
      </c>
      <c r="AF45">
        <v>0</v>
      </c>
      <c r="AG45">
        <v>0.4</v>
      </c>
      <c r="AH45" s="8">
        <f>AG45/H45</f>
        <v>1.0256410256410256E-2</v>
      </c>
      <c r="AI45" s="12">
        <f>AG45-(AM45-525000)/1000000*3</f>
        <v>-1.4750000000000001</v>
      </c>
      <c r="AJ45" t="s">
        <v>75</v>
      </c>
      <c r="AK45">
        <v>2012</v>
      </c>
      <c r="AM45" s="13">
        <v>1150000</v>
      </c>
      <c r="AN45" s="7">
        <v>1</v>
      </c>
      <c r="AO45" s="7">
        <v>1</v>
      </c>
      <c r="AP45" s="14">
        <f>(AN45+AO45)/AQ45*60</f>
        <v>0.23353876096227949</v>
      </c>
      <c r="AQ45" s="12">
        <v>513.83333330000005</v>
      </c>
      <c r="AR45" s="7">
        <v>0</v>
      </c>
      <c r="AS45" s="7">
        <v>0</v>
      </c>
      <c r="AT45" s="14">
        <f>(AR45+AS45)/MAX(1,AU45)*60</f>
        <v>0</v>
      </c>
      <c r="AU45" s="12">
        <v>2.3166666669999998</v>
      </c>
      <c r="AV45" s="12">
        <v>61.616666670000001</v>
      </c>
      <c r="AW45" s="7">
        <v>0</v>
      </c>
      <c r="AX45" s="7">
        <v>0</v>
      </c>
      <c r="AY45">
        <v>13.06</v>
      </c>
      <c r="AZ45">
        <v>36.22</v>
      </c>
      <c r="BA45" s="15">
        <f>AY45/MAX(0.01,(AY45+AZ45))</f>
        <v>0.26501623376623379</v>
      </c>
      <c r="BB45">
        <v>-0.91300000000000003</v>
      </c>
      <c r="BC45">
        <v>-1.5369999999999999</v>
      </c>
      <c r="BD45" s="16">
        <v>8</v>
      </c>
      <c r="BE45">
        <v>-0.33100000000000002</v>
      </c>
      <c r="BF45">
        <v>0.253</v>
      </c>
      <c r="BG45">
        <v>-6.2</v>
      </c>
      <c r="BH45">
        <v>11.63</v>
      </c>
      <c r="BI45">
        <v>911</v>
      </c>
      <c r="BJ45">
        <v>1027</v>
      </c>
      <c r="BK45">
        <v>0.4</v>
      </c>
      <c r="BL45">
        <v>0.5</v>
      </c>
      <c r="BM45">
        <f>BL45-BK45</f>
        <v>9.9999999999999978E-2</v>
      </c>
      <c r="BN45">
        <v>50.5</v>
      </c>
      <c r="BO45">
        <v>6</v>
      </c>
      <c r="BP45">
        <v>0.06</v>
      </c>
      <c r="BQ45">
        <v>4.3600000000000003</v>
      </c>
      <c r="BR45" s="15">
        <f>BP45/MAX(0.01,(BP45+BQ45))</f>
        <v>1.3574660633484163E-2</v>
      </c>
      <c r="BS45">
        <v>1.58</v>
      </c>
      <c r="BT45">
        <v>3.57</v>
      </c>
      <c r="BU45" s="15">
        <f>BS45/MAX(0.01,(BS45+BT45))</f>
        <v>0.30679611650485439</v>
      </c>
    </row>
    <row r="46" spans="1:73" x14ac:dyDescent="0.25">
      <c r="B46" t="s">
        <v>191</v>
      </c>
      <c r="C46" t="s">
        <v>192</v>
      </c>
      <c r="D46">
        <v>40</v>
      </c>
      <c r="E46" s="5" t="s">
        <v>193</v>
      </c>
      <c r="F46" s="6">
        <v>74</v>
      </c>
      <c r="G46" s="6">
        <v>238</v>
      </c>
      <c r="H46" s="7">
        <v>51</v>
      </c>
      <c r="I46" s="7">
        <v>0</v>
      </c>
      <c r="J46" s="7">
        <v>7</v>
      </c>
      <c r="K46" s="7">
        <v>7</v>
      </c>
      <c r="L46" s="7">
        <v>-6</v>
      </c>
      <c r="M46" s="7">
        <v>23</v>
      </c>
      <c r="N46" s="7">
        <v>30</v>
      </c>
      <c r="O46" s="8">
        <v>13.5</v>
      </c>
      <c r="P46" s="7">
        <v>46</v>
      </c>
      <c r="Q46" s="7">
        <v>44</v>
      </c>
      <c r="R46" s="7">
        <v>20</v>
      </c>
      <c r="S46" s="7">
        <v>32</v>
      </c>
      <c r="T46" s="7">
        <v>11</v>
      </c>
      <c r="U46" s="9">
        <f>P46/(H46*O46)*60</f>
        <v>4.0087145969498907</v>
      </c>
      <c r="V46" s="9">
        <f>Q46/(H46*O46)*60</f>
        <v>3.8344226579520697</v>
      </c>
      <c r="W46" s="9">
        <f>R46/(H46*O46)*60</f>
        <v>1.7429193899782136</v>
      </c>
      <c r="X46" s="9">
        <f>S46/(H46*O46)*60</f>
        <v>2.7886710239651418</v>
      </c>
      <c r="Y46" s="9">
        <f>T46/(H46*O46)*60</f>
        <v>0.95860566448801743</v>
      </c>
      <c r="Z46" s="10">
        <v>951</v>
      </c>
      <c r="AA46" s="7">
        <v>0</v>
      </c>
      <c r="AB46" s="7">
        <v>0</v>
      </c>
      <c r="AC46" s="11">
        <f>AA46/MAX(1,(AA46+AB46))</f>
        <v>0</v>
      </c>
      <c r="AD46">
        <v>-0.2</v>
      </c>
      <c r="AE46">
        <v>0.6</v>
      </c>
      <c r="AF46">
        <v>0</v>
      </c>
      <c r="AG46">
        <v>0.4</v>
      </c>
      <c r="AH46" s="8">
        <f>AG46/H46</f>
        <v>7.8431372549019607E-3</v>
      </c>
      <c r="AI46" s="12">
        <f>AG46-(AM46-525000)/1000000*3</f>
        <v>-0.57500000000000007</v>
      </c>
      <c r="AJ46" t="s">
        <v>75</v>
      </c>
      <c r="AK46">
        <v>2012</v>
      </c>
      <c r="AM46" s="13">
        <v>850000</v>
      </c>
      <c r="AN46" s="7">
        <v>0</v>
      </c>
      <c r="AO46" s="7">
        <v>7</v>
      </c>
      <c r="AP46" s="14">
        <f>(AN46+AO46)/AQ46*60</f>
        <v>0.68174439991982771</v>
      </c>
      <c r="AQ46" s="12">
        <v>616.06666670000004</v>
      </c>
      <c r="AR46" s="7">
        <v>0</v>
      </c>
      <c r="AS46" s="7">
        <v>0</v>
      </c>
      <c r="AT46" s="14">
        <f>(AR46+AS46)/MAX(1,AU46)*60</f>
        <v>0</v>
      </c>
      <c r="AU46" s="12">
        <v>0.76666666699999997</v>
      </c>
      <c r="AV46" s="12">
        <v>72.266666670000006</v>
      </c>
      <c r="AW46" s="7">
        <v>0</v>
      </c>
      <c r="AX46" s="7">
        <v>0</v>
      </c>
      <c r="AY46">
        <v>12</v>
      </c>
      <c r="AZ46">
        <v>36.92</v>
      </c>
      <c r="BA46" s="15">
        <f>AY46/MAX(0.01,(AY46+AZ46))</f>
        <v>0.24529844644317253</v>
      </c>
      <c r="BB46">
        <v>-1.1719999999999999</v>
      </c>
      <c r="BC46">
        <v>-1.5009999999999999</v>
      </c>
      <c r="BD46">
        <v>8</v>
      </c>
      <c r="BE46">
        <v>0.42799999999999999</v>
      </c>
      <c r="BF46">
        <v>6.0970000000000004</v>
      </c>
      <c r="BG46">
        <v>-0.4</v>
      </c>
      <c r="BH46">
        <v>7.17</v>
      </c>
      <c r="BI46">
        <v>905</v>
      </c>
      <c r="BJ46">
        <v>976</v>
      </c>
      <c r="BK46">
        <v>0.8</v>
      </c>
      <c r="BL46">
        <v>0.1</v>
      </c>
      <c r="BM46">
        <f>BL46-BK46</f>
        <v>-0.70000000000000007</v>
      </c>
      <c r="BN46">
        <v>59.4</v>
      </c>
      <c r="BO46">
        <v>6</v>
      </c>
      <c r="BP46">
        <v>0.02</v>
      </c>
      <c r="BQ46">
        <v>5.58</v>
      </c>
      <c r="BR46" s="15">
        <f>BP46/MAX(0.01,(BP46+BQ46))</f>
        <v>3.5714285714285718E-3</v>
      </c>
      <c r="BS46">
        <v>1.43</v>
      </c>
      <c r="BT46">
        <v>3.36</v>
      </c>
      <c r="BU46" s="15">
        <f>BS46/MAX(0.01,(BS46+BT46))</f>
        <v>0.29853862212943633</v>
      </c>
    </row>
    <row r="47" spans="1:73" x14ac:dyDescent="0.25">
      <c r="B47" t="s">
        <v>438</v>
      </c>
      <c r="C47" t="s">
        <v>211</v>
      </c>
      <c r="D47">
        <v>31</v>
      </c>
      <c r="E47" s="5" t="s">
        <v>439</v>
      </c>
      <c r="F47" s="6">
        <v>76</v>
      </c>
      <c r="G47" s="6">
        <v>237</v>
      </c>
      <c r="H47" s="7">
        <v>29</v>
      </c>
      <c r="I47" s="7">
        <v>1</v>
      </c>
      <c r="J47" s="7">
        <v>2</v>
      </c>
      <c r="K47" s="7">
        <v>3</v>
      </c>
      <c r="L47" s="7">
        <v>0</v>
      </c>
      <c r="M47" s="7">
        <v>33</v>
      </c>
      <c r="N47" s="7">
        <v>17</v>
      </c>
      <c r="O47" s="8">
        <v>11.9</v>
      </c>
      <c r="P47" s="7">
        <v>58</v>
      </c>
      <c r="Q47" s="7">
        <v>26</v>
      </c>
      <c r="R47" s="7">
        <v>10</v>
      </c>
      <c r="S47" s="7">
        <v>6</v>
      </c>
      <c r="T47" s="7">
        <v>3</v>
      </c>
      <c r="U47" s="9">
        <f>P47/(H47*O47)*60</f>
        <v>10.084033613445378</v>
      </c>
      <c r="V47" s="9">
        <f>Q47/(H47*O47)*60</f>
        <v>4.5204288611996519</v>
      </c>
      <c r="W47" s="9">
        <f>R47/(H47*O47)*60</f>
        <v>1.7386264850767892</v>
      </c>
      <c r="X47" s="9">
        <f>S47/(H47*O47)*60</f>
        <v>1.0431758910460736</v>
      </c>
      <c r="Y47" s="9">
        <f>T47/(H47*O47)*60</f>
        <v>0.52158794552303678</v>
      </c>
      <c r="Z47" s="10">
        <v>481</v>
      </c>
      <c r="AA47" s="7">
        <v>0</v>
      </c>
      <c r="AB47" s="7">
        <v>0</v>
      </c>
      <c r="AC47" s="11">
        <f>AA47/MAX(1,(AA47+AB47))</f>
        <v>0</v>
      </c>
      <c r="AD47">
        <v>-0.1</v>
      </c>
      <c r="AE47">
        <v>0.3</v>
      </c>
      <c r="AF47">
        <v>0</v>
      </c>
      <c r="AG47">
        <v>0.2</v>
      </c>
      <c r="AH47" s="8">
        <f>AG47/H47</f>
        <v>6.8965517241379318E-3</v>
      </c>
      <c r="AI47" s="12">
        <f>AG47-(AM47-525000)/1000000*3</f>
        <v>-0.3249999999999999</v>
      </c>
      <c r="AJ47" t="s">
        <v>75</v>
      </c>
      <c r="AK47">
        <v>2012</v>
      </c>
      <c r="AM47" s="13">
        <v>700000</v>
      </c>
      <c r="AN47" s="7">
        <v>1</v>
      </c>
      <c r="AO47" s="7">
        <v>2</v>
      </c>
      <c r="AP47" s="14">
        <f>(AN47+AO47)/AQ47*60</f>
        <v>0.56373316630128401</v>
      </c>
      <c r="AQ47" s="12">
        <v>319.3</v>
      </c>
      <c r="AR47" s="7">
        <v>0</v>
      </c>
      <c r="AS47" s="7">
        <v>0</v>
      </c>
      <c r="AT47" s="14">
        <f>(AR47+AS47)/MAX(1,AU47)*60</f>
        <v>0</v>
      </c>
      <c r="AU47" s="12">
        <v>0</v>
      </c>
      <c r="AV47" s="12">
        <v>26.05</v>
      </c>
      <c r="AW47" s="7">
        <v>0</v>
      </c>
      <c r="AX47" s="7">
        <v>0</v>
      </c>
      <c r="AY47">
        <v>10.98</v>
      </c>
      <c r="AZ47">
        <v>37.19</v>
      </c>
      <c r="BA47" s="15">
        <f>AY47/MAX(0.01,(AY47+AZ47))</f>
        <v>0.22794270292713306</v>
      </c>
      <c r="BB47">
        <v>-1.47</v>
      </c>
      <c r="BC47">
        <v>0.38400000000000001</v>
      </c>
      <c r="BD47" s="16">
        <v>7</v>
      </c>
      <c r="BE47">
        <v>-1.081</v>
      </c>
      <c r="BF47">
        <v>4.5419999999999998</v>
      </c>
      <c r="BG47">
        <v>-4.5</v>
      </c>
      <c r="BH47">
        <v>7.95</v>
      </c>
      <c r="BI47">
        <v>929</v>
      </c>
      <c r="BJ47">
        <v>1008</v>
      </c>
      <c r="BK47">
        <v>1.3</v>
      </c>
      <c r="BL47">
        <v>0.2</v>
      </c>
      <c r="BM47">
        <f>BL47-BK47</f>
        <v>-1.1000000000000001</v>
      </c>
      <c r="BN47">
        <v>49.2</v>
      </c>
      <c r="BO47">
        <v>2</v>
      </c>
      <c r="BP47">
        <v>0</v>
      </c>
      <c r="BQ47">
        <v>0</v>
      </c>
      <c r="BR47" s="15">
        <f>BP47/MAX(0.01,(BP47+BQ47))</f>
        <v>0</v>
      </c>
      <c r="BS47">
        <v>0.88</v>
      </c>
      <c r="BT47">
        <v>4.38</v>
      </c>
      <c r="BU47" s="15">
        <f>BS47/MAX(0.01,(BS47+BT47))</f>
        <v>0.1673003802281369</v>
      </c>
    </row>
    <row r="48" spans="1:73" x14ac:dyDescent="0.25">
      <c r="B48" t="s">
        <v>400</v>
      </c>
      <c r="C48" t="s">
        <v>360</v>
      </c>
      <c r="D48">
        <v>38</v>
      </c>
      <c r="E48" s="5" t="s">
        <v>401</v>
      </c>
      <c r="F48" s="6">
        <v>73</v>
      </c>
      <c r="G48" s="6">
        <v>200</v>
      </c>
      <c r="H48" s="7">
        <v>65</v>
      </c>
      <c r="I48" s="7">
        <v>0</v>
      </c>
      <c r="J48" s="7">
        <v>8</v>
      </c>
      <c r="K48" s="7">
        <v>8</v>
      </c>
      <c r="L48" s="7">
        <v>-19</v>
      </c>
      <c r="M48" s="7">
        <v>53</v>
      </c>
      <c r="N48" s="7">
        <v>67</v>
      </c>
      <c r="O48" s="8">
        <v>17.066669999999998</v>
      </c>
      <c r="P48" s="7">
        <v>55</v>
      </c>
      <c r="Q48" s="7">
        <v>140</v>
      </c>
      <c r="R48" s="7">
        <v>21</v>
      </c>
      <c r="S48" s="7">
        <v>32</v>
      </c>
      <c r="T48" s="7">
        <v>28</v>
      </c>
      <c r="U48" s="9">
        <f>P48/(H48*O48)*60</f>
        <v>2.9747590343769921</v>
      </c>
      <c r="V48" s="9">
        <f>Q48/(H48*O48)*60</f>
        <v>7.572113905686888</v>
      </c>
      <c r="W48" s="9">
        <f>R48/(H48*O48)*60</f>
        <v>1.1358170858530334</v>
      </c>
      <c r="X48" s="9">
        <f>S48/(H48*O48)*60</f>
        <v>1.7307688927284317</v>
      </c>
      <c r="Y48" s="9">
        <f>T48/(H48*O48)*60</f>
        <v>1.5144227811373776</v>
      </c>
      <c r="Z48" s="10">
        <v>1412</v>
      </c>
      <c r="AA48" s="7">
        <v>0</v>
      </c>
      <c r="AB48" s="7">
        <v>0</v>
      </c>
      <c r="AC48" s="11">
        <f>AA48/MAX(1,(AA48+AB48))</f>
        <v>0</v>
      </c>
      <c r="AD48">
        <v>-1.3</v>
      </c>
      <c r="AE48">
        <v>1.3</v>
      </c>
      <c r="AF48">
        <v>0</v>
      </c>
      <c r="AG48">
        <v>0</v>
      </c>
      <c r="AH48" s="8">
        <f>AG48/H48</f>
        <v>0</v>
      </c>
      <c r="AI48" s="12">
        <f>AG48-(AM48-525000)/1000000*3</f>
        <v>-3.2249999999999996</v>
      </c>
      <c r="AJ48" t="s">
        <v>75</v>
      </c>
      <c r="AK48">
        <v>2012</v>
      </c>
      <c r="AL48" s="13">
        <v>800000</v>
      </c>
      <c r="AM48" s="13">
        <v>1600000</v>
      </c>
      <c r="AN48" s="7">
        <v>0</v>
      </c>
      <c r="AO48" s="7">
        <v>8</v>
      </c>
      <c r="AP48" s="14">
        <f>(AN48+AO48)/AQ48*60</f>
        <v>0.4817503596239085</v>
      </c>
      <c r="AQ48" s="12">
        <v>996.3666667</v>
      </c>
      <c r="AR48" s="7">
        <v>0</v>
      </c>
      <c r="AS48" s="7">
        <v>0</v>
      </c>
      <c r="AT48" s="14">
        <f>(AR48+AS48)/MAX(1,AU48)*60</f>
        <v>0</v>
      </c>
      <c r="AU48" s="12">
        <v>3.65</v>
      </c>
      <c r="AV48" s="12">
        <v>110.0333333</v>
      </c>
      <c r="AW48" s="7">
        <v>0</v>
      </c>
      <c r="AX48" s="7">
        <v>0</v>
      </c>
      <c r="AY48">
        <v>15.07</v>
      </c>
      <c r="AZ48">
        <v>34.17</v>
      </c>
      <c r="BA48" s="15">
        <f>AY48/MAX(0.01,(AY48+AZ48))</f>
        <v>0.30605199025182778</v>
      </c>
      <c r="BB48">
        <v>0.25800000000000001</v>
      </c>
      <c r="BC48">
        <v>0.91100000000000003</v>
      </c>
      <c r="BD48" s="16">
        <v>6</v>
      </c>
      <c r="BE48">
        <v>1.526</v>
      </c>
      <c r="BF48">
        <v>-4.423</v>
      </c>
      <c r="BG48">
        <v>-4.7</v>
      </c>
      <c r="BH48">
        <v>6.26</v>
      </c>
      <c r="BI48">
        <v>905</v>
      </c>
      <c r="BJ48">
        <v>967</v>
      </c>
      <c r="BK48">
        <v>1.3</v>
      </c>
      <c r="BL48">
        <v>0.4</v>
      </c>
      <c r="BM48">
        <f>BL48-BK48</f>
        <v>-0.9</v>
      </c>
      <c r="BN48">
        <v>46.2</v>
      </c>
      <c r="BO48">
        <v>2</v>
      </c>
      <c r="BP48">
        <v>0.06</v>
      </c>
      <c r="BQ48">
        <v>4.91</v>
      </c>
      <c r="BR48" s="15">
        <f>BP48/MAX(0.01,(BP48+BQ48))</f>
        <v>1.2072434607645876E-2</v>
      </c>
      <c r="BS48">
        <v>1.56</v>
      </c>
      <c r="BT48">
        <v>3.1</v>
      </c>
      <c r="BU48" s="15">
        <f>BS48/MAX(0.01,(BS48+BT48))</f>
        <v>0.33476394849785407</v>
      </c>
    </row>
    <row r="49" spans="2:73" x14ac:dyDescent="0.25">
      <c r="B49" t="s">
        <v>492</v>
      </c>
      <c r="C49" t="s">
        <v>133</v>
      </c>
      <c r="D49">
        <v>34</v>
      </c>
      <c r="E49" s="5" t="s">
        <v>493</v>
      </c>
      <c r="F49" s="6">
        <v>76</v>
      </c>
      <c r="G49" s="6">
        <v>215</v>
      </c>
      <c r="H49" s="7">
        <v>54</v>
      </c>
      <c r="I49" s="7">
        <v>1</v>
      </c>
      <c r="J49" s="7">
        <v>3</v>
      </c>
      <c r="K49" s="7">
        <v>4</v>
      </c>
      <c r="L49" s="7">
        <v>-5</v>
      </c>
      <c r="M49" s="7">
        <v>21</v>
      </c>
      <c r="N49" s="7">
        <v>33</v>
      </c>
      <c r="O49" s="8">
        <v>14.93333</v>
      </c>
      <c r="P49" s="7">
        <v>65</v>
      </c>
      <c r="Q49" s="7">
        <v>94</v>
      </c>
      <c r="R49" s="7">
        <v>12</v>
      </c>
      <c r="S49" s="7">
        <v>25</v>
      </c>
      <c r="T49" s="7">
        <v>10</v>
      </c>
      <c r="U49" s="9">
        <f>P49/(H49*O49)*60</f>
        <v>4.8363106033431409</v>
      </c>
      <c r="V49" s="9">
        <f>Q49/(H49*O49)*60</f>
        <v>6.994049180219311</v>
      </c>
      <c r="W49" s="9">
        <f>R49/(H49*O49)*60</f>
        <v>0.89285734215565671</v>
      </c>
      <c r="X49" s="9">
        <f>S49/(H49*O49)*60</f>
        <v>1.860119462824285</v>
      </c>
      <c r="Y49" s="9">
        <f>T49/(H49*O49)*60</f>
        <v>0.74404778512971392</v>
      </c>
      <c r="Z49" s="10">
        <v>1227</v>
      </c>
      <c r="AA49" s="7">
        <v>0</v>
      </c>
      <c r="AB49" s="7">
        <v>0</v>
      </c>
      <c r="AC49" s="11">
        <f>AA49/MAX(1,(AA49+AB49))</f>
        <v>0</v>
      </c>
      <c r="AD49">
        <v>-1.3</v>
      </c>
      <c r="AE49">
        <v>1.2</v>
      </c>
      <c r="AF49">
        <v>0</v>
      </c>
      <c r="AG49">
        <v>-0.1</v>
      </c>
      <c r="AH49" s="8">
        <f>AG49/H49</f>
        <v>-1.8518518518518519E-3</v>
      </c>
      <c r="AI49" s="12">
        <f>AG49-(AM49-525000)/1000000*3</f>
        <v>-1.5249999999999999</v>
      </c>
      <c r="AJ49" t="s">
        <v>75</v>
      </c>
      <c r="AK49">
        <v>2012</v>
      </c>
      <c r="AM49" s="13">
        <v>1000000</v>
      </c>
      <c r="AN49" s="7">
        <v>1</v>
      </c>
      <c r="AO49" s="7">
        <v>3</v>
      </c>
      <c r="AP49" s="14">
        <f>(AN49+AO49)/AQ49*60</f>
        <v>0.33485257186935413</v>
      </c>
      <c r="AQ49" s="12">
        <v>716.73333330000003</v>
      </c>
      <c r="AR49" s="7">
        <v>0</v>
      </c>
      <c r="AS49" s="7">
        <v>0</v>
      </c>
      <c r="AT49" s="14">
        <f>(AR49+AS49)/MAX(1,AU49)*60</f>
        <v>0</v>
      </c>
      <c r="AU49" s="12">
        <v>2.8</v>
      </c>
      <c r="AV49" s="12">
        <v>87.633333329999999</v>
      </c>
      <c r="AW49" s="7">
        <v>0</v>
      </c>
      <c r="AX49" s="7">
        <v>0</v>
      </c>
      <c r="AY49">
        <v>12.99</v>
      </c>
      <c r="AZ49">
        <v>35.909999999999997</v>
      </c>
      <c r="BA49" s="15">
        <f>AY49/MAX(0.01,(AY49+AZ49))</f>
        <v>0.26564417177914113</v>
      </c>
      <c r="BB49">
        <v>-7.5999999999999998E-2</v>
      </c>
      <c r="BC49">
        <v>-8.9999999999999993E-3</v>
      </c>
      <c r="BD49" s="16">
        <v>5</v>
      </c>
      <c r="BE49">
        <v>0.376</v>
      </c>
      <c r="BF49">
        <v>4.5519999999999996</v>
      </c>
      <c r="BG49">
        <v>-5.6</v>
      </c>
      <c r="BH49">
        <v>6.55</v>
      </c>
      <c r="BI49">
        <v>919</v>
      </c>
      <c r="BJ49">
        <v>984</v>
      </c>
      <c r="BK49">
        <v>0.7</v>
      </c>
      <c r="BL49">
        <v>0.3</v>
      </c>
      <c r="BM49">
        <f>BL49-BK49</f>
        <v>-0.39999999999999997</v>
      </c>
      <c r="BN49">
        <v>49.7</v>
      </c>
      <c r="BO49">
        <v>4</v>
      </c>
      <c r="BP49">
        <v>0.05</v>
      </c>
      <c r="BQ49">
        <v>5.29</v>
      </c>
      <c r="BR49" s="15">
        <f>BP49/MAX(0.01,(BP49+BQ49))</f>
        <v>9.3632958801498131E-3</v>
      </c>
      <c r="BS49">
        <v>1.57</v>
      </c>
      <c r="BT49">
        <v>3.12</v>
      </c>
      <c r="BU49" s="15">
        <f>BS49/MAX(0.01,(BS49+BT49))</f>
        <v>0.3347547974413646</v>
      </c>
    </row>
    <row r="50" spans="2:73" x14ac:dyDescent="0.25">
      <c r="B50" t="s">
        <v>527</v>
      </c>
      <c r="C50" t="s">
        <v>145</v>
      </c>
      <c r="D50">
        <v>35</v>
      </c>
      <c r="E50" s="5" t="s">
        <v>278</v>
      </c>
      <c r="F50" s="6">
        <v>72</v>
      </c>
      <c r="G50" s="6">
        <v>194</v>
      </c>
      <c r="H50" s="7">
        <v>82</v>
      </c>
      <c r="I50" s="7">
        <v>2</v>
      </c>
      <c r="J50" s="7">
        <v>13</v>
      </c>
      <c r="K50" s="7">
        <v>15</v>
      </c>
      <c r="L50" s="7">
        <v>-26</v>
      </c>
      <c r="M50" s="7">
        <v>20</v>
      </c>
      <c r="N50" s="7">
        <v>61</v>
      </c>
      <c r="O50" s="8">
        <v>18.366669999999999</v>
      </c>
      <c r="P50" s="7">
        <v>118</v>
      </c>
      <c r="Q50" s="7">
        <v>199</v>
      </c>
      <c r="R50" s="7">
        <v>37</v>
      </c>
      <c r="S50" s="7">
        <v>43</v>
      </c>
      <c r="T50" s="7">
        <v>26</v>
      </c>
      <c r="U50" s="9">
        <f>P50/(H50*O50)*60</f>
        <v>4.7009862655905588</v>
      </c>
      <c r="V50" s="9">
        <f>Q50/(H50*O50)*60</f>
        <v>7.9279344648518748</v>
      </c>
      <c r="W50" s="9">
        <f>R50/(H50*O50)*60</f>
        <v>1.4740380663292429</v>
      </c>
      <c r="X50" s="9">
        <f>S50/(H50*O50)*60</f>
        <v>1.7130712662745258</v>
      </c>
      <c r="Y50" s="9">
        <f>T50/(H50*O50)*60</f>
        <v>1.0358105330962248</v>
      </c>
      <c r="Z50" s="10">
        <v>2145</v>
      </c>
      <c r="AA50" s="7">
        <v>0</v>
      </c>
      <c r="AB50" s="7">
        <v>0</v>
      </c>
      <c r="AC50" s="11">
        <f>AA50/MAX(1,(AA50+AB50))</f>
        <v>0</v>
      </c>
      <c r="AD50">
        <v>-0.6</v>
      </c>
      <c r="AE50">
        <v>0</v>
      </c>
      <c r="AF50">
        <v>0</v>
      </c>
      <c r="AG50">
        <v>-0.6</v>
      </c>
      <c r="AH50" s="8">
        <f>AG50/H50</f>
        <v>-7.3170731707317069E-3</v>
      </c>
      <c r="AI50" s="12">
        <f>AG50-(AM50-525000)/1000000*3</f>
        <v>-3.5249999999999999</v>
      </c>
      <c r="AJ50" t="s">
        <v>75</v>
      </c>
      <c r="AK50">
        <v>2012</v>
      </c>
      <c r="AM50" s="13">
        <v>1500000</v>
      </c>
      <c r="AN50" s="7">
        <v>2</v>
      </c>
      <c r="AO50" s="7">
        <v>11</v>
      </c>
      <c r="AP50" s="14">
        <f>(AN50+AO50)/AQ50*60</f>
        <v>0.63950151676641787</v>
      </c>
      <c r="AQ50" s="12">
        <v>1219.7</v>
      </c>
      <c r="AR50" s="7">
        <v>0</v>
      </c>
      <c r="AS50" s="7">
        <v>2</v>
      </c>
      <c r="AT50" s="14">
        <f>(AR50+AS50)/MAX(1,AU50)*60</f>
        <v>1.0224368074346954</v>
      </c>
      <c r="AU50" s="12">
        <v>117.3666667</v>
      </c>
      <c r="AV50" s="12">
        <v>169.7333333</v>
      </c>
      <c r="AW50" s="7">
        <v>0</v>
      </c>
      <c r="AX50" s="7">
        <v>0</v>
      </c>
      <c r="AY50">
        <v>14.38</v>
      </c>
      <c r="AZ50">
        <v>34.01</v>
      </c>
      <c r="BA50" s="15">
        <f>AY50/MAX(0.01,(AY50+AZ50))</f>
        <v>0.29716883653647447</v>
      </c>
      <c r="BB50">
        <v>0.432</v>
      </c>
      <c r="BC50">
        <v>7.2999999999999995E-2</v>
      </c>
      <c r="BD50" s="16">
        <v>4</v>
      </c>
      <c r="BE50">
        <v>0.442</v>
      </c>
      <c r="BF50">
        <v>-4.4859999999999998</v>
      </c>
      <c r="BG50">
        <v>-7.5</v>
      </c>
      <c r="BH50">
        <v>7.88</v>
      </c>
      <c r="BI50">
        <v>896</v>
      </c>
      <c r="BJ50">
        <v>975</v>
      </c>
      <c r="BK50">
        <v>0.4</v>
      </c>
      <c r="BL50">
        <v>0.2</v>
      </c>
      <c r="BM50">
        <f>BL50-BK50</f>
        <v>-0.2</v>
      </c>
      <c r="BN50">
        <v>45.7</v>
      </c>
      <c r="BO50">
        <v>5</v>
      </c>
      <c r="BP50">
        <v>1.42</v>
      </c>
      <c r="BQ50">
        <v>3.66</v>
      </c>
      <c r="BR50" s="15">
        <f>BP50/MAX(0.01,(BP50+BQ50))</f>
        <v>0.27952755905511811</v>
      </c>
      <c r="BS50">
        <v>2.02</v>
      </c>
      <c r="BT50">
        <v>3.24</v>
      </c>
      <c r="BU50" s="15">
        <f>BS50/MAX(0.01,(BS50+BT50))</f>
        <v>0.38403041825095058</v>
      </c>
    </row>
    <row r="51" spans="2:73" x14ac:dyDescent="0.25">
      <c r="B51" t="s">
        <v>315</v>
      </c>
      <c r="C51" t="s">
        <v>316</v>
      </c>
      <c r="D51">
        <v>30</v>
      </c>
      <c r="E51" s="5" t="s">
        <v>317</v>
      </c>
      <c r="F51" s="6">
        <v>77</v>
      </c>
      <c r="G51" s="6">
        <v>225</v>
      </c>
      <c r="H51" s="7">
        <v>51</v>
      </c>
      <c r="I51" s="7">
        <v>4</v>
      </c>
      <c r="J51" s="7">
        <v>10</v>
      </c>
      <c r="K51" s="7">
        <v>14</v>
      </c>
      <c r="L51" s="7">
        <v>-13</v>
      </c>
      <c r="M51" s="7">
        <v>35</v>
      </c>
      <c r="N51" s="7">
        <v>85</v>
      </c>
      <c r="O51" s="8">
        <v>15.883330000000001</v>
      </c>
      <c r="P51" s="7">
        <v>46</v>
      </c>
      <c r="Q51" s="7">
        <v>35</v>
      </c>
      <c r="R51" s="7">
        <v>25</v>
      </c>
      <c r="S51" s="7">
        <v>17</v>
      </c>
      <c r="T51" s="7">
        <v>4</v>
      </c>
      <c r="U51" s="9">
        <f>P51/(H51*O51)*60</f>
        <v>3.4071978016463502</v>
      </c>
      <c r="V51" s="9">
        <f>Q51/(H51*O51)*60</f>
        <v>2.5924331099483098</v>
      </c>
      <c r="W51" s="9">
        <f>R51/(H51*O51)*60</f>
        <v>1.8517379356773644</v>
      </c>
      <c r="X51" s="9">
        <f>S51/(H51*O51)*60</f>
        <v>1.2591817962606078</v>
      </c>
      <c r="Y51" s="9">
        <f>T51/(H51*O51)*60</f>
        <v>0.29627806970837828</v>
      </c>
      <c r="Z51" s="10">
        <v>1080</v>
      </c>
      <c r="AA51" s="7">
        <v>0</v>
      </c>
      <c r="AB51" s="7">
        <v>0</v>
      </c>
      <c r="AC51" s="11">
        <f>AA51/MAX(1,(AA51+AB51))</f>
        <v>0</v>
      </c>
      <c r="AD51">
        <v>0.1</v>
      </c>
      <c r="AE51">
        <v>-0.3</v>
      </c>
      <c r="AF51">
        <v>-0.3</v>
      </c>
      <c r="AG51">
        <v>-0.5</v>
      </c>
      <c r="AH51" s="8">
        <f>AG51/H51</f>
        <v>-9.8039215686274508E-3</v>
      </c>
      <c r="AI51" s="12">
        <f>AG51-(AM51-525000)/1000000*3</f>
        <v>-4.3249999999999993</v>
      </c>
      <c r="AJ51" t="s">
        <v>75</v>
      </c>
      <c r="AK51">
        <v>2012</v>
      </c>
      <c r="AM51" s="13">
        <v>1800000</v>
      </c>
      <c r="AN51" s="7">
        <v>2</v>
      </c>
      <c r="AO51" s="7">
        <v>1</v>
      </c>
      <c r="AP51" s="14">
        <f>(AN51+AO51)/AQ51*60</f>
        <v>0.27979999480402079</v>
      </c>
      <c r="AQ51" s="12">
        <v>643.31666670000004</v>
      </c>
      <c r="AR51" s="7">
        <v>2</v>
      </c>
      <c r="AS51" s="7">
        <v>9</v>
      </c>
      <c r="AT51" s="14">
        <f>(AR51+AS51)/MAX(1,AU51)*60</f>
        <v>4.1701769157181596</v>
      </c>
      <c r="AU51" s="12">
        <v>158.2666667</v>
      </c>
      <c r="AV51" s="12">
        <v>8.9333333330000002</v>
      </c>
      <c r="AW51" s="7">
        <v>1</v>
      </c>
      <c r="AX51" s="7">
        <v>0</v>
      </c>
      <c r="AY51">
        <v>12.27</v>
      </c>
      <c r="AZ51">
        <v>35.72</v>
      </c>
      <c r="BA51" s="15">
        <f>AY51/MAX(0.01,(AY51+AZ51))</f>
        <v>0.25567826630548035</v>
      </c>
      <c r="BB51">
        <v>-0.59599999999999997</v>
      </c>
      <c r="BC51">
        <v>0.46200000000000002</v>
      </c>
      <c r="BD51" s="16">
        <v>8</v>
      </c>
      <c r="BE51">
        <v>-0.71799999999999997</v>
      </c>
      <c r="BF51">
        <v>-4.0190000000000001</v>
      </c>
      <c r="BG51">
        <v>-2.7</v>
      </c>
      <c r="BH51">
        <v>6.67</v>
      </c>
      <c r="BI51">
        <v>907</v>
      </c>
      <c r="BJ51">
        <v>973</v>
      </c>
      <c r="BK51">
        <v>1.1000000000000001</v>
      </c>
      <c r="BL51">
        <v>0.1</v>
      </c>
      <c r="BM51">
        <f>BL51-BK51</f>
        <v>-1</v>
      </c>
      <c r="BN51">
        <v>60.2</v>
      </c>
      <c r="BO51">
        <v>9</v>
      </c>
      <c r="BP51">
        <v>2.94</v>
      </c>
      <c r="BQ51">
        <v>2.16</v>
      </c>
      <c r="BR51" s="15">
        <f>BP51/MAX(0.01,(BP51+BQ51))</f>
        <v>0.57647058823529418</v>
      </c>
      <c r="BS51">
        <v>0.17</v>
      </c>
      <c r="BT51">
        <v>5.74</v>
      </c>
      <c r="BU51" s="15">
        <f>BS51/MAX(0.01,(BS51+BT51))</f>
        <v>2.8764805414551609E-2</v>
      </c>
    </row>
    <row r="52" spans="2:73" x14ac:dyDescent="0.25">
      <c r="B52" t="s">
        <v>162</v>
      </c>
      <c r="C52" t="s">
        <v>283</v>
      </c>
      <c r="D52">
        <v>29</v>
      </c>
      <c r="E52" s="5" t="s">
        <v>426</v>
      </c>
      <c r="F52" s="6">
        <v>80</v>
      </c>
      <c r="G52" s="6">
        <v>270</v>
      </c>
      <c r="H52" s="7">
        <v>35</v>
      </c>
      <c r="I52" s="7">
        <v>0</v>
      </c>
      <c r="J52" s="7">
        <v>1</v>
      </c>
      <c r="K52" s="7">
        <v>1</v>
      </c>
      <c r="L52" s="7">
        <v>-1</v>
      </c>
      <c r="M52" s="7">
        <v>53</v>
      </c>
      <c r="N52" s="7">
        <v>9</v>
      </c>
      <c r="O52" s="8">
        <v>6.7</v>
      </c>
      <c r="P52" s="7">
        <v>39</v>
      </c>
      <c r="Q52" s="7">
        <v>10</v>
      </c>
      <c r="R52" s="7">
        <v>6</v>
      </c>
      <c r="S52" s="7">
        <v>10</v>
      </c>
      <c r="T52" s="7">
        <v>8</v>
      </c>
      <c r="U52" s="9">
        <f>P52/(H52*O52)*60</f>
        <v>9.978678038379531</v>
      </c>
      <c r="V52" s="9">
        <f>Q52/(H52*O52)*60</f>
        <v>2.5586353944562901</v>
      </c>
      <c r="W52" s="9">
        <f>R52/(H52*O52)*60</f>
        <v>1.535181236673774</v>
      </c>
      <c r="X52" s="9">
        <f>S52/(H52*O52)*60</f>
        <v>2.5586353944562901</v>
      </c>
      <c r="Y52" s="9">
        <f>T52/(H52*O52)*60</f>
        <v>2.0469083155650321</v>
      </c>
      <c r="Z52" s="10">
        <v>349</v>
      </c>
      <c r="AA52" s="7">
        <v>0</v>
      </c>
      <c r="AB52" s="7">
        <v>0</v>
      </c>
      <c r="AC52" s="11">
        <f>AA52/MAX(1,(AA52+AB52))</f>
        <v>0</v>
      </c>
      <c r="AD52">
        <v>-0.7</v>
      </c>
      <c r="AE52">
        <v>0.3</v>
      </c>
      <c r="AF52">
        <v>0</v>
      </c>
      <c r="AG52">
        <v>-0.4</v>
      </c>
      <c r="AH52" s="8">
        <f>AG52/H52</f>
        <v>-1.1428571428571429E-2</v>
      </c>
      <c r="AI52" s="12">
        <f>AG52-(AM52-525000)/1000000*3</f>
        <v>-0.36250000000000004</v>
      </c>
      <c r="AJ52" t="s">
        <v>75</v>
      </c>
      <c r="AK52">
        <v>2012</v>
      </c>
      <c r="AM52" s="13">
        <v>512500</v>
      </c>
      <c r="AN52" s="7">
        <v>0</v>
      </c>
      <c r="AO52" s="7">
        <v>1</v>
      </c>
      <c r="AP52" s="14">
        <f>(AN52+AO52)/AQ52*60</f>
        <v>0.26244805711708857</v>
      </c>
      <c r="AQ52" s="12">
        <v>228.6166667</v>
      </c>
      <c r="AR52" s="7">
        <v>0</v>
      </c>
      <c r="AS52" s="7">
        <v>0</v>
      </c>
      <c r="AT52" s="14">
        <f>(AR52+AS52)/MAX(1,AU52)*60</f>
        <v>0</v>
      </c>
      <c r="AU52" s="12">
        <v>0.26666666700000002</v>
      </c>
      <c r="AV52" s="12">
        <v>5.6333333330000004</v>
      </c>
      <c r="AW52" s="7">
        <v>0</v>
      </c>
      <c r="AX52" s="7">
        <v>0</v>
      </c>
      <c r="AY52">
        <v>6.53</v>
      </c>
      <c r="AZ52">
        <v>41.43</v>
      </c>
      <c r="BA52" s="15">
        <f>AY52/MAX(0.01,(AY52+AZ52))</f>
        <v>0.13615512927439533</v>
      </c>
      <c r="BB52">
        <v>-1.895</v>
      </c>
      <c r="BC52">
        <v>-2.4</v>
      </c>
      <c r="BD52" s="16">
        <v>13</v>
      </c>
      <c r="BE52">
        <v>-0.74099999999999999</v>
      </c>
      <c r="BF52">
        <v>3.718</v>
      </c>
      <c r="BG52">
        <v>-0.8</v>
      </c>
      <c r="BH52">
        <v>8.25</v>
      </c>
      <c r="BI52">
        <v>898</v>
      </c>
      <c r="BJ52">
        <v>980</v>
      </c>
      <c r="BK52">
        <v>1.6</v>
      </c>
      <c r="BL52">
        <v>0.3</v>
      </c>
      <c r="BM52">
        <f>BL52-BK52</f>
        <v>-1.3</v>
      </c>
      <c r="BN52">
        <v>63.6</v>
      </c>
      <c r="BO52">
        <v>13</v>
      </c>
      <c r="BP52">
        <v>0.01</v>
      </c>
      <c r="BQ52">
        <v>5.5</v>
      </c>
      <c r="BR52" s="15">
        <f>BP52/MAX(0.01,(BP52+BQ52))</f>
        <v>1.8148820326678767E-3</v>
      </c>
      <c r="BS52">
        <v>0.16</v>
      </c>
      <c r="BT52">
        <v>5.16</v>
      </c>
      <c r="BU52" s="15">
        <f>BS52/MAX(0.01,(BS52+BT52))</f>
        <v>3.007518796992481E-2</v>
      </c>
    </row>
    <row r="53" spans="2:73" x14ac:dyDescent="0.25">
      <c r="B53" t="s">
        <v>398</v>
      </c>
      <c r="C53" t="s">
        <v>213</v>
      </c>
      <c r="D53">
        <v>28</v>
      </c>
      <c r="E53" s="5" t="s">
        <v>399</v>
      </c>
      <c r="F53" s="6">
        <v>76</v>
      </c>
      <c r="G53" s="6">
        <v>253</v>
      </c>
      <c r="H53" s="7">
        <v>65</v>
      </c>
      <c r="I53" s="7">
        <v>3</v>
      </c>
      <c r="J53" s="7">
        <v>8</v>
      </c>
      <c r="K53" s="7">
        <v>11</v>
      </c>
      <c r="L53" s="7">
        <v>-34</v>
      </c>
      <c r="M53" s="7">
        <v>30</v>
      </c>
      <c r="N53" s="7">
        <v>127</v>
      </c>
      <c r="O53" s="8">
        <v>18.766670000000001</v>
      </c>
      <c r="P53" s="7">
        <v>173</v>
      </c>
      <c r="Q53" s="7">
        <v>116</v>
      </c>
      <c r="R53" s="7">
        <v>62</v>
      </c>
      <c r="S53" s="7">
        <v>25</v>
      </c>
      <c r="T53" s="7">
        <v>26</v>
      </c>
      <c r="U53" s="9">
        <f>P53/(H53*O53)*60</f>
        <v>8.5093576906455795</v>
      </c>
      <c r="V53" s="9">
        <f>Q53/(H53*O53)*60</f>
        <v>5.7056964862132205</v>
      </c>
      <c r="W53" s="9">
        <f>R53/(H53*O53)*60</f>
        <v>3.0495963978036182</v>
      </c>
      <c r="X53" s="9">
        <f>S53/(H53*O53)*60</f>
        <v>1.2296759668562978</v>
      </c>
      <c r="Y53" s="9">
        <f>T53/(H53*O53)*60</f>
        <v>1.2788630055305494</v>
      </c>
      <c r="Z53" s="10">
        <v>1534</v>
      </c>
      <c r="AA53" s="7">
        <v>0</v>
      </c>
      <c r="AB53" s="7">
        <v>0</v>
      </c>
      <c r="AC53" s="11">
        <f>AA53/MAX(1,(AA53+AB53))</f>
        <v>0</v>
      </c>
      <c r="AD53">
        <v>-1</v>
      </c>
      <c r="AE53">
        <v>0.2</v>
      </c>
      <c r="AF53">
        <v>0</v>
      </c>
      <c r="AG53">
        <v>-0.8</v>
      </c>
      <c r="AH53" s="8">
        <f>AG53/H53</f>
        <v>-1.2307692307692308E-2</v>
      </c>
      <c r="AI53" s="12">
        <f>AG53-(AM53-525000)/1000000*3</f>
        <v>-4.0249999999999995</v>
      </c>
      <c r="AJ53" t="s">
        <v>75</v>
      </c>
      <c r="AK53">
        <v>2012</v>
      </c>
      <c r="AM53" s="13">
        <v>1600000</v>
      </c>
      <c r="AN53" s="7">
        <v>1</v>
      </c>
      <c r="AO53" s="7">
        <v>7</v>
      </c>
      <c r="AP53" s="14">
        <f>(AN53+AO53)/AQ53*60</f>
        <v>0.4546530902202226</v>
      </c>
      <c r="AQ53" s="12">
        <v>1055.75</v>
      </c>
      <c r="AR53" s="7">
        <v>2</v>
      </c>
      <c r="AS53" s="7">
        <v>1</v>
      </c>
      <c r="AT53" s="14">
        <f>(AR53+AS53)/MAX(1,AU53)*60</f>
        <v>3.3088235294117645</v>
      </c>
      <c r="AU53" s="12">
        <v>54.4</v>
      </c>
      <c r="AV53" s="12">
        <v>110.35</v>
      </c>
      <c r="AW53" s="7">
        <v>0</v>
      </c>
      <c r="AX53" s="7">
        <v>0</v>
      </c>
      <c r="AY53">
        <v>15.74</v>
      </c>
      <c r="AZ53">
        <v>33.979999999999997</v>
      </c>
      <c r="BA53" s="15">
        <f>AY53/MAX(0.01,(AY53+AZ53))</f>
        <v>0.31657280772325019</v>
      </c>
      <c r="BB53">
        <v>0.26600000000000001</v>
      </c>
      <c r="BC53">
        <v>-2.4E-2</v>
      </c>
      <c r="BD53" s="16">
        <v>5</v>
      </c>
      <c r="BE53">
        <v>0.26300000000000001</v>
      </c>
      <c r="BF53">
        <v>-5.1289999999999996</v>
      </c>
      <c r="BG53">
        <v>1.1000000000000001</v>
      </c>
      <c r="BH53">
        <v>5.52</v>
      </c>
      <c r="BI53">
        <v>884</v>
      </c>
      <c r="BJ53">
        <v>939</v>
      </c>
      <c r="BK53">
        <v>0.7</v>
      </c>
      <c r="BL53">
        <v>0.1</v>
      </c>
      <c r="BM53">
        <f>BL53-BK53</f>
        <v>-0.6</v>
      </c>
      <c r="BN53">
        <v>51.2</v>
      </c>
      <c r="BO53">
        <v>7</v>
      </c>
      <c r="BP53">
        <v>0.82</v>
      </c>
      <c r="BQ53">
        <v>4</v>
      </c>
      <c r="BR53" s="15">
        <f>BP53/MAX(0.01,(BP53+BQ53))</f>
        <v>0.17012448132780081</v>
      </c>
      <c r="BS53">
        <v>1.67</v>
      </c>
      <c r="BT53">
        <v>2.78</v>
      </c>
      <c r="BU53" s="15">
        <f>BS53/MAX(0.01,(BS53+BT53))</f>
        <v>0.37528089887640453</v>
      </c>
    </row>
    <row r="54" spans="2:73" x14ac:dyDescent="0.25">
      <c r="B54" t="s">
        <v>402</v>
      </c>
      <c r="C54" t="s">
        <v>95</v>
      </c>
      <c r="D54">
        <v>34</v>
      </c>
      <c r="E54" s="5" t="s">
        <v>403</v>
      </c>
      <c r="F54" s="6">
        <v>73</v>
      </c>
      <c r="G54" s="6">
        <v>215</v>
      </c>
      <c r="H54" s="7">
        <v>62</v>
      </c>
      <c r="I54" s="7">
        <v>1</v>
      </c>
      <c r="J54" s="7">
        <v>3</v>
      </c>
      <c r="K54" s="7">
        <v>4</v>
      </c>
      <c r="L54" s="7">
        <v>-17</v>
      </c>
      <c r="M54" s="7">
        <v>10</v>
      </c>
      <c r="N54" s="7">
        <v>44</v>
      </c>
      <c r="O54" s="8">
        <v>16.05</v>
      </c>
      <c r="P54" s="7">
        <v>53</v>
      </c>
      <c r="Q54" s="7">
        <v>114</v>
      </c>
      <c r="R54" s="7">
        <v>16</v>
      </c>
      <c r="S54" s="7">
        <v>28</v>
      </c>
      <c r="T54" s="7">
        <v>13</v>
      </c>
      <c r="U54" s="9">
        <f>P54/(H54*O54)*60</f>
        <v>3.1956587277660535</v>
      </c>
      <c r="V54" s="9">
        <f>Q54/(H54*O54)*60</f>
        <v>6.8736810370817008</v>
      </c>
      <c r="W54" s="9">
        <f>R54/(H54*O54)*60</f>
        <v>0.96472716309918594</v>
      </c>
      <c r="X54" s="9">
        <f>S54/(H54*O54)*60</f>
        <v>1.6882725354235755</v>
      </c>
      <c r="Y54" s="9">
        <f>T54/(H54*O54)*60</f>
        <v>0.78384082001808864</v>
      </c>
      <c r="Z54" s="10">
        <v>1293</v>
      </c>
      <c r="AA54" s="7">
        <v>0</v>
      </c>
      <c r="AB54" s="7">
        <v>0</v>
      </c>
      <c r="AC54" s="11">
        <f>AA54/MAX(1,(AA54+AB54))</f>
        <v>0</v>
      </c>
      <c r="AD54">
        <v>-2.1</v>
      </c>
      <c r="AE54">
        <v>1.2</v>
      </c>
      <c r="AF54">
        <v>0</v>
      </c>
      <c r="AG54">
        <v>-0.9</v>
      </c>
      <c r="AH54" s="8">
        <f>AG54/H54</f>
        <v>-1.4516129032258065E-2</v>
      </c>
      <c r="AI54" s="12">
        <f>AG54-(AM54-525000)/1000000*3</f>
        <v>-6.8250000000000011</v>
      </c>
      <c r="AJ54" t="s">
        <v>75</v>
      </c>
      <c r="AK54">
        <v>2012</v>
      </c>
      <c r="AM54" s="13">
        <v>2500000</v>
      </c>
      <c r="AN54" s="7">
        <v>1</v>
      </c>
      <c r="AO54" s="7">
        <v>3</v>
      </c>
      <c r="AP54" s="14">
        <f>(AN54+AO54)/AQ54*60</f>
        <v>0.27576697690451568</v>
      </c>
      <c r="AQ54" s="12">
        <v>870.3</v>
      </c>
      <c r="AR54" s="7">
        <v>0</v>
      </c>
      <c r="AS54" s="7">
        <v>0</v>
      </c>
      <c r="AT54" s="14">
        <f>(AR54+AS54)/MAX(1,AU54)*60</f>
        <v>0</v>
      </c>
      <c r="AU54" s="12">
        <v>2.233333333</v>
      </c>
      <c r="AV54" s="12">
        <v>122.6</v>
      </c>
      <c r="AW54" s="7">
        <v>0</v>
      </c>
      <c r="AX54" s="7">
        <v>0</v>
      </c>
      <c r="AY54">
        <v>13.67</v>
      </c>
      <c r="AZ54">
        <v>36.51</v>
      </c>
      <c r="BA54" s="15">
        <f>AY54/MAX(0.01,(AY54+AZ54))</f>
        <v>0.2724192905540056</v>
      </c>
      <c r="BB54">
        <v>-0.21199999999999999</v>
      </c>
      <c r="BC54">
        <v>-1.0999999999999999E-2</v>
      </c>
      <c r="BD54" s="16">
        <v>7</v>
      </c>
      <c r="BE54">
        <v>-0.45800000000000002</v>
      </c>
      <c r="BF54">
        <v>-5.7039999999999997</v>
      </c>
      <c r="BG54">
        <v>-14.5</v>
      </c>
      <c r="BH54">
        <v>5.93</v>
      </c>
      <c r="BI54">
        <v>912</v>
      </c>
      <c r="BJ54">
        <v>971</v>
      </c>
      <c r="BK54">
        <v>0.3</v>
      </c>
      <c r="BL54">
        <v>0</v>
      </c>
      <c r="BM54">
        <f>BL54-BK54</f>
        <v>-0.3</v>
      </c>
      <c r="BN54">
        <v>47.1</v>
      </c>
      <c r="BO54">
        <v>3</v>
      </c>
      <c r="BP54">
        <v>0.04</v>
      </c>
      <c r="BQ54">
        <v>4.26</v>
      </c>
      <c r="BR54" s="15">
        <f>BP54/MAX(0.01,(BP54+BQ54))</f>
        <v>9.3023255813953487E-3</v>
      </c>
      <c r="BS54">
        <v>1.93</v>
      </c>
      <c r="BT54">
        <v>2.57</v>
      </c>
      <c r="BU54" s="15">
        <f>BS54/MAX(0.01,(BS54+BT54))</f>
        <v>0.42888888888888888</v>
      </c>
    </row>
    <row r="55" spans="2:73" x14ac:dyDescent="0.25">
      <c r="B55" t="s">
        <v>103</v>
      </c>
      <c r="C55" t="s">
        <v>104</v>
      </c>
      <c r="D55">
        <v>33</v>
      </c>
      <c r="E55" s="5" t="s">
        <v>105</v>
      </c>
      <c r="F55" s="6">
        <v>72</v>
      </c>
      <c r="G55" s="6">
        <v>190</v>
      </c>
      <c r="H55" s="7">
        <v>35</v>
      </c>
      <c r="I55" s="7">
        <v>0</v>
      </c>
      <c r="J55" s="7">
        <v>2</v>
      </c>
      <c r="K55" s="7">
        <v>2</v>
      </c>
      <c r="L55" s="7">
        <v>-11</v>
      </c>
      <c r="M55" s="7">
        <v>15</v>
      </c>
      <c r="N55" s="7">
        <v>22</v>
      </c>
      <c r="O55" s="8">
        <v>14.06667</v>
      </c>
      <c r="P55" s="7">
        <v>38</v>
      </c>
      <c r="Q55" s="7">
        <v>47</v>
      </c>
      <c r="R55" s="7">
        <v>10</v>
      </c>
      <c r="S55" s="7">
        <v>21</v>
      </c>
      <c r="T55" s="7">
        <v>17</v>
      </c>
      <c r="U55" s="9">
        <f>P55/(H55*O55)*60</f>
        <v>4.6310077042297246</v>
      </c>
      <c r="V55" s="9">
        <f>Q55/(H55*O55)*60</f>
        <v>5.7278253183893968</v>
      </c>
      <c r="W55" s="9">
        <f>R55/(H55*O55)*60</f>
        <v>1.2186862379551908</v>
      </c>
      <c r="X55" s="9">
        <f>S55/(H55*O55)*60</f>
        <v>2.5592410997059005</v>
      </c>
      <c r="Y55" s="9">
        <f>T55/(H55*O55)*60</f>
        <v>2.0717666045238241</v>
      </c>
      <c r="Z55" s="10">
        <v>659</v>
      </c>
      <c r="AA55" s="7">
        <v>0</v>
      </c>
      <c r="AB55" s="7">
        <v>0</v>
      </c>
      <c r="AC55" s="11">
        <f>AA55/MAX(1,(AA55+AB55))</f>
        <v>0</v>
      </c>
      <c r="AD55">
        <v>-1.4</v>
      </c>
      <c r="AE55">
        <v>0.1</v>
      </c>
      <c r="AF55">
        <v>0</v>
      </c>
      <c r="AG55">
        <v>-1.3</v>
      </c>
      <c r="AH55" s="8">
        <f>AG55/H55</f>
        <v>-3.7142857142857144E-2</v>
      </c>
      <c r="AI55" s="12">
        <f>AG55-(AM55-525000)/1000000*3</f>
        <v>-2.125</v>
      </c>
      <c r="AJ55" t="s">
        <v>75</v>
      </c>
      <c r="AK55">
        <v>2012</v>
      </c>
      <c r="AM55" s="13">
        <v>800000</v>
      </c>
      <c r="AN55" s="7">
        <v>0</v>
      </c>
      <c r="AO55" s="7">
        <v>2</v>
      </c>
      <c r="AP55" s="14">
        <f>(AN55+AO55)/AQ55*60</f>
        <v>0.26103980857080705</v>
      </c>
      <c r="AQ55" s="12">
        <v>459.7</v>
      </c>
      <c r="AR55" s="7">
        <v>0</v>
      </c>
      <c r="AS55" s="7">
        <v>0</v>
      </c>
      <c r="AT55" s="14">
        <f>(AR55+AS55)/MAX(1,AU55)*60</f>
        <v>0</v>
      </c>
      <c r="AU55" s="12">
        <v>1.5</v>
      </c>
      <c r="AV55" s="12">
        <v>31.65</v>
      </c>
      <c r="AW55" s="7">
        <v>0</v>
      </c>
      <c r="AX55" s="7">
        <v>0</v>
      </c>
      <c r="AY55">
        <v>12.76</v>
      </c>
      <c r="AZ55">
        <v>35.76</v>
      </c>
      <c r="BA55" s="15">
        <f>AY55/MAX(0.01,(AY55+AZ55))</f>
        <v>0.26298433635614182</v>
      </c>
      <c r="BB55">
        <v>-0.36399999999999999</v>
      </c>
      <c r="BC55">
        <v>-1.502</v>
      </c>
      <c r="BD55">
        <v>7</v>
      </c>
      <c r="BE55">
        <v>-1.012</v>
      </c>
      <c r="BF55">
        <v>-3.7949999999999999</v>
      </c>
      <c r="BG55">
        <v>-10.4</v>
      </c>
      <c r="BH55">
        <v>7.41</v>
      </c>
      <c r="BI55">
        <v>897</v>
      </c>
      <c r="BJ55">
        <v>971</v>
      </c>
      <c r="BK55">
        <v>0.4</v>
      </c>
      <c r="BL55">
        <v>0.1</v>
      </c>
      <c r="BM55">
        <f>BL55-BK55</f>
        <v>-0.30000000000000004</v>
      </c>
      <c r="BN55">
        <v>50.2</v>
      </c>
      <c r="BO55">
        <v>6</v>
      </c>
      <c r="BP55">
        <v>0.04</v>
      </c>
      <c r="BQ55">
        <v>4.97</v>
      </c>
      <c r="BR55" s="15">
        <f>BP55/MAX(0.01,(BP55+BQ55))</f>
        <v>7.9840319361277456E-3</v>
      </c>
      <c r="BS55">
        <v>0.87</v>
      </c>
      <c r="BT55">
        <v>4.26</v>
      </c>
      <c r="BU55" s="15">
        <f>BS55/MAX(0.01,(BS55+BT55))</f>
        <v>0.16959064327485379</v>
      </c>
    </row>
  </sheetData>
  <sortState ref="A2:BU55">
    <sortCondition descending="1" ref="AH2:AH5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24"/>
  <sheetViews>
    <sheetView workbookViewId="0">
      <selection activeCell="M16" sqref="M16"/>
    </sheetView>
  </sheetViews>
  <sheetFormatPr defaultRowHeight="15" x14ac:dyDescent="0.25"/>
  <cols>
    <col min="1" max="1" width="10" bestFit="1" customWidth="1"/>
    <col min="2" max="2" width="4.42578125" bestFit="1" customWidth="1"/>
    <col min="3" max="3" width="12.7109375" bestFit="1" customWidth="1"/>
    <col min="4" max="4" width="14.5703125" bestFit="1" customWidth="1"/>
    <col min="5" max="5" width="5.85546875" bestFit="1" customWidth="1"/>
    <col min="6" max="6" width="4" bestFit="1" customWidth="1"/>
    <col min="7" max="8" width="3.42578125" bestFit="1" customWidth="1"/>
    <col min="9" max="9" width="3" bestFit="1" customWidth="1"/>
    <col min="10" max="10" width="3.85546875" bestFit="1" customWidth="1"/>
    <col min="11" max="11" width="5" bestFit="1" customWidth="1"/>
    <col min="12" max="12" width="4" bestFit="1" customWidth="1"/>
    <col min="13" max="14" width="5" bestFit="1" customWidth="1"/>
    <col min="15" max="15" width="7.7109375" bestFit="1" customWidth="1"/>
    <col min="16" max="16" width="7" bestFit="1" customWidth="1"/>
    <col min="17" max="17" width="3.85546875" bestFit="1" customWidth="1"/>
    <col min="18" max="18" width="5.42578125" bestFit="1" customWidth="1"/>
    <col min="19" max="19" width="5" bestFit="1" customWidth="1"/>
    <col min="20" max="20" width="6.5703125" bestFit="1" customWidth="1"/>
    <col min="21" max="21" width="3.42578125" bestFit="1" customWidth="1"/>
    <col min="22" max="22" width="7" bestFit="1" customWidth="1"/>
    <col min="23" max="23" width="6.7109375" bestFit="1" customWidth="1"/>
    <col min="24" max="24" width="6" bestFit="1" customWidth="1"/>
    <col min="25" max="25" width="3.5703125" bestFit="1" customWidth="1"/>
    <col min="26" max="26" width="6" bestFit="1" customWidth="1"/>
    <col min="27" max="27" width="5.5703125" bestFit="1" customWidth="1"/>
    <col min="28" max="28" width="7.140625" bestFit="1" customWidth="1"/>
    <col min="29" max="29" width="7.28515625" bestFit="1" customWidth="1"/>
    <col min="30" max="30" width="7.140625" bestFit="1" customWidth="1"/>
    <col min="31" max="32" width="6.42578125" bestFit="1" customWidth="1"/>
    <col min="33" max="34" width="10.85546875" bestFit="1" customWidth="1"/>
    <col min="35" max="35" width="5" bestFit="1" customWidth="1"/>
    <col min="36" max="36" width="6.140625" bestFit="1" customWidth="1"/>
    <col min="37" max="37" width="6" bestFit="1" customWidth="1"/>
    <col min="38" max="39" width="5.7109375" bestFit="1" customWidth="1"/>
    <col min="40" max="40" width="5.28515625" bestFit="1" customWidth="1"/>
    <col min="41" max="42" width="5" bestFit="1" customWidth="1"/>
    <col min="43" max="43" width="4.7109375" bestFit="1" customWidth="1"/>
    <col min="44" max="44" width="5" bestFit="1" customWidth="1"/>
    <col min="45" max="45" width="6.85546875" bestFit="1" customWidth="1"/>
    <col min="46" max="46" width="5.5703125" bestFit="1" customWidth="1"/>
    <col min="47" max="47" width="6" bestFit="1" customWidth="1"/>
    <col min="48" max="48" width="5.5703125" bestFit="1" customWidth="1"/>
    <col min="49" max="49" width="7.140625" bestFit="1" customWidth="1"/>
    <col min="50" max="50" width="5.5703125" bestFit="1" customWidth="1"/>
    <col min="51" max="51" width="6" bestFit="1" customWidth="1"/>
    <col min="52" max="52" width="5.5703125" bestFit="1" customWidth="1"/>
    <col min="53" max="53" width="7.140625" bestFit="1" customWidth="1"/>
    <col min="54" max="54" width="5.42578125" bestFit="1" customWidth="1"/>
    <col min="55" max="56" width="4.28515625" bestFit="1" customWidth="1"/>
    <col min="57" max="57" width="4.7109375" bestFit="1" customWidth="1"/>
    <col min="58" max="58" width="7.28515625" bestFit="1" customWidth="1"/>
  </cols>
  <sheetData>
    <row r="1" spans="1:58" x14ac:dyDescent="0.25">
      <c r="A1" s="1" t="s">
        <v>3</v>
      </c>
      <c r="B1" s="1" t="s">
        <v>2</v>
      </c>
      <c r="C1" s="1" t="s">
        <v>0</v>
      </c>
      <c r="D1" s="1" t="s">
        <v>1</v>
      </c>
      <c r="E1" s="1" t="s">
        <v>653</v>
      </c>
      <c r="F1" s="1" t="s">
        <v>6</v>
      </c>
      <c r="G1" s="1" t="s">
        <v>654</v>
      </c>
      <c r="H1" s="1" t="s">
        <v>655</v>
      </c>
      <c r="I1" s="1" t="s">
        <v>656</v>
      </c>
      <c r="J1" s="1" t="s">
        <v>657</v>
      </c>
      <c r="K1" s="1" t="s">
        <v>658</v>
      </c>
      <c r="L1" s="1" t="s">
        <v>659</v>
      </c>
      <c r="M1" s="1" t="s">
        <v>660</v>
      </c>
      <c r="N1" s="2" t="s">
        <v>661</v>
      </c>
      <c r="O1" s="17" t="s">
        <v>662</v>
      </c>
      <c r="P1" s="1" t="s">
        <v>663</v>
      </c>
      <c r="Q1" s="1" t="s">
        <v>664</v>
      </c>
      <c r="R1" s="1" t="s">
        <v>665</v>
      </c>
      <c r="S1" s="1" t="s">
        <v>666</v>
      </c>
      <c r="T1" s="1" t="s">
        <v>667</v>
      </c>
      <c r="U1" s="1" t="s">
        <v>668</v>
      </c>
      <c r="V1" s="18" t="s">
        <v>669</v>
      </c>
      <c r="W1" s="18" t="s">
        <v>670</v>
      </c>
      <c r="X1" s="17" t="s">
        <v>671</v>
      </c>
      <c r="Y1" s="17" t="s">
        <v>672</v>
      </c>
      <c r="Z1" s="17" t="s">
        <v>673</v>
      </c>
      <c r="AA1" s="17" t="s">
        <v>674</v>
      </c>
      <c r="AB1" s="17" t="s">
        <v>675</v>
      </c>
      <c r="AC1" s="2" t="s">
        <v>676</v>
      </c>
      <c r="AD1" s="17" t="s">
        <v>677</v>
      </c>
      <c r="AE1" s="1" t="s">
        <v>34</v>
      </c>
      <c r="AF1" s="1" t="s">
        <v>35</v>
      </c>
      <c r="AG1" s="1" t="s">
        <v>36</v>
      </c>
      <c r="AH1" s="1" t="s">
        <v>37</v>
      </c>
      <c r="AI1" s="1" t="s">
        <v>678</v>
      </c>
      <c r="AJ1" s="1" t="s">
        <v>679</v>
      </c>
      <c r="AK1" s="1" t="s">
        <v>29</v>
      </c>
      <c r="AL1" s="1" t="s">
        <v>30</v>
      </c>
      <c r="AM1" s="1" t="s">
        <v>31</v>
      </c>
      <c r="AN1" s="1" t="s">
        <v>33</v>
      </c>
      <c r="AO1" s="1" t="s">
        <v>680</v>
      </c>
      <c r="AP1" s="1" t="s">
        <v>681</v>
      </c>
      <c r="AQ1" s="1" t="s">
        <v>682</v>
      </c>
      <c r="AR1" s="1" t="s">
        <v>683</v>
      </c>
      <c r="AS1" s="1" t="s">
        <v>684</v>
      </c>
      <c r="AT1" s="1" t="s">
        <v>685</v>
      </c>
      <c r="AU1" s="1" t="s">
        <v>686</v>
      </c>
      <c r="AV1" s="1" t="s">
        <v>687</v>
      </c>
      <c r="AW1" s="1" t="s">
        <v>688</v>
      </c>
      <c r="AX1" s="1" t="s">
        <v>689</v>
      </c>
      <c r="AY1" s="1" t="s">
        <v>690</v>
      </c>
      <c r="AZ1" s="1" t="s">
        <v>691</v>
      </c>
      <c r="BA1" s="1" t="s">
        <v>692</v>
      </c>
      <c r="BB1" s="1" t="s">
        <v>693</v>
      </c>
      <c r="BC1" s="1" t="s">
        <v>694</v>
      </c>
      <c r="BD1" s="1" t="s">
        <v>695</v>
      </c>
      <c r="BE1" s="1" t="s">
        <v>696</v>
      </c>
      <c r="BF1" s="1" t="s">
        <v>697</v>
      </c>
    </row>
    <row r="2" spans="1:58" x14ac:dyDescent="0.25">
      <c r="A2" t="s">
        <v>748</v>
      </c>
      <c r="B2">
        <v>27</v>
      </c>
      <c r="C2" t="s">
        <v>749</v>
      </c>
      <c r="D2" t="s">
        <v>349</v>
      </c>
      <c r="E2" t="s">
        <v>750</v>
      </c>
      <c r="F2">
        <v>1</v>
      </c>
      <c r="G2">
        <v>0</v>
      </c>
      <c r="H2">
        <v>0</v>
      </c>
      <c r="I2">
        <v>0</v>
      </c>
      <c r="J2">
        <v>0</v>
      </c>
      <c r="K2">
        <v>4</v>
      </c>
      <c r="L2">
        <v>0</v>
      </c>
      <c r="M2">
        <v>4</v>
      </c>
      <c r="N2" s="8">
        <f>L2/P2*60</f>
        <v>0</v>
      </c>
      <c r="O2" s="19">
        <f>M2/K2</f>
        <v>1</v>
      </c>
      <c r="P2">
        <v>19.899999999999999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 s="8">
        <v>0</v>
      </c>
      <c r="X2">
        <v>0</v>
      </c>
      <c r="Y2">
        <v>1</v>
      </c>
      <c r="Z2">
        <v>0</v>
      </c>
      <c r="AA2">
        <v>4</v>
      </c>
      <c r="AB2">
        <v>19.899999999999999</v>
      </c>
      <c r="AC2" s="8">
        <f>Z2/AB2*60</f>
        <v>0</v>
      </c>
      <c r="AD2" s="19">
        <f>AA2/(Z2+AA2)</f>
        <v>1</v>
      </c>
      <c r="AE2" t="s">
        <v>75</v>
      </c>
      <c r="AF2">
        <v>2012</v>
      </c>
      <c r="AH2" s="13">
        <v>525000</v>
      </c>
      <c r="AI2">
        <v>0.3</v>
      </c>
      <c r="AJ2">
        <v>0.3</v>
      </c>
      <c r="AK2">
        <v>0.1</v>
      </c>
      <c r="AL2">
        <v>0</v>
      </c>
      <c r="AM2">
        <v>0.4</v>
      </c>
      <c r="AN2" s="12">
        <f>AM2-((AH2-525000)/333333)</f>
        <v>0.4</v>
      </c>
      <c r="AO2">
        <v>0.1</v>
      </c>
      <c r="AP2">
        <v>4</v>
      </c>
      <c r="AQ2">
        <v>0</v>
      </c>
      <c r="AR2">
        <v>4</v>
      </c>
      <c r="AS2" s="19">
        <f>AR2/AP2</f>
        <v>1</v>
      </c>
      <c r="AT2">
        <v>0</v>
      </c>
      <c r="AU2">
        <v>0</v>
      </c>
      <c r="AV2">
        <v>0</v>
      </c>
      <c r="AW2" s="19">
        <v>0</v>
      </c>
      <c r="AX2">
        <v>0</v>
      </c>
      <c r="AY2">
        <v>0</v>
      </c>
      <c r="AZ2">
        <v>0</v>
      </c>
      <c r="BA2" s="19">
        <v>0</v>
      </c>
      <c r="BB2">
        <v>0</v>
      </c>
      <c r="BC2">
        <v>0</v>
      </c>
      <c r="BD2">
        <v>0</v>
      </c>
      <c r="BE2">
        <v>0</v>
      </c>
      <c r="BF2" s="19">
        <f>1-BE2/(MAX(1,BD2))</f>
        <v>1</v>
      </c>
    </row>
    <row r="3" spans="1:58" x14ac:dyDescent="0.25">
      <c r="A3" t="s">
        <v>759</v>
      </c>
      <c r="B3">
        <v>25</v>
      </c>
      <c r="C3" t="s">
        <v>324</v>
      </c>
      <c r="D3" t="s">
        <v>760</v>
      </c>
      <c r="E3" t="s">
        <v>707</v>
      </c>
      <c r="F3">
        <v>7</v>
      </c>
      <c r="G3">
        <v>6</v>
      </c>
      <c r="H3">
        <v>2</v>
      </c>
      <c r="I3">
        <v>3</v>
      </c>
      <c r="J3">
        <v>2</v>
      </c>
      <c r="K3">
        <v>233</v>
      </c>
      <c r="L3">
        <v>16</v>
      </c>
      <c r="M3">
        <v>217</v>
      </c>
      <c r="N3" s="8">
        <f>L3/P3*60</f>
        <v>2.479979333505554</v>
      </c>
      <c r="O3" s="19">
        <f>M3/K3</f>
        <v>0.93133047210300424</v>
      </c>
      <c r="P3">
        <v>387.1</v>
      </c>
      <c r="Q3">
        <v>1</v>
      </c>
      <c r="R3">
        <v>15</v>
      </c>
      <c r="S3">
        <v>208</v>
      </c>
      <c r="T3">
        <v>367</v>
      </c>
      <c r="U3">
        <v>5</v>
      </c>
      <c r="V3">
        <v>0.93269999999999997</v>
      </c>
      <c r="W3" s="8">
        <f>R3/T3*60</f>
        <v>2.4523160762942777</v>
      </c>
      <c r="X3">
        <v>0.83299999999999996</v>
      </c>
      <c r="Y3">
        <v>1</v>
      </c>
      <c r="Z3">
        <v>1</v>
      </c>
      <c r="AA3">
        <v>9</v>
      </c>
      <c r="AB3">
        <v>20.100000000000001</v>
      </c>
      <c r="AC3" s="8">
        <f>Z3/AB3*60</f>
        <v>2.9850746268656714</v>
      </c>
      <c r="AD3" s="19">
        <f>AA3/(Z3+AA3)</f>
        <v>0.9</v>
      </c>
      <c r="AE3" t="s">
        <v>605</v>
      </c>
      <c r="AF3">
        <v>2012</v>
      </c>
      <c r="AH3" s="13">
        <v>525000</v>
      </c>
      <c r="AI3">
        <v>6.5</v>
      </c>
      <c r="AJ3">
        <v>4.2</v>
      </c>
      <c r="AK3">
        <v>-0.4</v>
      </c>
      <c r="AL3">
        <v>-0.8</v>
      </c>
      <c r="AM3">
        <v>3</v>
      </c>
      <c r="AN3" s="12">
        <f>AM3-((AH3-525000)/333333)</f>
        <v>3</v>
      </c>
      <c r="AO3">
        <v>1.9</v>
      </c>
      <c r="AP3">
        <v>193</v>
      </c>
      <c r="AQ3">
        <v>10</v>
      </c>
      <c r="AR3">
        <v>183</v>
      </c>
      <c r="AS3" s="19">
        <f>AR3/AP3</f>
        <v>0.94818652849740936</v>
      </c>
      <c r="AT3">
        <v>32</v>
      </c>
      <c r="AU3">
        <v>6</v>
      </c>
      <c r="AV3">
        <v>26</v>
      </c>
      <c r="AW3" s="19">
        <f>AV3/AT3</f>
        <v>0.8125</v>
      </c>
      <c r="AX3">
        <v>8</v>
      </c>
      <c r="AY3">
        <v>0</v>
      </c>
      <c r="AZ3">
        <v>8</v>
      </c>
      <c r="BA3" s="19">
        <f>AZ3/AX3</f>
        <v>1</v>
      </c>
      <c r="BB3">
        <v>0</v>
      </c>
      <c r="BC3">
        <v>2</v>
      </c>
      <c r="BD3">
        <v>6</v>
      </c>
      <c r="BE3">
        <v>3</v>
      </c>
      <c r="BF3" s="19">
        <f>1-BE3/(MAX(1,BD3))</f>
        <v>0.5</v>
      </c>
    </row>
    <row r="4" spans="1:58" x14ac:dyDescent="0.25">
      <c r="A4" t="s">
        <v>753</v>
      </c>
      <c r="B4">
        <v>28</v>
      </c>
      <c r="C4" t="s">
        <v>754</v>
      </c>
      <c r="D4" t="s">
        <v>755</v>
      </c>
      <c r="E4" t="s">
        <v>745</v>
      </c>
      <c r="F4">
        <v>2</v>
      </c>
      <c r="G4">
        <v>1</v>
      </c>
      <c r="H4">
        <v>1</v>
      </c>
      <c r="I4">
        <v>0</v>
      </c>
      <c r="J4">
        <v>0</v>
      </c>
      <c r="K4">
        <v>36</v>
      </c>
      <c r="L4">
        <v>2</v>
      </c>
      <c r="M4">
        <v>34</v>
      </c>
      <c r="N4" s="8">
        <f>L4/P4*60</f>
        <v>1.6713091922005572</v>
      </c>
      <c r="O4" s="19">
        <f>M4/K4</f>
        <v>0.94444444444444442</v>
      </c>
      <c r="P4">
        <v>71.8</v>
      </c>
      <c r="Q4">
        <v>0</v>
      </c>
      <c r="R4">
        <v>2</v>
      </c>
      <c r="S4">
        <v>28</v>
      </c>
      <c r="T4">
        <v>60</v>
      </c>
      <c r="U4">
        <v>1</v>
      </c>
      <c r="V4">
        <v>0.93330000000000002</v>
      </c>
      <c r="W4" s="8">
        <f>R4/T4*60</f>
        <v>2</v>
      </c>
      <c r="X4">
        <v>1</v>
      </c>
      <c r="Y4">
        <v>1</v>
      </c>
      <c r="Z4">
        <v>0</v>
      </c>
      <c r="AA4">
        <v>6</v>
      </c>
      <c r="AB4">
        <v>11.8</v>
      </c>
      <c r="AC4" s="8">
        <f>Z4/AB4*60</f>
        <v>0</v>
      </c>
      <c r="AD4" s="19">
        <f>AA4/(Z4+AA4)</f>
        <v>1</v>
      </c>
      <c r="AE4" t="s">
        <v>75</v>
      </c>
      <c r="AF4">
        <v>2012</v>
      </c>
      <c r="AH4" s="13">
        <v>625000</v>
      </c>
      <c r="AI4">
        <v>1.2</v>
      </c>
      <c r="AJ4">
        <v>1.1000000000000001</v>
      </c>
      <c r="AK4">
        <v>0</v>
      </c>
      <c r="AL4">
        <v>0</v>
      </c>
      <c r="AM4">
        <v>1.1000000000000001</v>
      </c>
      <c r="AN4" s="12">
        <f>AM4-((AH4-525000)/333333)</f>
        <v>0.79999969999970011</v>
      </c>
      <c r="AO4">
        <v>0.4</v>
      </c>
      <c r="AP4">
        <v>33</v>
      </c>
      <c r="AQ4">
        <v>2</v>
      </c>
      <c r="AR4">
        <v>31</v>
      </c>
      <c r="AS4" s="19">
        <f>AR4/AP4</f>
        <v>0.93939393939393945</v>
      </c>
      <c r="AT4">
        <v>3</v>
      </c>
      <c r="AU4">
        <v>0</v>
      </c>
      <c r="AV4">
        <v>3</v>
      </c>
      <c r="AW4" s="19">
        <f>AV4/AT4</f>
        <v>1</v>
      </c>
      <c r="AX4">
        <v>0</v>
      </c>
      <c r="AY4">
        <v>0</v>
      </c>
      <c r="AZ4">
        <v>0</v>
      </c>
      <c r="BA4" s="19">
        <v>0</v>
      </c>
      <c r="BB4">
        <v>0</v>
      </c>
      <c r="BC4">
        <v>0</v>
      </c>
      <c r="BD4">
        <v>0</v>
      </c>
      <c r="BE4">
        <v>0</v>
      </c>
      <c r="BF4" s="19">
        <f>1-BE4/(MAX(1,BD4))</f>
        <v>1</v>
      </c>
    </row>
    <row r="5" spans="1:58" x14ac:dyDescent="0.25">
      <c r="A5" t="s">
        <v>727</v>
      </c>
      <c r="B5">
        <v>31</v>
      </c>
      <c r="C5" t="s">
        <v>728</v>
      </c>
      <c r="D5" t="s">
        <v>729</v>
      </c>
      <c r="E5" t="s">
        <v>725</v>
      </c>
      <c r="F5">
        <v>10</v>
      </c>
      <c r="G5">
        <v>5</v>
      </c>
      <c r="H5">
        <v>1</v>
      </c>
      <c r="I5">
        <v>5</v>
      </c>
      <c r="J5">
        <v>0</v>
      </c>
      <c r="K5">
        <v>214</v>
      </c>
      <c r="L5">
        <v>19</v>
      </c>
      <c r="M5">
        <v>195</v>
      </c>
      <c r="N5" s="8">
        <f>L5/P5*60</f>
        <v>2.7227131597802723</v>
      </c>
      <c r="O5" s="19">
        <f>M5/K5</f>
        <v>0.91121495327102808</v>
      </c>
      <c r="P5">
        <v>418.7</v>
      </c>
      <c r="Q5">
        <v>0</v>
      </c>
      <c r="R5">
        <v>17</v>
      </c>
      <c r="S5">
        <v>141</v>
      </c>
      <c r="T5">
        <v>294</v>
      </c>
      <c r="U5">
        <v>1</v>
      </c>
      <c r="V5">
        <v>0.89239999999999997</v>
      </c>
      <c r="W5" s="8">
        <f>R5/T5*60</f>
        <v>3.4693877551020411</v>
      </c>
      <c r="X5">
        <v>0.2</v>
      </c>
      <c r="Y5">
        <v>5</v>
      </c>
      <c r="Z5">
        <v>2</v>
      </c>
      <c r="AA5">
        <v>54</v>
      </c>
      <c r="AB5">
        <v>124.7</v>
      </c>
      <c r="AC5" s="8">
        <f>Z5/AB5*60</f>
        <v>0.96230954290296711</v>
      </c>
      <c r="AD5" s="19">
        <f>AA5/(Z5+AA5)</f>
        <v>0.9642857142857143</v>
      </c>
      <c r="AE5" t="s">
        <v>75</v>
      </c>
      <c r="AF5">
        <v>2012</v>
      </c>
      <c r="AH5" s="13">
        <v>1500000</v>
      </c>
      <c r="AI5">
        <v>7</v>
      </c>
      <c r="AJ5">
        <v>0.5</v>
      </c>
      <c r="AK5">
        <v>-0.1</v>
      </c>
      <c r="AL5">
        <v>0</v>
      </c>
      <c r="AM5">
        <v>0.4</v>
      </c>
      <c r="AN5" s="12">
        <f>AM5-((AH5-525000)/333333)</f>
        <v>-2.5250029250029251</v>
      </c>
      <c r="AO5">
        <v>1.2</v>
      </c>
      <c r="AP5">
        <v>156</v>
      </c>
      <c r="AQ5">
        <v>12</v>
      </c>
      <c r="AR5">
        <v>144</v>
      </c>
      <c r="AS5" s="19">
        <f>AR5/AP5</f>
        <v>0.92307692307692313</v>
      </c>
      <c r="AT5">
        <v>51</v>
      </c>
      <c r="AU5">
        <v>6</v>
      </c>
      <c r="AV5">
        <v>45</v>
      </c>
      <c r="AW5" s="19">
        <f>AV5/AT5</f>
        <v>0.88235294117647056</v>
      </c>
      <c r="AX5">
        <v>7</v>
      </c>
      <c r="AY5">
        <v>1</v>
      </c>
      <c r="AZ5">
        <v>6</v>
      </c>
      <c r="BA5" s="19">
        <f>AZ5/AX5</f>
        <v>0.8571428571428571</v>
      </c>
      <c r="BB5">
        <v>0</v>
      </c>
      <c r="BC5">
        <v>0</v>
      </c>
      <c r="BD5">
        <v>0</v>
      </c>
      <c r="BE5">
        <v>0</v>
      </c>
      <c r="BF5" s="19">
        <f>1-BE5/(MAX(1,BD5))</f>
        <v>1</v>
      </c>
    </row>
    <row r="6" spans="1:58" x14ac:dyDescent="0.25">
      <c r="A6" t="s">
        <v>766</v>
      </c>
      <c r="B6">
        <v>32</v>
      </c>
      <c r="C6" t="s">
        <v>767</v>
      </c>
      <c r="D6" t="s">
        <v>755</v>
      </c>
      <c r="E6" t="s">
        <v>741</v>
      </c>
      <c r="F6">
        <v>36</v>
      </c>
      <c r="G6">
        <v>32</v>
      </c>
      <c r="H6">
        <v>10</v>
      </c>
      <c r="I6">
        <v>18</v>
      </c>
      <c r="J6">
        <v>4</v>
      </c>
      <c r="K6">
        <v>971</v>
      </c>
      <c r="L6">
        <v>86</v>
      </c>
      <c r="M6">
        <v>885</v>
      </c>
      <c r="N6" s="8">
        <f>L6/P6*60</f>
        <v>2.6022492309244036</v>
      </c>
      <c r="O6" s="19">
        <f>M6/K6</f>
        <v>0.91143151390319255</v>
      </c>
      <c r="P6">
        <v>1982.9</v>
      </c>
      <c r="Q6">
        <v>1</v>
      </c>
      <c r="R6">
        <v>84</v>
      </c>
      <c r="S6">
        <v>860</v>
      </c>
      <c r="T6">
        <v>1882</v>
      </c>
      <c r="U6">
        <v>16</v>
      </c>
      <c r="V6">
        <v>0.91100000000000003</v>
      </c>
      <c r="W6" s="8">
        <f>R6/T6*60</f>
        <v>2.6780021253985122</v>
      </c>
      <c r="X6">
        <v>0.5</v>
      </c>
      <c r="Y6">
        <v>4</v>
      </c>
      <c r="Z6">
        <v>2</v>
      </c>
      <c r="AA6">
        <v>25</v>
      </c>
      <c r="AB6">
        <v>100.9</v>
      </c>
      <c r="AC6" s="8">
        <f>Z6/AB6*60</f>
        <v>1.1892963330029733</v>
      </c>
      <c r="AD6" s="19">
        <f>AA6/(Z6+AA6)</f>
        <v>0.92592592592592593</v>
      </c>
      <c r="AE6" t="s">
        <v>75</v>
      </c>
      <c r="AF6">
        <v>2012</v>
      </c>
      <c r="AH6" s="13">
        <v>600000</v>
      </c>
      <c r="AI6">
        <v>33.1</v>
      </c>
      <c r="AJ6">
        <v>2.6</v>
      </c>
      <c r="AK6">
        <v>0</v>
      </c>
      <c r="AL6">
        <v>-0.2</v>
      </c>
      <c r="AM6">
        <v>2.4</v>
      </c>
      <c r="AN6" s="12">
        <f>AM6-((AH6-525000)/333333)</f>
        <v>2.1749997749997747</v>
      </c>
      <c r="AO6">
        <v>5.7</v>
      </c>
      <c r="AP6">
        <v>779</v>
      </c>
      <c r="AQ6">
        <v>60</v>
      </c>
      <c r="AR6">
        <v>719</v>
      </c>
      <c r="AS6" s="19">
        <f>AR6/AP6</f>
        <v>0.92297817715019259</v>
      </c>
      <c r="AT6">
        <v>170</v>
      </c>
      <c r="AU6">
        <v>25</v>
      </c>
      <c r="AV6">
        <v>145</v>
      </c>
      <c r="AW6" s="19">
        <f>AV6/AT6</f>
        <v>0.8529411764705882</v>
      </c>
      <c r="AX6">
        <v>22</v>
      </c>
      <c r="AY6">
        <v>1</v>
      </c>
      <c r="AZ6">
        <v>21</v>
      </c>
      <c r="BA6" s="19">
        <f>AZ6/AX6</f>
        <v>0.95454545454545459</v>
      </c>
      <c r="BB6">
        <v>2</v>
      </c>
      <c r="BC6">
        <v>3</v>
      </c>
      <c r="BD6">
        <v>15</v>
      </c>
      <c r="BE6">
        <v>5</v>
      </c>
      <c r="BF6" s="19">
        <f>1-BE6/(MAX(1,BD6))</f>
        <v>0.66666666666666674</v>
      </c>
    </row>
    <row r="7" spans="1:58" x14ac:dyDescent="0.25">
      <c r="A7" t="s">
        <v>736</v>
      </c>
      <c r="B7">
        <v>27</v>
      </c>
      <c r="C7" t="s">
        <v>737</v>
      </c>
      <c r="D7" t="s">
        <v>120</v>
      </c>
      <c r="E7" t="s">
        <v>663</v>
      </c>
      <c r="F7">
        <v>34</v>
      </c>
      <c r="G7">
        <v>30</v>
      </c>
      <c r="H7">
        <v>13</v>
      </c>
      <c r="I7">
        <v>12</v>
      </c>
      <c r="J7">
        <v>4</v>
      </c>
      <c r="K7">
        <v>981</v>
      </c>
      <c r="L7">
        <v>81</v>
      </c>
      <c r="M7">
        <v>900</v>
      </c>
      <c r="N7" s="8">
        <f>L7/P7*60</f>
        <v>2.6200873362445414</v>
      </c>
      <c r="O7" s="19">
        <f>M7/K7</f>
        <v>0.91743119266055051</v>
      </c>
      <c r="P7">
        <v>1854.9</v>
      </c>
      <c r="Q7">
        <v>2</v>
      </c>
      <c r="R7">
        <v>73</v>
      </c>
      <c r="S7">
        <v>819</v>
      </c>
      <c r="T7">
        <v>1672</v>
      </c>
      <c r="U7">
        <v>17</v>
      </c>
      <c r="V7">
        <v>0.91820000000000002</v>
      </c>
      <c r="W7" s="8">
        <f>R7/T7*60</f>
        <v>2.6196172248803826</v>
      </c>
      <c r="X7">
        <v>0.56699999999999995</v>
      </c>
      <c r="Y7">
        <v>4</v>
      </c>
      <c r="Z7">
        <v>8</v>
      </c>
      <c r="AA7">
        <v>81</v>
      </c>
      <c r="AB7">
        <v>182.9</v>
      </c>
      <c r="AC7" s="8">
        <f>Z7/AB7*60</f>
        <v>2.6243849097867686</v>
      </c>
      <c r="AD7" s="19">
        <f>AA7/(Z7+AA7)</f>
        <v>0.9101123595505618</v>
      </c>
      <c r="AE7" t="s">
        <v>75</v>
      </c>
      <c r="AF7">
        <v>2012</v>
      </c>
      <c r="AH7" s="13">
        <v>750000</v>
      </c>
      <c r="AI7">
        <v>30.9</v>
      </c>
      <c r="AJ7">
        <v>7.5</v>
      </c>
      <c r="AK7">
        <v>-0.8</v>
      </c>
      <c r="AL7">
        <v>2.2999999999999998</v>
      </c>
      <c r="AM7">
        <v>8.9</v>
      </c>
      <c r="AN7" s="12">
        <f>AM7-((AH7-525000)/333333)</f>
        <v>8.2249993249993256</v>
      </c>
      <c r="AO7">
        <v>6.4</v>
      </c>
      <c r="AP7">
        <v>804</v>
      </c>
      <c r="AQ7">
        <v>62</v>
      </c>
      <c r="AR7">
        <v>742</v>
      </c>
      <c r="AS7" s="19">
        <f>AR7/AP7</f>
        <v>0.92288557213930345</v>
      </c>
      <c r="AT7">
        <v>163</v>
      </c>
      <c r="AU7">
        <v>18</v>
      </c>
      <c r="AV7">
        <v>145</v>
      </c>
      <c r="AW7" s="19">
        <f>AV7/AT7</f>
        <v>0.88957055214723924</v>
      </c>
      <c r="AX7">
        <v>14</v>
      </c>
      <c r="AY7">
        <v>1</v>
      </c>
      <c r="AZ7">
        <v>13</v>
      </c>
      <c r="BA7" s="19">
        <f>AZ7/AX7</f>
        <v>0.9285714285714286</v>
      </c>
      <c r="BB7">
        <v>5</v>
      </c>
      <c r="BC7">
        <v>3</v>
      </c>
      <c r="BD7">
        <v>23</v>
      </c>
      <c r="BE7">
        <v>5</v>
      </c>
      <c r="BF7" s="19">
        <f>1-BE7/(MAX(1,BD7))</f>
        <v>0.78260869565217395</v>
      </c>
    </row>
    <row r="8" spans="1:58" x14ac:dyDescent="0.25">
      <c r="A8" t="s">
        <v>118</v>
      </c>
      <c r="B8">
        <v>34</v>
      </c>
      <c r="C8" t="s">
        <v>715</v>
      </c>
      <c r="D8" t="s">
        <v>162</v>
      </c>
      <c r="E8" t="s">
        <v>716</v>
      </c>
      <c r="F8">
        <v>30</v>
      </c>
      <c r="G8">
        <v>25</v>
      </c>
      <c r="H8">
        <v>14</v>
      </c>
      <c r="I8">
        <v>6</v>
      </c>
      <c r="J8">
        <v>6</v>
      </c>
      <c r="K8">
        <v>773</v>
      </c>
      <c r="L8">
        <v>67</v>
      </c>
      <c r="M8">
        <v>706</v>
      </c>
      <c r="N8" s="8">
        <f>L8/P8*60</f>
        <v>2.5672137428954591</v>
      </c>
      <c r="O8" s="19">
        <f>M8/K8</f>
        <v>0.91332470892626128</v>
      </c>
      <c r="P8">
        <v>1565.9</v>
      </c>
      <c r="Q8">
        <v>1</v>
      </c>
      <c r="R8">
        <v>59</v>
      </c>
      <c r="S8">
        <v>654</v>
      </c>
      <c r="T8">
        <v>1450</v>
      </c>
      <c r="U8">
        <v>16</v>
      </c>
      <c r="V8">
        <v>0.9173</v>
      </c>
      <c r="W8" s="8">
        <f>R8/T8*60</f>
        <v>2.4413793103448276</v>
      </c>
      <c r="X8">
        <v>0.64</v>
      </c>
      <c r="Y8">
        <v>5</v>
      </c>
      <c r="Z8">
        <v>8</v>
      </c>
      <c r="AA8">
        <v>52</v>
      </c>
      <c r="AB8">
        <v>115.9</v>
      </c>
      <c r="AC8" s="8">
        <f>Z8/AB8*60</f>
        <v>4.1415012942191547</v>
      </c>
      <c r="AD8" s="19">
        <f>AA8/(Z8+AA8)</f>
        <v>0.8666666666666667</v>
      </c>
      <c r="AE8" t="s">
        <v>75</v>
      </c>
      <c r="AF8">
        <v>2012</v>
      </c>
      <c r="AH8" s="13">
        <v>1200000</v>
      </c>
      <c r="AI8">
        <v>26.1</v>
      </c>
      <c r="AJ8">
        <v>2.6</v>
      </c>
      <c r="AK8">
        <v>0</v>
      </c>
      <c r="AL8">
        <v>-0.2</v>
      </c>
      <c r="AM8">
        <v>2.4</v>
      </c>
      <c r="AN8" s="12">
        <f>AM8-((AH8-525000)/333333)</f>
        <v>0.37499797499797483</v>
      </c>
      <c r="AO8">
        <v>4.7</v>
      </c>
      <c r="AP8">
        <v>666</v>
      </c>
      <c r="AQ8">
        <v>52</v>
      </c>
      <c r="AR8">
        <v>614</v>
      </c>
      <c r="AS8" s="19">
        <f>AR8/AP8</f>
        <v>0.92192192192192191</v>
      </c>
      <c r="AT8">
        <v>91</v>
      </c>
      <c r="AU8">
        <v>13</v>
      </c>
      <c r="AV8">
        <v>78</v>
      </c>
      <c r="AW8" s="19">
        <f>AV8/AT8</f>
        <v>0.8571428571428571</v>
      </c>
      <c r="AX8">
        <v>16</v>
      </c>
      <c r="AY8">
        <v>2</v>
      </c>
      <c r="AZ8">
        <v>14</v>
      </c>
      <c r="BA8" s="19">
        <f>AZ8/AX8</f>
        <v>0.875</v>
      </c>
      <c r="BB8">
        <v>2</v>
      </c>
      <c r="BC8">
        <v>3</v>
      </c>
      <c r="BD8">
        <v>20</v>
      </c>
      <c r="BE8">
        <v>7</v>
      </c>
      <c r="BF8" s="19">
        <f>1-BE8/(MAX(1,BD8))</f>
        <v>0.65</v>
      </c>
    </row>
    <row r="9" spans="1:58" x14ac:dyDescent="0.25">
      <c r="A9" t="s">
        <v>738</v>
      </c>
      <c r="B9">
        <v>38</v>
      </c>
      <c r="C9" t="s">
        <v>739</v>
      </c>
      <c r="D9" t="s">
        <v>740</v>
      </c>
      <c r="E9" t="s">
        <v>710</v>
      </c>
      <c r="F9">
        <v>27</v>
      </c>
      <c r="G9">
        <v>23</v>
      </c>
      <c r="H9">
        <v>17</v>
      </c>
      <c r="I9">
        <v>7</v>
      </c>
      <c r="J9">
        <v>2</v>
      </c>
      <c r="K9">
        <v>718</v>
      </c>
      <c r="L9">
        <v>59</v>
      </c>
      <c r="M9">
        <v>659</v>
      </c>
      <c r="N9" s="8">
        <f>L9/P9*60</f>
        <v>2.2247360482654601</v>
      </c>
      <c r="O9" s="19">
        <f>M9/K9</f>
        <v>0.9178272980501393</v>
      </c>
      <c r="P9">
        <v>1591.2</v>
      </c>
      <c r="Q9">
        <v>4</v>
      </c>
      <c r="R9">
        <v>52</v>
      </c>
      <c r="S9">
        <v>609</v>
      </c>
      <c r="T9">
        <v>1397</v>
      </c>
      <c r="U9">
        <v>12</v>
      </c>
      <c r="V9">
        <v>0.92130000000000001</v>
      </c>
      <c r="W9" s="8">
        <f>R9/T9*60</f>
        <v>2.2333571939871151</v>
      </c>
      <c r="X9">
        <v>0.52200000000000002</v>
      </c>
      <c r="Y9">
        <v>4</v>
      </c>
      <c r="Z9">
        <v>7</v>
      </c>
      <c r="AA9">
        <v>50</v>
      </c>
      <c r="AB9">
        <v>194.2</v>
      </c>
      <c r="AC9" s="8">
        <f>Z9/AB9*60</f>
        <v>2.1627188465499487</v>
      </c>
      <c r="AD9" s="19">
        <f>AA9/(Z9+AA9)</f>
        <v>0.8771929824561403</v>
      </c>
      <c r="AE9" t="s">
        <v>75</v>
      </c>
      <c r="AF9">
        <v>2012</v>
      </c>
      <c r="AH9" s="13">
        <v>1250000</v>
      </c>
      <c r="AI9">
        <v>26.5</v>
      </c>
      <c r="AJ9">
        <v>5.7</v>
      </c>
      <c r="AK9">
        <v>0.6</v>
      </c>
      <c r="AL9">
        <v>-0.2</v>
      </c>
      <c r="AM9">
        <v>6.2</v>
      </c>
      <c r="AN9" s="12">
        <f>AM9-((AH9-525000)/333333)</f>
        <v>4.0249978249978255</v>
      </c>
      <c r="AO9">
        <v>4.7</v>
      </c>
      <c r="AP9">
        <v>582</v>
      </c>
      <c r="AQ9">
        <v>47</v>
      </c>
      <c r="AR9">
        <v>535</v>
      </c>
      <c r="AS9" s="19">
        <f>AR9/AP9</f>
        <v>0.91924398625429549</v>
      </c>
      <c r="AT9">
        <v>114</v>
      </c>
      <c r="AU9">
        <v>9</v>
      </c>
      <c r="AV9">
        <v>105</v>
      </c>
      <c r="AW9" s="19">
        <f>AV9/AT9</f>
        <v>0.92105263157894735</v>
      </c>
      <c r="AX9">
        <v>22</v>
      </c>
      <c r="AY9">
        <v>3</v>
      </c>
      <c r="AZ9">
        <v>19</v>
      </c>
      <c r="BA9" s="19">
        <f>AZ9/AX9</f>
        <v>0.86363636363636365</v>
      </c>
      <c r="BB9">
        <v>5</v>
      </c>
      <c r="BC9">
        <v>2</v>
      </c>
      <c r="BD9">
        <v>20</v>
      </c>
      <c r="BE9">
        <v>7</v>
      </c>
      <c r="BF9" s="19">
        <f>1-BE9/(MAX(1,BD9))</f>
        <v>0.65</v>
      </c>
    </row>
    <row r="10" spans="1:58" x14ac:dyDescent="0.25">
      <c r="A10" t="s">
        <v>708</v>
      </c>
      <c r="B10">
        <v>39</v>
      </c>
      <c r="C10" t="s">
        <v>709</v>
      </c>
      <c r="D10" t="s">
        <v>705</v>
      </c>
      <c r="E10" t="s">
        <v>710</v>
      </c>
      <c r="F10">
        <v>59</v>
      </c>
      <c r="G10">
        <v>59</v>
      </c>
      <c r="H10">
        <v>31</v>
      </c>
      <c r="I10">
        <v>21</v>
      </c>
      <c r="J10">
        <v>4</v>
      </c>
      <c r="K10">
        <v>1472</v>
      </c>
      <c r="L10">
        <v>136</v>
      </c>
      <c r="M10">
        <v>1336</v>
      </c>
      <c r="N10" s="8">
        <f>L10/P10*60</f>
        <v>2.4053058216654382</v>
      </c>
      <c r="O10" s="19">
        <f>M10/K10</f>
        <v>0.90760869565217395</v>
      </c>
      <c r="P10">
        <v>3392.5</v>
      </c>
      <c r="Q10">
        <v>3</v>
      </c>
      <c r="R10">
        <v>136</v>
      </c>
      <c r="S10">
        <v>1336</v>
      </c>
      <c r="T10">
        <v>3377</v>
      </c>
      <c r="U10">
        <v>30</v>
      </c>
      <c r="V10">
        <v>0.90759999999999996</v>
      </c>
      <c r="W10" s="8">
        <f>R10/T10*60</f>
        <v>2.4163458691145987</v>
      </c>
      <c r="X10">
        <v>0.50800000000000001</v>
      </c>
      <c r="Y10">
        <v>0</v>
      </c>
      <c r="Z10">
        <v>0</v>
      </c>
      <c r="AA10">
        <v>0</v>
      </c>
      <c r="AB10">
        <v>0</v>
      </c>
      <c r="AC10" s="8">
        <v>0</v>
      </c>
      <c r="AD10" s="19">
        <v>0</v>
      </c>
      <c r="AE10" t="s">
        <v>75</v>
      </c>
      <c r="AF10">
        <v>2012</v>
      </c>
      <c r="AH10" s="13">
        <v>5200000</v>
      </c>
      <c r="AI10">
        <v>56.5</v>
      </c>
      <c r="AJ10">
        <v>-0.7</v>
      </c>
      <c r="AK10">
        <v>1.8</v>
      </c>
      <c r="AL10">
        <v>1.5</v>
      </c>
      <c r="AM10">
        <v>2.7</v>
      </c>
      <c r="AN10" s="12">
        <f>AM10-((AH10-525000)/333333)</f>
        <v>-11.325014025014024</v>
      </c>
      <c r="AO10">
        <v>7.9</v>
      </c>
      <c r="AP10">
        <v>1225</v>
      </c>
      <c r="AQ10">
        <v>109</v>
      </c>
      <c r="AR10">
        <v>1116</v>
      </c>
      <c r="AS10" s="19">
        <f>AR10/AP10</f>
        <v>0.91102040816326535</v>
      </c>
      <c r="AT10">
        <v>202</v>
      </c>
      <c r="AU10">
        <v>18</v>
      </c>
      <c r="AV10">
        <v>184</v>
      </c>
      <c r="AW10" s="19">
        <f>AV10/AT10</f>
        <v>0.91089108910891092</v>
      </c>
      <c r="AX10">
        <v>45</v>
      </c>
      <c r="AY10">
        <v>9</v>
      </c>
      <c r="AZ10">
        <v>36</v>
      </c>
      <c r="BA10" s="19">
        <f>AZ10/AX10</f>
        <v>0.8</v>
      </c>
      <c r="BB10">
        <v>7</v>
      </c>
      <c r="BC10">
        <v>2</v>
      </c>
      <c r="BD10">
        <v>26</v>
      </c>
      <c r="BE10">
        <v>7</v>
      </c>
      <c r="BF10" s="19">
        <f>1-BE10/(MAX(1,BD10))</f>
        <v>0.73076923076923084</v>
      </c>
    </row>
    <row r="11" spans="1:58" x14ac:dyDescent="0.25">
      <c r="A11" t="s">
        <v>746</v>
      </c>
      <c r="B11">
        <v>28</v>
      </c>
      <c r="C11" t="s">
        <v>490</v>
      </c>
      <c r="D11" t="s">
        <v>747</v>
      </c>
      <c r="E11" t="s">
        <v>730</v>
      </c>
      <c r="F11">
        <v>2</v>
      </c>
      <c r="G11">
        <v>0</v>
      </c>
      <c r="H11">
        <v>0</v>
      </c>
      <c r="I11">
        <v>0</v>
      </c>
      <c r="J11">
        <v>0</v>
      </c>
      <c r="K11">
        <v>18</v>
      </c>
      <c r="L11">
        <v>1</v>
      </c>
      <c r="M11">
        <v>17</v>
      </c>
      <c r="N11" s="8">
        <f>L11/P11*60</f>
        <v>1.3793103448275863</v>
      </c>
      <c r="O11" s="19">
        <f>M11/K11</f>
        <v>0.94444444444444442</v>
      </c>
      <c r="P11">
        <v>43.5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 s="8">
        <v>0</v>
      </c>
      <c r="X11">
        <v>0</v>
      </c>
      <c r="Y11">
        <v>2</v>
      </c>
      <c r="Z11">
        <v>1</v>
      </c>
      <c r="AA11">
        <v>17</v>
      </c>
      <c r="AB11">
        <v>43.5</v>
      </c>
      <c r="AC11" s="8">
        <f>Z11/AB11*60</f>
        <v>1.3793103448275863</v>
      </c>
      <c r="AD11" s="19">
        <f>AA11/(Z11+AA11)</f>
        <v>0.94444444444444442</v>
      </c>
      <c r="AE11" t="s">
        <v>75</v>
      </c>
      <c r="AF11">
        <v>2012</v>
      </c>
      <c r="AH11" s="13">
        <v>525000</v>
      </c>
      <c r="AI11">
        <v>0.7</v>
      </c>
      <c r="AJ11">
        <v>0.6</v>
      </c>
      <c r="AK11">
        <v>0</v>
      </c>
      <c r="AL11">
        <v>0</v>
      </c>
      <c r="AM11">
        <v>0.6</v>
      </c>
      <c r="AN11" s="12">
        <f>AM11-((AH11-525000)/333333)</f>
        <v>0.6</v>
      </c>
      <c r="AO11">
        <v>0.2</v>
      </c>
      <c r="AP11">
        <v>11</v>
      </c>
      <c r="AQ11">
        <v>1</v>
      </c>
      <c r="AR11">
        <v>10</v>
      </c>
      <c r="AS11" s="19">
        <f>AR11/AP11</f>
        <v>0.90909090909090906</v>
      </c>
      <c r="AT11">
        <v>6</v>
      </c>
      <c r="AU11">
        <v>0</v>
      </c>
      <c r="AV11">
        <v>6</v>
      </c>
      <c r="AW11" s="19">
        <f>AV11/AT11</f>
        <v>1</v>
      </c>
      <c r="AX11">
        <v>1</v>
      </c>
      <c r="AY11">
        <v>0</v>
      </c>
      <c r="AZ11">
        <v>1</v>
      </c>
      <c r="BA11" s="19">
        <f>AZ11/AX11</f>
        <v>1</v>
      </c>
      <c r="BB11">
        <v>0</v>
      </c>
      <c r="BC11">
        <v>0</v>
      </c>
      <c r="BD11">
        <v>0</v>
      </c>
      <c r="BE11">
        <v>0</v>
      </c>
      <c r="BF11" s="19">
        <f>1-BE11/(MAX(1,BD11))</f>
        <v>1</v>
      </c>
    </row>
    <row r="12" spans="1:58" x14ac:dyDescent="0.25">
      <c r="A12" t="s">
        <v>717</v>
      </c>
      <c r="B12">
        <v>35</v>
      </c>
      <c r="C12" t="s">
        <v>718</v>
      </c>
      <c r="D12" t="s">
        <v>719</v>
      </c>
      <c r="E12" t="s">
        <v>720</v>
      </c>
      <c r="F12">
        <v>15</v>
      </c>
      <c r="G12">
        <v>13</v>
      </c>
      <c r="H12">
        <v>5</v>
      </c>
      <c r="I12">
        <v>6</v>
      </c>
      <c r="J12">
        <v>1</v>
      </c>
      <c r="K12">
        <v>378</v>
      </c>
      <c r="L12">
        <v>44</v>
      </c>
      <c r="M12">
        <v>334</v>
      </c>
      <c r="N12" s="8">
        <f>L12/P12*60</f>
        <v>3.2811334824757643</v>
      </c>
      <c r="O12" s="19">
        <f>M12/K12</f>
        <v>0.8835978835978836</v>
      </c>
      <c r="P12">
        <v>804.6</v>
      </c>
      <c r="Q12">
        <v>1</v>
      </c>
      <c r="R12">
        <v>40</v>
      </c>
      <c r="S12">
        <v>318</v>
      </c>
      <c r="T12">
        <v>744</v>
      </c>
      <c r="U12">
        <v>5</v>
      </c>
      <c r="V12">
        <v>0.88829999999999998</v>
      </c>
      <c r="W12" s="8">
        <f>R12/T12*60</f>
        <v>3.2258064516129035</v>
      </c>
      <c r="X12">
        <v>0.38500000000000001</v>
      </c>
      <c r="Y12">
        <v>2</v>
      </c>
      <c r="Z12">
        <v>4</v>
      </c>
      <c r="AA12">
        <v>16</v>
      </c>
      <c r="AB12">
        <v>60.6</v>
      </c>
      <c r="AC12" s="8">
        <f>Z12/AB12*60</f>
        <v>3.9603960396039599</v>
      </c>
      <c r="AD12" s="19">
        <f>AA12/(Z12+AA12)</f>
        <v>0.8</v>
      </c>
      <c r="AE12" t="s">
        <v>75</v>
      </c>
      <c r="AF12">
        <v>2012</v>
      </c>
      <c r="AH12" s="13">
        <v>750000</v>
      </c>
      <c r="AI12">
        <v>13.4</v>
      </c>
      <c r="AJ12">
        <v>-7.8</v>
      </c>
      <c r="AK12">
        <v>0.2</v>
      </c>
      <c r="AL12">
        <v>0.8</v>
      </c>
      <c r="AM12">
        <v>-6.8</v>
      </c>
      <c r="AN12" s="12">
        <f>AM12-((AH12-525000)/333333)</f>
        <v>-7.4750006750006746</v>
      </c>
      <c r="AO12">
        <v>0.9</v>
      </c>
      <c r="AP12">
        <v>316</v>
      </c>
      <c r="AQ12">
        <v>29</v>
      </c>
      <c r="AR12">
        <v>287</v>
      </c>
      <c r="AS12" s="19">
        <f>AR12/AP12</f>
        <v>0.90822784810126578</v>
      </c>
      <c r="AT12">
        <v>55</v>
      </c>
      <c r="AU12">
        <v>14</v>
      </c>
      <c r="AV12">
        <v>41</v>
      </c>
      <c r="AW12" s="19">
        <f>AV12/AT12</f>
        <v>0.74545454545454548</v>
      </c>
      <c r="AX12">
        <v>7</v>
      </c>
      <c r="AY12">
        <v>1</v>
      </c>
      <c r="AZ12">
        <v>6</v>
      </c>
      <c r="BA12" s="19">
        <f>AZ12/AX12</f>
        <v>0.8571428571428571</v>
      </c>
      <c r="BB12">
        <v>1</v>
      </c>
      <c r="BC12">
        <v>0</v>
      </c>
      <c r="BD12">
        <v>3</v>
      </c>
      <c r="BE12">
        <v>0</v>
      </c>
      <c r="BF12" s="19">
        <f>1-BE12/(MAX(1,BD12))</f>
        <v>1</v>
      </c>
    </row>
    <row r="13" spans="1:58" x14ac:dyDescent="0.25">
      <c r="A13" t="s">
        <v>703</v>
      </c>
      <c r="B13">
        <v>34</v>
      </c>
      <c r="C13" t="s">
        <v>704</v>
      </c>
      <c r="D13" t="s">
        <v>705</v>
      </c>
      <c r="E13" t="s">
        <v>706</v>
      </c>
      <c r="F13">
        <v>21</v>
      </c>
      <c r="G13">
        <v>20</v>
      </c>
      <c r="H13">
        <v>12</v>
      </c>
      <c r="I13">
        <v>6</v>
      </c>
      <c r="J13">
        <v>2</v>
      </c>
      <c r="K13">
        <v>519</v>
      </c>
      <c r="L13">
        <v>50</v>
      </c>
      <c r="M13">
        <v>469</v>
      </c>
      <c r="N13" s="8">
        <f>L13/P13*60</f>
        <v>2.4590163934426226</v>
      </c>
      <c r="O13" s="19">
        <f>M13/K13</f>
        <v>0.90366088631984587</v>
      </c>
      <c r="P13">
        <v>1220</v>
      </c>
      <c r="Q13">
        <v>2</v>
      </c>
      <c r="R13">
        <v>50</v>
      </c>
      <c r="S13">
        <v>466</v>
      </c>
      <c r="T13">
        <v>1210</v>
      </c>
      <c r="U13">
        <v>10</v>
      </c>
      <c r="V13">
        <v>0.90310000000000001</v>
      </c>
      <c r="W13" s="8">
        <f>R13/T13*60</f>
        <v>2.4793388429752068</v>
      </c>
      <c r="X13">
        <v>0.5</v>
      </c>
      <c r="Y13">
        <v>1</v>
      </c>
      <c r="Z13">
        <v>0</v>
      </c>
      <c r="AA13">
        <v>3</v>
      </c>
      <c r="AB13">
        <v>10</v>
      </c>
      <c r="AC13" s="8">
        <f>Z13/AB13*60</f>
        <v>0</v>
      </c>
      <c r="AD13" s="19">
        <f>AA13/(Z13+AA13)</f>
        <v>1</v>
      </c>
      <c r="AE13" t="s">
        <v>75</v>
      </c>
      <c r="AF13">
        <v>2012</v>
      </c>
      <c r="AH13" s="13">
        <v>875000</v>
      </c>
      <c r="AI13">
        <v>20.3</v>
      </c>
      <c r="AJ13">
        <v>-1.9</v>
      </c>
      <c r="AK13">
        <v>0.8</v>
      </c>
      <c r="AL13">
        <v>-0.5</v>
      </c>
      <c r="AM13">
        <v>-1.6</v>
      </c>
      <c r="AN13" s="12">
        <f>AM13-((AH13-525000)/333333)</f>
        <v>-2.65000105000105</v>
      </c>
      <c r="AO13">
        <v>2.5</v>
      </c>
      <c r="AP13">
        <v>424</v>
      </c>
      <c r="AQ13">
        <v>39</v>
      </c>
      <c r="AR13">
        <v>385</v>
      </c>
      <c r="AS13" s="19">
        <f>AR13/AP13</f>
        <v>0.90801886792452835</v>
      </c>
      <c r="AT13">
        <v>76</v>
      </c>
      <c r="AU13">
        <v>10</v>
      </c>
      <c r="AV13">
        <v>66</v>
      </c>
      <c r="AW13" s="19">
        <f>AV13/AT13</f>
        <v>0.86842105263157898</v>
      </c>
      <c r="AX13">
        <v>19</v>
      </c>
      <c r="AY13">
        <v>1</v>
      </c>
      <c r="AZ13">
        <v>18</v>
      </c>
      <c r="BA13" s="19">
        <f>AZ13/AX13</f>
        <v>0.94736842105263153</v>
      </c>
      <c r="BB13">
        <v>0</v>
      </c>
      <c r="BC13">
        <v>2</v>
      </c>
      <c r="BD13">
        <v>7</v>
      </c>
      <c r="BE13">
        <v>3</v>
      </c>
      <c r="BF13" s="19">
        <f>1-BE13/(MAX(1,BD13))</f>
        <v>0.5714285714285714</v>
      </c>
    </row>
    <row r="14" spans="1:58" x14ac:dyDescent="0.25">
      <c r="A14" t="s">
        <v>732</v>
      </c>
      <c r="B14">
        <v>27</v>
      </c>
      <c r="C14" t="s">
        <v>733</v>
      </c>
      <c r="D14" t="s">
        <v>734</v>
      </c>
      <c r="E14" t="s">
        <v>735</v>
      </c>
      <c r="F14">
        <v>42</v>
      </c>
      <c r="G14">
        <v>36</v>
      </c>
      <c r="H14">
        <v>17</v>
      </c>
      <c r="I14">
        <v>17</v>
      </c>
      <c r="J14">
        <v>4</v>
      </c>
      <c r="K14">
        <v>1147</v>
      </c>
      <c r="L14">
        <v>112</v>
      </c>
      <c r="M14">
        <v>1035</v>
      </c>
      <c r="N14" s="8">
        <f>L14/P14*60</f>
        <v>2.9208501760333814</v>
      </c>
      <c r="O14" s="19">
        <f>M14/K14</f>
        <v>0.90235396687009595</v>
      </c>
      <c r="P14">
        <v>2300.6999999999998</v>
      </c>
      <c r="Q14">
        <v>4</v>
      </c>
      <c r="R14">
        <v>98</v>
      </c>
      <c r="S14">
        <v>971</v>
      </c>
      <c r="T14">
        <v>2100</v>
      </c>
      <c r="U14">
        <v>15</v>
      </c>
      <c r="V14">
        <v>0.9083</v>
      </c>
      <c r="W14" s="8">
        <f>R14/T14*60</f>
        <v>2.8000000000000003</v>
      </c>
      <c r="X14">
        <v>0.41699999999999998</v>
      </c>
      <c r="Y14">
        <v>6</v>
      </c>
      <c r="Z14">
        <v>14</v>
      </c>
      <c r="AA14">
        <v>64</v>
      </c>
      <c r="AB14">
        <v>200.7</v>
      </c>
      <c r="AC14" s="8">
        <f>Z14/AB14*60</f>
        <v>4.1853512705530642</v>
      </c>
      <c r="AD14" s="19">
        <f>AA14/(Z14+AA14)</f>
        <v>0.82051282051282048</v>
      </c>
      <c r="AE14" t="s">
        <v>75</v>
      </c>
      <c r="AF14">
        <v>2012</v>
      </c>
      <c r="AH14" s="13">
        <v>1350000</v>
      </c>
      <c r="AI14">
        <v>38.4</v>
      </c>
      <c r="AJ14">
        <v>-6.7</v>
      </c>
      <c r="AK14">
        <v>-0.1</v>
      </c>
      <c r="AL14">
        <v>-0.2</v>
      </c>
      <c r="AM14">
        <v>-7</v>
      </c>
      <c r="AN14" s="12">
        <f>AM14-((AH14-525000)/333333)</f>
        <v>-9.4750024750024746</v>
      </c>
      <c r="AO14">
        <v>5.4</v>
      </c>
      <c r="AP14">
        <v>973</v>
      </c>
      <c r="AQ14">
        <v>93</v>
      </c>
      <c r="AR14">
        <v>880</v>
      </c>
      <c r="AS14" s="19">
        <f>AR14/AP14</f>
        <v>0.90441932168550876</v>
      </c>
      <c r="AT14">
        <v>136</v>
      </c>
      <c r="AU14">
        <v>17</v>
      </c>
      <c r="AV14">
        <v>119</v>
      </c>
      <c r="AW14" s="19">
        <f>AV14/AT14</f>
        <v>0.875</v>
      </c>
      <c r="AX14">
        <v>38</v>
      </c>
      <c r="AY14">
        <v>2</v>
      </c>
      <c r="AZ14">
        <v>36</v>
      </c>
      <c r="BA14" s="19">
        <f>AZ14/AX14</f>
        <v>0.94736842105263153</v>
      </c>
      <c r="BB14">
        <v>1</v>
      </c>
      <c r="BC14">
        <v>3</v>
      </c>
      <c r="BD14">
        <v>11</v>
      </c>
      <c r="BE14">
        <v>4</v>
      </c>
      <c r="BF14" s="19">
        <f>1-BE14/(MAX(1,BD14))</f>
        <v>0.63636363636363635</v>
      </c>
    </row>
    <row r="15" spans="1:58" x14ac:dyDescent="0.25">
      <c r="A15" t="s">
        <v>756</v>
      </c>
      <c r="B15">
        <v>26</v>
      </c>
      <c r="C15" t="s">
        <v>757</v>
      </c>
      <c r="D15" t="s">
        <v>758</v>
      </c>
      <c r="E15" t="s">
        <v>726</v>
      </c>
      <c r="F15">
        <v>31</v>
      </c>
      <c r="G15">
        <v>26</v>
      </c>
      <c r="H15">
        <v>9</v>
      </c>
      <c r="I15">
        <v>11</v>
      </c>
      <c r="J15">
        <v>5</v>
      </c>
      <c r="K15">
        <v>832</v>
      </c>
      <c r="L15">
        <v>89</v>
      </c>
      <c r="M15">
        <v>743</v>
      </c>
      <c r="N15" s="8">
        <f>L15/P15*60</f>
        <v>3.1051927661801475</v>
      </c>
      <c r="O15" s="19">
        <f>M15/K15</f>
        <v>0.89302884615384615</v>
      </c>
      <c r="P15">
        <v>1719.7</v>
      </c>
      <c r="Q15">
        <v>0</v>
      </c>
      <c r="R15">
        <v>82</v>
      </c>
      <c r="S15">
        <v>660</v>
      </c>
      <c r="T15">
        <v>1556</v>
      </c>
      <c r="U15">
        <v>12</v>
      </c>
      <c r="V15">
        <v>0.88949999999999996</v>
      </c>
      <c r="W15" s="8">
        <f>R15/T15*60</f>
        <v>3.1619537275064267</v>
      </c>
      <c r="X15">
        <v>0.46200000000000002</v>
      </c>
      <c r="Y15">
        <v>5</v>
      </c>
      <c r="Z15">
        <v>7</v>
      </c>
      <c r="AA15">
        <v>83</v>
      </c>
      <c r="AB15">
        <v>163.69999999999999</v>
      </c>
      <c r="AC15" s="8">
        <f>Z15/AB15*60</f>
        <v>2.5656689065363474</v>
      </c>
      <c r="AD15" s="19">
        <f>AA15/(Z15+AA15)</f>
        <v>0.92222222222222228</v>
      </c>
      <c r="AE15" t="s">
        <v>75</v>
      </c>
      <c r="AF15">
        <v>2012</v>
      </c>
      <c r="AH15" s="13">
        <v>601000</v>
      </c>
      <c r="AI15">
        <v>28.7</v>
      </c>
      <c r="AJ15">
        <v>-11.5</v>
      </c>
      <c r="AK15">
        <v>0.2</v>
      </c>
      <c r="AL15">
        <v>-0.5</v>
      </c>
      <c r="AM15">
        <v>-11.8</v>
      </c>
      <c r="AN15" s="12">
        <f>AM15-((AH15-525000)/333333)</f>
        <v>-12.028000228000229</v>
      </c>
      <c r="AO15">
        <v>3</v>
      </c>
      <c r="AP15">
        <v>686</v>
      </c>
      <c r="AQ15">
        <v>68</v>
      </c>
      <c r="AR15">
        <v>618</v>
      </c>
      <c r="AS15" s="19">
        <f>AR15/AP15</f>
        <v>0.9008746355685131</v>
      </c>
      <c r="AT15">
        <v>114</v>
      </c>
      <c r="AU15">
        <v>19</v>
      </c>
      <c r="AV15">
        <v>95</v>
      </c>
      <c r="AW15" s="19">
        <f>AV15/AT15</f>
        <v>0.83333333333333337</v>
      </c>
      <c r="AX15">
        <v>32</v>
      </c>
      <c r="AY15">
        <v>2</v>
      </c>
      <c r="AZ15">
        <v>30</v>
      </c>
      <c r="BA15" s="19">
        <f>AZ15/AX15</f>
        <v>0.9375</v>
      </c>
      <c r="BB15">
        <v>2</v>
      </c>
      <c r="BC15">
        <v>2</v>
      </c>
      <c r="BD15">
        <v>13</v>
      </c>
      <c r="BE15">
        <v>5</v>
      </c>
      <c r="BF15" s="19">
        <f>1-BE15/(MAX(1,BD15))</f>
        <v>0.61538461538461542</v>
      </c>
    </row>
    <row r="16" spans="1:58" x14ac:dyDescent="0.25">
      <c r="A16" t="s">
        <v>751</v>
      </c>
      <c r="B16">
        <v>35</v>
      </c>
      <c r="C16" t="s">
        <v>752</v>
      </c>
      <c r="D16" t="s">
        <v>107</v>
      </c>
      <c r="E16" t="s">
        <v>750</v>
      </c>
      <c r="F16">
        <v>20</v>
      </c>
      <c r="G16">
        <v>15</v>
      </c>
      <c r="H16">
        <v>8</v>
      </c>
      <c r="I16">
        <v>7</v>
      </c>
      <c r="J16">
        <v>1</v>
      </c>
      <c r="K16">
        <v>422</v>
      </c>
      <c r="L16">
        <v>43</v>
      </c>
      <c r="M16">
        <v>379</v>
      </c>
      <c r="N16" s="8">
        <f>L16/P16*60</f>
        <v>2.5932254497939491</v>
      </c>
      <c r="O16" s="19">
        <f>M16/K16</f>
        <v>0.8981042654028436</v>
      </c>
      <c r="P16">
        <v>994.9</v>
      </c>
      <c r="Q16">
        <v>2</v>
      </c>
      <c r="R16">
        <v>37</v>
      </c>
      <c r="S16">
        <v>340</v>
      </c>
      <c r="T16">
        <v>873</v>
      </c>
      <c r="U16">
        <v>5</v>
      </c>
      <c r="V16">
        <v>0.90190000000000003</v>
      </c>
      <c r="W16" s="8">
        <f>R16/T16*60</f>
        <v>2.5429553264604814</v>
      </c>
      <c r="X16">
        <v>0.33300000000000002</v>
      </c>
      <c r="Y16">
        <v>5</v>
      </c>
      <c r="Z16">
        <v>6</v>
      </c>
      <c r="AA16">
        <v>39</v>
      </c>
      <c r="AB16">
        <v>121.9</v>
      </c>
      <c r="AC16" s="8">
        <f>Z16/AB16*60</f>
        <v>2.9532403609515998</v>
      </c>
      <c r="AD16" s="19">
        <f>AA16/(Z16+AA16)</f>
        <v>0.8666666666666667</v>
      </c>
      <c r="AE16" t="s">
        <v>75</v>
      </c>
      <c r="AF16">
        <v>2012</v>
      </c>
      <c r="AH16" s="13">
        <v>1850000</v>
      </c>
      <c r="AI16">
        <v>16.600000000000001</v>
      </c>
      <c r="AJ16">
        <v>-3.2</v>
      </c>
      <c r="AK16">
        <v>0.6</v>
      </c>
      <c r="AL16">
        <v>-0.2</v>
      </c>
      <c r="AM16">
        <v>-2.8</v>
      </c>
      <c r="AN16" s="12">
        <f>AM16-((AH16-525000)/333333)</f>
        <v>-6.7750039750039743</v>
      </c>
      <c r="AO16">
        <v>1.8</v>
      </c>
      <c r="AP16">
        <v>331</v>
      </c>
      <c r="AQ16">
        <v>33</v>
      </c>
      <c r="AR16">
        <v>298</v>
      </c>
      <c r="AS16" s="19">
        <f>AR16/AP16</f>
        <v>0.90030211480362543</v>
      </c>
      <c r="AT16">
        <v>77</v>
      </c>
      <c r="AU16">
        <v>9</v>
      </c>
      <c r="AV16">
        <v>68</v>
      </c>
      <c r="AW16" s="19">
        <f>AV16/AT16</f>
        <v>0.88311688311688308</v>
      </c>
      <c r="AX16">
        <v>14</v>
      </c>
      <c r="AY16">
        <v>1</v>
      </c>
      <c r="AZ16">
        <v>13</v>
      </c>
      <c r="BA16" s="19">
        <f>AZ16/AX16</f>
        <v>0.9285714285714286</v>
      </c>
      <c r="BB16">
        <v>1</v>
      </c>
      <c r="BC16">
        <v>1</v>
      </c>
      <c r="BD16">
        <v>8</v>
      </c>
      <c r="BE16">
        <v>3</v>
      </c>
      <c r="BF16" s="19">
        <f>1-BE16/(MAX(1,BD16))</f>
        <v>0.625</v>
      </c>
    </row>
    <row r="17" spans="1:58" x14ac:dyDescent="0.25">
      <c r="A17" t="s">
        <v>761</v>
      </c>
      <c r="B17">
        <v>31</v>
      </c>
      <c r="C17" t="s">
        <v>762</v>
      </c>
      <c r="D17" t="s">
        <v>201</v>
      </c>
      <c r="E17" t="s">
        <v>702</v>
      </c>
      <c r="F17">
        <v>10</v>
      </c>
      <c r="G17">
        <v>8</v>
      </c>
      <c r="H17">
        <v>2</v>
      </c>
      <c r="I17">
        <v>8</v>
      </c>
      <c r="J17">
        <v>0</v>
      </c>
      <c r="K17">
        <v>303</v>
      </c>
      <c r="L17">
        <v>31</v>
      </c>
      <c r="M17">
        <v>272</v>
      </c>
      <c r="N17" s="8">
        <f>L17/P17*60</f>
        <v>3.5134114091424253</v>
      </c>
      <c r="O17" s="19">
        <f>M17/K17</f>
        <v>0.89768976897689767</v>
      </c>
      <c r="P17">
        <v>529.4</v>
      </c>
      <c r="Q17">
        <v>0</v>
      </c>
      <c r="R17">
        <v>27</v>
      </c>
      <c r="S17">
        <v>228</v>
      </c>
      <c r="T17">
        <v>453</v>
      </c>
      <c r="U17">
        <v>3</v>
      </c>
      <c r="V17">
        <v>0.89410000000000001</v>
      </c>
      <c r="W17" s="8">
        <f>R17/T17*60</f>
        <v>3.576158940397351</v>
      </c>
      <c r="X17">
        <v>0.375</v>
      </c>
      <c r="Y17">
        <v>2</v>
      </c>
      <c r="Z17">
        <v>4</v>
      </c>
      <c r="AA17">
        <v>44</v>
      </c>
      <c r="AB17">
        <v>76.400000000000006</v>
      </c>
      <c r="AC17" s="8">
        <f>Z17/AB17*60</f>
        <v>3.1413612565445024</v>
      </c>
      <c r="AD17" s="19">
        <f>AA17/(Z17+AA17)</f>
        <v>0.91666666666666663</v>
      </c>
      <c r="AE17" t="s">
        <v>75</v>
      </c>
      <c r="AF17">
        <v>2012</v>
      </c>
      <c r="AH17" s="13">
        <v>650000</v>
      </c>
      <c r="AI17">
        <v>8.8000000000000007</v>
      </c>
      <c r="AJ17">
        <v>-2.7</v>
      </c>
      <c r="AK17">
        <v>-0.5</v>
      </c>
      <c r="AL17">
        <v>0</v>
      </c>
      <c r="AM17">
        <v>-3.2</v>
      </c>
      <c r="AN17" s="12">
        <f>AM17-((AH17-525000)/333333)</f>
        <v>-3.5750003750003749</v>
      </c>
      <c r="AO17">
        <v>1.3</v>
      </c>
      <c r="AP17">
        <v>262</v>
      </c>
      <c r="AQ17">
        <v>27</v>
      </c>
      <c r="AR17">
        <v>235</v>
      </c>
      <c r="AS17" s="19">
        <f>AR17/AP17</f>
        <v>0.89694656488549618</v>
      </c>
      <c r="AT17">
        <v>36</v>
      </c>
      <c r="AU17">
        <v>4</v>
      </c>
      <c r="AV17">
        <v>32</v>
      </c>
      <c r="AW17" s="19">
        <f>AV17/AT17</f>
        <v>0.88888888888888884</v>
      </c>
      <c r="AX17">
        <v>5</v>
      </c>
      <c r="AY17">
        <v>0</v>
      </c>
      <c r="AZ17">
        <v>5</v>
      </c>
      <c r="BA17" s="19">
        <f>AZ17/AX17</f>
        <v>1</v>
      </c>
      <c r="BB17">
        <v>0</v>
      </c>
      <c r="BC17">
        <v>0</v>
      </c>
      <c r="BD17">
        <v>0</v>
      </c>
      <c r="BE17">
        <v>0</v>
      </c>
      <c r="BF17" s="19">
        <f>1-BE17/(MAX(1,BD17))</f>
        <v>1</v>
      </c>
    </row>
    <row r="18" spans="1:58" x14ac:dyDescent="0.25">
      <c r="A18" t="s">
        <v>763</v>
      </c>
      <c r="B18">
        <v>42</v>
      </c>
      <c r="C18" t="s">
        <v>764</v>
      </c>
      <c r="D18" t="s">
        <v>765</v>
      </c>
      <c r="E18" t="s">
        <v>714</v>
      </c>
      <c r="F18">
        <v>40</v>
      </c>
      <c r="G18">
        <v>31</v>
      </c>
      <c r="H18">
        <v>13</v>
      </c>
      <c r="I18">
        <v>16</v>
      </c>
      <c r="J18">
        <v>3</v>
      </c>
      <c r="K18">
        <v>1126</v>
      </c>
      <c r="L18">
        <v>128</v>
      </c>
      <c r="M18">
        <v>998</v>
      </c>
      <c r="N18" s="8">
        <f>L18/P18*60</f>
        <v>3.6597569692637597</v>
      </c>
      <c r="O18" s="19">
        <f>M18/K18</f>
        <v>0.88632326820603913</v>
      </c>
      <c r="P18">
        <v>2098.5</v>
      </c>
      <c r="Q18">
        <v>1</v>
      </c>
      <c r="R18">
        <v>111</v>
      </c>
      <c r="S18">
        <v>809</v>
      </c>
      <c r="T18">
        <v>1739</v>
      </c>
      <c r="U18">
        <v>8</v>
      </c>
      <c r="V18">
        <v>0.87929999999999997</v>
      </c>
      <c r="W18" s="8">
        <f>R18/T18*60</f>
        <v>3.8297872340425529</v>
      </c>
      <c r="X18">
        <v>0.25800000000000001</v>
      </c>
      <c r="Y18">
        <v>9</v>
      </c>
      <c r="Z18">
        <v>17</v>
      </c>
      <c r="AA18">
        <v>189</v>
      </c>
      <c r="AB18">
        <v>359.5</v>
      </c>
      <c r="AC18" s="8">
        <f>Z18/AB18*60</f>
        <v>2.8372739916550764</v>
      </c>
      <c r="AD18" s="19">
        <f>AA18/(Z18+AA18)</f>
        <v>0.91747572815533984</v>
      </c>
      <c r="AE18" t="s">
        <v>75</v>
      </c>
      <c r="AF18">
        <v>2012</v>
      </c>
      <c r="AG18" s="13">
        <v>500000</v>
      </c>
      <c r="AH18" s="13">
        <v>3500000</v>
      </c>
      <c r="AI18">
        <v>35</v>
      </c>
      <c r="AJ18">
        <v>-21.1</v>
      </c>
      <c r="AK18">
        <v>-1</v>
      </c>
      <c r="AL18">
        <v>0.1</v>
      </c>
      <c r="AM18">
        <v>-22</v>
      </c>
      <c r="AN18" s="12">
        <f>AM18-((AH18-525000)/333333)</f>
        <v>-30.925008925008925</v>
      </c>
      <c r="AO18">
        <v>3.2</v>
      </c>
      <c r="AP18">
        <v>880</v>
      </c>
      <c r="AQ18">
        <v>91</v>
      </c>
      <c r="AR18">
        <v>789</v>
      </c>
      <c r="AS18" s="19">
        <f>AR18/AP18</f>
        <v>0.89659090909090911</v>
      </c>
      <c r="AT18">
        <v>207</v>
      </c>
      <c r="AU18">
        <v>31</v>
      </c>
      <c r="AV18">
        <v>176</v>
      </c>
      <c r="AW18" s="19">
        <f>AV18/AT18</f>
        <v>0.85024154589371981</v>
      </c>
      <c r="AX18">
        <v>39</v>
      </c>
      <c r="AY18">
        <v>6</v>
      </c>
      <c r="AZ18">
        <v>33</v>
      </c>
      <c r="BA18" s="19">
        <f>AZ18/AX18</f>
        <v>0.84615384615384615</v>
      </c>
      <c r="BB18">
        <v>2</v>
      </c>
      <c r="BC18">
        <v>2</v>
      </c>
      <c r="BD18">
        <v>15</v>
      </c>
      <c r="BE18">
        <v>5</v>
      </c>
      <c r="BF18" s="19">
        <f>1-BE18/(MAX(1,BD18))</f>
        <v>0.66666666666666674</v>
      </c>
    </row>
    <row r="19" spans="1:58" x14ac:dyDescent="0.25">
      <c r="A19" t="s">
        <v>699</v>
      </c>
      <c r="B19">
        <v>30</v>
      </c>
      <c r="C19" t="s">
        <v>700</v>
      </c>
      <c r="D19" t="s">
        <v>701</v>
      </c>
      <c r="E19" t="s">
        <v>698</v>
      </c>
      <c r="F19">
        <v>14</v>
      </c>
      <c r="G19">
        <v>8</v>
      </c>
      <c r="H19">
        <v>2</v>
      </c>
      <c r="I19">
        <v>4</v>
      </c>
      <c r="J19">
        <v>2</v>
      </c>
      <c r="K19">
        <v>310</v>
      </c>
      <c r="L19">
        <v>36</v>
      </c>
      <c r="M19">
        <v>274</v>
      </c>
      <c r="N19" s="8">
        <f>L19/P19*60</f>
        <v>3.3488372093023253</v>
      </c>
      <c r="O19" s="19">
        <f>M19/K19</f>
        <v>0.88387096774193552</v>
      </c>
      <c r="P19">
        <v>645</v>
      </c>
      <c r="Q19">
        <v>0</v>
      </c>
      <c r="R19">
        <v>26</v>
      </c>
      <c r="S19">
        <v>183</v>
      </c>
      <c r="T19">
        <v>403</v>
      </c>
      <c r="U19">
        <v>2</v>
      </c>
      <c r="V19">
        <v>0.87560000000000004</v>
      </c>
      <c r="W19" s="8">
        <f>R19/T19*60</f>
        <v>3.870967741935484</v>
      </c>
      <c r="X19">
        <v>0.25</v>
      </c>
      <c r="Y19">
        <v>6</v>
      </c>
      <c r="Z19">
        <v>10</v>
      </c>
      <c r="AA19">
        <v>91</v>
      </c>
      <c r="AB19">
        <v>242</v>
      </c>
      <c r="AC19" s="8">
        <f>Z19/AB19*60</f>
        <v>2.4793388429752068</v>
      </c>
      <c r="AD19" s="19">
        <f>AA19/(Z19+AA19)</f>
        <v>0.90099009900990101</v>
      </c>
      <c r="AE19" t="s">
        <v>75</v>
      </c>
      <c r="AF19">
        <v>2012</v>
      </c>
      <c r="AH19" s="13">
        <v>1000000</v>
      </c>
      <c r="AI19">
        <v>10.8</v>
      </c>
      <c r="AJ19">
        <v>-6.1</v>
      </c>
      <c r="AK19">
        <v>0</v>
      </c>
      <c r="AL19">
        <v>-1.4</v>
      </c>
      <c r="AM19">
        <v>-7.5</v>
      </c>
      <c r="AN19" s="12">
        <f>AM19-((AH19-525000)/333333)</f>
        <v>-8.9250014250014242</v>
      </c>
      <c r="AO19">
        <v>0.8</v>
      </c>
      <c r="AP19">
        <v>232</v>
      </c>
      <c r="AQ19">
        <v>24</v>
      </c>
      <c r="AR19">
        <v>208</v>
      </c>
      <c r="AS19" s="19">
        <f>AR19/AP19</f>
        <v>0.89655172413793105</v>
      </c>
      <c r="AT19">
        <v>63</v>
      </c>
      <c r="AU19">
        <v>10</v>
      </c>
      <c r="AV19">
        <v>53</v>
      </c>
      <c r="AW19" s="19">
        <f>AV19/AT19</f>
        <v>0.84126984126984128</v>
      </c>
      <c r="AX19">
        <v>15</v>
      </c>
      <c r="AY19">
        <v>2</v>
      </c>
      <c r="AZ19">
        <v>13</v>
      </c>
      <c r="BA19" s="19">
        <f>AZ19/AX19</f>
        <v>0.8666666666666667</v>
      </c>
      <c r="BB19">
        <v>0</v>
      </c>
      <c r="BC19">
        <v>1</v>
      </c>
      <c r="BD19">
        <v>4</v>
      </c>
      <c r="BE19">
        <v>3</v>
      </c>
      <c r="BF19" s="19">
        <f>1-BE19/(MAX(1,BD19))</f>
        <v>0.25</v>
      </c>
    </row>
    <row r="20" spans="1:58" x14ac:dyDescent="0.25">
      <c r="A20" t="s">
        <v>742</v>
      </c>
      <c r="B20">
        <v>34</v>
      </c>
      <c r="C20" t="s">
        <v>147</v>
      </c>
      <c r="D20" t="s">
        <v>743</v>
      </c>
      <c r="E20" t="s">
        <v>731</v>
      </c>
      <c r="F20">
        <v>16</v>
      </c>
      <c r="G20">
        <v>14</v>
      </c>
      <c r="H20">
        <v>6</v>
      </c>
      <c r="I20">
        <v>7</v>
      </c>
      <c r="J20">
        <v>2</v>
      </c>
      <c r="K20">
        <v>359</v>
      </c>
      <c r="L20">
        <v>42</v>
      </c>
      <c r="M20">
        <v>317</v>
      </c>
      <c r="N20" s="8">
        <f>L20/P20*60</f>
        <v>3.1068918752311676</v>
      </c>
      <c r="O20" s="19">
        <f>M20/K20</f>
        <v>0.88300835654596099</v>
      </c>
      <c r="P20">
        <v>811.1</v>
      </c>
      <c r="Q20">
        <v>0</v>
      </c>
      <c r="R20">
        <v>40</v>
      </c>
      <c r="S20">
        <v>301</v>
      </c>
      <c r="T20">
        <v>744</v>
      </c>
      <c r="U20">
        <v>5</v>
      </c>
      <c r="V20">
        <v>0.88270000000000004</v>
      </c>
      <c r="W20" s="8">
        <f>R20/T20*60</f>
        <v>3.2258064516129035</v>
      </c>
      <c r="X20">
        <v>0.35699999999999998</v>
      </c>
      <c r="Y20">
        <v>2</v>
      </c>
      <c r="Z20">
        <v>2</v>
      </c>
      <c r="AA20">
        <v>16</v>
      </c>
      <c r="AB20">
        <v>67.099999999999994</v>
      </c>
      <c r="AC20" s="8">
        <f>Z20/AB20*60</f>
        <v>1.7883755588673624</v>
      </c>
      <c r="AD20" s="19">
        <f>AA20/(Z20+AA20)</f>
        <v>0.88888888888888884</v>
      </c>
      <c r="AE20" t="s">
        <v>75</v>
      </c>
      <c r="AF20">
        <v>2012</v>
      </c>
      <c r="AH20" s="13">
        <v>600000</v>
      </c>
      <c r="AI20">
        <v>13.5</v>
      </c>
      <c r="AJ20">
        <v>-7.6</v>
      </c>
      <c r="AK20">
        <v>0.4</v>
      </c>
      <c r="AL20">
        <v>-0.8</v>
      </c>
      <c r="AM20">
        <v>-8</v>
      </c>
      <c r="AN20" s="12">
        <f>AM20-((AH20-525000)/333333)</f>
        <v>-8.2250002250002243</v>
      </c>
      <c r="AO20">
        <v>0.9</v>
      </c>
      <c r="AP20">
        <v>291</v>
      </c>
      <c r="AQ20">
        <v>33</v>
      </c>
      <c r="AR20">
        <v>258</v>
      </c>
      <c r="AS20" s="19">
        <f>AR20/AP20</f>
        <v>0.88659793814432986</v>
      </c>
      <c r="AT20">
        <v>57</v>
      </c>
      <c r="AU20">
        <v>8</v>
      </c>
      <c r="AV20">
        <v>49</v>
      </c>
      <c r="AW20" s="19">
        <f>AV20/AT20</f>
        <v>0.85964912280701755</v>
      </c>
      <c r="AX20">
        <v>11</v>
      </c>
      <c r="AY20">
        <v>1</v>
      </c>
      <c r="AZ20">
        <v>10</v>
      </c>
      <c r="BA20" s="19">
        <f>AZ20/AX20</f>
        <v>0.90909090909090906</v>
      </c>
      <c r="BB20">
        <v>0</v>
      </c>
      <c r="BC20">
        <v>1</v>
      </c>
      <c r="BD20">
        <v>3</v>
      </c>
      <c r="BE20">
        <v>2</v>
      </c>
      <c r="BF20" s="19">
        <f>1-BE20/(MAX(1,BD20))</f>
        <v>0.33333333333333337</v>
      </c>
    </row>
    <row r="21" spans="1:58" x14ac:dyDescent="0.25">
      <c r="A21" t="s">
        <v>711</v>
      </c>
      <c r="B21">
        <v>31</v>
      </c>
      <c r="C21" t="s">
        <v>712</v>
      </c>
      <c r="D21" t="s">
        <v>713</v>
      </c>
      <c r="E21" t="s">
        <v>714</v>
      </c>
      <c r="F21">
        <v>3</v>
      </c>
      <c r="G21">
        <v>2</v>
      </c>
      <c r="H21">
        <v>1</v>
      </c>
      <c r="I21">
        <v>1</v>
      </c>
      <c r="J21">
        <v>0</v>
      </c>
      <c r="K21">
        <v>57</v>
      </c>
      <c r="L21">
        <v>7</v>
      </c>
      <c r="M21">
        <v>50</v>
      </c>
      <c r="N21" s="8">
        <f>L21/P21*60</f>
        <v>3.1180400890868598</v>
      </c>
      <c r="O21" s="19">
        <f>M21/K21</f>
        <v>0.8771929824561403</v>
      </c>
      <c r="P21">
        <v>134.69999999999999</v>
      </c>
      <c r="Q21">
        <v>0</v>
      </c>
      <c r="R21">
        <v>7</v>
      </c>
      <c r="S21">
        <v>46</v>
      </c>
      <c r="T21">
        <v>121</v>
      </c>
      <c r="U21">
        <v>1</v>
      </c>
      <c r="V21">
        <v>0.8679</v>
      </c>
      <c r="W21" s="8">
        <f>R21/T21*60</f>
        <v>3.4710743801652892</v>
      </c>
      <c r="X21">
        <v>0.5</v>
      </c>
      <c r="Y21">
        <v>1</v>
      </c>
      <c r="Z21">
        <v>0</v>
      </c>
      <c r="AA21">
        <v>4</v>
      </c>
      <c r="AB21">
        <v>13.7</v>
      </c>
      <c r="AC21" s="8">
        <f>Z21/AB21*60</f>
        <v>0</v>
      </c>
      <c r="AD21" s="19">
        <f>AA21/(Z21+AA21)</f>
        <v>1</v>
      </c>
      <c r="AE21" t="s">
        <v>75</v>
      </c>
      <c r="AF21">
        <v>2012</v>
      </c>
      <c r="AG21" s="13"/>
      <c r="AH21" s="13">
        <v>525000</v>
      </c>
      <c r="AI21">
        <v>2.2999999999999998</v>
      </c>
      <c r="AJ21">
        <v>-1.4</v>
      </c>
      <c r="AK21">
        <v>0.1</v>
      </c>
      <c r="AL21">
        <v>0</v>
      </c>
      <c r="AM21">
        <v>-1.4</v>
      </c>
      <c r="AN21" s="12">
        <f>AM21-((AH21-525000)/333333)</f>
        <v>-1.4</v>
      </c>
      <c r="AO21">
        <v>0.1</v>
      </c>
      <c r="AP21">
        <v>50</v>
      </c>
      <c r="AQ21">
        <v>6</v>
      </c>
      <c r="AR21">
        <v>44</v>
      </c>
      <c r="AS21" s="19">
        <f>AR21/AP21</f>
        <v>0.88</v>
      </c>
      <c r="AT21">
        <v>5</v>
      </c>
      <c r="AU21">
        <v>1</v>
      </c>
      <c r="AV21">
        <v>4</v>
      </c>
      <c r="AW21" s="19">
        <f>AV21/AT21</f>
        <v>0.8</v>
      </c>
      <c r="AX21">
        <v>2</v>
      </c>
      <c r="AY21">
        <v>0</v>
      </c>
      <c r="AZ21">
        <v>2</v>
      </c>
      <c r="BA21" s="19">
        <f>AZ21/AX21</f>
        <v>1</v>
      </c>
      <c r="BB21">
        <v>0</v>
      </c>
      <c r="BC21">
        <v>0</v>
      </c>
      <c r="BD21">
        <v>0</v>
      </c>
      <c r="BE21">
        <v>0</v>
      </c>
      <c r="BF21" s="19">
        <f>1-BE21/(MAX(1,BD21))</f>
        <v>1</v>
      </c>
    </row>
    <row r="22" spans="1:58" x14ac:dyDescent="0.25">
      <c r="A22" t="s">
        <v>768</v>
      </c>
      <c r="B22">
        <v>25</v>
      </c>
      <c r="C22" t="s">
        <v>769</v>
      </c>
      <c r="D22" t="s">
        <v>130</v>
      </c>
      <c r="E22" t="s">
        <v>731</v>
      </c>
      <c r="F22">
        <v>5</v>
      </c>
      <c r="G22">
        <v>4</v>
      </c>
      <c r="H22">
        <v>3</v>
      </c>
      <c r="I22">
        <v>1</v>
      </c>
      <c r="J22">
        <v>0</v>
      </c>
      <c r="K22">
        <v>113</v>
      </c>
      <c r="L22">
        <v>16</v>
      </c>
      <c r="M22">
        <v>97</v>
      </c>
      <c r="N22" s="8">
        <f>L22/P22*60</f>
        <v>3.7252619324796274</v>
      </c>
      <c r="O22" s="19">
        <f>M22/K22</f>
        <v>0.8584070796460177</v>
      </c>
      <c r="P22">
        <v>257.7</v>
      </c>
      <c r="Q22">
        <v>0</v>
      </c>
      <c r="R22">
        <v>16</v>
      </c>
      <c r="S22">
        <v>90</v>
      </c>
      <c r="T22">
        <v>238</v>
      </c>
      <c r="U22">
        <v>2</v>
      </c>
      <c r="V22">
        <v>0.84909999999999997</v>
      </c>
      <c r="W22" s="8">
        <f>R22/T22*60</f>
        <v>4.0336134453781511</v>
      </c>
      <c r="X22">
        <v>0.5</v>
      </c>
      <c r="Y22">
        <v>1</v>
      </c>
      <c r="Z22">
        <v>0</v>
      </c>
      <c r="AA22">
        <v>7</v>
      </c>
      <c r="AB22">
        <v>19.7</v>
      </c>
      <c r="AC22" s="8">
        <f>Z22/AB22*60</f>
        <v>0</v>
      </c>
      <c r="AD22" s="19">
        <f>AA22/(Z22+AA22)</f>
        <v>1</v>
      </c>
      <c r="AE22" t="s">
        <v>605</v>
      </c>
      <c r="AF22">
        <v>2012</v>
      </c>
      <c r="AH22" s="13">
        <v>525000</v>
      </c>
      <c r="AI22">
        <v>4.3</v>
      </c>
      <c r="AJ22">
        <v>-4.7</v>
      </c>
      <c r="AK22">
        <v>0.1</v>
      </c>
      <c r="AL22">
        <v>0</v>
      </c>
      <c r="AM22">
        <v>-4.5999999999999996</v>
      </c>
      <c r="AN22" s="12">
        <f>AM22-((AH22-525000)/333333)</f>
        <v>-4.5999999999999996</v>
      </c>
      <c r="AO22">
        <v>-0.1</v>
      </c>
      <c r="AP22">
        <v>88</v>
      </c>
      <c r="AQ22">
        <v>11</v>
      </c>
      <c r="AR22">
        <v>77</v>
      </c>
      <c r="AS22" s="19">
        <f>AR22/AP22</f>
        <v>0.875</v>
      </c>
      <c r="AT22">
        <v>21</v>
      </c>
      <c r="AU22">
        <v>3</v>
      </c>
      <c r="AV22">
        <v>18</v>
      </c>
      <c r="AW22" s="19">
        <f>AV22/AT22</f>
        <v>0.8571428571428571</v>
      </c>
      <c r="AX22">
        <v>4</v>
      </c>
      <c r="AY22">
        <v>2</v>
      </c>
      <c r="AZ22">
        <v>2</v>
      </c>
      <c r="BA22" s="19">
        <f>AZ22/AX22</f>
        <v>0.5</v>
      </c>
      <c r="BB22">
        <v>0</v>
      </c>
      <c r="BC22">
        <v>0</v>
      </c>
      <c r="BD22">
        <v>0</v>
      </c>
      <c r="BE22">
        <v>0</v>
      </c>
      <c r="BF22" s="19">
        <f>1-BE22/(MAX(1,BD22))</f>
        <v>1</v>
      </c>
    </row>
    <row r="23" spans="1:58" x14ac:dyDescent="0.25">
      <c r="A23" t="s">
        <v>770</v>
      </c>
      <c r="B23">
        <v>36</v>
      </c>
      <c r="C23" t="s">
        <v>771</v>
      </c>
      <c r="D23" t="s">
        <v>772</v>
      </c>
      <c r="E23" t="s">
        <v>744</v>
      </c>
      <c r="F23">
        <v>5</v>
      </c>
      <c r="G23">
        <v>4</v>
      </c>
      <c r="H23">
        <v>2</v>
      </c>
      <c r="I23">
        <v>2</v>
      </c>
      <c r="J23">
        <v>0</v>
      </c>
      <c r="K23">
        <v>110</v>
      </c>
      <c r="L23">
        <v>16</v>
      </c>
      <c r="M23">
        <v>94</v>
      </c>
      <c r="N23" s="8">
        <f>L23/P23*60</f>
        <v>3.6838066001534919</v>
      </c>
      <c r="O23" s="19">
        <f>M23/K23</f>
        <v>0.8545454545454545</v>
      </c>
      <c r="P23">
        <v>260.60000000000002</v>
      </c>
      <c r="Q23">
        <v>0</v>
      </c>
      <c r="R23">
        <v>14</v>
      </c>
      <c r="S23">
        <v>74</v>
      </c>
      <c r="T23">
        <v>220</v>
      </c>
      <c r="U23">
        <v>1</v>
      </c>
      <c r="V23">
        <v>0.84089999999999998</v>
      </c>
      <c r="W23" s="8">
        <f>R23/T23*60</f>
        <v>3.8181818181818179</v>
      </c>
      <c r="X23">
        <v>0.25</v>
      </c>
      <c r="Y23">
        <v>1</v>
      </c>
      <c r="Z23">
        <v>2</v>
      </c>
      <c r="AA23">
        <v>20</v>
      </c>
      <c r="AB23">
        <v>40.6</v>
      </c>
      <c r="AC23" s="8">
        <f>Z23/AB23*60</f>
        <v>2.9556650246305418</v>
      </c>
      <c r="AD23" s="19">
        <f>AA23/(Z23+AA23)</f>
        <v>0.90909090909090906</v>
      </c>
      <c r="AE23" t="s">
        <v>75</v>
      </c>
      <c r="AF23">
        <v>2012</v>
      </c>
      <c r="AH23" s="13">
        <v>600000</v>
      </c>
      <c r="AI23">
        <v>4.4000000000000004</v>
      </c>
      <c r="AJ23">
        <v>-5</v>
      </c>
      <c r="AK23">
        <v>0.2</v>
      </c>
      <c r="AL23">
        <v>0</v>
      </c>
      <c r="AM23">
        <v>-4.8</v>
      </c>
      <c r="AN23" s="12">
        <f>AM23-((AH23-525000)/333333)</f>
        <v>-5.025000225000225</v>
      </c>
      <c r="AO23">
        <v>-0.1</v>
      </c>
      <c r="AP23">
        <v>92</v>
      </c>
      <c r="AQ23">
        <v>12</v>
      </c>
      <c r="AR23">
        <v>80</v>
      </c>
      <c r="AS23" s="19">
        <f>AR23/AP23</f>
        <v>0.86956521739130432</v>
      </c>
      <c r="AT23">
        <v>18</v>
      </c>
      <c r="AU23">
        <v>4</v>
      </c>
      <c r="AV23">
        <v>14</v>
      </c>
      <c r="AW23" s="19">
        <f>AV23/AT23</f>
        <v>0.77777777777777779</v>
      </c>
      <c r="AX23">
        <v>0</v>
      </c>
      <c r="AY23">
        <v>0</v>
      </c>
      <c r="AZ23">
        <v>0</v>
      </c>
      <c r="BA23" s="19">
        <v>0</v>
      </c>
      <c r="BB23">
        <v>0</v>
      </c>
      <c r="BC23">
        <v>0</v>
      </c>
      <c r="BD23">
        <v>0</v>
      </c>
      <c r="BE23">
        <v>0</v>
      </c>
      <c r="BF23" s="19">
        <f>1-BE23/(MAX(1,BD23))</f>
        <v>1</v>
      </c>
    </row>
    <row r="24" spans="1:58" x14ac:dyDescent="0.25">
      <c r="A24" t="s">
        <v>721</v>
      </c>
      <c r="B24">
        <v>30</v>
      </c>
      <c r="C24" t="s">
        <v>722</v>
      </c>
      <c r="D24" t="s">
        <v>723</v>
      </c>
      <c r="E24" t="s">
        <v>724</v>
      </c>
      <c r="F24">
        <v>1</v>
      </c>
      <c r="G24">
        <v>0</v>
      </c>
      <c r="H24">
        <v>0</v>
      </c>
      <c r="I24">
        <v>0</v>
      </c>
      <c r="J24">
        <v>0</v>
      </c>
      <c r="K24">
        <v>12</v>
      </c>
      <c r="L24">
        <v>2</v>
      </c>
      <c r="M24">
        <v>10</v>
      </c>
      <c r="N24" s="8">
        <f>L24/P24*60</f>
        <v>3.7037037037037037</v>
      </c>
      <c r="O24" s="19">
        <f>M24/K24</f>
        <v>0.83333333333333337</v>
      </c>
      <c r="P24">
        <v>32.4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 s="8">
        <v>0</v>
      </c>
      <c r="X24">
        <v>0</v>
      </c>
      <c r="Y24">
        <v>1</v>
      </c>
      <c r="Z24">
        <v>2</v>
      </c>
      <c r="AA24">
        <v>10</v>
      </c>
      <c r="AB24">
        <v>32.4</v>
      </c>
      <c r="AC24" s="8">
        <f>Z24/AB24*60</f>
        <v>3.7037037037037037</v>
      </c>
      <c r="AD24" s="19">
        <f>AA24/(Z24+AA24)</f>
        <v>0.83333333333333337</v>
      </c>
      <c r="AE24" t="s">
        <v>75</v>
      </c>
      <c r="AF24">
        <v>2012</v>
      </c>
      <c r="AH24" s="13">
        <v>650000</v>
      </c>
      <c r="AI24">
        <v>0.5</v>
      </c>
      <c r="AJ24">
        <v>-0.7</v>
      </c>
      <c r="AK24">
        <v>0</v>
      </c>
      <c r="AL24">
        <v>0</v>
      </c>
      <c r="AM24">
        <v>-0.7</v>
      </c>
      <c r="AN24" s="12">
        <f>AM24-((AH24-525000)/333333)</f>
        <v>-1.0750003750003749</v>
      </c>
      <c r="AO24">
        <v>0</v>
      </c>
      <c r="AP24">
        <v>7</v>
      </c>
      <c r="AQ24">
        <v>1</v>
      </c>
      <c r="AR24">
        <v>6</v>
      </c>
      <c r="AS24" s="19">
        <f>AR24/AP24</f>
        <v>0.8571428571428571</v>
      </c>
      <c r="AT24">
        <v>5</v>
      </c>
      <c r="AU24">
        <v>1</v>
      </c>
      <c r="AV24">
        <v>4</v>
      </c>
      <c r="AW24" s="19">
        <f>AV24/AT24</f>
        <v>0.8</v>
      </c>
      <c r="AX24">
        <v>0</v>
      </c>
      <c r="AY24">
        <v>0</v>
      </c>
      <c r="AZ24">
        <v>0</v>
      </c>
      <c r="BA24" s="19">
        <v>0</v>
      </c>
      <c r="BB24">
        <v>0</v>
      </c>
      <c r="BC24">
        <v>0</v>
      </c>
      <c r="BD24">
        <v>0</v>
      </c>
      <c r="BE24">
        <v>0</v>
      </c>
      <c r="BF24" s="19">
        <f>1-BE24/(MAX(1,BD24))</f>
        <v>1</v>
      </c>
    </row>
  </sheetData>
  <sortState ref="A2:BF24">
    <sortCondition descending="1" ref="AS2:AS24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66"/>
  <sheetViews>
    <sheetView workbookViewId="0">
      <selection activeCell="B22" sqref="B22"/>
    </sheetView>
  </sheetViews>
  <sheetFormatPr defaultRowHeight="15" x14ac:dyDescent="0.25"/>
  <cols>
    <col min="1" max="1" width="8.140625" bestFit="1" customWidth="1"/>
    <col min="2" max="2" width="19.28515625" bestFit="1" customWidth="1"/>
    <col min="3" max="3" width="13.28515625" bestFit="1" customWidth="1"/>
    <col min="4" max="4" width="4.42578125" bestFit="1" customWidth="1"/>
    <col min="5" max="5" width="10" bestFit="1" customWidth="1"/>
    <col min="6" max="6" width="3.7109375" bestFit="1" customWidth="1"/>
    <col min="7" max="7" width="4.140625" bestFit="1" customWidth="1"/>
    <col min="8" max="8" width="4" bestFit="1" customWidth="1"/>
    <col min="9" max="9" width="2.85546875" bestFit="1" customWidth="1"/>
    <col min="10" max="10" width="2.7109375" bestFit="1" customWidth="1"/>
    <col min="11" max="11" width="4.140625" bestFit="1" customWidth="1"/>
    <col min="12" max="12" width="4" bestFit="1" customWidth="1"/>
    <col min="13" max="13" width="5" bestFit="1" customWidth="1"/>
    <col min="14" max="14" width="6.28515625" bestFit="1" customWidth="1"/>
    <col min="15" max="15" width="6.7109375" bestFit="1" customWidth="1"/>
    <col min="16" max="16" width="4.85546875" bestFit="1" customWidth="1"/>
    <col min="17" max="17" width="4.5703125" bestFit="1" customWidth="1"/>
    <col min="18" max="19" width="5.140625" bestFit="1" customWidth="1"/>
    <col min="20" max="20" width="4.7109375" bestFit="1" customWidth="1"/>
    <col min="21" max="21" width="4.5703125" bestFit="1" customWidth="1"/>
    <col min="22" max="22" width="4.42578125" bestFit="1" customWidth="1"/>
    <col min="23" max="23" width="5.140625" bestFit="1" customWidth="1"/>
    <col min="24" max="24" width="4.7109375" bestFit="1" customWidth="1"/>
    <col min="25" max="25" width="4.28515625" bestFit="1" customWidth="1"/>
    <col min="26" max="26" width="6" bestFit="1" customWidth="1"/>
    <col min="27" max="27" width="5.85546875" bestFit="1" customWidth="1"/>
    <col min="28" max="28" width="4.7109375" bestFit="1" customWidth="1"/>
    <col min="29" max="29" width="7.140625" bestFit="1" customWidth="1"/>
    <col min="30" max="30" width="6.140625" bestFit="1" customWidth="1"/>
    <col min="31" max="31" width="6" bestFit="1" customWidth="1"/>
    <col min="32" max="32" width="5.7109375" bestFit="1" customWidth="1"/>
    <col min="33" max="33" width="4.7109375" bestFit="1" customWidth="1"/>
    <col min="34" max="34" width="7" bestFit="1" customWidth="1"/>
    <col min="35" max="35" width="5.28515625" bestFit="1" customWidth="1"/>
    <col min="36" max="38" width="6.42578125" bestFit="1" customWidth="1"/>
    <col min="39" max="39" width="10.85546875" bestFit="1" customWidth="1"/>
    <col min="40" max="40" width="4.85546875" bestFit="1" customWidth="1"/>
    <col min="41" max="41" width="4.7109375" bestFit="1" customWidth="1"/>
    <col min="42" max="42" width="6.140625" bestFit="1" customWidth="1"/>
    <col min="43" max="43" width="6" bestFit="1" customWidth="1"/>
    <col min="44" max="44" width="5.140625" bestFit="1" customWidth="1"/>
    <col min="45" max="45" width="5" bestFit="1" customWidth="1"/>
    <col min="46" max="46" width="6.42578125" bestFit="1" customWidth="1"/>
    <col min="47" max="48" width="6.28515625" bestFit="1" customWidth="1"/>
    <col min="49" max="49" width="4.42578125" bestFit="1" customWidth="1"/>
    <col min="50" max="50" width="4.85546875" bestFit="1" customWidth="1"/>
    <col min="51" max="51" width="8.28515625" bestFit="1" customWidth="1"/>
    <col min="52" max="52" width="8.7109375" bestFit="1" customWidth="1"/>
    <col min="53" max="53" width="6.140625" bestFit="1" customWidth="1"/>
    <col min="54" max="54" width="6.7109375" bestFit="1" customWidth="1"/>
    <col min="55" max="55" width="7.7109375" bestFit="1" customWidth="1"/>
    <col min="56" max="56" width="6.85546875" bestFit="1" customWidth="1"/>
    <col min="57" max="58" width="7.7109375" bestFit="1" customWidth="1"/>
    <col min="59" max="59" width="5.7109375" bestFit="1" customWidth="1"/>
    <col min="60" max="61" width="7.5703125" bestFit="1" customWidth="1"/>
    <col min="62" max="62" width="5" bestFit="1" customWidth="1"/>
    <col min="63" max="63" width="6.7109375" bestFit="1" customWidth="1"/>
    <col min="64" max="64" width="8" bestFit="1" customWidth="1"/>
    <col min="65" max="65" width="7.28515625" bestFit="1" customWidth="1"/>
    <col min="66" max="66" width="5" bestFit="1" customWidth="1"/>
    <col min="67" max="67" width="5.5703125" bestFit="1" customWidth="1"/>
    <col min="68" max="68" width="7.42578125" bestFit="1" customWidth="1"/>
    <col min="69" max="69" width="7.85546875" bestFit="1" customWidth="1"/>
    <col min="70" max="70" width="6.140625" bestFit="1" customWidth="1"/>
    <col min="71" max="71" width="7.28515625" bestFit="1" customWidth="1"/>
    <col min="72" max="72" width="7.7109375" bestFit="1" customWidth="1"/>
    <col min="73" max="73" width="6.140625" bestFit="1" customWidth="1"/>
  </cols>
  <sheetData>
    <row r="1" spans="1:73" s="1" customFormat="1" x14ac:dyDescent="0.25">
      <c r="A1" s="1" t="s">
        <v>34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2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3" t="s">
        <v>19</v>
      </c>
      <c r="V1" s="3" t="s">
        <v>20</v>
      </c>
      <c r="W1" s="3" t="s">
        <v>21</v>
      </c>
      <c r="X1" s="3" t="s">
        <v>22</v>
      </c>
      <c r="Y1" s="3" t="s">
        <v>23</v>
      </c>
      <c r="Z1" s="1" t="s">
        <v>24</v>
      </c>
      <c r="AA1" s="1" t="s">
        <v>25</v>
      </c>
      <c r="AB1" s="1" t="s">
        <v>26</v>
      </c>
      <c r="AC1" s="4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2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2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4" t="s">
        <v>68</v>
      </c>
      <c r="BS1" s="1" t="s">
        <v>69</v>
      </c>
      <c r="BT1" s="1" t="s">
        <v>70</v>
      </c>
      <c r="BU1" s="1" t="s">
        <v>71</v>
      </c>
    </row>
    <row r="2" spans="1:73" x14ac:dyDescent="0.25">
      <c r="B2" t="s">
        <v>564</v>
      </c>
      <c r="C2" t="s">
        <v>201</v>
      </c>
      <c r="D2">
        <v>28</v>
      </c>
      <c r="E2" s="5" t="s">
        <v>565</v>
      </c>
      <c r="F2" s="6">
        <v>69</v>
      </c>
      <c r="G2" s="6">
        <v>174</v>
      </c>
      <c r="H2" s="7">
        <v>18</v>
      </c>
      <c r="I2" s="7">
        <v>5</v>
      </c>
      <c r="J2" s="7">
        <v>1</v>
      </c>
      <c r="K2" s="7">
        <v>6</v>
      </c>
      <c r="L2" s="7">
        <v>2</v>
      </c>
      <c r="M2" s="7">
        <v>6</v>
      </c>
      <c r="N2" s="7">
        <v>27</v>
      </c>
      <c r="O2" s="8">
        <v>9.5833300000000001</v>
      </c>
      <c r="P2" s="7">
        <v>15</v>
      </c>
      <c r="Q2" s="7">
        <v>9</v>
      </c>
      <c r="R2" s="7">
        <v>9</v>
      </c>
      <c r="S2" s="7">
        <v>3</v>
      </c>
      <c r="T2" s="7">
        <v>4</v>
      </c>
      <c r="U2" s="9">
        <f>P2/(H2*O2)*60</f>
        <v>5.2173931190932583</v>
      </c>
      <c r="V2" s="9">
        <f>Q2/(H2*O2)*60</f>
        <v>3.1304358714559548</v>
      </c>
      <c r="W2" s="9">
        <f>R2/(H2*O2)*60</f>
        <v>3.1304358714559548</v>
      </c>
      <c r="X2" s="9">
        <f>S2/(H2*O2)*60</f>
        <v>1.0434786238186518</v>
      </c>
      <c r="Y2" s="9">
        <f>T2/(H2*O2)*60</f>
        <v>1.3913048317582022</v>
      </c>
      <c r="Z2" s="10">
        <v>262</v>
      </c>
      <c r="AA2" s="7">
        <v>15</v>
      </c>
      <c r="AB2" s="7">
        <v>13</v>
      </c>
      <c r="AC2" s="11">
        <f>AA2/MAX(1,(AA2+AB2))</f>
        <v>0.5357142857142857</v>
      </c>
      <c r="AD2">
        <v>1</v>
      </c>
      <c r="AE2">
        <v>0.3</v>
      </c>
      <c r="AF2">
        <v>0</v>
      </c>
      <c r="AG2">
        <v>1.3</v>
      </c>
      <c r="AH2" s="8">
        <f>AG2/H2</f>
        <v>7.2222222222222229E-2</v>
      </c>
      <c r="AI2" s="12">
        <f>AG2-(AM2-525000)/1000000*3</f>
        <v>1.3</v>
      </c>
      <c r="AJ2" t="s">
        <v>75</v>
      </c>
      <c r="AK2">
        <v>2012</v>
      </c>
      <c r="AM2" s="13">
        <v>525000</v>
      </c>
      <c r="AN2" s="7">
        <v>4</v>
      </c>
      <c r="AO2" s="7">
        <v>1</v>
      </c>
      <c r="AP2" s="14">
        <f>(AN2+AO2)/AQ2*60</f>
        <v>1.971090670170828</v>
      </c>
      <c r="AQ2" s="12">
        <v>152.19999999999999</v>
      </c>
      <c r="AR2" s="7">
        <v>1</v>
      </c>
      <c r="AS2" s="7">
        <v>0</v>
      </c>
      <c r="AT2" s="14">
        <f>(AR2+AS2)/MAX(1,AU2)*60</f>
        <v>4.3425814223540211</v>
      </c>
      <c r="AU2" s="12">
        <v>13.81666667</v>
      </c>
      <c r="AV2" s="12">
        <v>6.483333333</v>
      </c>
      <c r="AW2" s="7">
        <v>0</v>
      </c>
      <c r="AX2" s="7">
        <v>0</v>
      </c>
      <c r="AY2">
        <v>8.09</v>
      </c>
      <c r="AZ2">
        <v>36.17</v>
      </c>
      <c r="BA2" s="15">
        <f>AY2/MAX(0.01,(AY2+AZ2))</f>
        <v>0.1827835517397198</v>
      </c>
      <c r="BB2">
        <v>0.372</v>
      </c>
      <c r="BC2">
        <v>-5.3999999999999999E-2</v>
      </c>
      <c r="BD2" s="16">
        <v>8</v>
      </c>
      <c r="BE2">
        <v>-5.5709999999999997</v>
      </c>
      <c r="BF2">
        <v>0.23799999999999999</v>
      </c>
      <c r="BG2">
        <v>2.6</v>
      </c>
      <c r="BH2">
        <v>6.49</v>
      </c>
      <c r="BI2">
        <v>929</v>
      </c>
      <c r="BJ2">
        <v>994</v>
      </c>
      <c r="BK2">
        <v>1.2</v>
      </c>
      <c r="BL2">
        <v>0.8</v>
      </c>
      <c r="BM2">
        <f>BL2-BK2</f>
        <v>-0.39999999999999991</v>
      </c>
      <c r="BN2">
        <v>37.9</v>
      </c>
      <c r="BO2">
        <v>5</v>
      </c>
      <c r="BP2">
        <v>0.77</v>
      </c>
      <c r="BQ2">
        <v>5.49</v>
      </c>
      <c r="BR2" s="15">
        <f>BP2/MAX(0.01,(BP2+BQ2))</f>
        <v>0.12300319488817892</v>
      </c>
      <c r="BS2">
        <v>0.36</v>
      </c>
      <c r="BT2">
        <v>6.66</v>
      </c>
      <c r="BU2" s="15">
        <f>BS2/MAX(0.01,(BS2+BT2))</f>
        <v>5.1282051282051273E-2</v>
      </c>
    </row>
    <row r="3" spans="1:73" x14ac:dyDescent="0.25">
      <c r="B3" t="s">
        <v>367</v>
      </c>
      <c r="C3" t="s">
        <v>368</v>
      </c>
      <c r="D3">
        <v>27</v>
      </c>
      <c r="E3" s="5" t="s">
        <v>369</v>
      </c>
      <c r="F3" s="6">
        <v>71</v>
      </c>
      <c r="G3" s="6">
        <v>200</v>
      </c>
      <c r="H3" s="7">
        <v>18</v>
      </c>
      <c r="I3" s="7">
        <v>0</v>
      </c>
      <c r="J3" s="7">
        <v>0</v>
      </c>
      <c r="K3" s="7">
        <v>0</v>
      </c>
      <c r="L3" s="7">
        <v>-5</v>
      </c>
      <c r="M3" s="7">
        <v>7</v>
      </c>
      <c r="N3" s="7">
        <v>6</v>
      </c>
      <c r="O3" s="8">
        <v>8.25</v>
      </c>
      <c r="P3" s="7">
        <v>28</v>
      </c>
      <c r="Q3" s="7">
        <v>5</v>
      </c>
      <c r="R3" s="7">
        <v>4</v>
      </c>
      <c r="S3" s="7">
        <v>3</v>
      </c>
      <c r="T3" s="7">
        <v>1</v>
      </c>
      <c r="U3" s="9">
        <f>P3/(H3*O3)*60</f>
        <v>11.313131313131313</v>
      </c>
      <c r="V3" s="9">
        <f>Q3/(H3*O3)*60</f>
        <v>2.0202020202020203</v>
      </c>
      <c r="W3" s="9">
        <f>R3/(H3*O3)*60</f>
        <v>1.6161616161616161</v>
      </c>
      <c r="X3" s="9">
        <f>S3/(H3*O3)*60</f>
        <v>1.2121212121212122</v>
      </c>
      <c r="Y3" s="9">
        <f>T3/(H3*O3)*60</f>
        <v>0.40404040404040403</v>
      </c>
      <c r="Z3" s="10">
        <v>213</v>
      </c>
      <c r="AA3" s="7">
        <v>31</v>
      </c>
      <c r="AB3" s="7">
        <v>44</v>
      </c>
      <c r="AC3" s="11">
        <f>AA3/MAX(1,(AA3+AB3))</f>
        <v>0.41333333333333333</v>
      </c>
      <c r="AD3">
        <v>-1.3</v>
      </c>
      <c r="AE3">
        <v>-0.1</v>
      </c>
      <c r="AF3">
        <v>0</v>
      </c>
      <c r="AG3">
        <v>-1.4</v>
      </c>
      <c r="AH3" s="8">
        <f>AG3/H3</f>
        <v>-7.7777777777777779E-2</v>
      </c>
      <c r="AI3" s="12">
        <f>AG3-(AM3-525000)/1000000*3</f>
        <v>-1.4</v>
      </c>
      <c r="AJ3" t="s">
        <v>75</v>
      </c>
      <c r="AK3">
        <v>2012</v>
      </c>
      <c r="AM3" s="13">
        <v>525000</v>
      </c>
      <c r="AN3" s="7">
        <v>0</v>
      </c>
      <c r="AO3" s="7">
        <v>0</v>
      </c>
      <c r="AP3" s="14">
        <f>(AN3+AO3)/AQ3*60</f>
        <v>0</v>
      </c>
      <c r="AQ3" s="12">
        <v>145.19999999999999</v>
      </c>
      <c r="AR3" s="7">
        <v>0</v>
      </c>
      <c r="AS3" s="7">
        <v>0</v>
      </c>
      <c r="AT3" s="14">
        <f>(AR3+AS3)/MAX(1,AU3)*60</f>
        <v>0</v>
      </c>
      <c r="AU3" s="12">
        <v>0.76666666699999997</v>
      </c>
      <c r="AV3" s="12">
        <v>2.5666666669999998</v>
      </c>
      <c r="AW3" s="7">
        <v>0</v>
      </c>
      <c r="AX3" s="7">
        <v>0</v>
      </c>
      <c r="AY3">
        <v>8.07</v>
      </c>
      <c r="AZ3">
        <v>39.76</v>
      </c>
      <c r="BA3" s="15">
        <f>AY3/MAX(0.01,(AY3+AZ3))</f>
        <v>0.16872255906334938</v>
      </c>
      <c r="BB3">
        <v>-1.4890000000000001</v>
      </c>
      <c r="BC3">
        <v>-2.706</v>
      </c>
      <c r="BD3" s="16">
        <v>13</v>
      </c>
      <c r="BE3">
        <v>-4.5060000000000002</v>
      </c>
      <c r="BF3">
        <v>-3.9689999999999999</v>
      </c>
      <c r="BG3">
        <v>-8.6999999999999993</v>
      </c>
      <c r="BH3">
        <v>4.88</v>
      </c>
      <c r="BI3">
        <v>883</v>
      </c>
      <c r="BJ3">
        <v>932</v>
      </c>
      <c r="BK3">
        <v>0.4</v>
      </c>
      <c r="BL3">
        <v>1.2</v>
      </c>
      <c r="BM3">
        <f>BL3-BK3</f>
        <v>0.79999999999999993</v>
      </c>
      <c r="BN3">
        <v>48.5</v>
      </c>
      <c r="BO3">
        <v>5</v>
      </c>
      <c r="BP3">
        <v>0.04</v>
      </c>
      <c r="BQ3">
        <v>5.74</v>
      </c>
      <c r="BR3" s="15">
        <f>BP3/MAX(0.01,(BP3+BQ3))</f>
        <v>6.920415224913495E-3</v>
      </c>
      <c r="BS3">
        <v>0.14000000000000001</v>
      </c>
      <c r="BT3">
        <v>5.33</v>
      </c>
      <c r="BU3" s="15">
        <f>BS3/MAX(0.01,(BS3+BT3))</f>
        <v>2.5594149908592326E-2</v>
      </c>
    </row>
    <row r="4" spans="1:73" x14ac:dyDescent="0.25">
      <c r="B4" t="s">
        <v>631</v>
      </c>
      <c r="C4" t="s">
        <v>154</v>
      </c>
      <c r="D4">
        <v>26</v>
      </c>
      <c r="E4" s="5" t="s">
        <v>632</v>
      </c>
      <c r="F4" s="6">
        <v>75</v>
      </c>
      <c r="G4" s="6">
        <v>215</v>
      </c>
      <c r="H4" s="7">
        <v>17</v>
      </c>
      <c r="I4" s="7">
        <v>0</v>
      </c>
      <c r="J4" s="7">
        <v>4</v>
      </c>
      <c r="K4" s="7">
        <v>4</v>
      </c>
      <c r="L4" s="7">
        <v>4</v>
      </c>
      <c r="M4" s="7">
        <v>4</v>
      </c>
      <c r="N4" s="7">
        <v>10</v>
      </c>
      <c r="O4" s="8">
        <v>13.133330000000001</v>
      </c>
      <c r="P4" s="7">
        <v>12</v>
      </c>
      <c r="Q4" s="7">
        <v>14</v>
      </c>
      <c r="R4" s="7">
        <v>3</v>
      </c>
      <c r="S4" s="7">
        <v>3</v>
      </c>
      <c r="T4" s="7">
        <v>4</v>
      </c>
      <c r="U4" s="9">
        <f>P4/(H4*O4)*60</f>
        <v>3.2248440552754394</v>
      </c>
      <c r="V4" s="9">
        <f>Q4/(H4*O4)*60</f>
        <v>3.7623180644880128</v>
      </c>
      <c r="W4" s="9">
        <f>R4/(H4*O4)*60</f>
        <v>0.80621101381885985</v>
      </c>
      <c r="X4" s="9">
        <f>S4/(H4*O4)*60</f>
        <v>0.80621101381885985</v>
      </c>
      <c r="Y4" s="9">
        <f>T4/(H4*O4)*60</f>
        <v>1.0749480184251463</v>
      </c>
      <c r="Z4" s="10">
        <v>293</v>
      </c>
      <c r="AA4" s="7">
        <v>0</v>
      </c>
      <c r="AB4" s="7">
        <v>0</v>
      </c>
      <c r="AC4" s="11">
        <f>AA4/MAX(1,(AA4+AB4))</f>
        <v>0</v>
      </c>
      <c r="AD4">
        <v>0.4</v>
      </c>
      <c r="AE4">
        <v>0.8</v>
      </c>
      <c r="AF4">
        <v>0</v>
      </c>
      <c r="AG4">
        <v>1.2</v>
      </c>
      <c r="AH4" s="8">
        <f>AG4/H4</f>
        <v>7.0588235294117646E-2</v>
      </c>
      <c r="AI4" s="12">
        <f>AG4-(AM4-525000)/1000000*3</f>
        <v>0.97499999999999998</v>
      </c>
      <c r="AJ4" t="s">
        <v>605</v>
      </c>
      <c r="AK4">
        <v>2012</v>
      </c>
      <c r="AM4" s="13">
        <v>600000</v>
      </c>
      <c r="AN4" s="7">
        <v>0</v>
      </c>
      <c r="AO4" s="7">
        <v>4</v>
      </c>
      <c r="AP4" s="14">
        <f>(AN4+AO4)/AQ4*60</f>
        <v>1.1324315824366833</v>
      </c>
      <c r="AQ4" s="12">
        <v>211.93333329999999</v>
      </c>
      <c r="AR4" s="7">
        <v>0</v>
      </c>
      <c r="AS4" s="7">
        <v>0</v>
      </c>
      <c r="AT4" s="14">
        <f>(AR4+AS4)/MAX(1,AU4)*60</f>
        <v>0</v>
      </c>
      <c r="AU4" s="12">
        <v>7.6333333330000004</v>
      </c>
      <c r="AV4" s="12">
        <v>3.85</v>
      </c>
      <c r="AW4" s="7">
        <v>0</v>
      </c>
      <c r="AX4" s="7">
        <v>0</v>
      </c>
      <c r="AY4">
        <v>12.34</v>
      </c>
      <c r="AZ4">
        <v>33.07</v>
      </c>
      <c r="BA4" s="15">
        <f>AY4/MAX(0.01,(AY4+AZ4))</f>
        <v>0.27174631138515748</v>
      </c>
      <c r="BB4">
        <v>-0.32</v>
      </c>
      <c r="BC4">
        <v>0.72</v>
      </c>
      <c r="BD4" s="16">
        <v>7</v>
      </c>
      <c r="BE4">
        <v>0.95399999999999996</v>
      </c>
      <c r="BF4">
        <v>10.629</v>
      </c>
      <c r="BG4">
        <v>7.3</v>
      </c>
      <c r="BH4">
        <v>11.3</v>
      </c>
      <c r="BI4">
        <v>896</v>
      </c>
      <c r="BJ4">
        <v>1009</v>
      </c>
      <c r="BK4">
        <v>0.6</v>
      </c>
      <c r="BL4">
        <v>0.6</v>
      </c>
      <c r="BM4">
        <f>BL4-BK4</f>
        <v>0</v>
      </c>
      <c r="BN4">
        <v>69.2</v>
      </c>
      <c r="BO4">
        <v>7</v>
      </c>
      <c r="BP4">
        <v>0.45</v>
      </c>
      <c r="BQ4">
        <v>5.93</v>
      </c>
      <c r="BR4" s="15">
        <f>BP4/MAX(0.01,(BP4+BQ4))</f>
        <v>7.0532915360501575E-2</v>
      </c>
      <c r="BS4">
        <v>0.23</v>
      </c>
      <c r="BT4">
        <v>5.89</v>
      </c>
      <c r="BU4" s="15">
        <f>BS4/MAX(0.01,(BS4+BT4))</f>
        <v>3.7581699346405227E-2</v>
      </c>
    </row>
    <row r="5" spans="1:73" x14ac:dyDescent="0.25">
      <c r="B5" t="s">
        <v>313</v>
      </c>
      <c r="C5" t="s">
        <v>104</v>
      </c>
      <c r="D5">
        <v>27</v>
      </c>
      <c r="E5" s="5" t="s">
        <v>314</v>
      </c>
      <c r="F5" s="6">
        <v>74</v>
      </c>
      <c r="G5" s="6">
        <v>191</v>
      </c>
      <c r="H5" s="7">
        <v>17</v>
      </c>
      <c r="I5" s="7">
        <v>0</v>
      </c>
      <c r="J5" s="7">
        <v>2</v>
      </c>
      <c r="K5" s="7">
        <v>2</v>
      </c>
      <c r="L5" s="7">
        <v>-1</v>
      </c>
      <c r="M5" s="7">
        <v>4</v>
      </c>
      <c r="N5" s="7">
        <v>9</v>
      </c>
      <c r="O5" s="8">
        <v>20.2</v>
      </c>
      <c r="P5" s="7">
        <v>3</v>
      </c>
      <c r="Q5" s="7">
        <v>35</v>
      </c>
      <c r="R5" s="7">
        <v>10</v>
      </c>
      <c r="S5" s="7">
        <v>4</v>
      </c>
      <c r="T5" s="7">
        <v>0</v>
      </c>
      <c r="U5" s="9">
        <f>P5/(H5*O5)*60</f>
        <v>0.52417006406523003</v>
      </c>
      <c r="V5" s="9">
        <f>Q5/(H5*O5)*60</f>
        <v>6.1153174140943509</v>
      </c>
      <c r="W5" s="9">
        <f>R5/(H5*O5)*60</f>
        <v>1.7472335468841003</v>
      </c>
      <c r="X5" s="9">
        <f>S5/(H5*O5)*60</f>
        <v>0.69889341875364019</v>
      </c>
      <c r="Y5" s="9">
        <f>T5/(H5*O5)*60</f>
        <v>0</v>
      </c>
      <c r="Z5" s="10">
        <v>471</v>
      </c>
      <c r="AA5" s="7">
        <v>0</v>
      </c>
      <c r="AB5" s="7">
        <v>0</v>
      </c>
      <c r="AC5" s="11">
        <f>AA5/MAX(1,(AA5+AB5))</f>
        <v>0</v>
      </c>
      <c r="AD5">
        <v>-0.6</v>
      </c>
      <c r="AE5">
        <v>1.2</v>
      </c>
      <c r="AF5">
        <v>0</v>
      </c>
      <c r="AG5">
        <v>0.7</v>
      </c>
      <c r="AH5" s="8">
        <f>AG5/H5</f>
        <v>4.1176470588235294E-2</v>
      </c>
      <c r="AI5" s="12">
        <f>AG5-(AM5-525000)/1000000*3</f>
        <v>-0.72499999999999987</v>
      </c>
      <c r="AJ5" t="s">
        <v>75</v>
      </c>
      <c r="AK5">
        <v>2012</v>
      </c>
      <c r="AM5" s="13">
        <v>1000000</v>
      </c>
      <c r="AN5" s="7">
        <v>0</v>
      </c>
      <c r="AO5" s="7">
        <v>2</v>
      </c>
      <c r="AP5" s="14">
        <f>(AN5+AO5)/AQ5*60</f>
        <v>0.4125601649767866</v>
      </c>
      <c r="AQ5" s="12">
        <v>290.8666667</v>
      </c>
      <c r="AR5" s="7">
        <v>0</v>
      </c>
      <c r="AS5" s="7">
        <v>0</v>
      </c>
      <c r="AT5" s="14">
        <f>(AR5+AS5)/MAX(1,AU5)*60</f>
        <v>0</v>
      </c>
      <c r="AU5" s="12">
        <v>9.9166666669999994</v>
      </c>
      <c r="AV5" s="12">
        <v>42.733333330000001</v>
      </c>
      <c r="AW5" s="7">
        <v>0</v>
      </c>
      <c r="AX5" s="7">
        <v>0</v>
      </c>
      <c r="AY5">
        <v>16.36</v>
      </c>
      <c r="AZ5">
        <v>31.82</v>
      </c>
      <c r="BA5" s="15">
        <f>AY5/MAX(0.01,(AY5+AZ5))</f>
        <v>0.33955998339559984</v>
      </c>
      <c r="BB5">
        <v>0.88800000000000001</v>
      </c>
      <c r="BC5">
        <v>1.2010000000000001</v>
      </c>
      <c r="BD5" s="16">
        <v>1</v>
      </c>
      <c r="BE5">
        <v>0.27500000000000002</v>
      </c>
      <c r="BF5">
        <v>-12.657999999999999</v>
      </c>
      <c r="BG5">
        <v>-3.1</v>
      </c>
      <c r="BH5">
        <v>6.96</v>
      </c>
      <c r="BI5">
        <v>921</v>
      </c>
      <c r="BJ5">
        <v>991</v>
      </c>
      <c r="BK5">
        <v>0.4</v>
      </c>
      <c r="BL5">
        <v>0.6</v>
      </c>
      <c r="BM5">
        <f>BL5-BK5</f>
        <v>0.19999999999999996</v>
      </c>
      <c r="BN5">
        <v>40.4</v>
      </c>
      <c r="BO5">
        <v>3</v>
      </c>
      <c r="BP5">
        <v>0.57999999999999996</v>
      </c>
      <c r="BQ5">
        <v>3.65</v>
      </c>
      <c r="BR5" s="15">
        <f>BP5/MAX(0.01,(BP5+BQ5))</f>
        <v>0.13711583924349882</v>
      </c>
      <c r="BS5">
        <v>2.5099999999999998</v>
      </c>
      <c r="BT5">
        <v>3.88</v>
      </c>
      <c r="BU5" s="15">
        <f>BS5/MAX(0.01,(BS5+BT5))</f>
        <v>0.39280125195618154</v>
      </c>
    </row>
    <row r="6" spans="1:73" x14ac:dyDescent="0.25">
      <c r="B6" t="s">
        <v>216</v>
      </c>
      <c r="C6" t="s">
        <v>217</v>
      </c>
      <c r="D6">
        <v>28</v>
      </c>
      <c r="E6" s="5" t="s">
        <v>218</v>
      </c>
      <c r="F6" s="6">
        <v>72</v>
      </c>
      <c r="G6" s="6">
        <v>187</v>
      </c>
      <c r="H6" s="7">
        <v>16</v>
      </c>
      <c r="I6" s="7">
        <v>2</v>
      </c>
      <c r="J6" s="7">
        <v>3</v>
      </c>
      <c r="K6" s="7">
        <v>5</v>
      </c>
      <c r="L6" s="7">
        <v>-9</v>
      </c>
      <c r="M6" s="7">
        <v>0</v>
      </c>
      <c r="N6" s="7">
        <v>22</v>
      </c>
      <c r="O6" s="8">
        <v>13.91667</v>
      </c>
      <c r="P6" s="7">
        <v>1</v>
      </c>
      <c r="Q6" s="7">
        <v>6</v>
      </c>
      <c r="R6" s="7">
        <v>9</v>
      </c>
      <c r="S6" s="7">
        <v>2</v>
      </c>
      <c r="T6" s="7">
        <v>9</v>
      </c>
      <c r="U6" s="9">
        <f>P6/(H6*O6)*60</f>
        <v>0.2694610133027513</v>
      </c>
      <c r="V6" s="9">
        <f>Q6/(H6*O6)*60</f>
        <v>1.6167660798165078</v>
      </c>
      <c r="W6" s="9">
        <f>R6/(H6*O6)*60</f>
        <v>2.4251491197247619</v>
      </c>
      <c r="X6" s="9">
        <f>S6/(H6*O6)*60</f>
        <v>0.53892202660550259</v>
      </c>
      <c r="Y6" s="9">
        <f>T6/(H6*O6)*60</f>
        <v>2.4251491197247619</v>
      </c>
      <c r="Z6" s="10">
        <v>296</v>
      </c>
      <c r="AA6" s="7">
        <v>2</v>
      </c>
      <c r="AB6" s="7">
        <v>3</v>
      </c>
      <c r="AC6" s="11">
        <f>AA6/MAX(1,(AA6+AB6))</f>
        <v>0.4</v>
      </c>
      <c r="AD6">
        <v>-0.8</v>
      </c>
      <c r="AE6">
        <v>-0.4</v>
      </c>
      <c r="AF6">
        <v>0.5</v>
      </c>
      <c r="AG6">
        <v>-0.7</v>
      </c>
      <c r="AH6" s="8">
        <f>AG6/H6</f>
        <v>-4.3749999999999997E-2</v>
      </c>
      <c r="AI6" s="12">
        <f>AG6-(AM6-525000)/1000000*3</f>
        <v>-0.92499999999999993</v>
      </c>
      <c r="AJ6" t="s">
        <v>75</v>
      </c>
      <c r="AK6">
        <v>2012</v>
      </c>
      <c r="AM6" s="13">
        <v>600000</v>
      </c>
      <c r="AN6" s="7">
        <v>1</v>
      </c>
      <c r="AO6" s="7">
        <v>3</v>
      </c>
      <c r="AP6" s="14">
        <f>(AN6+AO6)/AQ6*60</f>
        <v>1.289513745627382</v>
      </c>
      <c r="AQ6" s="12">
        <v>186.1166667</v>
      </c>
      <c r="AR6" s="7">
        <v>1</v>
      </c>
      <c r="AS6" s="7">
        <v>0</v>
      </c>
      <c r="AT6" s="14">
        <f>(AR6+AS6)/MAX(1,AU6)*60</f>
        <v>1.6423357665732059</v>
      </c>
      <c r="AU6" s="12">
        <v>36.533333329999998</v>
      </c>
      <c r="AV6" s="12">
        <v>3.3333333E-2</v>
      </c>
      <c r="AW6" s="7">
        <v>1</v>
      </c>
      <c r="AX6" s="7">
        <v>1</v>
      </c>
      <c r="AY6">
        <v>11.54</v>
      </c>
      <c r="AZ6">
        <v>37</v>
      </c>
      <c r="BA6" s="15">
        <f>AY6/MAX(0.01,(AY6+AZ6))</f>
        <v>0.23774206839719816</v>
      </c>
      <c r="BB6">
        <v>-0.42499999999999999</v>
      </c>
      <c r="BC6">
        <v>0.58799999999999997</v>
      </c>
      <c r="BD6">
        <v>11</v>
      </c>
      <c r="BE6">
        <v>-1.679</v>
      </c>
      <c r="BF6">
        <v>2.6070000000000002</v>
      </c>
      <c r="BG6">
        <v>-17.899999999999999</v>
      </c>
      <c r="BH6">
        <v>6.85</v>
      </c>
      <c r="BI6">
        <v>876</v>
      </c>
      <c r="BJ6">
        <v>945</v>
      </c>
      <c r="BK6">
        <v>0</v>
      </c>
      <c r="BL6">
        <v>1</v>
      </c>
      <c r="BM6">
        <f>BL6-BK6</f>
        <v>1</v>
      </c>
      <c r="BN6">
        <v>65</v>
      </c>
      <c r="BO6">
        <v>15</v>
      </c>
      <c r="BP6">
        <v>2.2599999999999998</v>
      </c>
      <c r="BQ6">
        <v>3.26</v>
      </c>
      <c r="BR6" s="15">
        <f>BP6/MAX(0.01,(BP6+BQ6))</f>
        <v>0.40942028985507245</v>
      </c>
      <c r="BS6">
        <v>0</v>
      </c>
      <c r="BT6">
        <v>5.3</v>
      </c>
      <c r="BU6" s="15">
        <f>BS6/MAX(0.01,(BS6+BT6))</f>
        <v>0</v>
      </c>
    </row>
    <row r="7" spans="1:73" x14ac:dyDescent="0.25">
      <c r="B7" t="s">
        <v>533</v>
      </c>
      <c r="C7" t="s">
        <v>410</v>
      </c>
      <c r="D7">
        <v>26</v>
      </c>
      <c r="E7" s="5" t="s">
        <v>534</v>
      </c>
      <c r="F7" s="6">
        <v>73</v>
      </c>
      <c r="G7" s="6">
        <v>195</v>
      </c>
      <c r="H7" s="7">
        <v>16</v>
      </c>
      <c r="I7" s="7">
        <v>2</v>
      </c>
      <c r="J7" s="7">
        <v>3</v>
      </c>
      <c r="K7" s="7">
        <v>5</v>
      </c>
      <c r="L7" s="7">
        <v>2</v>
      </c>
      <c r="M7" s="7">
        <v>4</v>
      </c>
      <c r="N7" s="7">
        <v>17</v>
      </c>
      <c r="O7" s="8">
        <v>12.45</v>
      </c>
      <c r="P7" s="7">
        <v>19</v>
      </c>
      <c r="Q7" s="7">
        <v>7</v>
      </c>
      <c r="R7" s="7">
        <v>3</v>
      </c>
      <c r="S7" s="7">
        <v>3</v>
      </c>
      <c r="T7" s="7">
        <v>3</v>
      </c>
      <c r="U7" s="9">
        <f>P7/(H7*O7)*60</f>
        <v>5.7228915662650603</v>
      </c>
      <c r="V7" s="9">
        <f>Q7/(H7*O7)*60</f>
        <v>2.1084337349397591</v>
      </c>
      <c r="W7" s="9">
        <f>R7/(H7*O7)*60</f>
        <v>0.90361445783132543</v>
      </c>
      <c r="X7" s="9">
        <f>S7/(H7*O7)*60</f>
        <v>0.90361445783132543</v>
      </c>
      <c r="Y7" s="9">
        <f>T7/(H7*O7)*60</f>
        <v>0.90361445783132543</v>
      </c>
      <c r="Z7" s="10">
        <v>260</v>
      </c>
      <c r="AA7" s="7">
        <v>34</v>
      </c>
      <c r="AB7" s="7">
        <v>49</v>
      </c>
      <c r="AC7" s="11">
        <f>AA7/MAX(1,(AA7+AB7))</f>
        <v>0.40963855421686746</v>
      </c>
      <c r="AD7">
        <v>0.2</v>
      </c>
      <c r="AE7">
        <v>0.6</v>
      </c>
      <c r="AF7">
        <v>0</v>
      </c>
      <c r="AG7">
        <v>0.8</v>
      </c>
      <c r="AH7" s="8">
        <f>AG7/H7</f>
        <v>0.05</v>
      </c>
      <c r="AI7" s="12">
        <f>AG7-(AM7-525000)/1000000*3</f>
        <v>0.8</v>
      </c>
      <c r="AJ7" t="s">
        <v>75</v>
      </c>
      <c r="AK7">
        <v>2012</v>
      </c>
      <c r="AM7" s="13">
        <v>525000</v>
      </c>
      <c r="AN7" s="7">
        <v>2</v>
      </c>
      <c r="AO7" s="7">
        <v>2</v>
      </c>
      <c r="AP7" s="14">
        <f>(AN7+AO7)/AQ7*60</f>
        <v>1.3657056148265756</v>
      </c>
      <c r="AQ7" s="12">
        <v>175.7333333</v>
      </c>
      <c r="AR7" s="7">
        <v>0</v>
      </c>
      <c r="AS7" s="7">
        <v>0</v>
      </c>
      <c r="AT7" s="14">
        <f>(AR7+AS7)/MAX(1,AU7)*60</f>
        <v>0</v>
      </c>
      <c r="AU7" s="12">
        <v>8.85</v>
      </c>
      <c r="AV7" s="12">
        <v>14.866666670000001</v>
      </c>
      <c r="AW7" s="7">
        <v>0</v>
      </c>
      <c r="AX7" s="7">
        <v>0</v>
      </c>
      <c r="AY7">
        <v>10.95</v>
      </c>
      <c r="AZ7">
        <v>37.67</v>
      </c>
      <c r="BA7" s="15">
        <f>AY7/MAX(0.01,(AY7+AZ7))</f>
        <v>0.22521596051007811</v>
      </c>
      <c r="BB7">
        <v>0.59499999999999997</v>
      </c>
      <c r="BC7">
        <v>0.60699999999999998</v>
      </c>
      <c r="BD7" s="16">
        <v>6</v>
      </c>
      <c r="BE7">
        <v>-1.3779999999999999</v>
      </c>
      <c r="BF7">
        <v>-6.9509999999999996</v>
      </c>
      <c r="BG7">
        <v>0.9</v>
      </c>
      <c r="BH7">
        <v>14.75</v>
      </c>
      <c r="BI7">
        <v>912</v>
      </c>
      <c r="BJ7">
        <v>1060</v>
      </c>
      <c r="BK7">
        <v>0.7</v>
      </c>
      <c r="BL7">
        <v>0.3</v>
      </c>
      <c r="BM7">
        <f>BL7-BK7</f>
        <v>-0.39999999999999997</v>
      </c>
      <c r="BN7">
        <v>29.8</v>
      </c>
      <c r="BO7">
        <v>1</v>
      </c>
      <c r="BP7">
        <v>0.55000000000000004</v>
      </c>
      <c r="BQ7">
        <v>4.82</v>
      </c>
      <c r="BR7" s="15">
        <f>BP7/MAX(0.01,(BP7+BQ7))</f>
        <v>0.10242085661080075</v>
      </c>
      <c r="BS7">
        <v>0.93</v>
      </c>
      <c r="BT7">
        <v>4.1100000000000003</v>
      </c>
      <c r="BU7" s="15">
        <f>BS7/MAX(0.01,(BS7+BT7))</f>
        <v>0.18452380952380953</v>
      </c>
    </row>
    <row r="8" spans="1:73" x14ac:dyDescent="0.25">
      <c r="B8" t="s">
        <v>640</v>
      </c>
      <c r="C8" t="s">
        <v>145</v>
      </c>
      <c r="D8">
        <v>24</v>
      </c>
      <c r="E8" s="5" t="s">
        <v>641</v>
      </c>
      <c r="F8" s="6">
        <v>72</v>
      </c>
      <c r="G8" s="6">
        <v>200</v>
      </c>
      <c r="H8" s="7">
        <v>15</v>
      </c>
      <c r="I8" s="7">
        <v>0</v>
      </c>
      <c r="J8" s="7">
        <v>3</v>
      </c>
      <c r="K8" s="7">
        <v>3</v>
      </c>
      <c r="L8" s="7">
        <v>-1</v>
      </c>
      <c r="M8" s="7">
        <v>11</v>
      </c>
      <c r="N8" s="7">
        <v>11</v>
      </c>
      <c r="O8" s="8">
        <v>7.5666700000000002</v>
      </c>
      <c r="P8" s="7">
        <v>23</v>
      </c>
      <c r="Q8" s="7">
        <v>1</v>
      </c>
      <c r="R8" s="7">
        <v>7</v>
      </c>
      <c r="S8" s="7">
        <v>3</v>
      </c>
      <c r="T8" s="7">
        <v>3</v>
      </c>
      <c r="U8" s="9">
        <f>P8/(H8*O8)*60</f>
        <v>12.158584952165219</v>
      </c>
      <c r="V8" s="9">
        <f>Q8/(H8*O8)*60</f>
        <v>0.52863412835500956</v>
      </c>
      <c r="W8" s="9">
        <f>R8/(H8*O8)*60</f>
        <v>3.7004388984850665</v>
      </c>
      <c r="X8" s="9">
        <f>S8/(H8*O8)*60</f>
        <v>1.5859023850650285</v>
      </c>
      <c r="Y8" s="9">
        <f>T8/(H8*O8)*60</f>
        <v>1.5859023850650285</v>
      </c>
      <c r="Z8" s="10">
        <v>176</v>
      </c>
      <c r="AA8" s="7">
        <v>14</v>
      </c>
      <c r="AB8" s="7">
        <v>7</v>
      </c>
      <c r="AC8" s="11">
        <f>AA8/MAX(1,(AA8+AB8))</f>
        <v>0.66666666666666663</v>
      </c>
      <c r="AD8">
        <v>-0.3</v>
      </c>
      <c r="AE8">
        <v>0.3</v>
      </c>
      <c r="AF8">
        <v>-0.3</v>
      </c>
      <c r="AG8">
        <v>-0.2</v>
      </c>
      <c r="AH8" s="8">
        <f>AG8/H8</f>
        <v>-1.3333333333333334E-2</v>
      </c>
      <c r="AI8" s="12">
        <f>AG8-(AM8-525000)/1000000*3</f>
        <v>-0.2</v>
      </c>
      <c r="AJ8" t="s">
        <v>605</v>
      </c>
      <c r="AK8">
        <v>2012</v>
      </c>
      <c r="AM8" s="13">
        <v>525000</v>
      </c>
      <c r="AN8" s="7">
        <v>0</v>
      </c>
      <c r="AO8" s="7">
        <v>3</v>
      </c>
      <c r="AP8" s="14">
        <f>(AN8+AO8)/AQ8*60</f>
        <v>1.6506189821182944</v>
      </c>
      <c r="AQ8" s="12">
        <v>109.05</v>
      </c>
      <c r="AR8" s="7">
        <v>0</v>
      </c>
      <c r="AS8" s="7">
        <v>0</v>
      </c>
      <c r="AT8" s="14">
        <f>(AR8+AS8)/MAX(1,AU8)*60</f>
        <v>0</v>
      </c>
      <c r="AU8" s="12">
        <v>0.45</v>
      </c>
      <c r="AV8" s="12">
        <v>4.0999999999999996</v>
      </c>
      <c r="AW8" s="7">
        <v>0</v>
      </c>
      <c r="AX8" s="7">
        <v>0</v>
      </c>
      <c r="AY8">
        <v>7.25</v>
      </c>
      <c r="AZ8">
        <v>41.33</v>
      </c>
      <c r="BA8" s="15">
        <f>AY8/MAX(0.01,(AY8+AZ8))</f>
        <v>0.1492383696994648</v>
      </c>
      <c r="BB8">
        <v>-1.0469999999999999</v>
      </c>
      <c r="BC8">
        <v>0.29399999999999998</v>
      </c>
      <c r="BD8">
        <v>12</v>
      </c>
      <c r="BE8">
        <v>-3.956</v>
      </c>
      <c r="BF8">
        <v>-7.4669999999999996</v>
      </c>
      <c r="BG8">
        <v>-14.2</v>
      </c>
      <c r="BH8">
        <v>12.5</v>
      </c>
      <c r="BI8">
        <v>917</v>
      </c>
      <c r="BJ8">
        <v>1042</v>
      </c>
      <c r="BK8">
        <v>1.7</v>
      </c>
      <c r="BL8">
        <v>1.1000000000000001</v>
      </c>
      <c r="BM8">
        <f>BL8-BK8</f>
        <v>-0.59999999999999987</v>
      </c>
      <c r="BN8">
        <v>41.5</v>
      </c>
      <c r="BO8">
        <v>2</v>
      </c>
      <c r="BP8">
        <v>0.04</v>
      </c>
      <c r="BQ8">
        <v>5.71</v>
      </c>
      <c r="BR8" s="15">
        <f>BP8/MAX(0.01,(BP8+BQ8))</f>
        <v>6.956521739130435E-3</v>
      </c>
      <c r="BS8">
        <v>0.28000000000000003</v>
      </c>
      <c r="BT8">
        <v>4.21</v>
      </c>
      <c r="BU8" s="15">
        <f>BS8/MAX(0.01,(BS8+BT8))</f>
        <v>6.2360801781737196E-2</v>
      </c>
    </row>
    <row r="9" spans="1:73" x14ac:dyDescent="0.25">
      <c r="B9" t="s">
        <v>619</v>
      </c>
      <c r="C9" t="s">
        <v>620</v>
      </c>
      <c r="D9">
        <v>26</v>
      </c>
      <c r="E9" s="5" t="s">
        <v>621</v>
      </c>
      <c r="F9" s="6">
        <v>75</v>
      </c>
      <c r="G9" s="6">
        <v>214</v>
      </c>
      <c r="H9" s="7">
        <v>15</v>
      </c>
      <c r="I9" s="7">
        <v>0</v>
      </c>
      <c r="J9" s="7">
        <v>2</v>
      </c>
      <c r="K9" s="7">
        <v>2</v>
      </c>
      <c r="L9" s="7">
        <v>0</v>
      </c>
      <c r="M9" s="7">
        <v>2</v>
      </c>
      <c r="N9" s="7">
        <v>26</v>
      </c>
      <c r="O9" s="8">
        <v>11.43333</v>
      </c>
      <c r="P9" s="7">
        <v>47</v>
      </c>
      <c r="Q9" s="7">
        <v>3</v>
      </c>
      <c r="R9" s="7">
        <v>13</v>
      </c>
      <c r="S9" s="7">
        <v>3</v>
      </c>
      <c r="T9" s="7">
        <v>7</v>
      </c>
      <c r="U9" s="9">
        <f>P9/(H9*O9)*60</f>
        <v>16.443153481968945</v>
      </c>
      <c r="V9" s="9">
        <f>Q9/(H9*O9)*60</f>
        <v>1.0495629882107838</v>
      </c>
      <c r="W9" s="9">
        <f>R9/(H9*O9)*60</f>
        <v>4.5481062822467297</v>
      </c>
      <c r="X9" s="9">
        <f>S9/(H9*O9)*60</f>
        <v>1.0495629882107838</v>
      </c>
      <c r="Y9" s="9">
        <f>T9/(H9*O9)*60</f>
        <v>2.4489803058251622</v>
      </c>
      <c r="Z9" s="10">
        <v>249</v>
      </c>
      <c r="AA9" s="7">
        <v>2</v>
      </c>
      <c r="AB9" s="7">
        <v>1</v>
      </c>
      <c r="AC9" s="11">
        <f>AA9/MAX(1,(AA9+AB9))</f>
        <v>0.66666666666666663</v>
      </c>
      <c r="AD9">
        <v>-0.5</v>
      </c>
      <c r="AE9">
        <v>0.2</v>
      </c>
      <c r="AF9">
        <v>0</v>
      </c>
      <c r="AG9">
        <v>-0.3</v>
      </c>
      <c r="AH9" s="8">
        <f>AG9/H9</f>
        <v>-0.02</v>
      </c>
      <c r="AI9" s="12">
        <f>AG9-(AM9-525000)/1000000*3</f>
        <v>-0.3</v>
      </c>
      <c r="AJ9" t="s">
        <v>605</v>
      </c>
      <c r="AK9">
        <v>2012</v>
      </c>
      <c r="AM9" s="13">
        <v>525000</v>
      </c>
      <c r="AN9" s="7">
        <v>0</v>
      </c>
      <c r="AO9" s="7">
        <v>2</v>
      </c>
      <c r="AP9" s="14">
        <f>(AN9+AO9)/AQ9*60</f>
        <v>0.78184384857896483</v>
      </c>
      <c r="AQ9" s="12">
        <v>153.4833333</v>
      </c>
      <c r="AR9" s="7">
        <v>0</v>
      </c>
      <c r="AS9" s="7">
        <v>0</v>
      </c>
      <c r="AT9" s="14">
        <f>(AR9+AS9)/MAX(1,AU9)*60</f>
        <v>0</v>
      </c>
      <c r="AU9" s="12">
        <v>0.56666666700000001</v>
      </c>
      <c r="AV9" s="12">
        <v>17.600000000000001</v>
      </c>
      <c r="AW9" s="7">
        <v>0</v>
      </c>
      <c r="AX9" s="7">
        <v>0</v>
      </c>
      <c r="AY9">
        <v>10.16</v>
      </c>
      <c r="AZ9">
        <v>37.340000000000003</v>
      </c>
      <c r="BA9" s="15">
        <f>AY9/MAX(0.01,(AY9+AZ9))</f>
        <v>0.21389473684210528</v>
      </c>
      <c r="BB9">
        <v>-0.41499999999999998</v>
      </c>
      <c r="BC9">
        <v>-2.2890000000000001</v>
      </c>
      <c r="BD9" s="16">
        <v>12</v>
      </c>
      <c r="BE9">
        <v>1.177</v>
      </c>
      <c r="BF9">
        <v>6.3540000000000001</v>
      </c>
      <c r="BG9">
        <v>8.9</v>
      </c>
      <c r="BH9">
        <v>4.76</v>
      </c>
      <c r="BI9">
        <v>925</v>
      </c>
      <c r="BJ9">
        <v>973</v>
      </c>
      <c r="BK9">
        <v>0.4</v>
      </c>
      <c r="BL9">
        <v>0.8</v>
      </c>
      <c r="BM9">
        <f>BL9-BK9</f>
        <v>0.4</v>
      </c>
      <c r="BN9">
        <v>51.4</v>
      </c>
      <c r="BO9">
        <v>5</v>
      </c>
      <c r="BP9">
        <v>0.04</v>
      </c>
      <c r="BQ9">
        <v>4.79</v>
      </c>
      <c r="BR9" s="15">
        <f>BP9/MAX(0.01,(BP9+BQ9))</f>
        <v>8.2815734989648039E-3</v>
      </c>
      <c r="BS9">
        <v>1.17</v>
      </c>
      <c r="BT9">
        <v>4.68</v>
      </c>
      <c r="BU9" s="15">
        <f>BS9/MAX(0.01,(BS9+BT9))</f>
        <v>0.2</v>
      </c>
    </row>
    <row r="10" spans="1:73" x14ac:dyDescent="0.25">
      <c r="A10" t="s">
        <v>651</v>
      </c>
      <c r="B10" t="s">
        <v>424</v>
      </c>
      <c r="C10" t="s">
        <v>192</v>
      </c>
      <c r="D10">
        <v>31</v>
      </c>
      <c r="E10" s="5" t="s">
        <v>425</v>
      </c>
      <c r="F10" s="6">
        <v>70</v>
      </c>
      <c r="G10" s="6">
        <v>195</v>
      </c>
      <c r="H10" s="7">
        <v>15</v>
      </c>
      <c r="I10" s="7">
        <v>3</v>
      </c>
      <c r="J10" s="7">
        <v>0</v>
      </c>
      <c r="K10" s="7">
        <v>3</v>
      </c>
      <c r="L10" s="7">
        <v>2</v>
      </c>
      <c r="M10" s="7">
        <v>21</v>
      </c>
      <c r="N10" s="7">
        <v>15</v>
      </c>
      <c r="O10" s="8">
        <v>7</v>
      </c>
      <c r="P10" s="7">
        <v>10</v>
      </c>
      <c r="Q10" s="7">
        <v>1</v>
      </c>
      <c r="R10" s="7">
        <v>7</v>
      </c>
      <c r="S10" s="7">
        <v>3</v>
      </c>
      <c r="T10" s="7">
        <v>4</v>
      </c>
      <c r="U10" s="9">
        <f>P10/(H10*O10)*60</f>
        <v>5.7142857142857135</v>
      </c>
      <c r="V10" s="9">
        <f>Q10/(H10*O10)*60</f>
        <v>0.57142857142857151</v>
      </c>
      <c r="W10" s="9">
        <f>R10/(H10*O10)*60</f>
        <v>4</v>
      </c>
      <c r="X10" s="9">
        <f>S10/(H10*O10)*60</f>
        <v>1.7142857142857142</v>
      </c>
      <c r="Y10" s="9">
        <f>T10/(H10*O10)*60</f>
        <v>2.285714285714286</v>
      </c>
      <c r="Z10" s="10">
        <v>151</v>
      </c>
      <c r="AA10" s="7">
        <v>0</v>
      </c>
      <c r="AB10" s="7">
        <v>3</v>
      </c>
      <c r="AC10" s="11">
        <f>AA10/MAX(1,(AA10+AB10))</f>
        <v>0</v>
      </c>
      <c r="AD10">
        <v>0.6</v>
      </c>
      <c r="AE10">
        <v>0.4</v>
      </c>
      <c r="AF10">
        <v>0</v>
      </c>
      <c r="AG10">
        <v>1</v>
      </c>
      <c r="AH10" s="8">
        <f>AG10/H10</f>
        <v>6.6666666666666666E-2</v>
      </c>
      <c r="AI10" s="12">
        <f>AG10-(AM10-525000)/1000000*3</f>
        <v>-3.2375000000000007</v>
      </c>
      <c r="AJ10" t="s">
        <v>75</v>
      </c>
      <c r="AK10">
        <v>2012</v>
      </c>
      <c r="AM10" s="13">
        <v>1937500</v>
      </c>
      <c r="AN10" s="7">
        <v>3</v>
      </c>
      <c r="AO10" s="7">
        <v>0</v>
      </c>
      <c r="AP10" s="14">
        <f>(AN10+AO10)/AQ10*60</f>
        <v>1.7145578668723791</v>
      </c>
      <c r="AQ10" s="12">
        <v>104.9833333</v>
      </c>
      <c r="AR10" s="7">
        <v>0</v>
      </c>
      <c r="AS10" s="7">
        <v>0</v>
      </c>
      <c r="AT10" s="14">
        <f>(AR10+AS10)/MAX(1,AU10)*60</f>
        <v>0</v>
      </c>
      <c r="AU10" s="12">
        <v>0.233333333</v>
      </c>
      <c r="AV10" s="12">
        <v>0</v>
      </c>
      <c r="AW10" s="7">
        <v>0</v>
      </c>
      <c r="AX10" s="7">
        <v>0</v>
      </c>
      <c r="AY10">
        <v>7</v>
      </c>
      <c r="AZ10">
        <v>39.450000000000003</v>
      </c>
      <c r="BA10" s="15">
        <f>AY10/MAX(0.01,(AY10+AZ10))</f>
        <v>0.15069967707212056</v>
      </c>
      <c r="BB10">
        <v>-1.038</v>
      </c>
      <c r="BC10">
        <v>-2.532</v>
      </c>
      <c r="BD10" s="16">
        <v>11</v>
      </c>
      <c r="BE10">
        <v>1.3420000000000001</v>
      </c>
      <c r="BF10">
        <v>-5.4029999999999996</v>
      </c>
      <c r="BG10">
        <v>10.1</v>
      </c>
      <c r="BH10">
        <v>9.3000000000000007</v>
      </c>
      <c r="BI10">
        <v>961</v>
      </c>
      <c r="BJ10">
        <v>1054</v>
      </c>
      <c r="BK10">
        <v>0.6</v>
      </c>
      <c r="BL10">
        <v>1.7</v>
      </c>
      <c r="BM10">
        <f>BL10-BK10</f>
        <v>1.1000000000000001</v>
      </c>
      <c r="BN10">
        <v>57.1</v>
      </c>
      <c r="BO10">
        <v>10</v>
      </c>
      <c r="BP10">
        <v>0.02</v>
      </c>
      <c r="BQ10">
        <v>6.34</v>
      </c>
      <c r="BR10" s="15">
        <f>BP10/MAX(0.01,(BP10+BQ10))</f>
        <v>3.1446540880503146E-3</v>
      </c>
      <c r="BS10">
        <v>0</v>
      </c>
      <c r="BT10">
        <v>0</v>
      </c>
      <c r="BU10" s="15">
        <f>BS10/MAX(0.01,(BS10+BT10))</f>
        <v>0</v>
      </c>
    </row>
    <row r="11" spans="1:73" x14ac:dyDescent="0.25">
      <c r="B11" t="s">
        <v>614</v>
      </c>
      <c r="C11" t="s">
        <v>615</v>
      </c>
      <c r="D11">
        <v>25</v>
      </c>
      <c r="E11" s="5" t="s">
        <v>616</v>
      </c>
      <c r="F11" s="6">
        <v>70</v>
      </c>
      <c r="G11" s="6">
        <v>204</v>
      </c>
      <c r="H11" s="7">
        <v>14</v>
      </c>
      <c r="I11" s="7">
        <v>0</v>
      </c>
      <c r="J11" s="7">
        <v>0</v>
      </c>
      <c r="K11" s="7">
        <v>0</v>
      </c>
      <c r="L11" s="7">
        <v>-1</v>
      </c>
      <c r="M11" s="7">
        <v>57</v>
      </c>
      <c r="N11" s="7">
        <v>13</v>
      </c>
      <c r="O11" s="8">
        <v>7.9333299999999998</v>
      </c>
      <c r="P11" s="7">
        <v>31</v>
      </c>
      <c r="Q11" s="7">
        <v>2</v>
      </c>
      <c r="R11" s="7">
        <v>1</v>
      </c>
      <c r="S11" s="7">
        <v>1</v>
      </c>
      <c r="T11" s="7">
        <v>2</v>
      </c>
      <c r="U11" s="9">
        <f>P11/(H11*O11)*60</f>
        <v>16.746705715902763</v>
      </c>
      <c r="V11" s="9">
        <f>Q11/(H11*O11)*60</f>
        <v>1.0804326268324362</v>
      </c>
      <c r="W11" s="9">
        <f>R11/(H11*O11)*60</f>
        <v>0.54021631341621812</v>
      </c>
      <c r="X11" s="9">
        <f>S11/(H11*O11)*60</f>
        <v>0.54021631341621812</v>
      </c>
      <c r="Y11" s="9">
        <f>T11/(H11*O11)*60</f>
        <v>1.0804326268324362</v>
      </c>
      <c r="Z11" s="10">
        <v>160</v>
      </c>
      <c r="AA11" s="7">
        <v>1</v>
      </c>
      <c r="AB11" s="7">
        <v>1</v>
      </c>
      <c r="AC11" s="11">
        <f>AA11/MAX(1,(AA11+AB11))</f>
        <v>0.5</v>
      </c>
      <c r="AD11">
        <v>-0.4</v>
      </c>
      <c r="AE11">
        <v>0.1</v>
      </c>
      <c r="AF11">
        <v>0</v>
      </c>
      <c r="AG11">
        <v>-0.3</v>
      </c>
      <c r="AH11" s="8">
        <f>AG11/H11</f>
        <v>-2.1428571428571429E-2</v>
      </c>
      <c r="AI11" s="12">
        <f>AG11-(AM11-525000)/1000000*3</f>
        <v>-0.375</v>
      </c>
      <c r="AJ11" t="s">
        <v>605</v>
      </c>
      <c r="AK11">
        <v>2012</v>
      </c>
      <c r="AM11" s="13">
        <v>550000</v>
      </c>
      <c r="AN11" s="7">
        <v>0</v>
      </c>
      <c r="AO11" s="7">
        <v>0</v>
      </c>
      <c r="AP11" s="14">
        <f>(AN11+AO11)/AQ11*60</f>
        <v>0</v>
      </c>
      <c r="AQ11" s="12">
        <v>107.3833333</v>
      </c>
      <c r="AR11" s="7">
        <v>0</v>
      </c>
      <c r="AS11" s="7">
        <v>0</v>
      </c>
      <c r="AT11" s="14">
        <f>(AR11+AS11)/MAX(1,AU11)*60</f>
        <v>0</v>
      </c>
      <c r="AU11" s="12">
        <v>1.3833333329999999</v>
      </c>
      <c r="AV11" s="12">
        <v>2.4666666670000001</v>
      </c>
      <c r="AW11" s="7">
        <v>0</v>
      </c>
      <c r="AX11" s="7">
        <v>0</v>
      </c>
      <c r="AY11">
        <v>7.67</v>
      </c>
      <c r="AZ11">
        <v>41.39</v>
      </c>
      <c r="BA11" s="15">
        <f>AY11/MAX(0.01,(AY11+AZ11))</f>
        <v>0.1563391765185487</v>
      </c>
      <c r="BB11">
        <v>-0.496</v>
      </c>
      <c r="BC11">
        <v>-1.091</v>
      </c>
      <c r="BD11" s="16">
        <v>12</v>
      </c>
      <c r="BE11">
        <v>-4.6239999999999997</v>
      </c>
      <c r="BF11">
        <v>-9.1790000000000003</v>
      </c>
      <c r="BG11">
        <v>-4.0999999999999996</v>
      </c>
      <c r="BH11">
        <v>0</v>
      </c>
      <c r="BI11">
        <v>980</v>
      </c>
      <c r="BJ11">
        <v>980</v>
      </c>
      <c r="BK11">
        <v>2.2000000000000002</v>
      </c>
      <c r="BL11">
        <v>0.6</v>
      </c>
      <c r="BM11">
        <f>BL11-BK11</f>
        <v>-1.6</v>
      </c>
      <c r="BN11">
        <v>41.5</v>
      </c>
      <c r="BO11">
        <v>1</v>
      </c>
      <c r="BP11">
        <v>0.1</v>
      </c>
      <c r="BQ11">
        <v>4.8899999999999997</v>
      </c>
      <c r="BR11" s="15">
        <f>BP11/MAX(0.01,(BP11+BQ11))</f>
        <v>2.0040080160320644E-2</v>
      </c>
      <c r="BS11">
        <v>0.18</v>
      </c>
      <c r="BT11">
        <v>4.8600000000000003</v>
      </c>
      <c r="BU11" s="15">
        <f>BS11/MAX(0.01,(BS11+BT11))</f>
        <v>3.5714285714285712E-2</v>
      </c>
    </row>
    <row r="12" spans="1:73" x14ac:dyDescent="0.25">
      <c r="B12" t="s">
        <v>584</v>
      </c>
      <c r="C12" t="s">
        <v>80</v>
      </c>
      <c r="D12">
        <v>30</v>
      </c>
      <c r="E12" s="5" t="s">
        <v>585</v>
      </c>
      <c r="F12" s="6">
        <v>73</v>
      </c>
      <c r="G12" s="6">
        <v>195</v>
      </c>
      <c r="H12" s="7">
        <v>13</v>
      </c>
      <c r="I12" s="7">
        <v>0</v>
      </c>
      <c r="J12" s="7">
        <v>1</v>
      </c>
      <c r="K12" s="7">
        <v>1</v>
      </c>
      <c r="L12" s="7">
        <v>-1</v>
      </c>
      <c r="M12" s="7">
        <v>7</v>
      </c>
      <c r="N12" s="7">
        <v>10</v>
      </c>
      <c r="O12" s="8">
        <v>6.5</v>
      </c>
      <c r="P12" s="7">
        <v>16</v>
      </c>
      <c r="Q12" s="7">
        <v>2</v>
      </c>
      <c r="R12" s="7">
        <v>0</v>
      </c>
      <c r="S12" s="7">
        <v>1</v>
      </c>
      <c r="T12" s="7">
        <v>3</v>
      </c>
      <c r="U12" s="9">
        <f>P12/(H12*O12)*60</f>
        <v>11.36094674556213</v>
      </c>
      <c r="V12" s="9">
        <f>Q12/(H12*O12)*60</f>
        <v>1.4201183431952662</v>
      </c>
      <c r="W12" s="9">
        <f>R12/(H12*O12)*60</f>
        <v>0</v>
      </c>
      <c r="X12" s="9">
        <f>S12/(H12*O12)*60</f>
        <v>0.7100591715976331</v>
      </c>
      <c r="Y12" s="9">
        <f>T12/(H12*O12)*60</f>
        <v>2.1301775147928996</v>
      </c>
      <c r="Z12" s="10">
        <v>124</v>
      </c>
      <c r="AA12" s="7">
        <v>8</v>
      </c>
      <c r="AB12" s="7">
        <v>7</v>
      </c>
      <c r="AC12" s="11">
        <f>AA12/MAX(1,(AA12+AB12))</f>
        <v>0.53333333333333333</v>
      </c>
      <c r="AD12">
        <v>-0.2</v>
      </c>
      <c r="AE12">
        <v>0</v>
      </c>
      <c r="AF12">
        <v>0</v>
      </c>
      <c r="AG12">
        <v>-0.2</v>
      </c>
      <c r="AH12" s="8">
        <f>AG12/H12</f>
        <v>-1.5384615384615385E-2</v>
      </c>
      <c r="AI12" s="12">
        <f>AG12-(AM12-525000)/1000000*3</f>
        <v>-0.64999999999999991</v>
      </c>
      <c r="AJ12" t="s">
        <v>75</v>
      </c>
      <c r="AK12">
        <v>2012</v>
      </c>
      <c r="AM12" s="13">
        <v>675000</v>
      </c>
      <c r="AN12" s="7">
        <v>0</v>
      </c>
      <c r="AO12" s="7">
        <v>1</v>
      </c>
      <c r="AP12" s="14">
        <f>(AN12+AO12)/AQ12*60</f>
        <v>0.73037127206329877</v>
      </c>
      <c r="AQ12" s="12">
        <v>82.15</v>
      </c>
      <c r="AR12" s="7">
        <v>0</v>
      </c>
      <c r="AS12" s="7">
        <v>0</v>
      </c>
      <c r="AT12" s="14">
        <f>(AR12+AS12)/MAX(1,AU12)*60</f>
        <v>0</v>
      </c>
      <c r="AU12" s="12">
        <v>2.4</v>
      </c>
      <c r="AV12" s="12">
        <v>0</v>
      </c>
      <c r="AW12" s="7">
        <v>0</v>
      </c>
      <c r="AX12" s="7">
        <v>0</v>
      </c>
      <c r="AY12">
        <v>6.32</v>
      </c>
      <c r="AZ12">
        <v>39.76</v>
      </c>
      <c r="BA12" s="15">
        <f>AY12/MAX(0.01,(AY12+AZ12))</f>
        <v>0.13715277777777779</v>
      </c>
      <c r="BB12">
        <v>-1.4810000000000001</v>
      </c>
      <c r="BC12">
        <v>-0.35399999999999998</v>
      </c>
      <c r="BD12">
        <v>13</v>
      </c>
      <c r="BE12">
        <v>-0.3</v>
      </c>
      <c r="BF12">
        <v>-0.34699999999999998</v>
      </c>
      <c r="BG12">
        <v>8.5</v>
      </c>
      <c r="BH12">
        <v>2</v>
      </c>
      <c r="BI12">
        <v>944</v>
      </c>
      <c r="BJ12">
        <v>964</v>
      </c>
      <c r="BK12">
        <v>0.7</v>
      </c>
      <c r="BL12">
        <v>1.5</v>
      </c>
      <c r="BM12">
        <f>BL12-BK12</f>
        <v>0.8</v>
      </c>
      <c r="BN12">
        <v>43.2</v>
      </c>
      <c r="BO12">
        <v>3</v>
      </c>
      <c r="BP12">
        <v>0.18</v>
      </c>
      <c r="BQ12">
        <v>5.33</v>
      </c>
      <c r="BR12" s="15">
        <f>BP12/MAX(0.01,(BP12+BQ12))</f>
        <v>3.2667876588021776E-2</v>
      </c>
      <c r="BS12">
        <v>0</v>
      </c>
      <c r="BT12">
        <v>0</v>
      </c>
      <c r="BU12" s="15">
        <f>BS12/MAX(0.01,(BS12+BT12))</f>
        <v>0</v>
      </c>
    </row>
    <row r="13" spans="1:73" x14ac:dyDescent="0.25">
      <c r="B13" t="s">
        <v>470</v>
      </c>
      <c r="C13" t="s">
        <v>471</v>
      </c>
      <c r="D13">
        <v>26</v>
      </c>
      <c r="E13" s="5" t="s">
        <v>472</v>
      </c>
      <c r="F13" s="6">
        <v>74</v>
      </c>
      <c r="G13" s="6">
        <v>203</v>
      </c>
      <c r="H13" s="7">
        <v>13</v>
      </c>
      <c r="I13" s="7">
        <v>0</v>
      </c>
      <c r="J13" s="7">
        <v>4</v>
      </c>
      <c r="K13" s="7">
        <v>4</v>
      </c>
      <c r="L13" s="7">
        <v>-2</v>
      </c>
      <c r="M13" s="7">
        <v>2</v>
      </c>
      <c r="N13" s="7">
        <v>19</v>
      </c>
      <c r="O13" s="8">
        <v>11.18333</v>
      </c>
      <c r="P13" s="7">
        <v>10</v>
      </c>
      <c r="Q13" s="7">
        <v>1</v>
      </c>
      <c r="R13" s="7">
        <v>8</v>
      </c>
      <c r="S13" s="7">
        <v>3</v>
      </c>
      <c r="T13" s="7">
        <v>2</v>
      </c>
      <c r="U13" s="9">
        <f>P13/(H13*O13)*60</f>
        <v>4.1270217505739488</v>
      </c>
      <c r="V13" s="9">
        <f>Q13/(H13*O13)*60</f>
        <v>0.41270217505739487</v>
      </c>
      <c r="W13" s="9">
        <f>R13/(H13*O13)*60</f>
        <v>3.301617400459159</v>
      </c>
      <c r="X13" s="9">
        <f>S13/(H13*O13)*60</f>
        <v>1.2381065251721848</v>
      </c>
      <c r="Y13" s="9">
        <f>T13/(H13*O13)*60</f>
        <v>0.82540435011478974</v>
      </c>
      <c r="Z13" s="10">
        <v>192</v>
      </c>
      <c r="AA13" s="7">
        <v>37</v>
      </c>
      <c r="AB13" s="7">
        <v>51</v>
      </c>
      <c r="AC13" s="11">
        <f>AA13/MAX(1,(AA13+AB13))</f>
        <v>0.42045454545454547</v>
      </c>
      <c r="AD13">
        <v>-0.3</v>
      </c>
      <c r="AE13">
        <v>0</v>
      </c>
      <c r="AF13">
        <v>0</v>
      </c>
      <c r="AG13">
        <v>-0.2</v>
      </c>
      <c r="AH13" s="8">
        <f>AG13/H13</f>
        <v>-1.5384615384615385E-2</v>
      </c>
      <c r="AI13" s="12">
        <f>AG13-(AM13-525000)/1000000*3</f>
        <v>-0.44</v>
      </c>
      <c r="AJ13" t="s">
        <v>75</v>
      </c>
      <c r="AK13">
        <v>2012</v>
      </c>
      <c r="AM13" s="13">
        <v>605000</v>
      </c>
      <c r="AN13" s="7">
        <v>0</v>
      </c>
      <c r="AO13" s="7">
        <v>4</v>
      </c>
      <c r="AP13" s="14">
        <f>(AN13+AO13)/AQ13*60</f>
        <v>1.6551724137931034</v>
      </c>
      <c r="AQ13" s="12">
        <v>145</v>
      </c>
      <c r="AR13" s="7">
        <v>0</v>
      </c>
      <c r="AS13" s="7">
        <v>0</v>
      </c>
      <c r="AT13" s="14">
        <f>(AR13+AS13)/MAX(1,AU13)*60</f>
        <v>0</v>
      </c>
      <c r="AU13" s="12">
        <v>0.45</v>
      </c>
      <c r="AV13" s="12">
        <v>0</v>
      </c>
      <c r="AW13" s="7">
        <v>0</v>
      </c>
      <c r="AX13" s="7">
        <v>0</v>
      </c>
      <c r="AY13">
        <v>11.07</v>
      </c>
      <c r="AZ13">
        <v>41.81</v>
      </c>
      <c r="BA13" s="15">
        <f>AY13/MAX(0.01,(AY13+AZ13))</f>
        <v>0.20934190620272314</v>
      </c>
      <c r="BB13">
        <v>-0.54500000000000004</v>
      </c>
      <c r="BC13">
        <v>0.38400000000000001</v>
      </c>
      <c r="BD13" s="16">
        <v>10</v>
      </c>
      <c r="BE13">
        <v>-1.371</v>
      </c>
      <c r="BF13">
        <v>-1.5269999999999999</v>
      </c>
      <c r="BG13">
        <v>3.2</v>
      </c>
      <c r="BH13">
        <v>7.79</v>
      </c>
      <c r="BI13">
        <v>901</v>
      </c>
      <c r="BJ13">
        <v>979</v>
      </c>
      <c r="BK13">
        <v>0.4</v>
      </c>
      <c r="BL13">
        <v>0.4</v>
      </c>
      <c r="BM13">
        <f>BL13-BK13</f>
        <v>0</v>
      </c>
      <c r="BN13">
        <v>48.4</v>
      </c>
      <c r="BO13">
        <v>7</v>
      </c>
      <c r="BP13">
        <v>0.03</v>
      </c>
      <c r="BQ13">
        <v>3.71</v>
      </c>
      <c r="BR13" s="15">
        <f>BP13/MAX(0.01,(BP13+BQ13))</f>
        <v>8.0213903743315516E-3</v>
      </c>
      <c r="BS13">
        <v>0</v>
      </c>
      <c r="BT13">
        <v>0</v>
      </c>
      <c r="BU13" s="15">
        <f>BS13/MAX(0.01,(BS13+BT13))</f>
        <v>0</v>
      </c>
    </row>
    <row r="14" spans="1:73" x14ac:dyDescent="0.25">
      <c r="B14" t="s">
        <v>490</v>
      </c>
      <c r="C14" t="s">
        <v>360</v>
      </c>
      <c r="D14">
        <v>31</v>
      </c>
      <c r="E14" s="5" t="s">
        <v>491</v>
      </c>
      <c r="F14" s="6">
        <v>77</v>
      </c>
      <c r="G14" s="6">
        <v>250</v>
      </c>
      <c r="H14" s="7">
        <v>12</v>
      </c>
      <c r="I14" s="7">
        <v>0</v>
      </c>
      <c r="J14" s="7">
        <v>0</v>
      </c>
      <c r="K14" s="7">
        <v>0</v>
      </c>
      <c r="L14" s="7">
        <v>0</v>
      </c>
      <c r="M14" s="7">
        <v>6</v>
      </c>
      <c r="N14" s="7">
        <v>0</v>
      </c>
      <c r="O14" s="8">
        <v>3.1666699999999999</v>
      </c>
      <c r="P14" s="7">
        <v>5</v>
      </c>
      <c r="Q14" s="7">
        <v>0</v>
      </c>
      <c r="R14" s="7">
        <v>2</v>
      </c>
      <c r="S14" s="7">
        <v>0</v>
      </c>
      <c r="T14" s="7">
        <v>0</v>
      </c>
      <c r="U14" s="9">
        <f>P14/(H14*O14)*60</f>
        <v>7.894728531864704</v>
      </c>
      <c r="V14" s="9">
        <f>Q14/(H14*O14)*60</f>
        <v>0</v>
      </c>
      <c r="W14" s="9">
        <f>R14/(H14*O14)*60</f>
        <v>3.1578914127458813</v>
      </c>
      <c r="X14" s="9">
        <f>S14/(H14*O14)*60</f>
        <v>0</v>
      </c>
      <c r="Y14" s="9">
        <f>T14/(H14*O14)*60</f>
        <v>0</v>
      </c>
      <c r="Z14" s="10">
        <v>60</v>
      </c>
      <c r="AA14" s="7">
        <v>0</v>
      </c>
      <c r="AB14" s="7">
        <v>0</v>
      </c>
      <c r="AC14" s="11">
        <f>AA14/MAX(1,(AA14+AB14))</f>
        <v>0</v>
      </c>
      <c r="AD14">
        <v>-0.3</v>
      </c>
      <c r="AE14">
        <v>0.1</v>
      </c>
      <c r="AF14">
        <v>0</v>
      </c>
      <c r="AG14">
        <v>-0.2</v>
      </c>
      <c r="AH14" s="8">
        <f>AG14/H14</f>
        <v>-1.6666666666666666E-2</v>
      </c>
      <c r="AI14" s="12">
        <f>AG14-(AM14-525000)/1000000*3</f>
        <v>-0.42499999999999999</v>
      </c>
      <c r="AJ14" t="s">
        <v>75</v>
      </c>
      <c r="AK14">
        <v>2012</v>
      </c>
      <c r="AM14" s="13">
        <v>600000</v>
      </c>
      <c r="AN14" s="7">
        <v>0</v>
      </c>
      <c r="AO14" s="7">
        <v>0</v>
      </c>
      <c r="AP14" s="14">
        <f>(AN14+AO14)/AQ14*60</f>
        <v>0</v>
      </c>
      <c r="AQ14" s="12">
        <v>37.983333330000001</v>
      </c>
      <c r="AR14" s="7">
        <v>0</v>
      </c>
      <c r="AS14" s="7">
        <v>0</v>
      </c>
      <c r="AT14" s="14">
        <f>(AR14+AS14)/MAX(1,AU14)*60</f>
        <v>0</v>
      </c>
      <c r="AU14" s="12">
        <v>0.133333333</v>
      </c>
      <c r="AV14" s="12">
        <v>0</v>
      </c>
      <c r="AW14" s="7">
        <v>0</v>
      </c>
      <c r="AX14" s="7">
        <v>0</v>
      </c>
      <c r="AY14">
        <v>3.17</v>
      </c>
      <c r="AZ14">
        <v>40.79</v>
      </c>
      <c r="BA14" s="15">
        <f>AY14/MAX(0.01,(AY14+AZ14))</f>
        <v>7.2111010009099183E-2</v>
      </c>
      <c r="BB14">
        <v>-1.76</v>
      </c>
      <c r="BC14">
        <v>-0.82399999999999995</v>
      </c>
      <c r="BD14" s="16">
        <v>16</v>
      </c>
      <c r="BE14">
        <v>-5.4020000000000001</v>
      </c>
      <c r="BF14">
        <v>5.6379999999999999</v>
      </c>
      <c r="BG14">
        <v>-20.6</v>
      </c>
      <c r="BH14">
        <v>0</v>
      </c>
      <c r="BI14">
        <v>1000</v>
      </c>
      <c r="BJ14">
        <v>1000</v>
      </c>
      <c r="BK14">
        <v>4.7</v>
      </c>
      <c r="BL14">
        <v>1.6</v>
      </c>
      <c r="BM14">
        <f>BL14-BK14</f>
        <v>-3.1</v>
      </c>
      <c r="BN14">
        <v>55.2</v>
      </c>
      <c r="BO14">
        <v>9</v>
      </c>
      <c r="BP14">
        <v>0.01</v>
      </c>
      <c r="BQ14">
        <v>6.51</v>
      </c>
      <c r="BR14" s="15">
        <f>BP14/MAX(0.01,(BP14+BQ14))</f>
        <v>1.5337423312883436E-3</v>
      </c>
      <c r="BS14">
        <v>0</v>
      </c>
      <c r="BT14">
        <v>0</v>
      </c>
      <c r="BU14" s="15">
        <f>BS14/MAX(0.01,(BS14+BT14))</f>
        <v>0</v>
      </c>
    </row>
    <row r="15" spans="1:73" x14ac:dyDescent="0.25">
      <c r="B15" t="s">
        <v>348</v>
      </c>
      <c r="C15" t="s">
        <v>349</v>
      </c>
      <c r="D15">
        <v>28</v>
      </c>
      <c r="E15" s="5" t="s">
        <v>350</v>
      </c>
      <c r="F15" s="6">
        <v>72</v>
      </c>
      <c r="G15" s="6">
        <v>190</v>
      </c>
      <c r="H15" s="7">
        <v>11</v>
      </c>
      <c r="I15" s="7">
        <v>0</v>
      </c>
      <c r="J15" s="7">
        <v>2</v>
      </c>
      <c r="K15" s="7">
        <v>2</v>
      </c>
      <c r="L15" s="7">
        <v>0</v>
      </c>
      <c r="M15" s="7">
        <v>0</v>
      </c>
      <c r="N15" s="7">
        <v>11</v>
      </c>
      <c r="O15" s="8">
        <v>14.6</v>
      </c>
      <c r="P15" s="7">
        <v>3</v>
      </c>
      <c r="Q15" s="7">
        <v>11</v>
      </c>
      <c r="R15" s="7">
        <v>3</v>
      </c>
      <c r="S15" s="7">
        <v>2</v>
      </c>
      <c r="T15" s="7">
        <v>1</v>
      </c>
      <c r="U15" s="9">
        <f>P15/(H15*O15)*60</f>
        <v>1.1207970112079702</v>
      </c>
      <c r="V15" s="9">
        <f>Q15/(H15*O15)*60</f>
        <v>4.10958904109589</v>
      </c>
      <c r="W15" s="9">
        <f>R15/(H15*O15)*60</f>
        <v>1.1207970112079702</v>
      </c>
      <c r="X15" s="9">
        <f>S15/(H15*O15)*60</f>
        <v>0.74719800747198017</v>
      </c>
      <c r="Y15" s="9">
        <f>T15/(H15*O15)*60</f>
        <v>0.37359900373599009</v>
      </c>
      <c r="Z15" s="10">
        <v>206</v>
      </c>
      <c r="AA15" s="7">
        <v>0</v>
      </c>
      <c r="AB15" s="7">
        <v>0</v>
      </c>
      <c r="AC15" s="11">
        <f>AA15/MAX(1,(AA15+AB15))</f>
        <v>0</v>
      </c>
      <c r="AD15">
        <v>-0.1</v>
      </c>
      <c r="AE15">
        <v>0.4</v>
      </c>
      <c r="AF15">
        <v>0</v>
      </c>
      <c r="AG15">
        <v>0.4</v>
      </c>
      <c r="AH15" s="8">
        <f>AG15/H15</f>
        <v>3.6363636363636369E-2</v>
      </c>
      <c r="AI15" s="12">
        <f>AG15-(AM15-525000)/1000000*3</f>
        <v>0.32500000000000001</v>
      </c>
      <c r="AJ15" t="s">
        <v>75</v>
      </c>
      <c r="AK15">
        <v>2012</v>
      </c>
      <c r="AM15" s="13">
        <v>550000</v>
      </c>
      <c r="AN15" s="7">
        <v>0</v>
      </c>
      <c r="AO15" s="7">
        <v>1</v>
      </c>
      <c r="AP15" s="14">
        <f>(AN15+AO15)/AQ15*60</f>
        <v>0.39968913058739003</v>
      </c>
      <c r="AQ15" s="12">
        <v>150.1166667</v>
      </c>
      <c r="AR15" s="7">
        <v>0</v>
      </c>
      <c r="AS15" s="7">
        <v>1</v>
      </c>
      <c r="AT15" s="14">
        <f>(AR15+AS15)/MAX(1,AU15)*60</f>
        <v>7.2289156626506017</v>
      </c>
      <c r="AU15" s="12">
        <v>8.3000000000000007</v>
      </c>
      <c r="AV15" s="12">
        <v>2.2166666670000001</v>
      </c>
      <c r="AW15" s="7">
        <v>0</v>
      </c>
      <c r="AX15" s="7">
        <v>0</v>
      </c>
      <c r="AY15">
        <v>13.16</v>
      </c>
      <c r="AZ15">
        <v>37.659999999999997</v>
      </c>
      <c r="BA15" s="15">
        <f>AY15/MAX(0.01,(AY15+AZ15))</f>
        <v>0.2589531680440772</v>
      </c>
      <c r="BB15">
        <v>-0.40899999999999997</v>
      </c>
      <c r="BC15">
        <v>-0.32800000000000001</v>
      </c>
      <c r="BD15" s="16">
        <v>8</v>
      </c>
      <c r="BE15">
        <v>1.2430000000000001</v>
      </c>
      <c r="BF15">
        <v>1.04</v>
      </c>
      <c r="BG15">
        <v>5.2</v>
      </c>
      <c r="BH15">
        <v>7.06</v>
      </c>
      <c r="BI15">
        <v>912</v>
      </c>
      <c r="BJ15">
        <v>982</v>
      </c>
      <c r="BK15">
        <v>0</v>
      </c>
      <c r="BL15">
        <v>0.4</v>
      </c>
      <c r="BM15">
        <f>BL15-BK15</f>
        <v>0.4</v>
      </c>
      <c r="BN15">
        <v>60</v>
      </c>
      <c r="BO15">
        <v>8</v>
      </c>
      <c r="BP15">
        <v>0.75</v>
      </c>
      <c r="BQ15">
        <v>3.62</v>
      </c>
      <c r="BR15" s="15">
        <f>BP15/MAX(0.01,(BP15+BQ15))</f>
        <v>0.17162471395881007</v>
      </c>
      <c r="BS15">
        <v>0.2</v>
      </c>
      <c r="BT15">
        <v>3.86</v>
      </c>
      <c r="BU15" s="15">
        <f>BS15/MAX(0.01,(BS15+BT15))</f>
        <v>4.9261083743842374E-2</v>
      </c>
    </row>
    <row r="16" spans="1:73" x14ac:dyDescent="0.25">
      <c r="B16" t="s">
        <v>540</v>
      </c>
      <c r="C16" t="s">
        <v>391</v>
      </c>
      <c r="D16">
        <v>28</v>
      </c>
      <c r="E16" s="5" t="s">
        <v>541</v>
      </c>
      <c r="F16" s="6">
        <v>74</v>
      </c>
      <c r="G16" s="6">
        <v>215</v>
      </c>
      <c r="H16" s="7">
        <v>10</v>
      </c>
      <c r="I16" s="7">
        <v>0</v>
      </c>
      <c r="J16" s="7">
        <v>0</v>
      </c>
      <c r="K16" s="7">
        <v>0</v>
      </c>
      <c r="L16" s="7">
        <v>-2</v>
      </c>
      <c r="M16" s="7">
        <v>4</v>
      </c>
      <c r="N16" s="7">
        <v>8</v>
      </c>
      <c r="O16" s="8">
        <v>6.5833300000000001</v>
      </c>
      <c r="P16" s="7">
        <v>12</v>
      </c>
      <c r="Q16" s="7">
        <v>5</v>
      </c>
      <c r="R16" s="7">
        <v>2</v>
      </c>
      <c r="S16" s="7">
        <v>0</v>
      </c>
      <c r="T16" s="7">
        <v>0</v>
      </c>
      <c r="U16" s="9">
        <f>P16/(H16*O16)*60</f>
        <v>10.936714398336402</v>
      </c>
      <c r="V16" s="9">
        <f>Q16/(H16*O16)*60</f>
        <v>4.5569643326401676</v>
      </c>
      <c r="W16" s="9">
        <f>R16/(H16*O16)*60</f>
        <v>1.8227857330560671</v>
      </c>
      <c r="X16" s="9">
        <f>S16/(H16*O16)*60</f>
        <v>0</v>
      </c>
      <c r="Y16" s="9">
        <f>T16/(H16*O16)*60</f>
        <v>0</v>
      </c>
      <c r="Z16" s="10">
        <v>86</v>
      </c>
      <c r="AA16" s="7">
        <v>1</v>
      </c>
      <c r="AB16" s="7">
        <v>3</v>
      </c>
      <c r="AC16" s="11">
        <f>AA16/MAX(1,(AA16+AB16))</f>
        <v>0.25</v>
      </c>
      <c r="AD16">
        <v>-0.4</v>
      </c>
      <c r="AE16">
        <v>-0.1</v>
      </c>
      <c r="AF16">
        <v>0</v>
      </c>
      <c r="AG16">
        <v>-0.5</v>
      </c>
      <c r="AH16" s="8">
        <f>AG16/H16</f>
        <v>-0.05</v>
      </c>
      <c r="AI16" s="12">
        <f>AG16-(AM16-525000)/1000000*3</f>
        <v>-0.5</v>
      </c>
      <c r="AJ16" t="s">
        <v>75</v>
      </c>
      <c r="AK16">
        <v>2012</v>
      </c>
      <c r="AM16" s="13">
        <v>525000</v>
      </c>
      <c r="AN16" s="7">
        <v>0</v>
      </c>
      <c r="AO16" s="7">
        <v>0</v>
      </c>
      <c r="AP16" s="14">
        <f>(AN16+AO16)/AQ16*60</f>
        <v>0</v>
      </c>
      <c r="AQ16" s="12">
        <v>65.650000000000006</v>
      </c>
      <c r="AR16" s="7">
        <v>0</v>
      </c>
      <c r="AS16" s="7">
        <v>0</v>
      </c>
      <c r="AT16" s="14">
        <f>(AR16+AS16)/MAX(1,AU16)*60</f>
        <v>0</v>
      </c>
      <c r="AU16" s="12">
        <v>0.18333333299999999</v>
      </c>
      <c r="AV16" s="12">
        <v>0</v>
      </c>
      <c r="AW16" s="7">
        <v>0</v>
      </c>
      <c r="AX16" s="7">
        <v>0</v>
      </c>
      <c r="AY16">
        <v>6.57</v>
      </c>
      <c r="AZ16">
        <v>41.33</v>
      </c>
      <c r="BA16" s="15">
        <f>AY16/MAX(0.01,(AY16+AZ16))</f>
        <v>0.13716075156576202</v>
      </c>
      <c r="BB16">
        <v>0.246</v>
      </c>
      <c r="BC16">
        <v>-1.4370000000000001</v>
      </c>
      <c r="BD16" s="16">
        <v>11</v>
      </c>
      <c r="BE16">
        <v>6.7000000000000004E-2</v>
      </c>
      <c r="BF16">
        <v>-7.1029999999999998</v>
      </c>
      <c r="BG16">
        <v>14.5</v>
      </c>
      <c r="BH16">
        <v>0</v>
      </c>
      <c r="BI16">
        <v>900</v>
      </c>
      <c r="BJ16">
        <v>900</v>
      </c>
      <c r="BK16">
        <v>1.8</v>
      </c>
      <c r="BL16">
        <v>0</v>
      </c>
      <c r="BM16">
        <f>BL16-BK16</f>
        <v>-1.8</v>
      </c>
      <c r="BN16">
        <v>33.299999999999997</v>
      </c>
      <c r="BO16">
        <v>2</v>
      </c>
      <c r="BP16">
        <v>0.02</v>
      </c>
      <c r="BQ16">
        <v>5.76</v>
      </c>
      <c r="BR16" s="15">
        <f>BP16/MAX(0.01,(BP16+BQ16))</f>
        <v>3.4602076124567479E-3</v>
      </c>
      <c r="BS16">
        <v>0</v>
      </c>
      <c r="BT16">
        <v>0</v>
      </c>
      <c r="BU16" s="15">
        <f>BS16/MAX(0.01,(BS16+BT16))</f>
        <v>0</v>
      </c>
    </row>
    <row r="17" spans="2:73" x14ac:dyDescent="0.25">
      <c r="B17" t="s">
        <v>559</v>
      </c>
      <c r="C17" t="s">
        <v>560</v>
      </c>
      <c r="D17">
        <v>27</v>
      </c>
      <c r="E17" s="5" t="s">
        <v>561</v>
      </c>
      <c r="F17" s="6">
        <v>77</v>
      </c>
      <c r="G17" s="6">
        <v>215</v>
      </c>
      <c r="H17" s="7">
        <v>10</v>
      </c>
      <c r="I17" s="7">
        <v>1</v>
      </c>
      <c r="J17" s="7">
        <v>3</v>
      </c>
      <c r="K17" s="7">
        <v>4</v>
      </c>
      <c r="L17" s="7">
        <v>2</v>
      </c>
      <c r="M17" s="7">
        <v>14</v>
      </c>
      <c r="N17" s="7">
        <v>6</v>
      </c>
      <c r="O17" s="8">
        <v>10.48333</v>
      </c>
      <c r="P17" s="7">
        <v>20</v>
      </c>
      <c r="Q17" s="7">
        <v>7</v>
      </c>
      <c r="R17" s="7">
        <v>2</v>
      </c>
      <c r="S17" s="7">
        <v>1</v>
      </c>
      <c r="T17" s="7">
        <v>5</v>
      </c>
      <c r="U17" s="9">
        <f>P17/(H17*O17)*60</f>
        <v>11.44674449816995</v>
      </c>
      <c r="V17" s="9">
        <f>Q17/(H17*O17)*60</f>
        <v>4.0063605743594826</v>
      </c>
      <c r="W17" s="9">
        <f>R17/(H17*O17)*60</f>
        <v>1.144674449816995</v>
      </c>
      <c r="X17" s="9">
        <f>S17/(H17*O17)*60</f>
        <v>0.57233722490849748</v>
      </c>
      <c r="Y17" s="9">
        <f>T17/(H17*O17)*60</f>
        <v>2.8616861245424876</v>
      </c>
      <c r="Z17" s="10">
        <v>174</v>
      </c>
      <c r="AA17" s="7">
        <v>0</v>
      </c>
      <c r="AB17" s="7">
        <v>3</v>
      </c>
      <c r="AC17" s="11">
        <f>AA17/MAX(1,(AA17+AB17))</f>
        <v>0</v>
      </c>
      <c r="AD17">
        <v>0.7</v>
      </c>
      <c r="AE17">
        <v>0.3</v>
      </c>
      <c r="AF17">
        <v>0</v>
      </c>
      <c r="AG17">
        <v>1</v>
      </c>
      <c r="AH17" s="8">
        <f>AG17/H17</f>
        <v>0.1</v>
      </c>
      <c r="AI17" s="12">
        <f>AG17-(AM17-525000)/1000000*3</f>
        <v>0.47500000000000009</v>
      </c>
      <c r="AJ17" t="s">
        <v>75</v>
      </c>
      <c r="AK17">
        <v>2012</v>
      </c>
      <c r="AM17" s="13">
        <v>700000</v>
      </c>
      <c r="AN17" s="7">
        <v>1</v>
      </c>
      <c r="AO17" s="7">
        <v>3</v>
      </c>
      <c r="AP17" s="14">
        <f>(AN17+AO17)/AQ17*60</f>
        <v>2.3006870099694239</v>
      </c>
      <c r="AQ17" s="12">
        <v>104.3166667</v>
      </c>
      <c r="AR17" s="7">
        <v>0</v>
      </c>
      <c r="AS17" s="7">
        <v>0</v>
      </c>
      <c r="AT17" s="14">
        <f>(AR17+AS17)/MAX(1,AU17)*60</f>
        <v>0</v>
      </c>
      <c r="AU17" s="12">
        <v>0.61666666699999995</v>
      </c>
      <c r="AV17" s="12">
        <v>0.05</v>
      </c>
      <c r="AW17" s="7">
        <v>0</v>
      </c>
      <c r="AX17" s="7">
        <v>0</v>
      </c>
      <c r="AY17">
        <v>10.43</v>
      </c>
      <c r="AZ17">
        <v>38.47</v>
      </c>
      <c r="BA17" s="15">
        <f>AY17/MAX(0.01,(AY17+AZ17))</f>
        <v>0.21329243353783231</v>
      </c>
      <c r="BB17">
        <v>-4.4999999999999998E-2</v>
      </c>
      <c r="BC17">
        <v>-3.9449999999999998</v>
      </c>
      <c r="BD17" s="16">
        <v>11</v>
      </c>
      <c r="BE17">
        <v>-2.0470000000000002</v>
      </c>
      <c r="BF17">
        <v>3.141</v>
      </c>
      <c r="BG17">
        <v>-11.8</v>
      </c>
      <c r="BH17">
        <v>10</v>
      </c>
      <c r="BI17">
        <v>955</v>
      </c>
      <c r="BJ17">
        <v>1055</v>
      </c>
      <c r="BK17">
        <v>1.2</v>
      </c>
      <c r="BL17">
        <v>0</v>
      </c>
      <c r="BM17">
        <f>BL17-BK17</f>
        <v>-1.2</v>
      </c>
      <c r="BN17">
        <v>42.4</v>
      </c>
      <c r="BO17">
        <v>6</v>
      </c>
      <c r="BP17">
        <v>0.06</v>
      </c>
      <c r="BQ17">
        <v>4.8</v>
      </c>
      <c r="BR17" s="15">
        <f>BP17/MAX(0.01,(BP17+BQ17))</f>
        <v>1.234567901234568E-2</v>
      </c>
      <c r="BS17">
        <v>0</v>
      </c>
      <c r="BT17">
        <v>5.16</v>
      </c>
      <c r="BU17" s="15">
        <f>BS17/MAX(0.01,(BS17+BT17))</f>
        <v>0</v>
      </c>
    </row>
    <row r="18" spans="2:73" x14ac:dyDescent="0.25">
      <c r="B18" t="s">
        <v>182</v>
      </c>
      <c r="C18" t="s">
        <v>183</v>
      </c>
      <c r="D18">
        <v>26</v>
      </c>
      <c r="E18" s="5" t="s">
        <v>184</v>
      </c>
      <c r="F18" s="6">
        <v>74</v>
      </c>
      <c r="G18" s="6">
        <v>210</v>
      </c>
      <c r="H18" s="7">
        <v>10</v>
      </c>
      <c r="I18" s="7">
        <v>0</v>
      </c>
      <c r="J18" s="7">
        <v>0</v>
      </c>
      <c r="K18" s="7">
        <v>0</v>
      </c>
      <c r="L18" s="7">
        <v>-1</v>
      </c>
      <c r="M18" s="7">
        <v>25</v>
      </c>
      <c r="N18" s="7">
        <v>2</v>
      </c>
      <c r="O18" s="8">
        <v>7.1</v>
      </c>
      <c r="P18" s="7">
        <v>16</v>
      </c>
      <c r="Q18" s="7">
        <v>2</v>
      </c>
      <c r="R18" s="7">
        <v>3</v>
      </c>
      <c r="S18" s="7">
        <v>2</v>
      </c>
      <c r="T18" s="7">
        <v>0</v>
      </c>
      <c r="U18" s="9">
        <f>P18/(H18*O18)*60</f>
        <v>13.52112676056338</v>
      </c>
      <c r="V18" s="9">
        <f>Q18/(H18*O18)*60</f>
        <v>1.6901408450704225</v>
      </c>
      <c r="W18" s="9">
        <f>R18/(H18*O18)*60</f>
        <v>2.535211267605634</v>
      </c>
      <c r="X18" s="9">
        <f>S18/(H18*O18)*60</f>
        <v>1.6901408450704225</v>
      </c>
      <c r="Y18" s="9">
        <f>T18/(H18*O18)*60</f>
        <v>0</v>
      </c>
      <c r="Z18" s="10">
        <v>104</v>
      </c>
      <c r="AA18" s="7">
        <v>1</v>
      </c>
      <c r="AB18" s="7">
        <v>1</v>
      </c>
      <c r="AC18" s="11">
        <f>AA18/MAX(1,(AA18+AB18))</f>
        <v>0.5</v>
      </c>
      <c r="AD18">
        <v>-0.3</v>
      </c>
      <c r="AE18">
        <v>0</v>
      </c>
      <c r="AF18">
        <v>0</v>
      </c>
      <c r="AG18">
        <v>-0.3</v>
      </c>
      <c r="AH18" s="8">
        <f>AG18/H18</f>
        <v>-0.03</v>
      </c>
      <c r="AI18" s="12">
        <f>AG18-(AM18-525000)/1000000*3</f>
        <v>-0.3</v>
      </c>
      <c r="AJ18" t="s">
        <v>75</v>
      </c>
      <c r="AK18">
        <v>2012</v>
      </c>
      <c r="AM18" s="13">
        <v>525000</v>
      </c>
      <c r="AN18" s="7">
        <v>0</v>
      </c>
      <c r="AO18" s="7">
        <v>0</v>
      </c>
      <c r="AP18" s="14">
        <f>(AN18+AO18)/AQ18*60</f>
        <v>0</v>
      </c>
      <c r="AQ18" s="12">
        <v>71.083333330000002</v>
      </c>
      <c r="AR18" s="7">
        <v>0</v>
      </c>
      <c r="AS18" s="7">
        <v>0</v>
      </c>
      <c r="AT18" s="14">
        <f>(AR18+AS18)/MAX(1,AU18)*60</f>
        <v>0</v>
      </c>
      <c r="AU18" s="12">
        <v>0</v>
      </c>
      <c r="AV18" s="12">
        <v>0</v>
      </c>
      <c r="AW18" s="7">
        <v>0</v>
      </c>
      <c r="AX18" s="7">
        <v>0</v>
      </c>
      <c r="AY18">
        <v>7.11</v>
      </c>
      <c r="AZ18">
        <v>42.22</v>
      </c>
      <c r="BA18" s="15">
        <f>AY18/MAX(0.01,(AY18+AZ18))</f>
        <v>0.14413136022704237</v>
      </c>
      <c r="BB18">
        <v>-2.0670000000000002</v>
      </c>
      <c r="BC18">
        <v>-2.8380000000000001</v>
      </c>
      <c r="BD18">
        <v>15</v>
      </c>
      <c r="BE18">
        <v>3.323</v>
      </c>
      <c r="BF18">
        <v>-3.992</v>
      </c>
      <c r="BG18">
        <v>-10</v>
      </c>
      <c r="BH18">
        <v>0</v>
      </c>
      <c r="BI18">
        <v>969</v>
      </c>
      <c r="BJ18">
        <v>969</v>
      </c>
      <c r="BK18">
        <v>0.8</v>
      </c>
      <c r="BL18">
        <v>0.8</v>
      </c>
      <c r="BM18">
        <f>BL18-BK18</f>
        <v>0</v>
      </c>
      <c r="BN18">
        <v>56.7</v>
      </c>
      <c r="BO18">
        <v>17</v>
      </c>
      <c r="BP18">
        <v>0</v>
      </c>
      <c r="BQ18">
        <v>0</v>
      </c>
      <c r="BR18" s="15">
        <f>BP18/MAX(0.01,(BP18+BQ18))</f>
        <v>0</v>
      </c>
      <c r="BS18">
        <v>0</v>
      </c>
      <c r="BT18">
        <v>0</v>
      </c>
      <c r="BU18" s="15">
        <f>BS18/MAX(0.01,(BS18+BT18))</f>
        <v>0</v>
      </c>
    </row>
    <row r="19" spans="2:73" x14ac:dyDescent="0.25">
      <c r="B19" t="s">
        <v>627</v>
      </c>
      <c r="C19" t="s">
        <v>283</v>
      </c>
      <c r="D19">
        <v>25</v>
      </c>
      <c r="E19" s="5" t="s">
        <v>628</v>
      </c>
      <c r="F19" s="6">
        <v>73</v>
      </c>
      <c r="G19" s="6">
        <v>200</v>
      </c>
      <c r="H19" s="7">
        <v>10</v>
      </c>
      <c r="I19" s="7">
        <v>0</v>
      </c>
      <c r="J19" s="7">
        <v>0</v>
      </c>
      <c r="K19" s="7">
        <v>0</v>
      </c>
      <c r="L19" s="7">
        <v>-2</v>
      </c>
      <c r="M19" s="7">
        <v>10</v>
      </c>
      <c r="N19" s="7">
        <v>14</v>
      </c>
      <c r="O19" s="8">
        <v>9.4333299999999998</v>
      </c>
      <c r="P19" s="7">
        <v>10</v>
      </c>
      <c r="Q19" s="7">
        <v>1</v>
      </c>
      <c r="R19" s="7">
        <v>1</v>
      </c>
      <c r="S19" s="7">
        <v>1</v>
      </c>
      <c r="T19" s="7">
        <v>2</v>
      </c>
      <c r="U19" s="9">
        <f>P19/(H19*O19)*60</f>
        <v>6.3604262757690027</v>
      </c>
      <c r="V19" s="9">
        <f>Q19/(H19*O19)*60</f>
        <v>0.63604262757690022</v>
      </c>
      <c r="W19" s="9">
        <f>R19/(H19*O19)*60</f>
        <v>0.63604262757690022</v>
      </c>
      <c r="X19" s="9">
        <f>S19/(H19*O19)*60</f>
        <v>0.63604262757690022</v>
      </c>
      <c r="Y19" s="9">
        <f>T19/(H19*O19)*60</f>
        <v>1.2720852551538004</v>
      </c>
      <c r="Z19" s="10">
        <v>151</v>
      </c>
      <c r="AA19" s="7">
        <v>18</v>
      </c>
      <c r="AB19" s="7">
        <v>25</v>
      </c>
      <c r="AC19" s="11">
        <f>AA19/MAX(1,(AA19+AB19))</f>
        <v>0.41860465116279072</v>
      </c>
      <c r="AD19">
        <v>-0.7</v>
      </c>
      <c r="AE19">
        <v>0</v>
      </c>
      <c r="AF19">
        <v>0</v>
      </c>
      <c r="AG19">
        <v>-0.6</v>
      </c>
      <c r="AH19" s="8">
        <f>AG19/H19</f>
        <v>-0.06</v>
      </c>
      <c r="AI19" s="12">
        <f>AG19-(AM19-525000)/1000000*3</f>
        <v>-0.6</v>
      </c>
      <c r="AJ19" t="s">
        <v>605</v>
      </c>
      <c r="AK19">
        <v>2012</v>
      </c>
      <c r="AM19" s="13">
        <v>525000</v>
      </c>
      <c r="AN19" s="7">
        <v>0</v>
      </c>
      <c r="AO19" s="7">
        <v>0</v>
      </c>
      <c r="AP19" s="14">
        <f>(AN19+AO19)/AQ19*60</f>
        <v>0</v>
      </c>
      <c r="AQ19" s="12">
        <v>93.683333329999996</v>
      </c>
      <c r="AR19" s="7">
        <v>0</v>
      </c>
      <c r="AS19" s="7">
        <v>0</v>
      </c>
      <c r="AT19" s="14">
        <f>(AR19+AS19)/MAX(1,AU19)*60</f>
        <v>0</v>
      </c>
      <c r="AU19" s="12">
        <v>0.66666666699999999</v>
      </c>
      <c r="AV19" s="12">
        <v>0</v>
      </c>
      <c r="AW19" s="7">
        <v>0</v>
      </c>
      <c r="AX19" s="7">
        <v>0</v>
      </c>
      <c r="AY19">
        <v>9.3699999999999992</v>
      </c>
      <c r="AZ19">
        <v>41.31</v>
      </c>
      <c r="BA19" s="15">
        <f>AY19/MAX(0.01,(AY19+AZ19))</f>
        <v>0.18488555643251775</v>
      </c>
      <c r="BB19">
        <v>6.0000000000000001E-3</v>
      </c>
      <c r="BC19">
        <v>-2.2010000000000001</v>
      </c>
      <c r="BD19" s="16">
        <v>11</v>
      </c>
      <c r="BE19">
        <v>-1.9650000000000001</v>
      </c>
      <c r="BF19">
        <v>3.3159999999999998</v>
      </c>
      <c r="BG19">
        <v>-10.199999999999999</v>
      </c>
      <c r="BH19">
        <v>1.82</v>
      </c>
      <c r="BI19">
        <v>943</v>
      </c>
      <c r="BJ19">
        <v>962</v>
      </c>
      <c r="BK19">
        <v>0</v>
      </c>
      <c r="BL19">
        <v>0</v>
      </c>
      <c r="BM19">
        <f>BL19-BK19</f>
        <v>0</v>
      </c>
      <c r="BN19">
        <v>61.2</v>
      </c>
      <c r="BO19">
        <v>15</v>
      </c>
      <c r="BP19">
        <v>0.01</v>
      </c>
      <c r="BQ19">
        <v>4.53</v>
      </c>
      <c r="BR19" s="15">
        <f>BP19/MAX(0.01,(BP19+BQ19))</f>
        <v>2.2026431718061676E-3</v>
      </c>
      <c r="BS19">
        <v>0</v>
      </c>
      <c r="BT19">
        <v>0</v>
      </c>
      <c r="BU19" s="15">
        <f>BS19/MAX(0.01,(BS19+BT19))</f>
        <v>0</v>
      </c>
    </row>
    <row r="20" spans="2:73" x14ac:dyDescent="0.25">
      <c r="B20" t="s">
        <v>153</v>
      </c>
      <c r="C20" t="s">
        <v>154</v>
      </c>
      <c r="D20">
        <v>30</v>
      </c>
      <c r="E20" s="5" t="s">
        <v>155</v>
      </c>
      <c r="F20" s="6">
        <v>75</v>
      </c>
      <c r="G20" s="6">
        <v>208</v>
      </c>
      <c r="H20" s="7">
        <v>9</v>
      </c>
      <c r="I20" s="7">
        <v>1</v>
      </c>
      <c r="J20" s="7">
        <v>0</v>
      </c>
      <c r="K20" s="7">
        <v>1</v>
      </c>
      <c r="L20" s="7">
        <v>-2</v>
      </c>
      <c r="M20" s="7">
        <v>8</v>
      </c>
      <c r="N20" s="7">
        <v>18</v>
      </c>
      <c r="O20" s="8">
        <v>12.18333</v>
      </c>
      <c r="P20" s="7">
        <v>11</v>
      </c>
      <c r="Q20" s="7">
        <v>0</v>
      </c>
      <c r="R20" s="7">
        <v>3</v>
      </c>
      <c r="S20" s="7">
        <v>1</v>
      </c>
      <c r="T20" s="7">
        <v>7</v>
      </c>
      <c r="U20" s="9">
        <f>P20/(H20*O20)*60</f>
        <v>6.0191534936124471</v>
      </c>
      <c r="V20" s="9">
        <f>Q20/(H20*O20)*60</f>
        <v>0</v>
      </c>
      <c r="W20" s="9">
        <f>R20/(H20*O20)*60</f>
        <v>1.6415873164397583</v>
      </c>
      <c r="X20" s="9">
        <f>S20/(H20*O20)*60</f>
        <v>0.5471957721465861</v>
      </c>
      <c r="Y20" s="9">
        <f>T20/(H20*O20)*60</f>
        <v>3.8303704050261032</v>
      </c>
      <c r="Z20" s="10">
        <v>153</v>
      </c>
      <c r="AA20" s="7">
        <v>1</v>
      </c>
      <c r="AB20" s="7">
        <v>0</v>
      </c>
      <c r="AC20" s="11">
        <f>AA20/MAX(1,(AA20+AB20))</f>
        <v>1</v>
      </c>
      <c r="AD20">
        <v>-0.7</v>
      </c>
      <c r="AE20">
        <v>0.1</v>
      </c>
      <c r="AF20">
        <v>0</v>
      </c>
      <c r="AG20">
        <v>-0.6</v>
      </c>
      <c r="AH20" s="8">
        <f>AG20/H20</f>
        <v>-6.6666666666666666E-2</v>
      </c>
      <c r="AI20" s="12">
        <f>AG20-(AM20-525000)/1000000*3</f>
        <v>-1.5</v>
      </c>
      <c r="AJ20" t="s">
        <v>75</v>
      </c>
      <c r="AK20">
        <v>2012</v>
      </c>
      <c r="AM20" s="13">
        <v>825000</v>
      </c>
      <c r="AN20" s="7">
        <v>1</v>
      </c>
      <c r="AO20" s="7">
        <v>0</v>
      </c>
      <c r="AP20" s="14">
        <f>(AN20+AO20)/AQ20*60</f>
        <v>0.65633546032246726</v>
      </c>
      <c r="AQ20" s="12">
        <v>91.416666669999998</v>
      </c>
      <c r="AR20" s="7">
        <v>0</v>
      </c>
      <c r="AS20" s="7">
        <v>0</v>
      </c>
      <c r="AT20" s="14">
        <f>(AR20+AS20)/MAX(1,AU20)*60</f>
        <v>0</v>
      </c>
      <c r="AU20" s="12">
        <v>18.350000000000001</v>
      </c>
      <c r="AV20" s="12">
        <v>0</v>
      </c>
      <c r="AW20" s="7">
        <v>0</v>
      </c>
      <c r="AX20" s="7">
        <v>0</v>
      </c>
      <c r="AY20">
        <v>9.93</v>
      </c>
      <c r="AZ20">
        <v>35.729999999999997</v>
      </c>
      <c r="BA20" s="15">
        <f>AY20/MAX(0.01,(AY20+AZ20))</f>
        <v>0.21747700394218136</v>
      </c>
      <c r="BB20">
        <v>-0.32100000000000001</v>
      </c>
      <c r="BC20">
        <v>1.843</v>
      </c>
      <c r="BD20">
        <v>10</v>
      </c>
      <c r="BE20">
        <v>-0.41799999999999998</v>
      </c>
      <c r="BF20">
        <v>-2.7360000000000002</v>
      </c>
      <c r="BG20">
        <v>6.2</v>
      </c>
      <c r="BH20">
        <v>6.9</v>
      </c>
      <c r="BI20">
        <v>860</v>
      </c>
      <c r="BJ20">
        <v>929</v>
      </c>
      <c r="BK20">
        <v>2</v>
      </c>
      <c r="BL20">
        <v>0.7</v>
      </c>
      <c r="BM20">
        <f>BL20-BK20</f>
        <v>-1.3</v>
      </c>
      <c r="BN20">
        <v>50</v>
      </c>
      <c r="BO20">
        <v>10</v>
      </c>
      <c r="BP20">
        <v>2.04</v>
      </c>
      <c r="BQ20">
        <v>5.94</v>
      </c>
      <c r="BR20" s="15">
        <f>BP20/MAX(0.01,(BP20+BQ20))</f>
        <v>0.25563909774436089</v>
      </c>
      <c r="BS20">
        <v>0</v>
      </c>
      <c r="BT20">
        <v>0</v>
      </c>
      <c r="BU20" s="15">
        <f>BS20/MAX(0.01,(BS20+BT20))</f>
        <v>0</v>
      </c>
    </row>
    <row r="21" spans="2:73" x14ac:dyDescent="0.25">
      <c r="B21" t="s">
        <v>430</v>
      </c>
      <c r="C21" t="s">
        <v>431</v>
      </c>
      <c r="D21">
        <v>27</v>
      </c>
      <c r="E21" s="5" t="s">
        <v>432</v>
      </c>
      <c r="F21" s="6">
        <v>75</v>
      </c>
      <c r="G21" s="6">
        <v>239</v>
      </c>
      <c r="H21" s="7">
        <v>9</v>
      </c>
      <c r="I21" s="7">
        <v>0</v>
      </c>
      <c r="J21" s="7">
        <v>1</v>
      </c>
      <c r="K21" s="7">
        <v>1</v>
      </c>
      <c r="L21" s="7">
        <v>3</v>
      </c>
      <c r="M21" s="7">
        <v>29</v>
      </c>
      <c r="N21" s="7">
        <v>2</v>
      </c>
      <c r="O21" s="8">
        <v>5.3666700000000001</v>
      </c>
      <c r="P21" s="7">
        <v>16</v>
      </c>
      <c r="Q21" s="7">
        <v>0</v>
      </c>
      <c r="R21" s="7">
        <v>2</v>
      </c>
      <c r="S21" s="7">
        <v>0</v>
      </c>
      <c r="T21" s="7">
        <v>0</v>
      </c>
      <c r="U21" s="9">
        <f>P21/(H21*O21)*60</f>
        <v>19.875764052320466</v>
      </c>
      <c r="V21" s="9">
        <f>Q21/(H21*O21)*60</f>
        <v>0</v>
      </c>
      <c r="W21" s="9">
        <f>R21/(H21*O21)*60</f>
        <v>2.4844705065400583</v>
      </c>
      <c r="X21" s="9">
        <f>S21/(H21*O21)*60</f>
        <v>0</v>
      </c>
      <c r="Y21" s="9">
        <f>T21/(H21*O21)*60</f>
        <v>0</v>
      </c>
      <c r="Z21" s="10">
        <v>73</v>
      </c>
      <c r="AA21" s="7">
        <v>1</v>
      </c>
      <c r="AB21" s="7">
        <v>0</v>
      </c>
      <c r="AC21" s="11">
        <f>AA21/MAX(1,(AA21+AB21))</f>
        <v>1</v>
      </c>
      <c r="AD21">
        <v>-0.4</v>
      </c>
      <c r="AE21">
        <v>0.5</v>
      </c>
      <c r="AF21">
        <v>0</v>
      </c>
      <c r="AG21">
        <v>0.1</v>
      </c>
      <c r="AH21" s="8">
        <f>AG21/H21</f>
        <v>1.1111111111111112E-2</v>
      </c>
      <c r="AI21" s="12">
        <f>AG21-(AM21-525000)/1000000*3</f>
        <v>0.1</v>
      </c>
      <c r="AJ21" t="s">
        <v>75</v>
      </c>
      <c r="AK21">
        <v>2012</v>
      </c>
      <c r="AM21" s="13">
        <v>525000</v>
      </c>
      <c r="AN21" s="7">
        <v>0</v>
      </c>
      <c r="AO21" s="7">
        <v>1</v>
      </c>
      <c r="AP21" s="14">
        <f>(AN21+AO21)/AQ21*60</f>
        <v>1.2820512820512822</v>
      </c>
      <c r="AQ21" s="12">
        <v>46.8</v>
      </c>
      <c r="AR21" s="7">
        <v>0</v>
      </c>
      <c r="AS21" s="7">
        <v>0</v>
      </c>
      <c r="AT21" s="14">
        <f>(AR21+AS21)/MAX(1,AU21)*60</f>
        <v>0</v>
      </c>
      <c r="AU21" s="12">
        <v>1.5833333329999999</v>
      </c>
      <c r="AV21" s="12">
        <v>0</v>
      </c>
      <c r="AW21" s="7">
        <v>0</v>
      </c>
      <c r="AX21" s="7">
        <v>0</v>
      </c>
      <c r="AY21">
        <v>5.2</v>
      </c>
      <c r="AZ21">
        <v>40.86</v>
      </c>
      <c r="BA21" s="15">
        <f>AY21/MAX(0.01,(AY21+AZ21))</f>
        <v>0.11289622231871471</v>
      </c>
      <c r="BB21">
        <v>-2.5920000000000001</v>
      </c>
      <c r="BC21">
        <v>-2.8029999999999999</v>
      </c>
      <c r="BD21" s="16">
        <v>13</v>
      </c>
      <c r="BE21">
        <v>0.378</v>
      </c>
      <c r="BF21">
        <v>-7.21</v>
      </c>
      <c r="BG21">
        <v>19</v>
      </c>
      <c r="BH21">
        <v>26.67</v>
      </c>
      <c r="BI21">
        <v>941</v>
      </c>
      <c r="BJ21">
        <v>1208</v>
      </c>
      <c r="BK21">
        <v>1.3</v>
      </c>
      <c r="BL21">
        <v>0</v>
      </c>
      <c r="BM21">
        <f>BL21-BK21</f>
        <v>-1.3</v>
      </c>
      <c r="BN21">
        <v>37.9</v>
      </c>
      <c r="BO21">
        <v>3</v>
      </c>
      <c r="BP21">
        <v>0.18</v>
      </c>
      <c r="BQ21">
        <v>6.35</v>
      </c>
      <c r="BR21" s="15">
        <f>BP21/MAX(0.01,(BP21+BQ21))</f>
        <v>2.756508422664625E-2</v>
      </c>
      <c r="BS21">
        <v>0</v>
      </c>
      <c r="BT21">
        <v>0</v>
      </c>
      <c r="BU21" s="15">
        <f>BS21/MAX(0.01,(BS21+BT21))</f>
        <v>0</v>
      </c>
    </row>
    <row r="22" spans="2:73" x14ac:dyDescent="0.25">
      <c r="B22" t="s">
        <v>247</v>
      </c>
      <c r="C22" t="s">
        <v>248</v>
      </c>
      <c r="D22">
        <v>31</v>
      </c>
      <c r="E22" s="5" t="s">
        <v>249</v>
      </c>
      <c r="F22" s="6">
        <v>74</v>
      </c>
      <c r="G22" s="6">
        <v>211</v>
      </c>
      <c r="H22" s="7">
        <v>9</v>
      </c>
      <c r="I22" s="7">
        <v>0</v>
      </c>
      <c r="J22" s="7">
        <v>1</v>
      </c>
      <c r="K22" s="7">
        <v>1</v>
      </c>
      <c r="L22" s="7">
        <v>2</v>
      </c>
      <c r="M22" s="7">
        <v>6</v>
      </c>
      <c r="N22" s="7">
        <v>6</v>
      </c>
      <c r="O22" s="8">
        <v>14.5</v>
      </c>
      <c r="P22" s="7">
        <v>7</v>
      </c>
      <c r="Q22" s="7">
        <v>6</v>
      </c>
      <c r="R22" s="7">
        <v>9</v>
      </c>
      <c r="S22" s="7">
        <v>2</v>
      </c>
      <c r="T22" s="7">
        <v>2</v>
      </c>
      <c r="U22" s="9">
        <f>P22/(H22*O22)*60</f>
        <v>3.2183908045977012</v>
      </c>
      <c r="V22" s="9">
        <f>Q22/(H22*O22)*60</f>
        <v>2.7586206896551726</v>
      </c>
      <c r="W22" s="9">
        <f>R22/(H22*O22)*60</f>
        <v>4.1379310344827589</v>
      </c>
      <c r="X22" s="9">
        <f>S22/(H22*O22)*60</f>
        <v>0.91954022988505746</v>
      </c>
      <c r="Y22" s="9">
        <f>T22/(H22*O22)*60</f>
        <v>0.91954022988505746</v>
      </c>
      <c r="Z22" s="10">
        <v>173</v>
      </c>
      <c r="AA22" s="7">
        <v>0</v>
      </c>
      <c r="AB22" s="7">
        <v>0</v>
      </c>
      <c r="AC22" s="11">
        <f>AA22/MAX(1,(AA22+AB22))</f>
        <v>0</v>
      </c>
      <c r="AD22">
        <v>-0.3</v>
      </c>
      <c r="AE22">
        <v>0.6</v>
      </c>
      <c r="AF22">
        <v>0</v>
      </c>
      <c r="AG22">
        <v>0.4</v>
      </c>
      <c r="AH22" s="8">
        <f>AG22/H22</f>
        <v>4.4444444444444446E-2</v>
      </c>
      <c r="AI22" s="12">
        <f>AG22-(AM22-525000)/1000000*3</f>
        <v>0.4375</v>
      </c>
      <c r="AJ22" t="s">
        <v>75</v>
      </c>
      <c r="AK22">
        <v>2012</v>
      </c>
      <c r="AM22" s="13">
        <v>512500</v>
      </c>
      <c r="AN22" s="7">
        <v>0</v>
      </c>
      <c r="AO22" s="7">
        <v>1</v>
      </c>
      <c r="AP22" s="14">
        <f>(AN22+AO22)/AQ22*60</f>
        <v>0.48335123536072799</v>
      </c>
      <c r="AQ22" s="12">
        <v>124.1333333</v>
      </c>
      <c r="AR22" s="7">
        <v>0</v>
      </c>
      <c r="AS22" s="7">
        <v>0</v>
      </c>
      <c r="AT22" s="14">
        <f>(AR22+AS22)/MAX(1,AU22)*60</f>
        <v>0</v>
      </c>
      <c r="AU22" s="12">
        <v>0.61666666699999995</v>
      </c>
      <c r="AV22" s="12">
        <v>5.766666667</v>
      </c>
      <c r="AW22" s="7">
        <v>0</v>
      </c>
      <c r="AX22" s="7">
        <v>0</v>
      </c>
      <c r="AY22">
        <v>13.76</v>
      </c>
      <c r="AZ22">
        <v>34.89</v>
      </c>
      <c r="BA22" s="15">
        <f>AY22/MAX(0.01,(AY22+AZ22))</f>
        <v>0.28283658787255911</v>
      </c>
      <c r="BB22">
        <v>-0.49399999999999999</v>
      </c>
      <c r="BC22">
        <v>-7.0999999999999994E-2</v>
      </c>
      <c r="BD22">
        <v>5</v>
      </c>
      <c r="BE22">
        <v>-0.14899999999999999</v>
      </c>
      <c r="BF22">
        <v>10.385</v>
      </c>
      <c r="BG22">
        <v>3.2</v>
      </c>
      <c r="BH22">
        <v>10.94</v>
      </c>
      <c r="BI22">
        <v>894</v>
      </c>
      <c r="BJ22">
        <v>1003</v>
      </c>
      <c r="BK22">
        <v>1.5</v>
      </c>
      <c r="BL22">
        <v>0.5</v>
      </c>
      <c r="BM22">
        <f>BL22-BK22</f>
        <v>-1</v>
      </c>
      <c r="BN22">
        <v>56.6</v>
      </c>
      <c r="BO22">
        <v>2</v>
      </c>
      <c r="BP22">
        <v>7.0000000000000007E-2</v>
      </c>
      <c r="BQ22">
        <v>5.62</v>
      </c>
      <c r="BR22" s="15">
        <f>BP22/MAX(0.01,(BP22+BQ22))</f>
        <v>1.2302284710017574E-2</v>
      </c>
      <c r="BS22">
        <v>0.64</v>
      </c>
      <c r="BT22">
        <v>4.33</v>
      </c>
      <c r="BU22" s="15">
        <f>BS22/MAX(0.01,(BS22+BT22))</f>
        <v>0.12877263581488935</v>
      </c>
    </row>
    <row r="23" spans="2:73" x14ac:dyDescent="0.25">
      <c r="B23" t="s">
        <v>624</v>
      </c>
      <c r="C23" t="s">
        <v>625</v>
      </c>
      <c r="D23">
        <v>24</v>
      </c>
      <c r="E23" s="5" t="s">
        <v>626</v>
      </c>
      <c r="F23" s="6">
        <v>71</v>
      </c>
      <c r="G23" s="6">
        <v>190</v>
      </c>
      <c r="H23" s="7">
        <v>9</v>
      </c>
      <c r="I23" s="7">
        <v>0</v>
      </c>
      <c r="J23" s="7">
        <v>0</v>
      </c>
      <c r="K23" s="7">
        <v>0</v>
      </c>
      <c r="L23" s="7">
        <v>-3</v>
      </c>
      <c r="M23" s="7">
        <v>4</v>
      </c>
      <c r="N23" s="7">
        <v>3</v>
      </c>
      <c r="O23" s="8">
        <v>6.1</v>
      </c>
      <c r="P23" s="7">
        <v>10</v>
      </c>
      <c r="Q23" s="7">
        <v>4</v>
      </c>
      <c r="R23" s="7">
        <v>0</v>
      </c>
      <c r="S23" s="7">
        <v>3</v>
      </c>
      <c r="T23" s="7">
        <v>3</v>
      </c>
      <c r="U23" s="9">
        <f>P23/(H23*O23)*60</f>
        <v>10.928961748633881</v>
      </c>
      <c r="V23" s="9">
        <f>Q23/(H23*O23)*60</f>
        <v>4.3715846994535523</v>
      </c>
      <c r="W23" s="9">
        <f>R23/(H23*O23)*60</f>
        <v>0</v>
      </c>
      <c r="X23" s="9">
        <f>S23/(H23*O23)*60</f>
        <v>3.278688524590164</v>
      </c>
      <c r="Y23" s="9">
        <f>T23/(H23*O23)*60</f>
        <v>3.278688524590164</v>
      </c>
      <c r="Z23" s="10">
        <v>75</v>
      </c>
      <c r="AA23" s="7">
        <v>0</v>
      </c>
      <c r="AB23" s="7">
        <v>0</v>
      </c>
      <c r="AC23" s="11">
        <f>AA23/MAX(1,(AA23+AB23))</f>
        <v>0</v>
      </c>
      <c r="AD23">
        <v>-0.7</v>
      </c>
      <c r="AE23">
        <v>-0.2</v>
      </c>
      <c r="AF23">
        <v>0</v>
      </c>
      <c r="AG23">
        <v>-0.8</v>
      </c>
      <c r="AH23" s="8">
        <f>AG23/H23</f>
        <v>-8.8888888888888892E-2</v>
      </c>
      <c r="AI23" s="12">
        <f>AG23-(AM23-525000)/1000000*3</f>
        <v>-1.0249999999999999</v>
      </c>
      <c r="AJ23" t="s">
        <v>605</v>
      </c>
      <c r="AK23">
        <v>2012</v>
      </c>
      <c r="AM23" s="13">
        <v>600000</v>
      </c>
      <c r="AN23" s="7">
        <v>0</v>
      </c>
      <c r="AO23" s="7">
        <v>0</v>
      </c>
      <c r="AP23" s="14">
        <f>(AN23+AO23)/AQ23*60</f>
        <v>0</v>
      </c>
      <c r="AQ23" s="12">
        <v>54.9</v>
      </c>
      <c r="AR23" s="7">
        <v>0</v>
      </c>
      <c r="AS23" s="7">
        <v>0</v>
      </c>
      <c r="AT23" s="14">
        <f>(AR23+AS23)/MAX(1,AU23)*60</f>
        <v>0</v>
      </c>
      <c r="AU23" s="12">
        <v>8.3333332999999996E-2</v>
      </c>
      <c r="AV23" s="12">
        <v>0</v>
      </c>
      <c r="AW23" s="7">
        <v>0</v>
      </c>
      <c r="AX23" s="7">
        <v>0</v>
      </c>
      <c r="AY23">
        <v>6.1</v>
      </c>
      <c r="AZ23">
        <v>41.44</v>
      </c>
      <c r="BA23" s="15">
        <f>AY23/MAX(0.01,(AY23+AZ23))</f>
        <v>0.12831299957930165</v>
      </c>
      <c r="BB23">
        <v>-0.39600000000000002</v>
      </c>
      <c r="BC23">
        <v>-2.68</v>
      </c>
      <c r="BD23">
        <v>12</v>
      </c>
      <c r="BE23">
        <v>-0.83599999999999997</v>
      </c>
      <c r="BF23">
        <v>-0.35199999999999998</v>
      </c>
      <c r="BG23">
        <v>-42.1</v>
      </c>
      <c r="BH23">
        <v>8.33</v>
      </c>
      <c r="BI23">
        <v>852</v>
      </c>
      <c r="BJ23">
        <v>935</v>
      </c>
      <c r="BK23">
        <v>2.2000000000000002</v>
      </c>
      <c r="BL23">
        <v>0</v>
      </c>
      <c r="BM23">
        <f>BL23-BK23</f>
        <v>-2.2000000000000002</v>
      </c>
      <c r="BN23">
        <v>60</v>
      </c>
      <c r="BO23">
        <v>12</v>
      </c>
      <c r="BP23" s="16">
        <v>0.01</v>
      </c>
      <c r="BQ23" s="16">
        <v>4.33</v>
      </c>
      <c r="BR23" s="15">
        <f>BP23/MAX(0.01,(BP23+BQ23))</f>
        <v>2.304147465437788E-3</v>
      </c>
      <c r="BS23">
        <v>0</v>
      </c>
      <c r="BT23">
        <v>0</v>
      </c>
      <c r="BU23" s="15">
        <f>BS23/MAX(0.01,(BS23+BT23))</f>
        <v>0</v>
      </c>
    </row>
    <row r="24" spans="2:73" x14ac:dyDescent="0.25">
      <c r="B24" t="s">
        <v>629</v>
      </c>
      <c r="C24" t="s">
        <v>264</v>
      </c>
      <c r="D24">
        <v>24</v>
      </c>
      <c r="E24" s="5" t="s">
        <v>630</v>
      </c>
      <c r="F24" s="6">
        <v>74</v>
      </c>
      <c r="G24" s="6">
        <v>220</v>
      </c>
      <c r="H24" s="7">
        <v>9</v>
      </c>
      <c r="I24" s="7">
        <v>0</v>
      </c>
      <c r="J24" s="7">
        <v>1</v>
      </c>
      <c r="K24" s="7">
        <v>1</v>
      </c>
      <c r="L24" s="7">
        <v>-1</v>
      </c>
      <c r="M24" s="7">
        <v>4</v>
      </c>
      <c r="N24" s="7">
        <v>7</v>
      </c>
      <c r="O24" s="8">
        <v>9.2666699999999995</v>
      </c>
      <c r="P24" s="7">
        <v>19</v>
      </c>
      <c r="Q24" s="7">
        <v>7</v>
      </c>
      <c r="R24" s="7">
        <v>1</v>
      </c>
      <c r="S24" s="7">
        <v>2</v>
      </c>
      <c r="T24" s="7">
        <v>2</v>
      </c>
      <c r="U24" s="9">
        <f>P24/(H24*O24)*60</f>
        <v>13.669059831273442</v>
      </c>
      <c r="V24" s="9">
        <f>Q24/(H24*O24)*60</f>
        <v>5.0359694115217941</v>
      </c>
      <c r="W24" s="9">
        <f>R24/(H24*O24)*60</f>
        <v>0.71942420164597065</v>
      </c>
      <c r="X24" s="9">
        <f>S24/(H24*O24)*60</f>
        <v>1.4388484032919413</v>
      </c>
      <c r="Y24" s="9">
        <f>T24/(H24*O24)*60</f>
        <v>1.4388484032919413</v>
      </c>
      <c r="Z24" s="10">
        <v>117</v>
      </c>
      <c r="AA24" s="7">
        <v>36</v>
      </c>
      <c r="AB24" s="7">
        <v>29</v>
      </c>
      <c r="AC24" s="11">
        <f>AA24/MAX(1,(AA24+AB24))</f>
        <v>0.55384615384615388</v>
      </c>
      <c r="AD24">
        <v>-0.2</v>
      </c>
      <c r="AE24">
        <v>0.1</v>
      </c>
      <c r="AF24">
        <v>0</v>
      </c>
      <c r="AG24">
        <v>-0.1</v>
      </c>
      <c r="AH24" s="8">
        <f>AG24/H24</f>
        <v>-1.1111111111111112E-2</v>
      </c>
      <c r="AI24" s="12">
        <f>AG24-(AM24-525000)/1000000*3</f>
        <v>-0.73</v>
      </c>
      <c r="AJ24" t="s">
        <v>605</v>
      </c>
      <c r="AK24">
        <v>2012</v>
      </c>
      <c r="AM24" s="13">
        <v>735000</v>
      </c>
      <c r="AN24" s="7">
        <v>0</v>
      </c>
      <c r="AO24" s="7">
        <v>1</v>
      </c>
      <c r="AP24" s="14">
        <f>(AN24+AO24)/AQ24*60</f>
        <v>0.764168966216762</v>
      </c>
      <c r="AQ24" s="12">
        <v>78.516666670000006</v>
      </c>
      <c r="AR24" s="7">
        <v>0</v>
      </c>
      <c r="AS24" s="7">
        <v>0</v>
      </c>
      <c r="AT24" s="14">
        <f>(AR24+AS24)/MAX(1,AU24)*60</f>
        <v>0</v>
      </c>
      <c r="AU24" s="12">
        <v>0.43333333299999999</v>
      </c>
      <c r="AV24" s="12">
        <v>4.55</v>
      </c>
      <c r="AW24" s="7">
        <v>0</v>
      </c>
      <c r="AX24" s="7">
        <v>0</v>
      </c>
      <c r="AY24">
        <v>8.7100000000000009</v>
      </c>
      <c r="AZ24">
        <v>40.03</v>
      </c>
      <c r="BA24" s="15">
        <f>AY24/MAX(0.01,(AY24+AZ24))</f>
        <v>0.17870332375871975</v>
      </c>
      <c r="BB24">
        <v>-1.2090000000000001</v>
      </c>
      <c r="BC24">
        <v>-0.66</v>
      </c>
      <c r="BD24">
        <v>15</v>
      </c>
      <c r="BE24">
        <v>-1.4</v>
      </c>
      <c r="BF24">
        <v>-5.9640000000000004</v>
      </c>
      <c r="BG24">
        <v>-20.6</v>
      </c>
      <c r="BH24">
        <v>3.03</v>
      </c>
      <c r="BI24">
        <v>931</v>
      </c>
      <c r="BJ24">
        <v>961</v>
      </c>
      <c r="BK24">
        <v>1.5</v>
      </c>
      <c r="BL24">
        <v>0.8</v>
      </c>
      <c r="BM24">
        <f>BL24-BK24</f>
        <v>-0.7</v>
      </c>
      <c r="BN24">
        <v>43.9</v>
      </c>
      <c r="BO24">
        <v>2</v>
      </c>
      <c r="BP24">
        <v>0.05</v>
      </c>
      <c r="BQ24">
        <v>4.93</v>
      </c>
      <c r="BR24" s="15">
        <f>BP24/MAX(0.01,(BP24+BQ24))</f>
        <v>1.0040160642570283E-2</v>
      </c>
      <c r="BS24">
        <v>0.46</v>
      </c>
      <c r="BT24">
        <v>4.79</v>
      </c>
      <c r="BU24" s="15">
        <f>BS24/MAX(0.01,(BS24+BT24))</f>
        <v>8.7619047619047624E-2</v>
      </c>
    </row>
    <row r="25" spans="2:73" x14ac:dyDescent="0.25">
      <c r="B25" t="s">
        <v>304</v>
      </c>
      <c r="C25" t="s">
        <v>162</v>
      </c>
      <c r="D25">
        <v>27</v>
      </c>
      <c r="E25" s="5" t="s">
        <v>305</v>
      </c>
      <c r="F25" s="6">
        <v>71</v>
      </c>
      <c r="G25" s="6">
        <v>189</v>
      </c>
      <c r="H25" s="7">
        <v>9</v>
      </c>
      <c r="I25" s="7">
        <v>2</v>
      </c>
      <c r="J25" s="7">
        <v>0</v>
      </c>
      <c r="K25" s="7">
        <v>2</v>
      </c>
      <c r="L25" s="7">
        <v>1</v>
      </c>
      <c r="M25" s="7">
        <v>14</v>
      </c>
      <c r="N25" s="7">
        <v>9</v>
      </c>
      <c r="O25" s="8">
        <v>11.26667</v>
      </c>
      <c r="P25" s="7">
        <v>7</v>
      </c>
      <c r="Q25" s="7">
        <v>4</v>
      </c>
      <c r="R25" s="7">
        <v>3</v>
      </c>
      <c r="S25" s="7">
        <v>2</v>
      </c>
      <c r="T25" s="7">
        <v>3</v>
      </c>
      <c r="U25" s="9">
        <f>P25/(H25*O25)*60</f>
        <v>4.1420106088726003</v>
      </c>
      <c r="V25" s="9">
        <f>Q25/(H25*O25)*60</f>
        <v>2.3668632050700578</v>
      </c>
      <c r="W25" s="9">
        <f>R25/(H25*O25)*60</f>
        <v>1.7751474038025434</v>
      </c>
      <c r="X25" s="9">
        <f>S25/(H25*O25)*60</f>
        <v>1.1834316025350289</v>
      </c>
      <c r="Y25" s="9">
        <f>T25/(H25*O25)*60</f>
        <v>1.7751474038025434</v>
      </c>
      <c r="Z25" s="10">
        <v>147</v>
      </c>
      <c r="AA25" s="7">
        <v>1</v>
      </c>
      <c r="AB25" s="7">
        <v>2</v>
      </c>
      <c r="AC25" s="11">
        <f>AA25/MAX(1,(AA25+AB25))</f>
        <v>0.33333333333333331</v>
      </c>
      <c r="AD25">
        <v>0.3</v>
      </c>
      <c r="AE25">
        <v>0.2</v>
      </c>
      <c r="AF25">
        <v>0</v>
      </c>
      <c r="AG25">
        <v>0.6</v>
      </c>
      <c r="AH25" s="8">
        <f>AG25/H25</f>
        <v>6.6666666666666666E-2</v>
      </c>
      <c r="AI25" s="12">
        <f>AG25-(AM25-525000)/1000000*3</f>
        <v>-0.52500000000000002</v>
      </c>
      <c r="AJ25" t="s">
        <v>75</v>
      </c>
      <c r="AK25">
        <v>2012</v>
      </c>
      <c r="AM25" s="13">
        <v>900000</v>
      </c>
      <c r="AN25" s="7">
        <v>1</v>
      </c>
      <c r="AO25" s="7">
        <v>0</v>
      </c>
      <c r="AP25" s="14">
        <f>(AN25+AO25)/AQ25*60</f>
        <v>0.62154696134742904</v>
      </c>
      <c r="AQ25" s="12">
        <v>96.533333330000005</v>
      </c>
      <c r="AR25" s="7">
        <v>1</v>
      </c>
      <c r="AS25" s="7">
        <v>0</v>
      </c>
      <c r="AT25" s="14">
        <f>(AR25+AS25)/MAX(1,AU25)*60</f>
        <v>12.040133780069574</v>
      </c>
      <c r="AU25" s="12">
        <v>4.983333333</v>
      </c>
      <c r="AV25" s="12">
        <v>0</v>
      </c>
      <c r="AW25" s="7">
        <v>0</v>
      </c>
      <c r="AX25" s="7">
        <v>0</v>
      </c>
      <c r="AY25">
        <v>10.62</v>
      </c>
      <c r="AZ25">
        <v>34.229999999999997</v>
      </c>
      <c r="BA25" s="15">
        <f>AY25/MAX(0.01,(AY25+AZ25))</f>
        <v>0.23678929765886289</v>
      </c>
      <c r="BB25">
        <v>-0.23100000000000001</v>
      </c>
      <c r="BC25">
        <v>-1.0999999999999999E-2</v>
      </c>
      <c r="BD25" s="16">
        <v>11</v>
      </c>
      <c r="BE25">
        <v>-1.6950000000000001</v>
      </c>
      <c r="BF25">
        <v>7.6639999999999997</v>
      </c>
      <c r="BG25">
        <v>-18.600000000000001</v>
      </c>
      <c r="BH25">
        <v>5</v>
      </c>
      <c r="BI25">
        <v>977</v>
      </c>
      <c r="BJ25">
        <v>1027</v>
      </c>
      <c r="BK25">
        <v>3.8</v>
      </c>
      <c r="BL25">
        <v>1.3</v>
      </c>
      <c r="BM25">
        <f>BL25-BK25</f>
        <v>-2.5</v>
      </c>
      <c r="BN25">
        <v>52.9</v>
      </c>
      <c r="BO25">
        <v>13</v>
      </c>
      <c r="BP25">
        <v>0.55000000000000004</v>
      </c>
      <c r="BQ25">
        <v>5.74</v>
      </c>
      <c r="BR25" s="15">
        <f>BP25/MAX(0.01,(BP25+BQ25))</f>
        <v>8.7440381558028621E-2</v>
      </c>
      <c r="BS25">
        <v>0</v>
      </c>
      <c r="BT25">
        <v>0</v>
      </c>
      <c r="BU25" s="15">
        <f>BS25/MAX(0.01,(BS25+BT25))</f>
        <v>0</v>
      </c>
    </row>
    <row r="26" spans="2:73" x14ac:dyDescent="0.25">
      <c r="B26" t="s">
        <v>253</v>
      </c>
      <c r="C26" t="s">
        <v>107</v>
      </c>
      <c r="D26">
        <v>28</v>
      </c>
      <c r="E26" s="5" t="s">
        <v>254</v>
      </c>
      <c r="F26" s="6">
        <v>68</v>
      </c>
      <c r="G26" s="6">
        <v>180</v>
      </c>
      <c r="H26" s="7">
        <v>8</v>
      </c>
      <c r="I26" s="7">
        <v>1</v>
      </c>
      <c r="J26" s="7">
        <v>2</v>
      </c>
      <c r="K26" s="7">
        <v>3</v>
      </c>
      <c r="L26" s="7">
        <v>2</v>
      </c>
      <c r="M26" s="7">
        <v>0</v>
      </c>
      <c r="N26" s="7">
        <v>10</v>
      </c>
      <c r="O26" s="8">
        <v>10.55</v>
      </c>
      <c r="P26" s="7">
        <v>4</v>
      </c>
      <c r="Q26" s="7">
        <v>3</v>
      </c>
      <c r="R26" s="7">
        <v>4</v>
      </c>
      <c r="S26" s="7">
        <v>0</v>
      </c>
      <c r="T26" s="7">
        <v>4</v>
      </c>
      <c r="U26" s="9">
        <f>P26/(H26*O26)*60</f>
        <v>2.8436018957345968</v>
      </c>
      <c r="V26" s="9">
        <f>Q26/(H26*O26)*60</f>
        <v>2.1327014218009479</v>
      </c>
      <c r="W26" s="9">
        <f>R26/(H26*O26)*60</f>
        <v>2.8436018957345968</v>
      </c>
      <c r="X26" s="9">
        <f>S26/(H26*O26)*60</f>
        <v>0</v>
      </c>
      <c r="Y26" s="9">
        <f>T26/(H26*O26)*60</f>
        <v>2.8436018957345968</v>
      </c>
      <c r="Z26" s="10">
        <v>118</v>
      </c>
      <c r="AA26" s="7">
        <v>0</v>
      </c>
      <c r="AB26" s="7">
        <v>0</v>
      </c>
      <c r="AC26" s="11">
        <f>AA26/MAX(1,(AA26+AB26))</f>
        <v>0</v>
      </c>
      <c r="AD26">
        <v>0.6</v>
      </c>
      <c r="AE26">
        <v>0.4</v>
      </c>
      <c r="AF26">
        <v>0</v>
      </c>
      <c r="AG26">
        <v>1</v>
      </c>
      <c r="AH26" s="8">
        <f>AG26/H26</f>
        <v>0.125</v>
      </c>
      <c r="AI26" s="12">
        <f>AG26-(AM26-525000)/1000000*3</f>
        <v>0.92500000000000004</v>
      </c>
      <c r="AJ26" t="s">
        <v>75</v>
      </c>
      <c r="AK26">
        <v>2012</v>
      </c>
      <c r="AM26" s="13">
        <v>550000</v>
      </c>
      <c r="AN26" s="7">
        <v>1</v>
      </c>
      <c r="AO26" s="7">
        <v>2</v>
      </c>
      <c r="AP26" s="14">
        <f>(AN26+AO26)/AQ26*60</f>
        <v>2.4890527770228599</v>
      </c>
      <c r="AQ26" s="12">
        <v>72.316666670000004</v>
      </c>
      <c r="AR26" s="7">
        <v>0</v>
      </c>
      <c r="AS26" s="7">
        <v>0</v>
      </c>
      <c r="AT26" s="14">
        <f>(AR26+AS26)/MAX(1,AU26)*60</f>
        <v>0</v>
      </c>
      <c r="AU26" s="12">
        <v>0</v>
      </c>
      <c r="AV26" s="12">
        <v>12.18333333</v>
      </c>
      <c r="AW26" s="7">
        <v>0</v>
      </c>
      <c r="AX26" s="7">
        <v>0</v>
      </c>
      <c r="AY26">
        <v>9.0399999999999991</v>
      </c>
      <c r="AZ26">
        <v>38.130000000000003</v>
      </c>
      <c r="BA26" s="15">
        <f>AY26/MAX(0.01,(AY26+AZ26))</f>
        <v>0.19164723341106632</v>
      </c>
      <c r="BB26">
        <v>-1.286</v>
      </c>
      <c r="BC26">
        <v>0.998</v>
      </c>
      <c r="BD26">
        <v>10</v>
      </c>
      <c r="BE26">
        <v>-0.876</v>
      </c>
      <c r="BF26">
        <v>9.0660000000000007</v>
      </c>
      <c r="BG26">
        <v>-24.1</v>
      </c>
      <c r="BH26">
        <v>8.57</v>
      </c>
      <c r="BI26">
        <v>968</v>
      </c>
      <c r="BJ26">
        <v>1053</v>
      </c>
      <c r="BK26">
        <v>0</v>
      </c>
      <c r="BL26">
        <v>0</v>
      </c>
      <c r="BM26">
        <f>BL26-BK26</f>
        <v>0</v>
      </c>
      <c r="BN26">
        <v>48</v>
      </c>
      <c r="BO26">
        <v>1</v>
      </c>
      <c r="BP26">
        <v>0</v>
      </c>
      <c r="BQ26">
        <v>0</v>
      </c>
      <c r="BR26" s="15">
        <f>BP26/MAX(0.01,(BP26+BQ26))</f>
        <v>0</v>
      </c>
      <c r="BS26">
        <v>1.52</v>
      </c>
      <c r="BT26">
        <v>4.22</v>
      </c>
      <c r="BU26" s="15">
        <f>BS26/MAX(0.01,(BS26+BT26))</f>
        <v>0.26480836236933797</v>
      </c>
    </row>
    <row r="27" spans="2:73" x14ac:dyDescent="0.25">
      <c r="B27" t="s">
        <v>609</v>
      </c>
      <c r="C27" t="s">
        <v>610</v>
      </c>
      <c r="D27">
        <v>25</v>
      </c>
      <c r="E27" s="5" t="s">
        <v>611</v>
      </c>
      <c r="F27" s="6">
        <v>75</v>
      </c>
      <c r="G27" s="6">
        <v>204</v>
      </c>
      <c r="H27" s="7">
        <v>8</v>
      </c>
      <c r="I27" s="7">
        <v>0</v>
      </c>
      <c r="J27" s="7">
        <v>0</v>
      </c>
      <c r="K27" s="7">
        <v>0</v>
      </c>
      <c r="L27" s="7">
        <v>0</v>
      </c>
      <c r="M27" s="7">
        <v>29</v>
      </c>
      <c r="N27" s="7">
        <v>8</v>
      </c>
      <c r="O27" s="8">
        <v>8.0833300000000001</v>
      </c>
      <c r="P27" s="7">
        <v>4</v>
      </c>
      <c r="Q27" s="7">
        <v>4</v>
      </c>
      <c r="R27" s="7">
        <v>0</v>
      </c>
      <c r="S27" s="7">
        <v>0</v>
      </c>
      <c r="T27" s="7">
        <v>2</v>
      </c>
      <c r="U27" s="9">
        <f>P27/(H27*O27)*60</f>
        <v>3.7113417366357675</v>
      </c>
      <c r="V27" s="9">
        <f>Q27/(H27*O27)*60</f>
        <v>3.7113417366357675</v>
      </c>
      <c r="W27" s="9">
        <f>R27/(H27*O27)*60</f>
        <v>0</v>
      </c>
      <c r="X27" s="9">
        <f>S27/(H27*O27)*60</f>
        <v>0</v>
      </c>
      <c r="Y27" s="9">
        <f>T27/(H27*O27)*60</f>
        <v>1.8556708683178837</v>
      </c>
      <c r="Z27" s="10">
        <v>102</v>
      </c>
      <c r="AA27" s="7">
        <v>0</v>
      </c>
      <c r="AB27" s="7">
        <v>0</v>
      </c>
      <c r="AC27" s="11">
        <f>AA27/MAX(1,(AA27+AB27))</f>
        <v>0</v>
      </c>
      <c r="AD27">
        <v>-0.4</v>
      </c>
      <c r="AE27">
        <v>0.1</v>
      </c>
      <c r="AF27">
        <v>0</v>
      </c>
      <c r="AG27">
        <v>-0.3</v>
      </c>
      <c r="AH27" s="8">
        <f>AG27/H27</f>
        <v>-3.7499999999999999E-2</v>
      </c>
      <c r="AI27" s="12">
        <f>AG27-(AM27-525000)/1000000*3</f>
        <v>-0.375</v>
      </c>
      <c r="AJ27" t="s">
        <v>605</v>
      </c>
      <c r="AK27">
        <v>2012</v>
      </c>
      <c r="AM27" s="13">
        <v>550000</v>
      </c>
      <c r="AN27" s="7">
        <v>0</v>
      </c>
      <c r="AO27" s="7">
        <v>0</v>
      </c>
      <c r="AP27" s="14">
        <f>(AN27+AO27)/AQ27*60</f>
        <v>0</v>
      </c>
      <c r="AQ27" s="12">
        <v>57.4</v>
      </c>
      <c r="AR27" s="7">
        <v>0</v>
      </c>
      <c r="AS27" s="7">
        <v>0</v>
      </c>
      <c r="AT27" s="14">
        <f>(AR27+AS27)/MAX(1,AU27)*60</f>
        <v>0</v>
      </c>
      <c r="AU27" s="12">
        <v>0</v>
      </c>
      <c r="AV27" s="12">
        <v>7.3</v>
      </c>
      <c r="AW27" s="7">
        <v>0</v>
      </c>
      <c r="AX27" s="7">
        <v>0</v>
      </c>
      <c r="AY27">
        <v>7.17</v>
      </c>
      <c r="AZ27">
        <v>39.200000000000003</v>
      </c>
      <c r="BA27" s="15">
        <f>AY27/MAX(0.01,(AY27+AZ27))</f>
        <v>0.15462583566961396</v>
      </c>
      <c r="BB27">
        <v>-1.28</v>
      </c>
      <c r="BC27">
        <v>2.0110000000000001</v>
      </c>
      <c r="BD27">
        <v>13</v>
      </c>
      <c r="BE27">
        <v>-3.2839999999999998</v>
      </c>
      <c r="BF27">
        <v>-6.3239999999999998</v>
      </c>
      <c r="BG27">
        <v>-5.7</v>
      </c>
      <c r="BH27">
        <v>4.3499999999999996</v>
      </c>
      <c r="BI27">
        <v>957</v>
      </c>
      <c r="BJ27">
        <v>1000</v>
      </c>
      <c r="BK27">
        <v>2.1</v>
      </c>
      <c r="BL27">
        <v>1</v>
      </c>
      <c r="BM27">
        <f>BL27-BK27</f>
        <v>-1.1000000000000001</v>
      </c>
      <c r="BN27">
        <v>48.4</v>
      </c>
      <c r="BO27">
        <v>8</v>
      </c>
      <c r="BP27">
        <v>0</v>
      </c>
      <c r="BQ27">
        <v>0</v>
      </c>
      <c r="BR27" s="15">
        <f>BP27/MAX(0.01,(BP27+BQ27))</f>
        <v>0</v>
      </c>
      <c r="BS27">
        <v>0.91</v>
      </c>
      <c r="BT27">
        <v>4.91</v>
      </c>
      <c r="BU27" s="15">
        <f>BS27/MAX(0.01,(BS27+BT27))</f>
        <v>0.1563573883161512</v>
      </c>
    </row>
    <row r="28" spans="2:73" x14ac:dyDescent="0.25">
      <c r="B28" t="s">
        <v>486</v>
      </c>
      <c r="C28" t="s">
        <v>80</v>
      </c>
      <c r="D28">
        <v>31</v>
      </c>
      <c r="E28" s="5" t="s">
        <v>487</v>
      </c>
      <c r="F28" s="6">
        <v>71</v>
      </c>
      <c r="G28" s="6">
        <v>192</v>
      </c>
      <c r="H28" s="7">
        <v>8</v>
      </c>
      <c r="I28" s="7">
        <v>1</v>
      </c>
      <c r="J28" s="7">
        <v>1</v>
      </c>
      <c r="K28" s="7">
        <v>2</v>
      </c>
      <c r="L28" s="7">
        <v>1</v>
      </c>
      <c r="M28" s="7">
        <v>4</v>
      </c>
      <c r="N28" s="7">
        <v>4</v>
      </c>
      <c r="O28" s="8">
        <v>10.56667</v>
      </c>
      <c r="P28" s="7">
        <v>1</v>
      </c>
      <c r="Q28" s="7">
        <v>2</v>
      </c>
      <c r="R28" s="7">
        <v>6</v>
      </c>
      <c r="S28" s="7">
        <v>3</v>
      </c>
      <c r="T28" s="7">
        <v>4</v>
      </c>
      <c r="U28" s="9">
        <f>P28/(H28*O28)*60</f>
        <v>0.70977895590569218</v>
      </c>
      <c r="V28" s="9">
        <f>Q28/(H28*O28)*60</f>
        <v>1.4195579118113844</v>
      </c>
      <c r="W28" s="9">
        <f>R28/(H28*O28)*60</f>
        <v>4.2586737354341526</v>
      </c>
      <c r="X28" s="9">
        <f>S28/(H28*O28)*60</f>
        <v>2.1293368677170763</v>
      </c>
      <c r="Y28" s="9">
        <f>T28/(H28*O28)*60</f>
        <v>2.8391158236227687</v>
      </c>
      <c r="Z28" s="10">
        <v>101</v>
      </c>
      <c r="AA28" s="7">
        <v>0</v>
      </c>
      <c r="AB28" s="7">
        <v>1</v>
      </c>
      <c r="AC28" s="11">
        <f>AA28/MAX(1,(AA28+AB28))</f>
        <v>0</v>
      </c>
      <c r="AD28">
        <v>0.4</v>
      </c>
      <c r="AE28">
        <v>0.1</v>
      </c>
      <c r="AF28">
        <v>-0.3</v>
      </c>
      <c r="AG28">
        <v>0.2</v>
      </c>
      <c r="AH28" s="8">
        <f>AG28/H28</f>
        <v>2.5000000000000001E-2</v>
      </c>
      <c r="AI28" s="12">
        <f>AG28-(AM28-525000)/1000000*3</f>
        <v>-2.4999999999999967E-2</v>
      </c>
      <c r="AJ28" t="s">
        <v>75</v>
      </c>
      <c r="AK28">
        <v>2012</v>
      </c>
      <c r="AM28" s="13">
        <v>600000</v>
      </c>
      <c r="AN28" s="7">
        <v>1</v>
      </c>
      <c r="AO28" s="7">
        <v>0</v>
      </c>
      <c r="AP28" s="14">
        <f>(AN28+AO28)/AQ28*60</f>
        <v>0.90225563909774431</v>
      </c>
      <c r="AQ28" s="12">
        <v>66.5</v>
      </c>
      <c r="AR28" s="7">
        <v>0</v>
      </c>
      <c r="AS28" s="7">
        <v>1</v>
      </c>
      <c r="AT28" s="14">
        <f>(AR28+AS28)/MAX(1,AU28)*60</f>
        <v>3.3707865168539324</v>
      </c>
      <c r="AU28" s="12">
        <v>17.8</v>
      </c>
      <c r="AV28" s="12">
        <v>0.28333333300000002</v>
      </c>
      <c r="AW28" s="7">
        <v>1</v>
      </c>
      <c r="AX28" s="7">
        <v>0</v>
      </c>
      <c r="AY28">
        <v>8.31</v>
      </c>
      <c r="AZ28">
        <v>38.46</v>
      </c>
      <c r="BA28" s="15">
        <f>AY28/MAX(0.01,(AY28+AZ28))</f>
        <v>0.17767799871712636</v>
      </c>
      <c r="BB28">
        <v>-0.42</v>
      </c>
      <c r="BC28">
        <v>-0.245</v>
      </c>
      <c r="BD28" s="16">
        <v>13</v>
      </c>
      <c r="BE28">
        <v>-2.202</v>
      </c>
      <c r="BF28">
        <v>8.6129999999999995</v>
      </c>
      <c r="BG28">
        <v>-16.600000000000001</v>
      </c>
      <c r="BH28">
        <v>3.13</v>
      </c>
      <c r="BI28">
        <v>1000</v>
      </c>
      <c r="BJ28">
        <v>1031</v>
      </c>
      <c r="BK28">
        <v>1.8</v>
      </c>
      <c r="BL28">
        <v>0</v>
      </c>
      <c r="BM28">
        <f>BL28-BK28</f>
        <v>-1.8</v>
      </c>
      <c r="BN28">
        <v>71</v>
      </c>
      <c r="BO28">
        <v>17</v>
      </c>
      <c r="BP28">
        <v>2.21</v>
      </c>
      <c r="BQ28">
        <v>4.45</v>
      </c>
      <c r="BR28" s="15">
        <f>BP28/MAX(0.01,(BP28+BQ28))</f>
        <v>0.33183183183183185</v>
      </c>
      <c r="BS28">
        <v>0.04</v>
      </c>
      <c r="BT28">
        <v>5.73</v>
      </c>
      <c r="BU28" s="15">
        <f>BS28/MAX(0.01,(BS28+BT28))</f>
        <v>6.9324090121317154E-3</v>
      </c>
    </row>
    <row r="29" spans="2:73" x14ac:dyDescent="0.25">
      <c r="B29" t="s">
        <v>285</v>
      </c>
      <c r="C29" t="s">
        <v>286</v>
      </c>
      <c r="D29">
        <v>28</v>
      </c>
      <c r="E29" s="5" t="s">
        <v>287</v>
      </c>
      <c r="F29" s="6">
        <v>73</v>
      </c>
      <c r="G29" s="6">
        <v>185</v>
      </c>
      <c r="H29" s="7">
        <v>7</v>
      </c>
      <c r="I29" s="7">
        <v>1</v>
      </c>
      <c r="J29" s="7">
        <v>0</v>
      </c>
      <c r="K29" s="7">
        <v>1</v>
      </c>
      <c r="L29" s="7">
        <v>0</v>
      </c>
      <c r="M29" s="7">
        <v>0</v>
      </c>
      <c r="N29" s="7">
        <v>9</v>
      </c>
      <c r="O29" s="8">
        <v>8.7333300000000005</v>
      </c>
      <c r="P29" s="7">
        <v>10</v>
      </c>
      <c r="Q29" s="7">
        <v>1</v>
      </c>
      <c r="R29" s="7">
        <v>2</v>
      </c>
      <c r="S29" s="7">
        <v>0</v>
      </c>
      <c r="T29" s="7">
        <v>1</v>
      </c>
      <c r="U29" s="9">
        <f>P29/(H29*O29)*60</f>
        <v>9.8146166140848585</v>
      </c>
      <c r="V29" s="9">
        <f>Q29/(H29*O29)*60</f>
        <v>0.98146166140848579</v>
      </c>
      <c r="W29" s="9">
        <f>R29/(H29*O29)*60</f>
        <v>1.9629233228169716</v>
      </c>
      <c r="X29" s="9">
        <f>S29/(H29*O29)*60</f>
        <v>0</v>
      </c>
      <c r="Y29" s="9">
        <f>T29/(H29*O29)*60</f>
        <v>0.98146166140848579</v>
      </c>
      <c r="Z29" s="10">
        <v>89</v>
      </c>
      <c r="AA29" s="7">
        <v>0</v>
      </c>
      <c r="AB29" s="7">
        <v>3</v>
      </c>
      <c r="AC29" s="11">
        <f>AA29/MAX(1,(AA29+AB29))</f>
        <v>0</v>
      </c>
      <c r="AD29">
        <v>0.1</v>
      </c>
      <c r="AE29">
        <v>0.1</v>
      </c>
      <c r="AF29">
        <v>0</v>
      </c>
      <c r="AG29">
        <v>0.3</v>
      </c>
      <c r="AH29" s="8">
        <f>AG29/H29</f>
        <v>4.2857142857142858E-2</v>
      </c>
      <c r="AI29" s="12">
        <f>AG29-(AM29-525000)/1000000*3</f>
        <v>0.22499999999999998</v>
      </c>
      <c r="AJ29" t="s">
        <v>75</v>
      </c>
      <c r="AK29">
        <v>2012</v>
      </c>
      <c r="AM29" s="13">
        <v>550000</v>
      </c>
      <c r="AN29" s="7">
        <v>1</v>
      </c>
      <c r="AO29" s="7">
        <v>0</v>
      </c>
      <c r="AP29" s="14">
        <f>(AN29+AO29)/AQ29*60</f>
        <v>1.0383616960506699</v>
      </c>
      <c r="AQ29" s="12">
        <v>57.783333329999998</v>
      </c>
      <c r="AR29" s="7">
        <v>0</v>
      </c>
      <c r="AS29" s="7">
        <v>0</v>
      </c>
      <c r="AT29" s="14">
        <f>(AR29+AS29)/MAX(1,AU29)*60</f>
        <v>0</v>
      </c>
      <c r="AU29" s="12">
        <v>0.6</v>
      </c>
      <c r="AV29" s="12">
        <v>2.8</v>
      </c>
      <c r="AW29" s="7">
        <v>0</v>
      </c>
      <c r="AX29" s="7">
        <v>0</v>
      </c>
      <c r="AY29">
        <v>8.25</v>
      </c>
      <c r="AZ29">
        <v>40.43</v>
      </c>
      <c r="BA29" s="15">
        <f>AY29/MAX(0.01,(AY29+AZ29))</f>
        <v>0.16947411668036155</v>
      </c>
      <c r="BB29">
        <v>-1.2430000000000001</v>
      </c>
      <c r="BC29">
        <v>-1.3859999999999999</v>
      </c>
      <c r="BD29" s="16">
        <v>17</v>
      </c>
      <c r="BE29">
        <v>0.161</v>
      </c>
      <c r="BF29">
        <v>-1.7949999999999999</v>
      </c>
      <c r="BG29">
        <v>19.399999999999999</v>
      </c>
      <c r="BH29">
        <v>3.33</v>
      </c>
      <c r="BI29">
        <v>966</v>
      </c>
      <c r="BJ29">
        <v>999</v>
      </c>
      <c r="BK29">
        <v>0</v>
      </c>
      <c r="BL29">
        <v>0</v>
      </c>
      <c r="BM29">
        <f>BL29-BK29</f>
        <v>0</v>
      </c>
      <c r="BN29">
        <v>51.9</v>
      </c>
      <c r="BO29">
        <v>14</v>
      </c>
      <c r="BP29">
        <v>0.09</v>
      </c>
      <c r="BQ29">
        <v>5.32</v>
      </c>
      <c r="BR29" s="15">
        <f>BP29/MAX(0.01,(BP29+BQ29))</f>
        <v>1.6635859519408502E-2</v>
      </c>
      <c r="BS29">
        <v>0.4</v>
      </c>
      <c r="BT29">
        <v>4.46</v>
      </c>
      <c r="BU29" s="15">
        <f>BS29/MAX(0.01,(BS29+BT29))</f>
        <v>8.2304526748971193E-2</v>
      </c>
    </row>
    <row r="30" spans="2:73" x14ac:dyDescent="0.25">
      <c r="B30" t="s">
        <v>266</v>
      </c>
      <c r="C30" t="s">
        <v>120</v>
      </c>
      <c r="D30">
        <v>34</v>
      </c>
      <c r="E30" s="5" t="s">
        <v>267</v>
      </c>
      <c r="F30" s="6">
        <v>75</v>
      </c>
      <c r="G30" s="6">
        <v>218</v>
      </c>
      <c r="H30" s="7">
        <v>7</v>
      </c>
      <c r="I30" s="7">
        <v>1</v>
      </c>
      <c r="J30" s="7">
        <v>1</v>
      </c>
      <c r="K30" s="7">
        <v>2</v>
      </c>
      <c r="L30" s="7">
        <v>-6</v>
      </c>
      <c r="M30" s="7">
        <v>7</v>
      </c>
      <c r="N30" s="7">
        <v>14</v>
      </c>
      <c r="O30" s="8">
        <v>11.81667</v>
      </c>
      <c r="P30" s="7">
        <v>4</v>
      </c>
      <c r="Q30" s="7">
        <v>2</v>
      </c>
      <c r="R30" s="7">
        <v>6</v>
      </c>
      <c r="S30" s="7">
        <v>1</v>
      </c>
      <c r="T30" s="7">
        <v>3</v>
      </c>
      <c r="U30" s="9">
        <f>P30/(H30*O30)*60</f>
        <v>2.9014700660773536</v>
      </c>
      <c r="V30" s="9">
        <f>Q30/(H30*O30)*60</f>
        <v>1.4507350330386768</v>
      </c>
      <c r="W30" s="9">
        <f>R30/(H30*O30)*60</f>
        <v>4.3522050991160306</v>
      </c>
      <c r="X30" s="9">
        <f>S30/(H30*O30)*60</f>
        <v>0.7253675165193384</v>
      </c>
      <c r="Y30" s="9">
        <f>T30/(H30*O30)*60</f>
        <v>2.1761025495580153</v>
      </c>
      <c r="Z30" s="10">
        <v>115</v>
      </c>
      <c r="AA30" s="7">
        <v>16</v>
      </c>
      <c r="AB30" s="7">
        <v>21</v>
      </c>
      <c r="AC30" s="11">
        <f>AA30/MAX(1,(AA30+AB30))</f>
        <v>0.43243243243243246</v>
      </c>
      <c r="AD30">
        <v>-0.2</v>
      </c>
      <c r="AE30">
        <v>-0.4</v>
      </c>
      <c r="AF30">
        <v>0</v>
      </c>
      <c r="AG30">
        <v>-0.6</v>
      </c>
      <c r="AH30" s="8">
        <f>AG30/H30</f>
        <v>-8.5714285714285715E-2</v>
      </c>
      <c r="AI30" s="12">
        <f>AG30-(AM30-525000)/1000000*3</f>
        <v>-0.75</v>
      </c>
      <c r="AJ30" t="s">
        <v>75</v>
      </c>
      <c r="AK30">
        <v>2012</v>
      </c>
      <c r="AM30" s="13">
        <v>575000</v>
      </c>
      <c r="AN30" s="7">
        <v>0</v>
      </c>
      <c r="AO30" s="7">
        <v>1</v>
      </c>
      <c r="AP30" s="14">
        <f>(AN30+AO30)/AQ30*60</f>
        <v>0.82777650038297435</v>
      </c>
      <c r="AQ30" s="12">
        <v>72.483333329999994</v>
      </c>
      <c r="AR30" s="7">
        <v>1</v>
      </c>
      <c r="AS30" s="7">
        <v>0</v>
      </c>
      <c r="AT30" s="14">
        <f>(AR30+AS30)/MAX(1,AU30)*60</f>
        <v>8.1632653061224492</v>
      </c>
      <c r="AU30" s="12">
        <v>7.35</v>
      </c>
      <c r="AV30" s="12">
        <v>2.9</v>
      </c>
      <c r="AW30" s="7">
        <v>0</v>
      </c>
      <c r="AX30" s="7">
        <v>0</v>
      </c>
      <c r="AY30">
        <v>10.34</v>
      </c>
      <c r="AZ30">
        <v>38.159999999999997</v>
      </c>
      <c r="BA30" s="15">
        <f>AY30/MAX(0.01,(AY30+AZ30))</f>
        <v>0.2131958762886598</v>
      </c>
      <c r="BB30">
        <v>-0.86499999999999999</v>
      </c>
      <c r="BC30">
        <v>-0.109</v>
      </c>
      <c r="BD30">
        <v>12</v>
      </c>
      <c r="BE30">
        <v>-2.427</v>
      </c>
      <c r="BF30">
        <v>-7.4630000000000001</v>
      </c>
      <c r="BG30">
        <v>9.6</v>
      </c>
      <c r="BH30">
        <v>3.03</v>
      </c>
      <c r="BI30">
        <v>844</v>
      </c>
      <c r="BJ30">
        <v>875</v>
      </c>
      <c r="BK30">
        <v>0</v>
      </c>
      <c r="BL30">
        <v>0</v>
      </c>
      <c r="BM30">
        <f>BL30-BK30</f>
        <v>0</v>
      </c>
      <c r="BN30">
        <v>53.7</v>
      </c>
      <c r="BO30">
        <v>11</v>
      </c>
      <c r="BP30">
        <v>1.05</v>
      </c>
      <c r="BQ30">
        <v>4.1900000000000004</v>
      </c>
      <c r="BR30" s="15">
        <f>BP30/MAX(0.01,(BP30+BQ30))</f>
        <v>0.20038167938931298</v>
      </c>
      <c r="BS30">
        <v>0.41</v>
      </c>
      <c r="BT30">
        <v>4.68</v>
      </c>
      <c r="BU30" s="15">
        <f>BS30/MAX(0.01,(BS30+BT30))</f>
        <v>8.0550098231827114E-2</v>
      </c>
    </row>
    <row r="31" spans="2:73" x14ac:dyDescent="0.25">
      <c r="B31" t="s">
        <v>427</v>
      </c>
      <c r="C31" t="s">
        <v>428</v>
      </c>
      <c r="D31">
        <v>29</v>
      </c>
      <c r="E31" s="5" t="s">
        <v>429</v>
      </c>
      <c r="F31" s="6">
        <v>71</v>
      </c>
      <c r="G31" s="6">
        <v>205</v>
      </c>
      <c r="H31" s="7">
        <v>7</v>
      </c>
      <c r="I31" s="7">
        <v>0</v>
      </c>
      <c r="J31" s="7">
        <v>0</v>
      </c>
      <c r="K31" s="7">
        <v>0</v>
      </c>
      <c r="L31" s="7">
        <v>-1</v>
      </c>
      <c r="M31" s="7">
        <v>24</v>
      </c>
      <c r="N31" s="7">
        <v>2</v>
      </c>
      <c r="O31" s="8">
        <v>5.8833299999999999</v>
      </c>
      <c r="P31" s="7">
        <v>14</v>
      </c>
      <c r="Q31" s="7">
        <v>1</v>
      </c>
      <c r="R31" s="7">
        <v>1</v>
      </c>
      <c r="S31" s="7">
        <v>0</v>
      </c>
      <c r="T31" s="7">
        <v>0</v>
      </c>
      <c r="U31" s="9">
        <f>P31/(H31*O31)*60</f>
        <v>20.396612122726417</v>
      </c>
      <c r="V31" s="9">
        <f>Q31/(H31*O31)*60</f>
        <v>1.4569008659090297</v>
      </c>
      <c r="W31" s="9">
        <f>R31/(H31*O31)*60</f>
        <v>1.4569008659090297</v>
      </c>
      <c r="X31" s="9">
        <f>S31/(H31*O31)*60</f>
        <v>0</v>
      </c>
      <c r="Y31" s="9">
        <f>T31/(H31*O31)*60</f>
        <v>0</v>
      </c>
      <c r="Z31" s="10">
        <v>66</v>
      </c>
      <c r="AA31" s="7">
        <v>6</v>
      </c>
      <c r="AB31" s="7">
        <v>11</v>
      </c>
      <c r="AC31" s="11">
        <f>AA31/MAX(1,(AA31+AB31))</f>
        <v>0.35294117647058826</v>
      </c>
      <c r="AD31">
        <v>-0.7</v>
      </c>
      <c r="AE31">
        <v>0</v>
      </c>
      <c r="AF31">
        <v>0</v>
      </c>
      <c r="AG31">
        <v>-0.6</v>
      </c>
      <c r="AH31" s="8">
        <f>AG31/H31</f>
        <v>-8.5714285714285715E-2</v>
      </c>
      <c r="AI31" s="12">
        <f>AG31-(AM31-525000)/1000000*3</f>
        <v>-0.5625</v>
      </c>
      <c r="AJ31" t="s">
        <v>75</v>
      </c>
      <c r="AK31">
        <v>2012</v>
      </c>
      <c r="AM31" s="13">
        <v>512500</v>
      </c>
      <c r="AN31" s="7">
        <v>0</v>
      </c>
      <c r="AO31" s="7">
        <v>0</v>
      </c>
      <c r="AP31" s="14">
        <f>(AN31+AO31)/AQ31*60</f>
        <v>0</v>
      </c>
      <c r="AQ31" s="12">
        <v>40.799999999999997</v>
      </c>
      <c r="AR31" s="7">
        <v>0</v>
      </c>
      <c r="AS31" s="7">
        <v>0</v>
      </c>
      <c r="AT31" s="14">
        <f>(AR31+AS31)/MAX(1,AU31)*60</f>
        <v>0</v>
      </c>
      <c r="AU31" s="12">
        <v>0.4</v>
      </c>
      <c r="AV31" s="12">
        <v>0</v>
      </c>
      <c r="AW31" s="7">
        <v>0</v>
      </c>
      <c r="AX31" s="7">
        <v>0</v>
      </c>
      <c r="AY31">
        <v>5.83</v>
      </c>
      <c r="AZ31">
        <v>41.83</v>
      </c>
      <c r="BA31" s="15">
        <f>AY31/MAX(0.01,(AY31+AZ31))</f>
        <v>0.12232480067142258</v>
      </c>
      <c r="BB31">
        <v>-1.6459999999999999</v>
      </c>
      <c r="BC31">
        <v>-2.8410000000000002</v>
      </c>
      <c r="BD31" s="16">
        <v>12</v>
      </c>
      <c r="BE31">
        <v>-2.5750000000000002</v>
      </c>
      <c r="BF31">
        <v>-8.1910000000000007</v>
      </c>
      <c r="BG31">
        <v>-14.2</v>
      </c>
      <c r="BH31">
        <v>16.670000000000002</v>
      </c>
      <c r="BI31">
        <v>897</v>
      </c>
      <c r="BJ31">
        <v>1063</v>
      </c>
      <c r="BK31">
        <v>2.9</v>
      </c>
      <c r="BL31">
        <v>1.5</v>
      </c>
      <c r="BM31">
        <f>BL31-BK31</f>
        <v>-1.4</v>
      </c>
      <c r="BN31">
        <v>37.5</v>
      </c>
      <c r="BO31">
        <v>3</v>
      </c>
      <c r="BP31">
        <v>0.06</v>
      </c>
      <c r="BQ31">
        <v>4.54</v>
      </c>
      <c r="BR31" s="15">
        <f>BP31/MAX(0.01,(BP31+BQ31))</f>
        <v>1.3043478260869566E-2</v>
      </c>
      <c r="BS31">
        <v>0</v>
      </c>
      <c r="BT31">
        <v>0</v>
      </c>
      <c r="BU31" s="15">
        <f>BS31/MAX(0.01,(BS31+BT31))</f>
        <v>0</v>
      </c>
    </row>
    <row r="32" spans="2:73" x14ac:dyDescent="0.25">
      <c r="B32" t="s">
        <v>141</v>
      </c>
      <c r="C32" t="s">
        <v>142</v>
      </c>
      <c r="D32">
        <v>35</v>
      </c>
      <c r="E32" s="5" t="s">
        <v>143</v>
      </c>
      <c r="F32" s="6">
        <v>74</v>
      </c>
      <c r="G32" s="6">
        <v>210</v>
      </c>
      <c r="H32" s="7">
        <v>7</v>
      </c>
      <c r="I32" s="7">
        <v>1</v>
      </c>
      <c r="J32" s="7">
        <v>0</v>
      </c>
      <c r="K32" s="7">
        <v>1</v>
      </c>
      <c r="L32" s="7">
        <v>-3</v>
      </c>
      <c r="M32" s="7">
        <v>0</v>
      </c>
      <c r="N32" s="7">
        <v>10</v>
      </c>
      <c r="O32" s="8">
        <v>19.433330000000002</v>
      </c>
      <c r="P32" s="7">
        <v>5</v>
      </c>
      <c r="Q32" s="7">
        <v>7</v>
      </c>
      <c r="R32" s="7">
        <v>3</v>
      </c>
      <c r="S32" s="7">
        <v>4</v>
      </c>
      <c r="T32" s="7">
        <v>3</v>
      </c>
      <c r="U32" s="9">
        <f>P32/(H32*O32)*60</f>
        <v>2.205342206258158</v>
      </c>
      <c r="V32" s="9">
        <f>Q32/(H32*O32)*60</f>
        <v>3.0874790887614219</v>
      </c>
      <c r="W32" s="9">
        <f>R32/(H32*O32)*60</f>
        <v>1.3232053237548951</v>
      </c>
      <c r="X32" s="9">
        <f>S32/(H32*O32)*60</f>
        <v>1.7642737650065268</v>
      </c>
      <c r="Y32" s="9">
        <f>T32/(H32*O32)*60</f>
        <v>1.3232053237548951</v>
      </c>
      <c r="Z32" s="10">
        <v>171</v>
      </c>
      <c r="AA32" s="7">
        <v>0</v>
      </c>
      <c r="AB32" s="7">
        <v>0</v>
      </c>
      <c r="AC32" s="11">
        <f>AA32/MAX(1,(AA32+AB32))</f>
        <v>0</v>
      </c>
      <c r="AD32">
        <v>-0.1</v>
      </c>
      <c r="AE32">
        <v>0.1</v>
      </c>
      <c r="AF32">
        <v>0</v>
      </c>
      <c r="AG32">
        <v>0.1</v>
      </c>
      <c r="AH32" s="8">
        <f>AG32/H32</f>
        <v>1.4285714285714287E-2</v>
      </c>
      <c r="AI32" s="12">
        <f>AG32-(AM32-525000)/1000000*3</f>
        <v>-4.9250000000000007</v>
      </c>
      <c r="AJ32" t="s">
        <v>75</v>
      </c>
      <c r="AK32">
        <v>2012</v>
      </c>
      <c r="AM32" s="13">
        <v>2200000</v>
      </c>
      <c r="AN32" s="7">
        <v>1</v>
      </c>
      <c r="AO32" s="7">
        <v>0</v>
      </c>
      <c r="AP32" s="14">
        <f>(AN32+AO32)/AQ32*60</f>
        <v>0.52894504864206437</v>
      </c>
      <c r="AQ32" s="12">
        <v>113.4333333</v>
      </c>
      <c r="AR32" s="7">
        <v>0</v>
      </c>
      <c r="AS32" s="7">
        <v>0</v>
      </c>
      <c r="AT32" s="14">
        <f>(AR32+AS32)/MAX(1,AU32)*60</f>
        <v>0</v>
      </c>
      <c r="AU32" s="12">
        <v>3.6666666669999999</v>
      </c>
      <c r="AV32" s="12">
        <v>18.966666669999999</v>
      </c>
      <c r="AW32" s="7">
        <v>0</v>
      </c>
      <c r="AX32" s="7">
        <v>0</v>
      </c>
      <c r="AY32">
        <v>15.69</v>
      </c>
      <c r="AZ32">
        <v>29.46</v>
      </c>
      <c r="BA32" s="15">
        <f>AY32/MAX(0.01,(AY32+AZ32))</f>
        <v>0.34750830564784052</v>
      </c>
      <c r="BB32">
        <v>1.4570000000000001</v>
      </c>
      <c r="BC32">
        <v>-0.86199999999999999</v>
      </c>
      <c r="BD32">
        <v>1</v>
      </c>
      <c r="BE32">
        <v>-1.0069999999999999</v>
      </c>
      <c r="BF32">
        <v>-3.4790000000000001</v>
      </c>
      <c r="BG32">
        <v>-10.8</v>
      </c>
      <c r="BH32">
        <v>11.36</v>
      </c>
      <c r="BI32">
        <v>855</v>
      </c>
      <c r="BJ32">
        <v>968</v>
      </c>
      <c r="BK32">
        <v>0</v>
      </c>
      <c r="BL32">
        <v>0</v>
      </c>
      <c r="BM32">
        <f>BL32-BK32</f>
        <v>0</v>
      </c>
      <c r="BN32">
        <v>30.8</v>
      </c>
      <c r="BO32">
        <v>1</v>
      </c>
      <c r="BP32">
        <v>0.52</v>
      </c>
      <c r="BQ32">
        <v>7.87</v>
      </c>
      <c r="BR32" s="15">
        <f>BP32/MAX(0.01,(BP32+BQ32))</f>
        <v>6.197854588796186E-2</v>
      </c>
      <c r="BS32">
        <v>2.72</v>
      </c>
      <c r="BT32">
        <v>1.91</v>
      </c>
      <c r="BU32" s="15">
        <f>BS32/MAX(0.01,(BS32+BT32))</f>
        <v>0.58747300215982723</v>
      </c>
    </row>
    <row r="33" spans="2:73" x14ac:dyDescent="0.25">
      <c r="B33" t="s">
        <v>88</v>
      </c>
      <c r="C33" t="s">
        <v>89</v>
      </c>
      <c r="D33">
        <v>26</v>
      </c>
      <c r="E33" s="5" t="s">
        <v>90</v>
      </c>
      <c r="F33" s="6">
        <v>75</v>
      </c>
      <c r="G33" s="6">
        <v>231</v>
      </c>
      <c r="H33" s="7">
        <v>6</v>
      </c>
      <c r="I33" s="7">
        <v>0</v>
      </c>
      <c r="J33" s="7">
        <v>0</v>
      </c>
      <c r="K33" s="7">
        <v>0</v>
      </c>
      <c r="L33" s="7">
        <v>2</v>
      </c>
      <c r="M33" s="7">
        <v>12</v>
      </c>
      <c r="N33" s="7">
        <v>7</v>
      </c>
      <c r="O33" s="8">
        <v>6.6166700000000001</v>
      </c>
      <c r="P33" s="7">
        <v>6</v>
      </c>
      <c r="Q33" s="7">
        <v>0</v>
      </c>
      <c r="R33" s="7">
        <v>5</v>
      </c>
      <c r="S33" s="7">
        <v>0</v>
      </c>
      <c r="T33" s="7">
        <v>0</v>
      </c>
      <c r="U33" s="9">
        <f>P33/(H33*O33)*60</f>
        <v>9.0680055073020114</v>
      </c>
      <c r="V33" s="9">
        <f>Q33/(H33*O33)*60</f>
        <v>0</v>
      </c>
      <c r="W33" s="9">
        <f>R33/(H33*O33)*60</f>
        <v>7.5566712560850089</v>
      </c>
      <c r="X33" s="9">
        <f>S33/(H33*O33)*60</f>
        <v>0</v>
      </c>
      <c r="Y33" s="9">
        <f>T33/(H33*O33)*60</f>
        <v>0</v>
      </c>
      <c r="Z33" s="10">
        <v>58</v>
      </c>
      <c r="AA33" s="7">
        <v>0</v>
      </c>
      <c r="AB33" s="7">
        <v>0</v>
      </c>
      <c r="AC33" s="11">
        <f>AA33/MAX(1,(AA33+AB33))</f>
        <v>0</v>
      </c>
      <c r="AD33">
        <v>-0.3</v>
      </c>
      <c r="AE33">
        <v>0.3</v>
      </c>
      <c r="AF33">
        <v>0</v>
      </c>
      <c r="AG33">
        <v>-0.1</v>
      </c>
      <c r="AH33" s="8">
        <f>AG33/H33</f>
        <v>-1.6666666666666666E-2</v>
      </c>
      <c r="AI33" s="12">
        <f>AG33-(AM33-525000)/1000000*3</f>
        <v>-0.47499999999999998</v>
      </c>
      <c r="AJ33" t="s">
        <v>75</v>
      </c>
      <c r="AK33">
        <v>2012</v>
      </c>
      <c r="AM33" s="13">
        <v>650000</v>
      </c>
      <c r="AN33" s="7">
        <v>0</v>
      </c>
      <c r="AO33" s="7">
        <v>0</v>
      </c>
      <c r="AP33" s="14">
        <f>(AN33+AO33)/AQ33*60</f>
        <v>0</v>
      </c>
      <c r="AQ33" s="12">
        <v>39.733333330000001</v>
      </c>
      <c r="AR33" s="7">
        <v>0</v>
      </c>
      <c r="AS33" s="7">
        <v>0</v>
      </c>
      <c r="AT33" s="14">
        <f>(AR33+AS33)/MAX(1,AU33)*60</f>
        <v>0</v>
      </c>
      <c r="AU33" s="12">
        <v>0</v>
      </c>
      <c r="AV33" s="12">
        <v>0</v>
      </c>
      <c r="AW33" s="7">
        <v>0</v>
      </c>
      <c r="AX33" s="7">
        <v>0</v>
      </c>
      <c r="AY33">
        <v>6.62</v>
      </c>
      <c r="AZ33">
        <v>42.13</v>
      </c>
      <c r="BA33" s="15">
        <f>AY33/MAX(0.01,(AY33+AZ33))</f>
        <v>0.13579487179487179</v>
      </c>
      <c r="BB33">
        <v>-3.242</v>
      </c>
      <c r="BC33">
        <v>-0.79300000000000004</v>
      </c>
      <c r="BD33">
        <v>15</v>
      </c>
      <c r="BE33">
        <v>-5.1689999999999996</v>
      </c>
      <c r="BF33">
        <v>-7.2430000000000003</v>
      </c>
      <c r="BG33">
        <v>-14.9</v>
      </c>
      <c r="BH33">
        <v>14.29</v>
      </c>
      <c r="BI33">
        <v>1000</v>
      </c>
      <c r="BJ33">
        <v>1143</v>
      </c>
      <c r="BK33">
        <v>3</v>
      </c>
      <c r="BL33">
        <v>0</v>
      </c>
      <c r="BM33">
        <f>BL33-BK33</f>
        <v>-3</v>
      </c>
      <c r="BN33">
        <v>64.7</v>
      </c>
      <c r="BO33">
        <v>17</v>
      </c>
      <c r="BP33">
        <v>0</v>
      </c>
      <c r="BQ33">
        <v>0</v>
      </c>
      <c r="BR33" s="15">
        <f>BP33/MAX(0.01,(BP33+BQ33))</f>
        <v>0</v>
      </c>
      <c r="BS33">
        <v>0</v>
      </c>
      <c r="BT33">
        <v>0</v>
      </c>
      <c r="BU33" s="15">
        <f>BS33/MAX(0.01,(BS33+BT33))</f>
        <v>0</v>
      </c>
    </row>
    <row r="34" spans="2:73" x14ac:dyDescent="0.25">
      <c r="B34" t="s">
        <v>288</v>
      </c>
      <c r="C34" t="s">
        <v>95</v>
      </c>
      <c r="D34">
        <v>33</v>
      </c>
      <c r="E34" s="5" t="s">
        <v>289</v>
      </c>
      <c r="F34" s="6">
        <v>71</v>
      </c>
      <c r="G34" s="6">
        <v>182</v>
      </c>
      <c r="H34" s="7">
        <v>6</v>
      </c>
      <c r="I34" s="7">
        <v>0</v>
      </c>
      <c r="J34" s="7">
        <v>1</v>
      </c>
      <c r="K34" s="7">
        <v>1</v>
      </c>
      <c r="L34" s="7">
        <v>2</v>
      </c>
      <c r="M34" s="7">
        <v>2</v>
      </c>
      <c r="N34" s="7">
        <v>1</v>
      </c>
      <c r="O34" s="8">
        <v>7.9833299999999996</v>
      </c>
      <c r="P34" s="7">
        <v>2</v>
      </c>
      <c r="Q34" s="7">
        <v>1</v>
      </c>
      <c r="R34" s="7">
        <v>3</v>
      </c>
      <c r="S34" s="7">
        <v>1</v>
      </c>
      <c r="T34" s="7">
        <v>2</v>
      </c>
      <c r="U34" s="9">
        <f>P34/(H34*O34)*60</f>
        <v>2.5052202527015668</v>
      </c>
      <c r="V34" s="9">
        <f>Q34/(H34*O34)*60</f>
        <v>1.2526101263507834</v>
      </c>
      <c r="W34" s="9">
        <f>R34/(H34*O34)*60</f>
        <v>3.7578303790523506</v>
      </c>
      <c r="X34" s="9">
        <f>S34/(H34*O34)*60</f>
        <v>1.2526101263507834</v>
      </c>
      <c r="Y34" s="9">
        <f>T34/(H34*O34)*60</f>
        <v>2.5052202527015668</v>
      </c>
      <c r="Z34" s="10">
        <v>77</v>
      </c>
      <c r="AA34" s="7">
        <v>15</v>
      </c>
      <c r="AB34" s="7">
        <v>12</v>
      </c>
      <c r="AC34" s="11">
        <f>AA34/MAX(1,(AA34+AB34))</f>
        <v>0.55555555555555558</v>
      </c>
      <c r="AD34">
        <v>0</v>
      </c>
      <c r="AE34">
        <v>0.3</v>
      </c>
      <c r="AF34">
        <v>0</v>
      </c>
      <c r="AG34">
        <v>0.3</v>
      </c>
      <c r="AH34" s="8">
        <f>AG34/H34</f>
        <v>4.9999999999999996E-2</v>
      </c>
      <c r="AI34" s="12">
        <f>AG34-(AM34-525000)/1000000*3</f>
        <v>7.5000000000000011E-2</v>
      </c>
      <c r="AJ34" t="s">
        <v>75</v>
      </c>
      <c r="AK34">
        <v>2012</v>
      </c>
      <c r="AM34" s="13">
        <v>600000</v>
      </c>
      <c r="AN34" s="7">
        <v>0</v>
      </c>
      <c r="AO34" s="7">
        <v>1</v>
      </c>
      <c r="AP34" s="14">
        <f>(AN34+AO34)/AQ34*60</f>
        <v>1.2658227848101264</v>
      </c>
      <c r="AQ34" s="12">
        <v>47.4</v>
      </c>
      <c r="AR34" s="7">
        <v>0</v>
      </c>
      <c r="AS34" s="7">
        <v>0</v>
      </c>
      <c r="AT34" s="14">
        <f>(AR34+AS34)/MAX(1,AU34)*60</f>
        <v>0</v>
      </c>
      <c r="AU34" s="12">
        <v>0.55000000000000004</v>
      </c>
      <c r="AV34" s="12">
        <v>3.3333333E-2</v>
      </c>
      <c r="AW34" s="7">
        <v>0</v>
      </c>
      <c r="AX34" s="7">
        <v>0</v>
      </c>
      <c r="AY34">
        <v>7.9</v>
      </c>
      <c r="AZ34">
        <v>40.85</v>
      </c>
      <c r="BA34" s="15">
        <f>AY34/MAX(0.01,(AY34+AZ34))</f>
        <v>0.16205128205128205</v>
      </c>
      <c r="BB34">
        <v>-1.4359999999999999</v>
      </c>
      <c r="BC34">
        <v>-1.7969999999999999</v>
      </c>
      <c r="BD34" s="16">
        <v>17</v>
      </c>
      <c r="BE34">
        <v>-1.5529999999999999</v>
      </c>
      <c r="BF34">
        <v>-3.2120000000000002</v>
      </c>
      <c r="BG34">
        <v>3.8</v>
      </c>
      <c r="BH34">
        <v>10.53</v>
      </c>
      <c r="BI34">
        <v>1000</v>
      </c>
      <c r="BJ34">
        <v>1105</v>
      </c>
      <c r="BK34">
        <v>1.3</v>
      </c>
      <c r="BL34">
        <v>2.5</v>
      </c>
      <c r="BM34">
        <f>BL34-BK34</f>
        <v>1.2</v>
      </c>
      <c r="BN34">
        <v>42.9</v>
      </c>
      <c r="BO34">
        <v>3</v>
      </c>
      <c r="BP34">
        <v>0.09</v>
      </c>
      <c r="BQ34">
        <v>5.79</v>
      </c>
      <c r="BR34" s="15">
        <f>BP34/MAX(0.01,(BP34+BQ34))</f>
        <v>1.5306122448979591E-2</v>
      </c>
      <c r="BS34">
        <v>0.01</v>
      </c>
      <c r="BT34">
        <v>4.5599999999999996</v>
      </c>
      <c r="BU34" s="15">
        <f>BS34/MAX(0.01,(BS34+BT34))</f>
        <v>2.1881838074398253E-3</v>
      </c>
    </row>
    <row r="35" spans="2:73" x14ac:dyDescent="0.25">
      <c r="B35" t="s">
        <v>566</v>
      </c>
      <c r="C35" t="s">
        <v>95</v>
      </c>
      <c r="D35">
        <v>26</v>
      </c>
      <c r="E35" s="5" t="s">
        <v>567</v>
      </c>
      <c r="F35" s="6">
        <v>75</v>
      </c>
      <c r="G35" s="6">
        <v>225</v>
      </c>
      <c r="H35" s="7">
        <v>6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5</v>
      </c>
      <c r="O35" s="8">
        <v>8.3000000000000007</v>
      </c>
      <c r="P35" s="7">
        <v>5</v>
      </c>
      <c r="Q35" s="7">
        <v>0</v>
      </c>
      <c r="R35" s="7">
        <v>1</v>
      </c>
      <c r="S35" s="7">
        <v>1</v>
      </c>
      <c r="T35" s="7">
        <v>1</v>
      </c>
      <c r="U35" s="9">
        <f>P35/(H35*O35)*60</f>
        <v>6.0240963855421681</v>
      </c>
      <c r="V35" s="9">
        <f>Q35/(H35*O35)*60</f>
        <v>0</v>
      </c>
      <c r="W35" s="9">
        <f>R35/(H35*O35)*60</f>
        <v>1.2048192771084336</v>
      </c>
      <c r="X35" s="9">
        <f>S35/(H35*O35)*60</f>
        <v>1.2048192771084336</v>
      </c>
      <c r="Y35" s="9">
        <f>T35/(H35*O35)*60</f>
        <v>1.2048192771084336</v>
      </c>
      <c r="Z35" s="10">
        <v>78</v>
      </c>
      <c r="AA35" s="7">
        <v>0</v>
      </c>
      <c r="AB35" s="7">
        <v>2</v>
      </c>
      <c r="AC35" s="11">
        <f>AA35/MAX(1,(AA35+AB35))</f>
        <v>0</v>
      </c>
      <c r="AD35">
        <v>-0.1</v>
      </c>
      <c r="AE35">
        <v>0</v>
      </c>
      <c r="AF35">
        <v>0</v>
      </c>
      <c r="AG35">
        <v>-0.1</v>
      </c>
      <c r="AH35" s="8">
        <f>AG35/H35</f>
        <v>-1.6666666666666666E-2</v>
      </c>
      <c r="AI35" s="12">
        <f>AG35-(AM35-525000)/1000000*3</f>
        <v>-0.1</v>
      </c>
      <c r="AJ35" t="s">
        <v>75</v>
      </c>
      <c r="AK35">
        <v>2012</v>
      </c>
      <c r="AM35" s="13">
        <v>525000</v>
      </c>
      <c r="AN35" s="7">
        <v>0</v>
      </c>
      <c r="AO35" s="7">
        <v>0</v>
      </c>
      <c r="AP35" s="14">
        <f>(AN35+AO35)/AQ35*60</f>
        <v>0</v>
      </c>
      <c r="AQ35" s="12">
        <v>49.866666670000001</v>
      </c>
      <c r="AR35" s="7">
        <v>0</v>
      </c>
      <c r="AS35" s="7">
        <v>0</v>
      </c>
      <c r="AT35" s="14">
        <f>(AR35+AS35)/MAX(1,AU35)*60</f>
        <v>0</v>
      </c>
      <c r="AU35" s="12">
        <v>0</v>
      </c>
      <c r="AV35" s="12">
        <v>0</v>
      </c>
      <c r="AW35" s="7">
        <v>0</v>
      </c>
      <c r="AX35" s="7">
        <v>0</v>
      </c>
      <c r="AY35">
        <v>8.31</v>
      </c>
      <c r="AZ35">
        <v>39.72</v>
      </c>
      <c r="BA35" s="15">
        <f>AY35/MAX(0.01,(AY35+AZ35))</f>
        <v>0.17301686445971268</v>
      </c>
      <c r="BB35">
        <v>-0.94599999999999995</v>
      </c>
      <c r="BC35">
        <v>-2.875</v>
      </c>
      <c r="BD35" s="16">
        <v>14</v>
      </c>
      <c r="BE35">
        <v>-10.616</v>
      </c>
      <c r="BF35">
        <v>-3.2250000000000001</v>
      </c>
      <c r="BG35">
        <v>-9.9</v>
      </c>
      <c r="BH35">
        <v>0</v>
      </c>
      <c r="BI35">
        <v>1000</v>
      </c>
      <c r="BJ35">
        <v>1000</v>
      </c>
      <c r="BK35">
        <v>0</v>
      </c>
      <c r="BL35">
        <v>0</v>
      </c>
      <c r="BM35">
        <f>BL35-BK35</f>
        <v>0</v>
      </c>
      <c r="BN35">
        <v>32.1</v>
      </c>
      <c r="BO35">
        <v>5</v>
      </c>
      <c r="BP35">
        <v>0</v>
      </c>
      <c r="BQ35">
        <v>0</v>
      </c>
      <c r="BR35" s="15">
        <f>BP35/MAX(0.01,(BP35+BQ35))</f>
        <v>0</v>
      </c>
      <c r="BS35">
        <v>0</v>
      </c>
      <c r="BT35">
        <v>0</v>
      </c>
      <c r="BU35" s="15">
        <f>BS35/MAX(0.01,(BS35+BT35))</f>
        <v>0</v>
      </c>
    </row>
    <row r="36" spans="2:73" x14ac:dyDescent="0.25">
      <c r="B36" t="s">
        <v>542</v>
      </c>
      <c r="C36" t="s">
        <v>104</v>
      </c>
      <c r="D36">
        <v>26</v>
      </c>
      <c r="E36" s="5" t="s">
        <v>543</v>
      </c>
      <c r="F36" s="6">
        <v>73</v>
      </c>
      <c r="G36" s="6">
        <v>210</v>
      </c>
      <c r="H36" s="7">
        <v>6</v>
      </c>
      <c r="I36" s="7">
        <v>1</v>
      </c>
      <c r="J36" s="7">
        <v>0</v>
      </c>
      <c r="K36" s="7">
        <v>1</v>
      </c>
      <c r="L36" s="7">
        <v>-1</v>
      </c>
      <c r="M36" s="7">
        <v>5</v>
      </c>
      <c r="N36" s="7">
        <v>8</v>
      </c>
      <c r="O36" s="8">
        <v>6.4833299999999996</v>
      </c>
      <c r="P36" s="7">
        <v>6</v>
      </c>
      <c r="Q36" s="7">
        <v>2</v>
      </c>
      <c r="R36" s="7">
        <v>0</v>
      </c>
      <c r="S36" s="7">
        <v>1</v>
      </c>
      <c r="T36" s="7">
        <v>3</v>
      </c>
      <c r="U36" s="9">
        <f>P36/(H36*O36)*60</f>
        <v>9.2545034727524289</v>
      </c>
      <c r="V36" s="9">
        <f>Q36/(H36*O36)*60</f>
        <v>3.0848344909174763</v>
      </c>
      <c r="W36" s="9">
        <f>R36/(H36*O36)*60</f>
        <v>0</v>
      </c>
      <c r="X36" s="9">
        <f>S36/(H36*O36)*60</f>
        <v>1.5424172454587382</v>
      </c>
      <c r="Y36" s="9">
        <f>T36/(H36*O36)*60</f>
        <v>4.6272517363762145</v>
      </c>
      <c r="Z36" s="10">
        <v>57</v>
      </c>
      <c r="AA36" s="7">
        <v>4</v>
      </c>
      <c r="AB36" s="7">
        <v>3</v>
      </c>
      <c r="AC36" s="11">
        <f>AA36/MAX(1,(AA36+AB36))</f>
        <v>0.5714285714285714</v>
      </c>
      <c r="AD36">
        <v>0.1</v>
      </c>
      <c r="AE36">
        <v>0</v>
      </c>
      <c r="AF36">
        <v>0</v>
      </c>
      <c r="AG36">
        <v>0.1</v>
      </c>
      <c r="AH36" s="8">
        <f>AG36/H36</f>
        <v>1.6666666666666666E-2</v>
      </c>
      <c r="AI36" s="12">
        <f>AG36-(AM36-525000)/1000000*3</f>
        <v>0.1</v>
      </c>
      <c r="AJ36" t="s">
        <v>75</v>
      </c>
      <c r="AK36">
        <v>2012</v>
      </c>
      <c r="AM36" s="13">
        <v>525000</v>
      </c>
      <c r="AN36" s="7">
        <v>1</v>
      </c>
      <c r="AO36" s="7">
        <v>0</v>
      </c>
      <c r="AP36" s="14">
        <f>(AN36+AO36)/AQ36*60</f>
        <v>1.53911928187594</v>
      </c>
      <c r="AQ36" s="12">
        <v>38.983333330000001</v>
      </c>
      <c r="AR36" s="7">
        <v>0</v>
      </c>
      <c r="AS36" s="7">
        <v>0</v>
      </c>
      <c r="AT36" s="14">
        <f>(AR36+AS36)/MAX(1,AU36)*60</f>
        <v>0</v>
      </c>
      <c r="AU36" s="12">
        <v>0</v>
      </c>
      <c r="AV36" s="12">
        <v>0</v>
      </c>
      <c r="AW36" s="7">
        <v>0</v>
      </c>
      <c r="AX36" s="7">
        <v>0</v>
      </c>
      <c r="AY36">
        <v>6.5</v>
      </c>
      <c r="AZ36">
        <v>42.13</v>
      </c>
      <c r="BA36" s="15">
        <f>AY36/MAX(0.01,(AY36+AZ36))</f>
        <v>0.13366234834464322</v>
      </c>
      <c r="BB36">
        <v>-1.5369999999999999</v>
      </c>
      <c r="BC36">
        <v>-0.39</v>
      </c>
      <c r="BD36" s="16">
        <v>13</v>
      </c>
      <c r="BE36">
        <v>0.88200000000000001</v>
      </c>
      <c r="BF36">
        <v>-5.93</v>
      </c>
      <c r="BG36">
        <v>17.399999999999999</v>
      </c>
      <c r="BH36">
        <v>5.88</v>
      </c>
      <c r="BI36">
        <v>833</v>
      </c>
      <c r="BJ36">
        <v>892</v>
      </c>
      <c r="BK36">
        <v>0</v>
      </c>
      <c r="BL36">
        <v>1.5</v>
      </c>
      <c r="BM36">
        <f>BL36-BK36</f>
        <v>1.5</v>
      </c>
      <c r="BN36">
        <v>33.299999999999997</v>
      </c>
      <c r="BO36">
        <v>2</v>
      </c>
      <c r="BP36">
        <v>0</v>
      </c>
      <c r="BQ36">
        <v>0</v>
      </c>
      <c r="BR36" s="15">
        <f>BP36/MAX(0.01,(BP36+BQ36))</f>
        <v>0</v>
      </c>
      <c r="BS36">
        <v>0</v>
      </c>
      <c r="BT36">
        <v>0</v>
      </c>
      <c r="BU36" s="15">
        <f>BS36/MAX(0.01,(BS36+BT36))</f>
        <v>0</v>
      </c>
    </row>
    <row r="37" spans="2:73" x14ac:dyDescent="0.25">
      <c r="B37" t="s">
        <v>292</v>
      </c>
      <c r="C37" t="s">
        <v>293</v>
      </c>
      <c r="D37">
        <v>30</v>
      </c>
      <c r="E37" s="5" t="s">
        <v>294</v>
      </c>
      <c r="F37" s="6">
        <v>72</v>
      </c>
      <c r="G37" s="6">
        <v>190</v>
      </c>
      <c r="H37" s="7">
        <v>5</v>
      </c>
      <c r="I37" s="7">
        <v>0</v>
      </c>
      <c r="J37" s="7">
        <v>0</v>
      </c>
      <c r="K37" s="7">
        <v>0</v>
      </c>
      <c r="L37" s="7">
        <v>0</v>
      </c>
      <c r="M37" s="7">
        <v>10</v>
      </c>
      <c r="N37" s="7">
        <v>0</v>
      </c>
      <c r="O37" s="8">
        <v>7.2333299999999996</v>
      </c>
      <c r="P37" s="7">
        <v>6</v>
      </c>
      <c r="Q37" s="7">
        <v>1</v>
      </c>
      <c r="R37" s="7">
        <v>0</v>
      </c>
      <c r="S37" s="7">
        <v>0</v>
      </c>
      <c r="T37" s="7">
        <v>1</v>
      </c>
      <c r="U37" s="9">
        <f>P37/(H37*O37)*60</f>
        <v>9.9539216377519075</v>
      </c>
      <c r="V37" s="9">
        <f>Q37/(H37*O37)*60</f>
        <v>1.6589869396253178</v>
      </c>
      <c r="W37" s="9">
        <f>R37/(H37*O37)*60</f>
        <v>0</v>
      </c>
      <c r="X37" s="9">
        <f>S37/(H37*O37)*60</f>
        <v>0</v>
      </c>
      <c r="Y37" s="9">
        <f>T37/(H37*O37)*60</f>
        <v>1.6589869396253178</v>
      </c>
      <c r="Z37" s="10">
        <v>48</v>
      </c>
      <c r="AA37" s="7">
        <v>1</v>
      </c>
      <c r="AB37" s="7">
        <v>1</v>
      </c>
      <c r="AC37" s="11">
        <f>AA37/MAX(1,(AA37+AB37))</f>
        <v>0.5</v>
      </c>
      <c r="AD37">
        <v>-0.1</v>
      </c>
      <c r="AE37">
        <v>0</v>
      </c>
      <c r="AF37">
        <v>0</v>
      </c>
      <c r="AG37">
        <v>-0.1</v>
      </c>
      <c r="AH37" s="8">
        <f>AG37/H37</f>
        <v>-0.02</v>
      </c>
      <c r="AI37" s="12">
        <f>AG37-(AM37-525000)/1000000*3</f>
        <v>-0.62499999999999989</v>
      </c>
      <c r="AJ37" t="s">
        <v>75</v>
      </c>
      <c r="AK37">
        <v>2012</v>
      </c>
      <c r="AM37" s="13">
        <v>700000</v>
      </c>
      <c r="AN37" s="7">
        <v>0</v>
      </c>
      <c r="AO37" s="7">
        <v>0</v>
      </c>
      <c r="AP37" s="14">
        <f>(AN37+AO37)/AQ37*60</f>
        <v>0</v>
      </c>
      <c r="AQ37" s="12">
        <v>36.183333330000004</v>
      </c>
      <c r="AR37" s="7">
        <v>0</v>
      </c>
      <c r="AS37" s="7">
        <v>0</v>
      </c>
      <c r="AT37" s="14">
        <f>(AR37+AS37)/MAX(1,AU37)*60</f>
        <v>0</v>
      </c>
      <c r="AU37" s="12">
        <v>0</v>
      </c>
      <c r="AV37" s="12">
        <v>0</v>
      </c>
      <c r="AW37" s="7">
        <v>0</v>
      </c>
      <c r="AX37" s="7">
        <v>0</v>
      </c>
      <c r="AY37">
        <v>7.24</v>
      </c>
      <c r="AZ37">
        <v>41.94</v>
      </c>
      <c r="BA37" s="15">
        <f>AY37/MAX(0.01,(AY37+AZ37))</f>
        <v>0.14721431476209842</v>
      </c>
      <c r="BB37">
        <v>-2.8580000000000001</v>
      </c>
      <c r="BC37">
        <v>-1.85</v>
      </c>
      <c r="BD37" s="16">
        <v>18</v>
      </c>
      <c r="BE37">
        <v>-2.3919999999999999</v>
      </c>
      <c r="BF37">
        <v>-3.5470000000000002</v>
      </c>
      <c r="BG37">
        <v>-21.5</v>
      </c>
      <c r="BH37">
        <v>0</v>
      </c>
      <c r="BI37">
        <v>1000</v>
      </c>
      <c r="BJ37">
        <v>1000</v>
      </c>
      <c r="BK37">
        <v>0</v>
      </c>
      <c r="BL37">
        <v>1.7</v>
      </c>
      <c r="BM37">
        <f>BL37-BK37</f>
        <v>1.7</v>
      </c>
      <c r="BN37">
        <v>33.299999999999997</v>
      </c>
      <c r="BO37">
        <v>1</v>
      </c>
      <c r="BP37">
        <v>0</v>
      </c>
      <c r="BQ37">
        <v>0</v>
      </c>
      <c r="BR37" s="15">
        <f>BP37/MAX(0.01,(BP37+BQ37))</f>
        <v>0</v>
      </c>
      <c r="BS37">
        <v>0</v>
      </c>
      <c r="BT37">
        <v>0</v>
      </c>
      <c r="BU37" s="15">
        <f>BS37/MAX(0.01,(BS37+BT37))</f>
        <v>0</v>
      </c>
    </row>
    <row r="38" spans="2:73" x14ac:dyDescent="0.25">
      <c r="B38" t="s">
        <v>488</v>
      </c>
      <c r="C38" t="s">
        <v>133</v>
      </c>
      <c r="D38">
        <v>27</v>
      </c>
      <c r="E38" s="5" t="s">
        <v>489</v>
      </c>
      <c r="F38" s="6">
        <v>74</v>
      </c>
      <c r="G38" s="6">
        <v>190</v>
      </c>
      <c r="H38" s="7">
        <v>5</v>
      </c>
      <c r="I38" s="7">
        <v>0</v>
      </c>
      <c r="J38" s="7">
        <v>0</v>
      </c>
      <c r="K38" s="7">
        <v>0</v>
      </c>
      <c r="L38" s="7">
        <v>0</v>
      </c>
      <c r="M38" s="7">
        <v>0</v>
      </c>
      <c r="N38" s="7">
        <v>6</v>
      </c>
      <c r="O38" s="8">
        <v>8.4666700000000006</v>
      </c>
      <c r="P38" s="7">
        <v>8</v>
      </c>
      <c r="Q38" s="7">
        <v>0</v>
      </c>
      <c r="R38" s="7">
        <v>4</v>
      </c>
      <c r="S38" s="7">
        <v>0</v>
      </c>
      <c r="T38" s="7">
        <v>1</v>
      </c>
      <c r="U38" s="9">
        <f>P38/(H38*O38)*60</f>
        <v>11.338578213158183</v>
      </c>
      <c r="V38" s="9">
        <f>Q38/(H38*O38)*60</f>
        <v>0</v>
      </c>
      <c r="W38" s="9">
        <f>R38/(H38*O38)*60</f>
        <v>5.6692891065790914</v>
      </c>
      <c r="X38" s="9">
        <f>S38/(H38*O38)*60</f>
        <v>0</v>
      </c>
      <c r="Y38" s="9">
        <f>T38/(H38*O38)*60</f>
        <v>1.4173222766447728</v>
      </c>
      <c r="Z38" s="10">
        <v>52</v>
      </c>
      <c r="AA38" s="7">
        <v>0</v>
      </c>
      <c r="AB38" s="7">
        <v>0</v>
      </c>
      <c r="AC38" s="11">
        <f>AA38/MAX(1,(AA38+AB38))</f>
        <v>0</v>
      </c>
      <c r="AD38">
        <v>-0.3</v>
      </c>
      <c r="AE38">
        <v>0.1</v>
      </c>
      <c r="AF38">
        <v>0</v>
      </c>
      <c r="AG38">
        <v>-0.2</v>
      </c>
      <c r="AH38" s="8">
        <f>AG38/H38</f>
        <v>-0.04</v>
      </c>
      <c r="AI38" s="12">
        <f>AG38-(AM38-525000)/1000000*3</f>
        <v>-0.2</v>
      </c>
      <c r="AJ38" t="s">
        <v>75</v>
      </c>
      <c r="AK38">
        <v>2012</v>
      </c>
      <c r="AM38" s="13">
        <v>525000</v>
      </c>
      <c r="AN38" s="7">
        <v>0</v>
      </c>
      <c r="AO38" s="7">
        <v>0</v>
      </c>
      <c r="AP38" s="14">
        <f>(AN38+AO38)/AQ38*60</f>
        <v>0</v>
      </c>
      <c r="AQ38" s="12">
        <v>39.583333330000002</v>
      </c>
      <c r="AR38" s="7">
        <v>0</v>
      </c>
      <c r="AS38" s="7">
        <v>0</v>
      </c>
      <c r="AT38" s="14">
        <f>(AR38+AS38)/MAX(1,AU38)*60</f>
        <v>0</v>
      </c>
      <c r="AU38" s="12">
        <v>2.766666667</v>
      </c>
      <c r="AV38" s="12">
        <v>0</v>
      </c>
      <c r="AW38" s="7">
        <v>0</v>
      </c>
      <c r="AX38" s="7">
        <v>0</v>
      </c>
      <c r="AY38">
        <v>7.92</v>
      </c>
      <c r="AZ38">
        <v>43.19</v>
      </c>
      <c r="BA38" s="15">
        <f>AY38/MAX(0.01,(AY38+AZ38))</f>
        <v>0.15495989043240072</v>
      </c>
      <c r="BB38">
        <v>-0.55000000000000004</v>
      </c>
      <c r="BC38">
        <v>-3.18</v>
      </c>
      <c r="BD38" s="16">
        <v>14</v>
      </c>
      <c r="BE38">
        <v>-3.923</v>
      </c>
      <c r="BF38">
        <v>6.3049999999999997</v>
      </c>
      <c r="BG38">
        <v>-9.5</v>
      </c>
      <c r="BH38">
        <v>5.26</v>
      </c>
      <c r="BI38">
        <v>950</v>
      </c>
      <c r="BJ38">
        <v>1003</v>
      </c>
      <c r="BK38">
        <v>0</v>
      </c>
      <c r="BL38">
        <v>0</v>
      </c>
      <c r="BM38">
        <f>BL38-BK38</f>
        <v>0</v>
      </c>
      <c r="BN38">
        <v>33.299999999999997</v>
      </c>
      <c r="BO38">
        <v>1</v>
      </c>
      <c r="BP38">
        <v>0.55000000000000004</v>
      </c>
      <c r="BQ38">
        <v>3.51</v>
      </c>
      <c r="BR38" s="15">
        <f>BP38/MAX(0.01,(BP38+BQ38))</f>
        <v>0.13546798029556653</v>
      </c>
      <c r="BS38">
        <v>0</v>
      </c>
      <c r="BT38">
        <v>0</v>
      </c>
      <c r="BU38" s="15">
        <f>BS38/MAX(0.01,(BS38+BT38))</f>
        <v>0</v>
      </c>
    </row>
    <row r="39" spans="2:73" x14ac:dyDescent="0.25">
      <c r="B39" t="s">
        <v>258</v>
      </c>
      <c r="C39" t="s">
        <v>259</v>
      </c>
      <c r="D39">
        <v>26</v>
      </c>
      <c r="E39" s="5" t="s">
        <v>260</v>
      </c>
      <c r="F39" s="6">
        <v>73</v>
      </c>
      <c r="G39" s="6">
        <v>206</v>
      </c>
      <c r="H39" s="7">
        <v>5</v>
      </c>
      <c r="I39" s="7">
        <v>0</v>
      </c>
      <c r="J39" s="7">
        <v>1</v>
      </c>
      <c r="K39" s="7">
        <v>1</v>
      </c>
      <c r="L39" s="7">
        <v>-2</v>
      </c>
      <c r="M39" s="7">
        <v>4</v>
      </c>
      <c r="N39" s="7">
        <v>6</v>
      </c>
      <c r="O39" s="8">
        <v>9.0500000000000007</v>
      </c>
      <c r="P39" s="7">
        <v>4</v>
      </c>
      <c r="Q39" s="7">
        <v>1</v>
      </c>
      <c r="R39" s="7">
        <v>1</v>
      </c>
      <c r="S39" s="7">
        <v>1</v>
      </c>
      <c r="T39" s="7">
        <v>3</v>
      </c>
      <c r="U39" s="9">
        <f>P39/(H39*O39)*60</f>
        <v>5.3038674033149169</v>
      </c>
      <c r="V39" s="9">
        <f>Q39/(H39*O39)*60</f>
        <v>1.3259668508287292</v>
      </c>
      <c r="W39" s="9">
        <f>R39/(H39*O39)*60</f>
        <v>1.3259668508287292</v>
      </c>
      <c r="X39" s="9">
        <f>S39/(H39*O39)*60</f>
        <v>1.3259668508287292</v>
      </c>
      <c r="Y39" s="9">
        <f>T39/(H39*O39)*60</f>
        <v>3.9779005524861875</v>
      </c>
      <c r="Z39" s="10">
        <v>69</v>
      </c>
      <c r="AA39" s="7">
        <v>0</v>
      </c>
      <c r="AB39" s="7">
        <v>0</v>
      </c>
      <c r="AC39" s="11">
        <f>AA39/MAX(1,(AA39+AB39))</f>
        <v>0</v>
      </c>
      <c r="AD39">
        <v>-0.1</v>
      </c>
      <c r="AE39">
        <v>-0.1</v>
      </c>
      <c r="AF39">
        <v>0</v>
      </c>
      <c r="AG39">
        <v>-0.2</v>
      </c>
      <c r="AH39" s="8">
        <f>AG39/H39</f>
        <v>-0.04</v>
      </c>
      <c r="AI39" s="12">
        <f>AG39-(AM39-525000)/1000000*3</f>
        <v>-0.42499999999999999</v>
      </c>
      <c r="AJ39" t="s">
        <v>75</v>
      </c>
      <c r="AK39">
        <v>2012</v>
      </c>
      <c r="AM39" s="13">
        <v>600000</v>
      </c>
      <c r="AN39" s="7">
        <v>0</v>
      </c>
      <c r="AO39" s="7">
        <v>1</v>
      </c>
      <c r="AP39" s="14">
        <f>(AN39+AO39)/AQ39*60</f>
        <v>1.3432835819893074</v>
      </c>
      <c r="AQ39" s="12">
        <v>44.666666669999998</v>
      </c>
      <c r="AR39" s="7">
        <v>0</v>
      </c>
      <c r="AS39" s="7">
        <v>0</v>
      </c>
      <c r="AT39" s="14">
        <f>(AR39+AS39)/MAX(1,AU39)*60</f>
        <v>0</v>
      </c>
      <c r="AU39" s="12">
        <v>0.65</v>
      </c>
      <c r="AV39" s="12">
        <v>0</v>
      </c>
      <c r="AW39" s="7">
        <v>0</v>
      </c>
      <c r="AX39" s="7">
        <v>0</v>
      </c>
      <c r="AY39">
        <v>8.93</v>
      </c>
      <c r="AZ39">
        <v>39.770000000000003</v>
      </c>
      <c r="BA39" s="15">
        <f>AY39/MAX(0.01,(AY39+AZ39))</f>
        <v>0.18336755646817246</v>
      </c>
      <c r="BB39">
        <v>-3.0190000000000001</v>
      </c>
      <c r="BC39">
        <v>-2.6850000000000001</v>
      </c>
      <c r="BD39">
        <v>13</v>
      </c>
      <c r="BE39">
        <v>-1.014</v>
      </c>
      <c r="BF39">
        <v>9.0500000000000007</v>
      </c>
      <c r="BG39">
        <v>3.5</v>
      </c>
      <c r="BH39">
        <v>5.26</v>
      </c>
      <c r="BI39">
        <v>813</v>
      </c>
      <c r="BJ39">
        <v>865</v>
      </c>
      <c r="BK39">
        <v>1.3</v>
      </c>
      <c r="BL39">
        <v>1.3</v>
      </c>
      <c r="BM39">
        <f>BL39-BK39</f>
        <v>0</v>
      </c>
      <c r="BN39">
        <v>78.599999999999994</v>
      </c>
      <c r="BO39">
        <v>14</v>
      </c>
      <c r="BP39">
        <v>0.13</v>
      </c>
      <c r="BQ39">
        <v>5.68</v>
      </c>
      <c r="BR39" s="15">
        <f>BP39/MAX(0.01,(BP39+BQ39))</f>
        <v>2.2375215146299487E-2</v>
      </c>
      <c r="BS39">
        <v>0</v>
      </c>
      <c r="BT39">
        <v>0</v>
      </c>
      <c r="BU39" s="15">
        <f>BS39/MAX(0.01,(BS39+BT39))</f>
        <v>0</v>
      </c>
    </row>
    <row r="40" spans="2:73" x14ac:dyDescent="0.25">
      <c r="B40" t="s">
        <v>321</v>
      </c>
      <c r="C40" t="s">
        <v>322</v>
      </c>
      <c r="D40">
        <v>30</v>
      </c>
      <c r="E40" s="5" t="s">
        <v>323</v>
      </c>
      <c r="F40" s="6">
        <v>75</v>
      </c>
      <c r="G40" s="6">
        <v>207</v>
      </c>
      <c r="H40" s="7">
        <v>5</v>
      </c>
      <c r="I40" s="7">
        <v>0</v>
      </c>
      <c r="J40" s="7">
        <v>2</v>
      </c>
      <c r="K40" s="7">
        <v>2</v>
      </c>
      <c r="L40" s="7">
        <v>2</v>
      </c>
      <c r="M40" s="7">
        <v>0</v>
      </c>
      <c r="N40" s="7">
        <v>7</v>
      </c>
      <c r="O40" s="8">
        <v>12.9</v>
      </c>
      <c r="P40" s="7">
        <v>7</v>
      </c>
      <c r="Q40" s="7">
        <v>2</v>
      </c>
      <c r="R40" s="7">
        <v>2</v>
      </c>
      <c r="S40" s="7">
        <v>1</v>
      </c>
      <c r="T40" s="7">
        <v>0</v>
      </c>
      <c r="U40" s="9">
        <f>P40/(H40*O40)*60</f>
        <v>6.5116279069767442</v>
      </c>
      <c r="V40" s="9">
        <f>Q40/(H40*O40)*60</f>
        <v>1.8604651162790697</v>
      </c>
      <c r="W40" s="9">
        <f>R40/(H40*O40)*60</f>
        <v>1.8604651162790697</v>
      </c>
      <c r="X40" s="9">
        <f>S40/(H40*O40)*60</f>
        <v>0.93023255813953487</v>
      </c>
      <c r="Y40" s="9">
        <f>T40/(H40*O40)*60</f>
        <v>0</v>
      </c>
      <c r="Z40" s="10">
        <v>93</v>
      </c>
      <c r="AA40" s="7">
        <v>1</v>
      </c>
      <c r="AB40" s="7">
        <v>5</v>
      </c>
      <c r="AC40" s="11">
        <f>AA40/MAX(1,(AA40+AB40))</f>
        <v>0.16666666666666666</v>
      </c>
      <c r="AD40">
        <v>-0.1</v>
      </c>
      <c r="AE40">
        <v>0.4</v>
      </c>
      <c r="AF40">
        <v>0</v>
      </c>
      <c r="AG40">
        <v>0.3</v>
      </c>
      <c r="AH40" s="8">
        <f>AG40/H40</f>
        <v>0.06</v>
      </c>
      <c r="AI40" s="12">
        <f>AG40-(AM40-525000)/1000000*3</f>
        <v>7.5000000000000011E-2</v>
      </c>
      <c r="AJ40" t="s">
        <v>75</v>
      </c>
      <c r="AK40">
        <v>2012</v>
      </c>
      <c r="AM40" s="13">
        <v>600000</v>
      </c>
      <c r="AN40" s="7">
        <v>0</v>
      </c>
      <c r="AO40" s="7">
        <v>2</v>
      </c>
      <c r="AP40" s="14">
        <f>(AN40+AO40)/AQ40*60</f>
        <v>2.1108179419525062</v>
      </c>
      <c r="AQ40" s="12">
        <v>56.85</v>
      </c>
      <c r="AR40" s="7">
        <v>0</v>
      </c>
      <c r="AS40" s="7">
        <v>0</v>
      </c>
      <c r="AT40" s="14">
        <f>(AR40+AS40)/MAX(1,AU40)*60</f>
        <v>0</v>
      </c>
      <c r="AU40" s="12">
        <v>7.2</v>
      </c>
      <c r="AV40" s="12">
        <v>0.5</v>
      </c>
      <c r="AW40" s="7">
        <v>0</v>
      </c>
      <c r="AX40" s="7">
        <v>0</v>
      </c>
      <c r="AY40">
        <v>11.37</v>
      </c>
      <c r="AZ40">
        <v>36.200000000000003</v>
      </c>
      <c r="BA40" s="15">
        <f>AY40/MAX(0.01,(AY40+AZ40))</f>
        <v>0.23901618667227242</v>
      </c>
      <c r="BB40">
        <v>0.28100000000000003</v>
      </c>
      <c r="BC40">
        <v>4.3609999999999998</v>
      </c>
      <c r="BD40" s="16">
        <v>8</v>
      </c>
      <c r="BE40">
        <v>0.92300000000000004</v>
      </c>
      <c r="BF40">
        <v>-11.103</v>
      </c>
      <c r="BG40">
        <v>-2.5</v>
      </c>
      <c r="BH40">
        <v>19.05</v>
      </c>
      <c r="BI40">
        <v>976</v>
      </c>
      <c r="BJ40">
        <v>1166</v>
      </c>
      <c r="BK40">
        <v>0</v>
      </c>
      <c r="BL40">
        <v>0</v>
      </c>
      <c r="BM40">
        <f>BL40-BK40</f>
        <v>0</v>
      </c>
      <c r="BN40">
        <v>40</v>
      </c>
      <c r="BO40">
        <v>4</v>
      </c>
      <c r="BP40">
        <v>1.25</v>
      </c>
      <c r="BQ40">
        <v>3.56</v>
      </c>
      <c r="BR40" s="15">
        <f>BP40/MAX(0.01,(BP40+BQ40))</f>
        <v>0.25987525987525983</v>
      </c>
      <c r="BS40">
        <v>0.1</v>
      </c>
      <c r="BT40">
        <v>6.32</v>
      </c>
      <c r="BU40" s="15">
        <f>BS40/MAX(0.01,(BS40+BT40))</f>
        <v>1.5576323987538943E-2</v>
      </c>
    </row>
    <row r="41" spans="2:73" x14ac:dyDescent="0.25">
      <c r="B41" t="s">
        <v>94</v>
      </c>
      <c r="C41" t="s">
        <v>95</v>
      </c>
      <c r="D41">
        <v>31</v>
      </c>
      <c r="E41" s="5" t="s">
        <v>96</v>
      </c>
      <c r="F41" s="6">
        <v>76</v>
      </c>
      <c r="G41" s="6">
        <v>220</v>
      </c>
      <c r="H41" s="7">
        <v>5</v>
      </c>
      <c r="I41" s="7">
        <v>0</v>
      </c>
      <c r="J41" s="7">
        <v>0</v>
      </c>
      <c r="K41" s="7">
        <v>0</v>
      </c>
      <c r="L41" s="7">
        <v>0</v>
      </c>
      <c r="M41" s="7">
        <v>5</v>
      </c>
      <c r="N41" s="7">
        <v>0</v>
      </c>
      <c r="O41" s="8">
        <v>6.4333299999999998</v>
      </c>
      <c r="P41" s="7">
        <v>7</v>
      </c>
      <c r="Q41" s="7">
        <v>0</v>
      </c>
      <c r="R41" s="7">
        <v>0</v>
      </c>
      <c r="S41" s="7">
        <v>0</v>
      </c>
      <c r="T41" s="7">
        <v>0</v>
      </c>
      <c r="U41" s="9">
        <f>P41/(H41*O41)*60</f>
        <v>13.057001583938646</v>
      </c>
      <c r="V41" s="9">
        <f>Q41/(H41*O41)*60</f>
        <v>0</v>
      </c>
      <c r="W41" s="9">
        <f>R41/(H41*O41)*60</f>
        <v>0</v>
      </c>
      <c r="X41" s="9">
        <f>S41/(H41*O41)*60</f>
        <v>0</v>
      </c>
      <c r="Y41" s="9">
        <f>T41/(H41*O41)*60</f>
        <v>0</v>
      </c>
      <c r="Z41" s="10">
        <v>45</v>
      </c>
      <c r="AA41" s="7">
        <v>12</v>
      </c>
      <c r="AB41" s="7">
        <v>10</v>
      </c>
      <c r="AC41" s="11">
        <f>AA41/MAX(1,(AA41+AB41))</f>
        <v>0.54545454545454541</v>
      </c>
      <c r="AD41">
        <v>-0.1</v>
      </c>
      <c r="AE41">
        <v>0</v>
      </c>
      <c r="AF41">
        <v>0</v>
      </c>
      <c r="AG41">
        <v>-0.1</v>
      </c>
      <c r="AH41" s="8">
        <f>AG41/H41</f>
        <v>-0.02</v>
      </c>
      <c r="AI41" s="12">
        <f>AG41-(AM41-525000)/1000000*3</f>
        <v>-0.25</v>
      </c>
      <c r="AJ41" t="s">
        <v>75</v>
      </c>
      <c r="AK41">
        <v>2012</v>
      </c>
      <c r="AM41" s="13">
        <v>575000</v>
      </c>
      <c r="AN41" s="7">
        <v>0</v>
      </c>
      <c r="AO41" s="7">
        <v>0</v>
      </c>
      <c r="AP41" s="14">
        <f>(AN41+AO41)/AQ41*60</f>
        <v>0</v>
      </c>
      <c r="AQ41" s="12">
        <v>32.183333330000004</v>
      </c>
      <c r="AR41" s="7">
        <v>0</v>
      </c>
      <c r="AS41" s="7">
        <v>0</v>
      </c>
      <c r="AT41" s="14">
        <f>(AR41+AS41)/MAX(1,AU41)*60</f>
        <v>0</v>
      </c>
      <c r="AU41" s="12">
        <v>0</v>
      </c>
      <c r="AV41" s="12">
        <v>0</v>
      </c>
      <c r="AW41" s="7">
        <v>0</v>
      </c>
      <c r="AX41" s="7">
        <v>0</v>
      </c>
      <c r="AY41">
        <v>6.44</v>
      </c>
      <c r="AZ41">
        <v>43.82</v>
      </c>
      <c r="BA41" s="15">
        <f>AY41/MAX(0.01,(AY41+AZ41))</f>
        <v>0.12813370473537605</v>
      </c>
      <c r="BB41">
        <v>-0.86399999999999999</v>
      </c>
      <c r="BC41">
        <v>-0.33600000000000002</v>
      </c>
      <c r="BD41">
        <v>14</v>
      </c>
      <c r="BE41">
        <v>-6.97</v>
      </c>
      <c r="BF41">
        <v>-7.891</v>
      </c>
      <c r="BG41">
        <v>-30.4</v>
      </c>
      <c r="BH41">
        <v>0</v>
      </c>
      <c r="BI41">
        <v>1000</v>
      </c>
      <c r="BJ41">
        <v>1000</v>
      </c>
      <c r="BK41">
        <v>0</v>
      </c>
      <c r="BL41">
        <v>0</v>
      </c>
      <c r="BM41">
        <f>BL41-BK41</f>
        <v>0</v>
      </c>
      <c r="BN41">
        <v>40</v>
      </c>
      <c r="BO41">
        <v>1</v>
      </c>
      <c r="BP41">
        <v>0</v>
      </c>
      <c r="BQ41">
        <v>0</v>
      </c>
      <c r="BR41" s="15">
        <f>BP41/MAX(0.01,(BP41+BQ41))</f>
        <v>0</v>
      </c>
      <c r="BS41">
        <v>0</v>
      </c>
      <c r="BT41">
        <v>0</v>
      </c>
      <c r="BU41" s="15">
        <f>BS41/MAX(0.01,(BS41+BT41))</f>
        <v>0</v>
      </c>
    </row>
    <row r="42" spans="2:73" x14ac:dyDescent="0.25">
      <c r="B42" t="s">
        <v>612</v>
      </c>
      <c r="C42" t="s">
        <v>468</v>
      </c>
      <c r="D42">
        <v>24</v>
      </c>
      <c r="E42" s="5" t="s">
        <v>613</v>
      </c>
      <c r="F42" s="6">
        <v>73</v>
      </c>
      <c r="G42" s="6">
        <v>189</v>
      </c>
      <c r="H42" s="7">
        <v>5</v>
      </c>
      <c r="I42" s="7">
        <v>0</v>
      </c>
      <c r="J42" s="7">
        <v>0</v>
      </c>
      <c r="K42" s="7">
        <v>0</v>
      </c>
      <c r="L42" s="7">
        <v>-1</v>
      </c>
      <c r="M42" s="7">
        <v>0</v>
      </c>
      <c r="N42" s="7">
        <v>2</v>
      </c>
      <c r="O42" s="8">
        <v>14.133330000000001</v>
      </c>
      <c r="P42" s="7">
        <v>0</v>
      </c>
      <c r="Q42" s="7">
        <v>4</v>
      </c>
      <c r="R42" s="7">
        <v>2</v>
      </c>
      <c r="S42" s="7">
        <v>3</v>
      </c>
      <c r="T42" s="7">
        <v>3</v>
      </c>
      <c r="U42" s="9">
        <f>P42/(H42*O42)*60</f>
        <v>0</v>
      </c>
      <c r="V42" s="9">
        <f>Q42/(H42*O42)*60</f>
        <v>3.3962272160913241</v>
      </c>
      <c r="W42" s="9">
        <f>R42/(H42*O42)*60</f>
        <v>1.698113608045662</v>
      </c>
      <c r="X42" s="9">
        <f>S42/(H42*O42)*60</f>
        <v>2.547170412068493</v>
      </c>
      <c r="Y42" s="9">
        <f>T42/(H42*O42)*60</f>
        <v>2.547170412068493</v>
      </c>
      <c r="Z42" s="10">
        <v>102</v>
      </c>
      <c r="AA42" s="7">
        <v>0</v>
      </c>
      <c r="AB42" s="7">
        <v>0</v>
      </c>
      <c r="AC42" s="11">
        <f>AA42/MAX(1,(AA42+AB42))</f>
        <v>0</v>
      </c>
      <c r="AD42">
        <v>-0.2</v>
      </c>
      <c r="AE42">
        <v>0</v>
      </c>
      <c r="AF42">
        <v>0</v>
      </c>
      <c r="AG42">
        <v>-0.2</v>
      </c>
      <c r="AH42" s="8">
        <f>AG42/H42</f>
        <v>-0.04</v>
      </c>
      <c r="AI42" s="12">
        <f>AG42-(AM42-525000)/1000000*3</f>
        <v>-0.83000000000000007</v>
      </c>
      <c r="AJ42" t="s">
        <v>605</v>
      </c>
      <c r="AK42">
        <v>2012</v>
      </c>
      <c r="AM42" s="13">
        <v>735000</v>
      </c>
      <c r="AN42" s="7">
        <v>0</v>
      </c>
      <c r="AO42" s="7">
        <v>0</v>
      </c>
      <c r="AP42" s="14">
        <f>(AN42+AO42)/AQ42*60</f>
        <v>0</v>
      </c>
      <c r="AQ42" s="12">
        <v>62.85</v>
      </c>
      <c r="AR42" s="7">
        <v>0</v>
      </c>
      <c r="AS42" s="7">
        <v>0</v>
      </c>
      <c r="AT42" s="14">
        <f>(AR42+AS42)/MAX(1,AU42)*60</f>
        <v>0</v>
      </c>
      <c r="AU42" s="12">
        <v>6.4333333330000002</v>
      </c>
      <c r="AV42" s="12">
        <v>1.433333333</v>
      </c>
      <c r="AW42" s="7">
        <v>0</v>
      </c>
      <c r="AX42" s="7">
        <v>0</v>
      </c>
      <c r="AY42">
        <v>12.06</v>
      </c>
      <c r="AZ42">
        <v>35.909999999999997</v>
      </c>
      <c r="BA42" s="15">
        <f>AY42/MAX(0.01,(AY42+AZ42))</f>
        <v>0.25140712945590998</v>
      </c>
      <c r="BB42">
        <v>-1.5289999999999999</v>
      </c>
      <c r="BC42">
        <v>-0.50700000000000001</v>
      </c>
      <c r="BD42">
        <v>9</v>
      </c>
      <c r="BE42">
        <v>-1.603</v>
      </c>
      <c r="BF42">
        <v>-2.0760000000000001</v>
      </c>
      <c r="BG42">
        <v>-27.8</v>
      </c>
      <c r="BH42">
        <v>5.26</v>
      </c>
      <c r="BI42">
        <v>951</v>
      </c>
      <c r="BJ42">
        <v>1004</v>
      </c>
      <c r="BK42">
        <v>0</v>
      </c>
      <c r="BL42">
        <v>0</v>
      </c>
      <c r="BM42">
        <f>BL42-BK42</f>
        <v>0</v>
      </c>
      <c r="BN42">
        <v>40</v>
      </c>
      <c r="BO42">
        <v>1</v>
      </c>
      <c r="BP42">
        <v>1.29</v>
      </c>
      <c r="BQ42">
        <v>3.8</v>
      </c>
      <c r="BR42" s="15">
        <f>BP42/MAX(0.01,(BP42+BQ42))</f>
        <v>0.25343811394891946</v>
      </c>
      <c r="BS42">
        <v>0.28999999999999998</v>
      </c>
      <c r="BT42">
        <v>5.21</v>
      </c>
      <c r="BU42" s="15">
        <f>BS42/MAX(0.01,(BS42+BT42))</f>
        <v>5.2727272727272727E-2</v>
      </c>
    </row>
    <row r="43" spans="2:73" x14ac:dyDescent="0.25">
      <c r="B43" t="s">
        <v>525</v>
      </c>
      <c r="C43" t="s">
        <v>145</v>
      </c>
      <c r="D43">
        <v>27</v>
      </c>
      <c r="E43" s="5" t="s">
        <v>526</v>
      </c>
      <c r="F43" s="6">
        <v>67</v>
      </c>
      <c r="G43" s="6">
        <v>175</v>
      </c>
      <c r="H43" s="7">
        <v>4</v>
      </c>
      <c r="I43" s="7">
        <v>0</v>
      </c>
      <c r="J43" s="7">
        <v>0</v>
      </c>
      <c r="K43" s="7">
        <v>0</v>
      </c>
      <c r="L43" s="7">
        <v>-1</v>
      </c>
      <c r="M43" s="7">
        <v>0</v>
      </c>
      <c r="N43" s="7">
        <v>5</v>
      </c>
      <c r="O43" s="8">
        <v>7.55</v>
      </c>
      <c r="P43" s="7">
        <v>1</v>
      </c>
      <c r="Q43" s="7">
        <v>0</v>
      </c>
      <c r="R43" s="7">
        <v>2</v>
      </c>
      <c r="S43" s="7">
        <v>1</v>
      </c>
      <c r="T43" s="7">
        <v>1</v>
      </c>
      <c r="U43" s="9">
        <f>P43/(H43*O43)*60</f>
        <v>1.9867549668874174</v>
      </c>
      <c r="V43" s="9">
        <f>Q43/(H43*O43)*60</f>
        <v>0</v>
      </c>
      <c r="W43" s="9">
        <f>R43/(H43*O43)*60</f>
        <v>3.9735099337748347</v>
      </c>
      <c r="X43" s="9">
        <f>S43/(H43*O43)*60</f>
        <v>1.9867549668874174</v>
      </c>
      <c r="Y43" s="9">
        <f>T43/(H43*O43)*60</f>
        <v>1.9867549668874174</v>
      </c>
      <c r="Z43" s="10">
        <v>48</v>
      </c>
      <c r="AA43" s="7">
        <v>3</v>
      </c>
      <c r="AB43" s="7">
        <v>1</v>
      </c>
      <c r="AC43" s="11">
        <f>AA43/MAX(1,(AA43+AB43))</f>
        <v>0.75</v>
      </c>
      <c r="AD43">
        <v>-0.4</v>
      </c>
      <c r="AE43">
        <v>0</v>
      </c>
      <c r="AF43">
        <v>0</v>
      </c>
      <c r="AG43">
        <v>-0.4</v>
      </c>
      <c r="AH43" s="8">
        <f>AG43/H43</f>
        <v>-0.1</v>
      </c>
      <c r="AI43" s="12">
        <f>AG43-(AM43-525000)/1000000*3</f>
        <v>-0.625</v>
      </c>
      <c r="AJ43" t="s">
        <v>75</v>
      </c>
      <c r="AK43">
        <v>2012</v>
      </c>
      <c r="AM43" s="13">
        <v>600000</v>
      </c>
      <c r="AN43" s="7">
        <v>0</v>
      </c>
      <c r="AO43" s="7">
        <v>0</v>
      </c>
      <c r="AP43" s="14">
        <f>(AN43+AO43)/AQ43*60</f>
        <v>0</v>
      </c>
      <c r="AQ43" s="12">
        <v>25.283333330000001</v>
      </c>
      <c r="AR43" s="7">
        <v>0</v>
      </c>
      <c r="AS43" s="7">
        <v>0</v>
      </c>
      <c r="AT43" s="14">
        <f>(AR43+AS43)/MAX(1,AU43)*60</f>
        <v>0</v>
      </c>
      <c r="AU43" s="12">
        <v>4.9666666670000001</v>
      </c>
      <c r="AV43" s="12">
        <v>0</v>
      </c>
      <c r="AW43" s="7">
        <v>0</v>
      </c>
      <c r="AX43" s="7">
        <v>0</v>
      </c>
      <c r="AY43">
        <v>6.32</v>
      </c>
      <c r="AZ43">
        <v>42.52</v>
      </c>
      <c r="BA43" s="15">
        <f>AY43/MAX(0.01,(AY43+AZ43))</f>
        <v>0.12940212940212939</v>
      </c>
      <c r="BB43">
        <v>-1.639</v>
      </c>
      <c r="BC43">
        <v>-1.931</v>
      </c>
      <c r="BD43" s="16">
        <v>16</v>
      </c>
      <c r="BE43">
        <v>-1.1120000000000001</v>
      </c>
      <c r="BF43">
        <v>6.6029999999999998</v>
      </c>
      <c r="BG43">
        <v>22.6</v>
      </c>
      <c r="BH43">
        <v>4.76</v>
      </c>
      <c r="BI43">
        <v>800</v>
      </c>
      <c r="BJ43">
        <v>848</v>
      </c>
      <c r="BK43">
        <v>0</v>
      </c>
      <c r="BL43">
        <v>2.4</v>
      </c>
      <c r="BM43">
        <f>BL43-BK43</f>
        <v>2.4</v>
      </c>
      <c r="BN43">
        <v>84.6</v>
      </c>
      <c r="BO43">
        <v>17</v>
      </c>
      <c r="BP43">
        <v>1.24</v>
      </c>
      <c r="BQ43">
        <v>3.54</v>
      </c>
      <c r="BR43" s="15">
        <f>BP43/MAX(0.01,(BP43+BQ43))</f>
        <v>0.2594142259414226</v>
      </c>
      <c r="BS43">
        <v>0</v>
      </c>
      <c r="BT43">
        <v>0</v>
      </c>
      <c r="BU43" s="15">
        <f>BS43/MAX(0.01,(BS43+BT43))</f>
        <v>0</v>
      </c>
    </row>
    <row r="44" spans="2:73" x14ac:dyDescent="0.25">
      <c r="B44" t="s">
        <v>606</v>
      </c>
      <c r="C44" t="s">
        <v>607</v>
      </c>
      <c r="D44">
        <v>25</v>
      </c>
      <c r="E44" s="5" t="s">
        <v>608</v>
      </c>
      <c r="F44" s="6">
        <v>74</v>
      </c>
      <c r="G44" s="6">
        <v>199</v>
      </c>
      <c r="H44" s="7">
        <v>3</v>
      </c>
      <c r="I44" s="7">
        <v>0</v>
      </c>
      <c r="J44" s="7">
        <v>0</v>
      </c>
      <c r="K44" s="7">
        <v>0</v>
      </c>
      <c r="L44" s="7">
        <v>0</v>
      </c>
      <c r="M44" s="7">
        <v>0</v>
      </c>
      <c r="N44" s="7">
        <v>0</v>
      </c>
      <c r="O44" s="8">
        <v>4.1666699999999999</v>
      </c>
      <c r="P44" s="7">
        <v>4</v>
      </c>
      <c r="Q44" s="7">
        <v>0</v>
      </c>
      <c r="R44" s="7">
        <v>0</v>
      </c>
      <c r="S44" s="7">
        <v>0</v>
      </c>
      <c r="T44" s="7">
        <v>0</v>
      </c>
      <c r="U44" s="9">
        <f>P44/(H44*O44)*60</f>
        <v>19.199984640012289</v>
      </c>
      <c r="V44" s="9">
        <f>Q44/(H44*O44)*60</f>
        <v>0</v>
      </c>
      <c r="W44" s="9">
        <f>R44/(H44*O44)*60</f>
        <v>0</v>
      </c>
      <c r="X44" s="9">
        <f>S44/(H44*O44)*60</f>
        <v>0</v>
      </c>
      <c r="Y44" s="9">
        <f>T44/(H44*O44)*60</f>
        <v>0</v>
      </c>
      <c r="Z44" s="10">
        <v>23</v>
      </c>
      <c r="AA44" s="7">
        <v>3</v>
      </c>
      <c r="AB44" s="7">
        <v>2</v>
      </c>
      <c r="AC44" s="11">
        <f>AA44/MAX(1,(AA44+AB44))</f>
        <v>0.6</v>
      </c>
      <c r="AD44">
        <v>-0.3</v>
      </c>
      <c r="AE44">
        <v>0.1</v>
      </c>
      <c r="AF44">
        <v>0</v>
      </c>
      <c r="AG44">
        <v>-0.2</v>
      </c>
      <c r="AH44" s="8">
        <f>AG44/H44</f>
        <v>-6.6666666666666666E-2</v>
      </c>
      <c r="AI44" s="12">
        <f>AG44-(AM44-525000)/1000000*3</f>
        <v>-0.2</v>
      </c>
      <c r="AJ44" t="s">
        <v>605</v>
      </c>
      <c r="AK44">
        <v>2012</v>
      </c>
      <c r="AM44" s="13">
        <v>525000</v>
      </c>
      <c r="AN44" s="7">
        <v>0</v>
      </c>
      <c r="AO44" s="7">
        <v>0</v>
      </c>
      <c r="AP44" s="14">
        <f>(AN44+AO44)/AQ44*60</f>
        <v>0</v>
      </c>
      <c r="AQ44" s="12">
        <v>12.53333333</v>
      </c>
      <c r="AR44" s="7">
        <v>0</v>
      </c>
      <c r="AS44" s="7">
        <v>0</v>
      </c>
      <c r="AT44" s="14">
        <f>(AR44+AS44)/MAX(1,AU44)*60</f>
        <v>0</v>
      </c>
      <c r="AU44" s="12">
        <v>0</v>
      </c>
      <c r="AV44" s="12">
        <v>0</v>
      </c>
      <c r="AW44" s="7">
        <v>0</v>
      </c>
      <c r="AX44" s="7">
        <v>0</v>
      </c>
      <c r="AY44">
        <v>4.18</v>
      </c>
      <c r="AZ44">
        <v>45.36</v>
      </c>
      <c r="BA44" s="15">
        <f>AY44/MAX(0.01,(AY44+AZ44))</f>
        <v>8.4376261606782396E-2</v>
      </c>
      <c r="BB44">
        <v>-2.9260000000000002</v>
      </c>
      <c r="BC44">
        <v>-0.86</v>
      </c>
      <c r="BD44">
        <v>15</v>
      </c>
      <c r="BE44">
        <v>-2.6240000000000001</v>
      </c>
      <c r="BF44">
        <v>0.16900000000000001</v>
      </c>
      <c r="BG44">
        <v>4.5</v>
      </c>
      <c r="BH44">
        <v>50</v>
      </c>
      <c r="BI44">
        <v>833</v>
      </c>
      <c r="BJ44">
        <v>1333</v>
      </c>
      <c r="BK44">
        <v>0</v>
      </c>
      <c r="BL44">
        <v>4.8</v>
      </c>
      <c r="BM44">
        <f>BL44-BK44</f>
        <v>4.8</v>
      </c>
      <c r="BN44">
        <v>60</v>
      </c>
      <c r="BO44">
        <v>15</v>
      </c>
      <c r="BP44">
        <v>0</v>
      </c>
      <c r="BQ44">
        <v>0</v>
      </c>
      <c r="BR44" s="15">
        <f>BP44/MAX(0.01,(BP44+BQ44))</f>
        <v>0</v>
      </c>
      <c r="BS44">
        <v>0</v>
      </c>
      <c r="BT44">
        <v>0</v>
      </c>
      <c r="BU44" s="15">
        <f>BS44/MAX(0.01,(BS44+BT44))</f>
        <v>0</v>
      </c>
    </row>
    <row r="45" spans="2:73" x14ac:dyDescent="0.25">
      <c r="B45" t="s">
        <v>633</v>
      </c>
      <c r="C45" t="s">
        <v>634</v>
      </c>
      <c r="D45">
        <v>24</v>
      </c>
      <c r="E45" s="5" t="s">
        <v>635</v>
      </c>
      <c r="F45" s="6">
        <v>76</v>
      </c>
      <c r="G45" s="6">
        <v>220</v>
      </c>
      <c r="H45" s="7">
        <v>3</v>
      </c>
      <c r="I45" s="7">
        <v>0</v>
      </c>
      <c r="J45" s="7">
        <v>0</v>
      </c>
      <c r="K45" s="7">
        <v>0</v>
      </c>
      <c r="L45" s="7">
        <v>0</v>
      </c>
      <c r="M45" s="7">
        <v>10</v>
      </c>
      <c r="N45" s="7">
        <v>0</v>
      </c>
      <c r="O45" s="8">
        <v>1.9666699999999999</v>
      </c>
      <c r="P45" s="7">
        <v>2</v>
      </c>
      <c r="Q45" s="7">
        <v>0</v>
      </c>
      <c r="R45" s="7">
        <v>0</v>
      </c>
      <c r="S45" s="7">
        <v>0</v>
      </c>
      <c r="T45" s="7">
        <v>0</v>
      </c>
      <c r="U45" s="9">
        <f>P45/(H45*O45)*60</f>
        <v>20.338948578053259</v>
      </c>
      <c r="V45" s="9">
        <f>Q45/(H45*O45)*60</f>
        <v>0</v>
      </c>
      <c r="W45" s="9">
        <f>R45/(H45*O45)*60</f>
        <v>0</v>
      </c>
      <c r="X45" s="9">
        <f>S45/(H45*O45)*60</f>
        <v>0</v>
      </c>
      <c r="Y45" s="9">
        <f>T45/(H45*O45)*60</f>
        <v>0</v>
      </c>
      <c r="Z45" s="10">
        <v>8</v>
      </c>
      <c r="AA45" s="7">
        <v>0</v>
      </c>
      <c r="AB45" s="7">
        <v>0</v>
      </c>
      <c r="AC45" s="11">
        <f>AA45/MAX(1,(AA45+AB45))</f>
        <v>0</v>
      </c>
      <c r="AD45">
        <v>-0.1</v>
      </c>
      <c r="AE45">
        <v>0</v>
      </c>
      <c r="AF45">
        <v>0</v>
      </c>
      <c r="AG45">
        <v>-0.1</v>
      </c>
      <c r="AH45" s="8">
        <f>AG45/H45</f>
        <v>-3.3333333333333333E-2</v>
      </c>
      <c r="AI45" s="12">
        <f>AG45-(AM45-525000)/1000000*3</f>
        <v>-0.1</v>
      </c>
      <c r="AJ45" t="s">
        <v>605</v>
      </c>
      <c r="AK45">
        <v>2012</v>
      </c>
      <c r="AM45" s="13">
        <v>525000</v>
      </c>
      <c r="AN45" s="7">
        <v>0</v>
      </c>
      <c r="AO45" s="7">
        <v>0</v>
      </c>
      <c r="AP45" s="14">
        <f>(AN45+AO45)/AQ45*60</f>
        <v>0</v>
      </c>
      <c r="AQ45" s="12">
        <v>5.9333333330000002</v>
      </c>
      <c r="AR45" s="7">
        <v>0</v>
      </c>
      <c r="AS45" s="7">
        <v>0</v>
      </c>
      <c r="AT45" s="14">
        <f>(AR45+AS45)/MAX(1,AU45)*60</f>
        <v>0</v>
      </c>
      <c r="AU45" s="12">
        <v>0</v>
      </c>
      <c r="AV45" s="12">
        <v>0</v>
      </c>
      <c r="AW45" s="7">
        <v>0</v>
      </c>
      <c r="AX45" s="7">
        <v>0</v>
      </c>
      <c r="AY45">
        <v>1.98</v>
      </c>
      <c r="AZ45">
        <v>46.86</v>
      </c>
      <c r="BA45" s="15">
        <f>AY45/MAX(0.01,(AY45+AZ45))</f>
        <v>4.0540540540540543E-2</v>
      </c>
      <c r="BB45">
        <v>0.64300000000000002</v>
      </c>
      <c r="BC45">
        <v>-1.0049999999999999</v>
      </c>
      <c r="BD45">
        <v>4</v>
      </c>
      <c r="BE45">
        <v>0.41599999999999998</v>
      </c>
      <c r="BF45">
        <v>-2.9550000000000001</v>
      </c>
      <c r="BG45">
        <v>-34.200000000000003</v>
      </c>
      <c r="BH45">
        <v>0</v>
      </c>
      <c r="BI45">
        <v>1000</v>
      </c>
      <c r="BJ45">
        <v>1000</v>
      </c>
      <c r="BK45">
        <v>0</v>
      </c>
      <c r="BL45">
        <v>0</v>
      </c>
      <c r="BM45">
        <f>BL45-BK45</f>
        <v>0</v>
      </c>
      <c r="BN45">
        <v>0</v>
      </c>
      <c r="BO45">
        <v>1</v>
      </c>
      <c r="BP45">
        <v>0</v>
      </c>
      <c r="BQ45">
        <v>0</v>
      </c>
      <c r="BR45" s="15">
        <f>BP45/MAX(0.01,(BP45+BQ45))</f>
        <v>0</v>
      </c>
      <c r="BS45">
        <v>0</v>
      </c>
      <c r="BT45">
        <v>0</v>
      </c>
      <c r="BU45" s="15">
        <f>BS45/MAX(0.01,(BS45+BT45))</f>
        <v>0</v>
      </c>
    </row>
    <row r="46" spans="2:73" x14ac:dyDescent="0.25">
      <c r="B46" t="s">
        <v>119</v>
      </c>
      <c r="C46" t="s">
        <v>120</v>
      </c>
      <c r="D46">
        <v>26</v>
      </c>
      <c r="E46" s="5" t="s">
        <v>121</v>
      </c>
      <c r="F46" s="6">
        <v>72</v>
      </c>
      <c r="G46" s="6">
        <v>200</v>
      </c>
      <c r="H46" s="7">
        <v>3</v>
      </c>
      <c r="I46" s="7">
        <v>0</v>
      </c>
      <c r="J46" s="7">
        <v>0</v>
      </c>
      <c r="K46" s="7">
        <v>0</v>
      </c>
      <c r="L46" s="7">
        <v>1</v>
      </c>
      <c r="M46" s="7">
        <v>2</v>
      </c>
      <c r="N46" s="7">
        <v>2</v>
      </c>
      <c r="O46" s="8">
        <v>6.7666700000000004</v>
      </c>
      <c r="P46" s="7">
        <v>2</v>
      </c>
      <c r="Q46" s="7">
        <v>0</v>
      </c>
      <c r="R46" s="7">
        <v>1</v>
      </c>
      <c r="S46" s="7">
        <v>0</v>
      </c>
      <c r="T46" s="7">
        <v>0</v>
      </c>
      <c r="U46" s="9">
        <f>P46/(H46*O46)*60</f>
        <v>5.9113271372772722</v>
      </c>
      <c r="V46" s="9">
        <f>Q46/(H46*O46)*60</f>
        <v>0</v>
      </c>
      <c r="W46" s="9">
        <f>R46/(H46*O46)*60</f>
        <v>2.9556635686386361</v>
      </c>
      <c r="X46" s="9">
        <f>S46/(H46*O46)*60</f>
        <v>0</v>
      </c>
      <c r="Y46" s="9">
        <f>T46/(H46*O46)*60</f>
        <v>0</v>
      </c>
      <c r="Z46" s="10">
        <v>36</v>
      </c>
      <c r="AA46" s="7">
        <v>8</v>
      </c>
      <c r="AB46" s="7">
        <v>5</v>
      </c>
      <c r="AC46" s="11">
        <f>AA46/MAX(1,(AA46+AB46))</f>
        <v>0.61538461538461542</v>
      </c>
      <c r="AD46">
        <v>-0.2</v>
      </c>
      <c r="AE46">
        <v>0.1</v>
      </c>
      <c r="AF46">
        <v>0</v>
      </c>
      <c r="AG46">
        <v>0</v>
      </c>
      <c r="AH46" s="8">
        <f>AG46/H46</f>
        <v>0</v>
      </c>
      <c r="AI46" s="12">
        <f>AG46-(AM46-525000)/1000000*3</f>
        <v>-0.22499999999999998</v>
      </c>
      <c r="AJ46" t="s">
        <v>75</v>
      </c>
      <c r="AK46">
        <v>2012</v>
      </c>
      <c r="AM46" s="13">
        <v>600000</v>
      </c>
      <c r="AN46" s="7">
        <v>0</v>
      </c>
      <c r="AO46" s="7">
        <v>0</v>
      </c>
      <c r="AP46" s="14">
        <f>(AN46+AO46)/AQ46*60</f>
        <v>0</v>
      </c>
      <c r="AQ46" s="12">
        <v>19.983333330000001</v>
      </c>
      <c r="AR46" s="7">
        <v>0</v>
      </c>
      <c r="AS46" s="7">
        <v>0</v>
      </c>
      <c r="AT46" s="14">
        <f>(AR46+AS46)/MAX(1,AU46)*60</f>
        <v>0</v>
      </c>
      <c r="AU46" s="12">
        <v>0</v>
      </c>
      <c r="AV46" s="12">
        <v>0.33333333300000001</v>
      </c>
      <c r="AW46" s="7">
        <v>0</v>
      </c>
      <c r="AX46" s="7">
        <v>0</v>
      </c>
      <c r="AY46">
        <v>6.66</v>
      </c>
      <c r="AZ46">
        <v>46.84</v>
      </c>
      <c r="BA46" s="15">
        <f>AY46/MAX(0.01,(AY46+AZ46))</f>
        <v>0.12448598130841122</v>
      </c>
      <c r="BB46">
        <v>0.63500000000000001</v>
      </c>
      <c r="BC46">
        <v>-3.2890000000000001</v>
      </c>
      <c r="BD46">
        <v>1</v>
      </c>
      <c r="BE46">
        <v>-11.897</v>
      </c>
      <c r="BF46">
        <v>-2.077</v>
      </c>
      <c r="BG46">
        <v>-13.2</v>
      </c>
      <c r="BH46">
        <v>7.14</v>
      </c>
      <c r="BI46">
        <v>1000</v>
      </c>
      <c r="BJ46">
        <v>1071</v>
      </c>
      <c r="BK46">
        <v>0</v>
      </c>
      <c r="BL46">
        <v>0</v>
      </c>
      <c r="BM46">
        <f>BL46-BK46</f>
        <v>0</v>
      </c>
      <c r="BN46">
        <v>58.3</v>
      </c>
      <c r="BO46">
        <v>15</v>
      </c>
      <c r="BP46">
        <v>0</v>
      </c>
      <c r="BQ46">
        <v>0</v>
      </c>
      <c r="BR46" s="15">
        <f>BP46/MAX(0.01,(BP46+BQ46))</f>
        <v>0</v>
      </c>
      <c r="BS46">
        <v>0.11</v>
      </c>
      <c r="BT46">
        <v>2.42</v>
      </c>
      <c r="BU46" s="15">
        <f>BS46/MAX(0.01,(BS46+BT46))</f>
        <v>4.3478260869565223E-2</v>
      </c>
    </row>
    <row r="47" spans="2:73" x14ac:dyDescent="0.25">
      <c r="B47" t="s">
        <v>185</v>
      </c>
      <c r="C47" t="s">
        <v>186</v>
      </c>
      <c r="D47">
        <v>26</v>
      </c>
      <c r="E47" s="5" t="s">
        <v>187</v>
      </c>
      <c r="F47" s="6">
        <v>73</v>
      </c>
      <c r="G47" s="6">
        <v>214</v>
      </c>
      <c r="H47" s="7">
        <v>3</v>
      </c>
      <c r="I47" s="7">
        <v>0</v>
      </c>
      <c r="J47" s="7">
        <v>0</v>
      </c>
      <c r="K47" s="7">
        <v>0</v>
      </c>
      <c r="L47" s="7">
        <v>1</v>
      </c>
      <c r="M47" s="7">
        <v>10</v>
      </c>
      <c r="N47" s="7">
        <v>3</v>
      </c>
      <c r="O47" s="8">
        <v>4.8499999999999996</v>
      </c>
      <c r="P47" s="7">
        <v>2</v>
      </c>
      <c r="Q47" s="7">
        <v>0</v>
      </c>
      <c r="R47" s="7">
        <v>0</v>
      </c>
      <c r="S47" s="7">
        <v>1</v>
      </c>
      <c r="T47" s="7">
        <v>0</v>
      </c>
      <c r="U47" s="9">
        <f>P47/(H47*O47)*60</f>
        <v>8.247422680412372</v>
      </c>
      <c r="V47" s="9">
        <f>Q47/(H47*O47)*60</f>
        <v>0</v>
      </c>
      <c r="W47" s="9">
        <f>R47/(H47*O47)*60</f>
        <v>0</v>
      </c>
      <c r="X47" s="9">
        <f>S47/(H47*O47)*60</f>
        <v>4.123711340206186</v>
      </c>
      <c r="Y47" s="9">
        <f>T47/(H47*O47)*60</f>
        <v>0</v>
      </c>
      <c r="Z47" s="10">
        <v>25</v>
      </c>
      <c r="AA47" s="7">
        <v>0</v>
      </c>
      <c r="AB47" s="7">
        <v>0</v>
      </c>
      <c r="AC47" s="11">
        <f>AA47/MAX(1,(AA47+AB47))</f>
        <v>0</v>
      </c>
      <c r="AD47">
        <v>-0.2</v>
      </c>
      <c r="AE47">
        <v>0.1</v>
      </c>
      <c r="AF47">
        <v>0</v>
      </c>
      <c r="AG47">
        <v>0</v>
      </c>
      <c r="AH47" s="8">
        <f>AG47/H47</f>
        <v>0</v>
      </c>
      <c r="AI47" s="12">
        <f>AG47-(AM47-525000)/1000000*3</f>
        <v>0</v>
      </c>
      <c r="AJ47" t="s">
        <v>75</v>
      </c>
      <c r="AK47">
        <v>2012</v>
      </c>
      <c r="AM47" s="13">
        <v>525000</v>
      </c>
      <c r="AN47" s="7">
        <v>0</v>
      </c>
      <c r="AO47" s="7">
        <v>0</v>
      </c>
      <c r="AP47" s="14">
        <f>(AN47+AO47)/AQ47*60</f>
        <v>0</v>
      </c>
      <c r="AQ47" s="12">
        <v>14.41666667</v>
      </c>
      <c r="AR47" s="7">
        <v>0</v>
      </c>
      <c r="AS47" s="7">
        <v>0</v>
      </c>
      <c r="AT47" s="14">
        <f>(AR47+AS47)/MAX(1,AU47)*60</f>
        <v>0</v>
      </c>
      <c r="AU47" s="12">
        <v>0.15</v>
      </c>
      <c r="AV47" s="12">
        <v>0</v>
      </c>
      <c r="AW47" s="7">
        <v>0</v>
      </c>
      <c r="AX47" s="7">
        <v>0</v>
      </c>
      <c r="AY47">
        <v>4.8099999999999996</v>
      </c>
      <c r="AZ47">
        <v>42.44</v>
      </c>
      <c r="BA47" s="15">
        <f>AY47/MAX(0.01,(AY47+AZ47))</f>
        <v>0.10179894179894179</v>
      </c>
      <c r="BB47">
        <v>-3.056</v>
      </c>
      <c r="BC47">
        <v>-5.3760000000000003</v>
      </c>
      <c r="BD47">
        <v>16</v>
      </c>
      <c r="BE47">
        <v>-0.312</v>
      </c>
      <c r="BF47">
        <v>-5.5439999999999996</v>
      </c>
      <c r="BG47">
        <v>-14</v>
      </c>
      <c r="BH47">
        <v>12.5</v>
      </c>
      <c r="BI47">
        <v>1000</v>
      </c>
      <c r="BJ47">
        <v>1125</v>
      </c>
      <c r="BK47">
        <v>0</v>
      </c>
      <c r="BL47">
        <v>0</v>
      </c>
      <c r="BM47">
        <f>BL47-BK47</f>
        <v>0</v>
      </c>
      <c r="BN47">
        <v>66.7</v>
      </c>
      <c r="BO47">
        <v>17</v>
      </c>
      <c r="BP47">
        <v>0.05</v>
      </c>
      <c r="BQ47">
        <v>8.02</v>
      </c>
      <c r="BR47" s="15">
        <f>BP47/MAX(0.01,(BP47+BQ47))</f>
        <v>6.1957868649318466E-3</v>
      </c>
      <c r="BS47">
        <v>0</v>
      </c>
      <c r="BT47">
        <v>0</v>
      </c>
      <c r="BU47" s="15">
        <f>BS47/MAX(0.01,(BS47+BT47))</f>
        <v>0</v>
      </c>
    </row>
    <row r="48" spans="2:73" x14ac:dyDescent="0.25">
      <c r="B48" t="s">
        <v>644</v>
      </c>
      <c r="C48" t="s">
        <v>338</v>
      </c>
      <c r="D48">
        <v>26</v>
      </c>
      <c r="E48" s="5" t="s">
        <v>645</v>
      </c>
      <c r="F48" s="6">
        <v>72</v>
      </c>
      <c r="G48" s="6">
        <v>193</v>
      </c>
      <c r="H48" s="7">
        <v>3</v>
      </c>
      <c r="I48" s="7">
        <v>1</v>
      </c>
      <c r="J48" s="7">
        <v>0</v>
      </c>
      <c r="K48" s="7">
        <v>1</v>
      </c>
      <c r="L48" s="7">
        <v>0</v>
      </c>
      <c r="M48" s="7">
        <v>5</v>
      </c>
      <c r="N48" s="7">
        <v>3</v>
      </c>
      <c r="O48" s="8">
        <v>4.9166699999999999</v>
      </c>
      <c r="P48" s="7">
        <v>7</v>
      </c>
      <c r="Q48" s="7">
        <v>2</v>
      </c>
      <c r="R48" s="7">
        <v>0</v>
      </c>
      <c r="S48" s="7">
        <v>0</v>
      </c>
      <c r="T48" s="7">
        <v>0</v>
      </c>
      <c r="U48" s="9">
        <f>P48/(H48*O48)*60</f>
        <v>28.474556966402059</v>
      </c>
      <c r="V48" s="9">
        <f>Q48/(H48*O48)*60</f>
        <v>8.1355877046863014</v>
      </c>
      <c r="W48" s="9">
        <f>R48/(H48*O48)*60</f>
        <v>0</v>
      </c>
      <c r="X48" s="9">
        <f>S48/(H48*O48)*60</f>
        <v>0</v>
      </c>
      <c r="Y48" s="9">
        <f>T48/(H48*O48)*60</f>
        <v>0</v>
      </c>
      <c r="Z48" s="10">
        <v>25</v>
      </c>
      <c r="AA48" s="7">
        <v>5</v>
      </c>
      <c r="AB48" s="7">
        <v>5</v>
      </c>
      <c r="AC48" s="11">
        <f>AA48/MAX(1,(AA48+AB48))</f>
        <v>0.5</v>
      </c>
      <c r="AD48">
        <v>0.3</v>
      </c>
      <c r="AE48">
        <v>0.1</v>
      </c>
      <c r="AF48">
        <v>0</v>
      </c>
      <c r="AG48">
        <v>0.3</v>
      </c>
      <c r="AH48" s="8">
        <f>AG48/H48</f>
        <v>9.9999999999999992E-2</v>
      </c>
      <c r="AI48" s="12">
        <f>AG48-(AM48-525000)/1000000*3</f>
        <v>0.3</v>
      </c>
      <c r="AJ48" t="s">
        <v>605</v>
      </c>
      <c r="AK48">
        <v>2012</v>
      </c>
      <c r="AM48" s="13">
        <v>525000</v>
      </c>
      <c r="AN48" s="7">
        <v>1</v>
      </c>
      <c r="AO48" s="7">
        <v>0</v>
      </c>
      <c r="AP48" s="14">
        <f>(AN48+AO48)/AQ48*60</f>
        <v>4.063205416690022</v>
      </c>
      <c r="AQ48" s="12">
        <v>14.766666669999999</v>
      </c>
      <c r="AR48" s="7">
        <v>0</v>
      </c>
      <c r="AS48" s="7">
        <v>0</v>
      </c>
      <c r="AT48" s="14">
        <f>(AR48+AS48)/MAX(1,AU48)*60</f>
        <v>0</v>
      </c>
      <c r="AU48" s="12">
        <v>0</v>
      </c>
      <c r="AV48" s="12">
        <v>0</v>
      </c>
      <c r="AW48" s="7">
        <v>0</v>
      </c>
      <c r="AX48" s="7">
        <v>0</v>
      </c>
      <c r="AY48">
        <v>4.92</v>
      </c>
      <c r="AZ48">
        <v>45.88</v>
      </c>
      <c r="BA48" s="15">
        <f>AY48/MAX(0.01,(AY48+AZ48))</f>
        <v>9.6850393700787393E-2</v>
      </c>
      <c r="BB48">
        <v>-1.492</v>
      </c>
      <c r="BC48">
        <v>-8.0500000000000007</v>
      </c>
      <c r="BD48">
        <v>15</v>
      </c>
      <c r="BE48">
        <v>1.032</v>
      </c>
      <c r="BF48">
        <v>-0.159</v>
      </c>
      <c r="BG48">
        <v>-23.2</v>
      </c>
      <c r="BH48">
        <v>20</v>
      </c>
      <c r="BI48">
        <v>833</v>
      </c>
      <c r="BJ48">
        <v>1033</v>
      </c>
      <c r="BK48">
        <v>0</v>
      </c>
      <c r="BL48">
        <v>4.0999999999999996</v>
      </c>
      <c r="BM48">
        <f>BL48-BK48</f>
        <v>4.0999999999999996</v>
      </c>
      <c r="BN48">
        <v>50</v>
      </c>
      <c r="BO48">
        <v>4</v>
      </c>
      <c r="BP48">
        <v>0</v>
      </c>
      <c r="BQ48">
        <v>0</v>
      </c>
      <c r="BR48" s="15">
        <f>BP48/MAX(0.01,(BP48+BQ48))</f>
        <v>0</v>
      </c>
      <c r="BS48">
        <v>0</v>
      </c>
      <c r="BT48">
        <v>0</v>
      </c>
      <c r="BU48" s="15">
        <f>BS48/MAX(0.01,(BS48+BT48))</f>
        <v>0</v>
      </c>
    </row>
    <row r="49" spans="2:73" x14ac:dyDescent="0.25">
      <c r="B49" t="s">
        <v>409</v>
      </c>
      <c r="C49" t="s">
        <v>410</v>
      </c>
      <c r="D49">
        <v>32</v>
      </c>
      <c r="E49" s="5" t="s">
        <v>411</v>
      </c>
      <c r="F49" s="6">
        <v>75</v>
      </c>
      <c r="G49" s="6">
        <v>231</v>
      </c>
      <c r="H49" s="7">
        <v>3</v>
      </c>
      <c r="I49" s="7">
        <v>0</v>
      </c>
      <c r="J49" s="7">
        <v>0</v>
      </c>
      <c r="K49" s="7">
        <v>0</v>
      </c>
      <c r="L49" s="7">
        <v>-1</v>
      </c>
      <c r="M49" s="7">
        <v>0</v>
      </c>
      <c r="N49" s="7">
        <v>1</v>
      </c>
      <c r="O49" s="8">
        <v>2.8666700000000001</v>
      </c>
      <c r="P49" s="7">
        <v>2</v>
      </c>
      <c r="Q49" s="7">
        <v>0</v>
      </c>
      <c r="R49" s="7">
        <v>0</v>
      </c>
      <c r="S49" s="7">
        <v>0</v>
      </c>
      <c r="T49" s="7">
        <v>0</v>
      </c>
      <c r="U49" s="9">
        <f>P49/(H49*O49)*60</f>
        <v>13.953472147125408</v>
      </c>
      <c r="V49" s="9">
        <f>Q49/(H49*O49)*60</f>
        <v>0</v>
      </c>
      <c r="W49" s="9">
        <f>R49/(H49*O49)*60</f>
        <v>0</v>
      </c>
      <c r="X49" s="9">
        <f>S49/(H49*O49)*60</f>
        <v>0</v>
      </c>
      <c r="Y49" s="9">
        <f>T49/(H49*O49)*60</f>
        <v>0</v>
      </c>
      <c r="Z49" s="10">
        <v>13</v>
      </c>
      <c r="AA49" s="7">
        <v>0</v>
      </c>
      <c r="AB49" s="7">
        <v>0</v>
      </c>
      <c r="AC49" s="11">
        <f>AA49/MAX(1,(AA49+AB49))</f>
        <v>0</v>
      </c>
      <c r="AD49">
        <v>-0.2</v>
      </c>
      <c r="AE49">
        <v>0</v>
      </c>
      <c r="AF49">
        <v>0</v>
      </c>
      <c r="AG49">
        <v>-0.2</v>
      </c>
      <c r="AH49" s="8">
        <f>AG49/H49</f>
        <v>-6.6666666666666666E-2</v>
      </c>
      <c r="AI49" s="12">
        <f>AG49-(AM49-525000)/1000000*3</f>
        <v>-0.5</v>
      </c>
      <c r="AJ49" t="s">
        <v>75</v>
      </c>
      <c r="AK49">
        <v>2012</v>
      </c>
      <c r="AM49" s="13">
        <v>625000</v>
      </c>
      <c r="AN49" s="7">
        <v>0</v>
      </c>
      <c r="AO49" s="7">
        <v>0</v>
      </c>
      <c r="AP49" s="14">
        <f>(AN49+AO49)/AQ49*60</f>
        <v>0</v>
      </c>
      <c r="AQ49" s="12">
        <v>8.6166666670000005</v>
      </c>
      <c r="AR49" s="7">
        <v>0</v>
      </c>
      <c r="AS49" s="7">
        <v>0</v>
      </c>
      <c r="AT49" s="14">
        <f>(AR49+AS49)/MAX(1,AU49)*60</f>
        <v>0</v>
      </c>
      <c r="AU49" s="12">
        <v>0</v>
      </c>
      <c r="AV49" s="12">
        <v>0</v>
      </c>
      <c r="AW49" s="7">
        <v>0</v>
      </c>
      <c r="AX49" s="7">
        <v>0</v>
      </c>
      <c r="AY49">
        <v>2.87</v>
      </c>
      <c r="AZ49">
        <v>44.58</v>
      </c>
      <c r="BA49" s="15">
        <f>AY49/MAX(0.01,(AY49+AZ49))</f>
        <v>6.0484720758693371E-2</v>
      </c>
      <c r="BB49">
        <v>-2.431</v>
      </c>
      <c r="BC49">
        <v>-5.6479999999999997</v>
      </c>
      <c r="BD49" s="16">
        <v>12</v>
      </c>
      <c r="BE49">
        <v>-6.6109999999999998</v>
      </c>
      <c r="BF49">
        <v>-10.606999999999999</v>
      </c>
      <c r="BG49">
        <v>-46.3</v>
      </c>
      <c r="BH49">
        <v>0</v>
      </c>
      <c r="BI49">
        <v>833</v>
      </c>
      <c r="BJ49">
        <v>833</v>
      </c>
      <c r="BK49">
        <v>0</v>
      </c>
      <c r="BL49">
        <v>0</v>
      </c>
      <c r="BM49">
        <f>BL49-BK49</f>
        <v>0</v>
      </c>
      <c r="BN49">
        <v>75</v>
      </c>
      <c r="BO49">
        <v>12</v>
      </c>
      <c r="BP49">
        <v>0</v>
      </c>
      <c r="BQ49">
        <v>0</v>
      </c>
      <c r="BR49" s="15">
        <f>BP49/MAX(0.01,(BP49+BQ49))</f>
        <v>0</v>
      </c>
      <c r="BS49">
        <v>0</v>
      </c>
      <c r="BT49">
        <v>0</v>
      </c>
      <c r="BU49" s="15">
        <f>BS49/MAX(0.01,(BS49+BT49))</f>
        <v>0</v>
      </c>
    </row>
    <row r="50" spans="2:73" x14ac:dyDescent="0.25">
      <c r="B50" t="s">
        <v>476</v>
      </c>
      <c r="C50" t="s">
        <v>154</v>
      </c>
      <c r="D50">
        <v>27</v>
      </c>
      <c r="E50" s="5" t="s">
        <v>477</v>
      </c>
      <c r="F50" s="6">
        <v>73</v>
      </c>
      <c r="G50" s="6">
        <v>197</v>
      </c>
      <c r="H50" s="7">
        <v>2</v>
      </c>
      <c r="I50" s="7">
        <v>0</v>
      </c>
      <c r="J50" s="7">
        <v>0</v>
      </c>
      <c r="K50" s="7">
        <v>0</v>
      </c>
      <c r="L50" s="7">
        <v>-1</v>
      </c>
      <c r="M50" s="7">
        <v>2</v>
      </c>
      <c r="N50" s="7">
        <v>1</v>
      </c>
      <c r="O50" s="8">
        <v>7.15</v>
      </c>
      <c r="P50" s="7">
        <v>1</v>
      </c>
      <c r="Q50" s="7">
        <v>0</v>
      </c>
      <c r="R50" s="7">
        <v>1</v>
      </c>
      <c r="S50" s="7">
        <v>0</v>
      </c>
      <c r="T50" s="7">
        <v>0</v>
      </c>
      <c r="U50" s="9">
        <f>P50/(H50*O50)*60</f>
        <v>4.1958041958041949</v>
      </c>
      <c r="V50" s="9">
        <f>Q50/(H50*O50)*60</f>
        <v>0</v>
      </c>
      <c r="W50" s="9">
        <f>R50/(H50*O50)*60</f>
        <v>4.1958041958041949</v>
      </c>
      <c r="X50" s="9">
        <f>S50/(H50*O50)*60</f>
        <v>0</v>
      </c>
      <c r="Y50" s="9">
        <f>T50/(H50*O50)*60</f>
        <v>0</v>
      </c>
      <c r="Z50" s="10">
        <v>22</v>
      </c>
      <c r="AA50" s="7">
        <v>1</v>
      </c>
      <c r="AB50" s="7">
        <v>0</v>
      </c>
      <c r="AC50" s="11">
        <f>AA50/MAX(1,(AA50+AB50))</f>
        <v>1</v>
      </c>
      <c r="AD50">
        <v>-0.1</v>
      </c>
      <c r="AE50">
        <v>-0.1</v>
      </c>
      <c r="AF50">
        <v>0</v>
      </c>
      <c r="AG50">
        <v>-0.2</v>
      </c>
      <c r="AH50" s="8">
        <f>AG50/H50</f>
        <v>-0.1</v>
      </c>
      <c r="AI50" s="12">
        <f>AG50-(AM50-525000)/1000000*3</f>
        <v>-0.35000000000000003</v>
      </c>
      <c r="AJ50" t="s">
        <v>75</v>
      </c>
      <c r="AK50">
        <v>2012</v>
      </c>
      <c r="AM50" s="13">
        <v>575000</v>
      </c>
      <c r="AN50" s="7">
        <v>0</v>
      </c>
      <c r="AO50" s="7">
        <v>0</v>
      </c>
      <c r="AP50" s="14">
        <f>(AN50+AO50)/AQ50*60</f>
        <v>0</v>
      </c>
      <c r="AQ50" s="12">
        <v>14.31666667</v>
      </c>
      <c r="AR50" s="7">
        <v>0</v>
      </c>
      <c r="AS50" s="7">
        <v>0</v>
      </c>
      <c r="AT50" s="14">
        <f>(AR50+AS50)/MAX(1,AU50)*60</f>
        <v>0</v>
      </c>
      <c r="AU50" s="12">
        <v>0</v>
      </c>
      <c r="AV50" s="12">
        <v>0</v>
      </c>
      <c r="AW50" s="7">
        <v>0</v>
      </c>
      <c r="AX50" s="7">
        <v>0</v>
      </c>
      <c r="AY50">
        <v>7.16</v>
      </c>
      <c r="AZ50">
        <v>41.22</v>
      </c>
      <c r="BA50" s="15">
        <f>AY50/MAX(0.01,(AY50+AZ50))</f>
        <v>0.14799503927242663</v>
      </c>
      <c r="BB50">
        <v>0.223</v>
      </c>
      <c r="BC50">
        <v>5.1130000000000004</v>
      </c>
      <c r="BD50" s="16">
        <v>8</v>
      </c>
      <c r="BE50">
        <v>-0.38300000000000001</v>
      </c>
      <c r="BF50">
        <v>-2.1230000000000002</v>
      </c>
      <c r="BG50">
        <v>16.2</v>
      </c>
      <c r="BH50">
        <v>0</v>
      </c>
      <c r="BI50">
        <v>900</v>
      </c>
      <c r="BJ50">
        <v>900</v>
      </c>
      <c r="BK50">
        <v>4.2</v>
      </c>
      <c r="BL50">
        <v>0</v>
      </c>
      <c r="BM50">
        <f>BL50-BK50</f>
        <v>-4.2</v>
      </c>
      <c r="BN50">
        <v>83.3</v>
      </c>
      <c r="BO50">
        <v>16</v>
      </c>
      <c r="BP50">
        <v>0</v>
      </c>
      <c r="BQ50">
        <v>0</v>
      </c>
      <c r="BR50" s="15">
        <f>BP50/MAX(0.01,(BP50+BQ50))</f>
        <v>0</v>
      </c>
      <c r="BS50">
        <v>0</v>
      </c>
      <c r="BT50">
        <v>0</v>
      </c>
      <c r="BU50" s="15">
        <f>BS50/MAX(0.01,(BS50+BT50))</f>
        <v>0</v>
      </c>
    </row>
    <row r="51" spans="2:73" x14ac:dyDescent="0.25">
      <c r="B51" t="s">
        <v>132</v>
      </c>
      <c r="C51" t="s">
        <v>133</v>
      </c>
      <c r="D51">
        <v>29</v>
      </c>
      <c r="E51" s="5" t="s">
        <v>134</v>
      </c>
      <c r="F51" s="6">
        <v>74</v>
      </c>
      <c r="G51" s="6">
        <v>205</v>
      </c>
      <c r="H51" s="7">
        <v>2</v>
      </c>
      <c r="I51" s="7">
        <v>0</v>
      </c>
      <c r="J51" s="7">
        <v>0</v>
      </c>
      <c r="K51" s="7">
        <v>0</v>
      </c>
      <c r="L51" s="7">
        <v>-3</v>
      </c>
      <c r="M51" s="7">
        <v>0</v>
      </c>
      <c r="N51" s="7">
        <v>0</v>
      </c>
      <c r="O51" s="8">
        <v>6.1833299999999998</v>
      </c>
      <c r="P51" s="7">
        <v>0</v>
      </c>
      <c r="Q51" s="7">
        <v>0</v>
      </c>
      <c r="R51" s="7">
        <v>0</v>
      </c>
      <c r="S51" s="7">
        <v>0</v>
      </c>
      <c r="T51" s="7">
        <v>0</v>
      </c>
      <c r="U51" s="9">
        <f>P51/(H51*O51)*60</f>
        <v>0</v>
      </c>
      <c r="V51" s="9">
        <f>Q51/(H51*O51)*60</f>
        <v>0</v>
      </c>
      <c r="W51" s="9">
        <f>R51/(H51*O51)*60</f>
        <v>0</v>
      </c>
      <c r="X51" s="9">
        <f>S51/(H51*O51)*60</f>
        <v>0</v>
      </c>
      <c r="Y51" s="9">
        <f>T51/(H51*O51)*60</f>
        <v>0</v>
      </c>
      <c r="Z51" s="10">
        <v>19</v>
      </c>
      <c r="AA51" s="7">
        <v>0</v>
      </c>
      <c r="AB51" s="7">
        <v>0</v>
      </c>
      <c r="AC51" s="11">
        <f>AA51/MAX(1,(AA51+AB51))</f>
        <v>0</v>
      </c>
      <c r="AD51">
        <v>-0.3</v>
      </c>
      <c r="AE51">
        <v>-0.2</v>
      </c>
      <c r="AF51">
        <v>0</v>
      </c>
      <c r="AG51">
        <v>-0.6</v>
      </c>
      <c r="AH51" s="8">
        <f>AG51/H51</f>
        <v>-0.3</v>
      </c>
      <c r="AI51" s="12">
        <f>AG51-(AM51-525000)/1000000*3</f>
        <v>-0.6</v>
      </c>
      <c r="AJ51" t="s">
        <v>75</v>
      </c>
      <c r="AK51">
        <v>2012</v>
      </c>
      <c r="AM51" s="13">
        <v>525000</v>
      </c>
      <c r="AN51" s="7">
        <v>0</v>
      </c>
      <c r="AO51" s="7">
        <v>0</v>
      </c>
      <c r="AP51" s="14">
        <f>(AN51+AO51)/AQ51*60</f>
        <v>0</v>
      </c>
      <c r="AQ51" s="12">
        <v>12.35</v>
      </c>
      <c r="AR51" s="7">
        <v>0</v>
      </c>
      <c r="AS51" s="7">
        <v>0</v>
      </c>
      <c r="AT51" s="14">
        <f>(AR51+AS51)/MAX(1,AU51)*60</f>
        <v>0</v>
      </c>
      <c r="AU51" s="12">
        <v>3.3333333E-2</v>
      </c>
      <c r="AV51" s="12">
        <v>0</v>
      </c>
      <c r="AW51" s="7">
        <v>0</v>
      </c>
      <c r="AX51" s="7">
        <v>0</v>
      </c>
      <c r="AY51">
        <v>6.17</v>
      </c>
      <c r="AZ51">
        <v>41.45</v>
      </c>
      <c r="BA51" s="15">
        <f>AY51/MAX(0.01,(AY51+AZ51))</f>
        <v>0.12956740865182695</v>
      </c>
      <c r="BB51">
        <v>2.1440000000000001</v>
      </c>
      <c r="BC51">
        <v>0.61099999999999999</v>
      </c>
      <c r="BD51">
        <v>1</v>
      </c>
      <c r="BE51">
        <v>3.2050000000000001</v>
      </c>
      <c r="BF51">
        <v>0.9</v>
      </c>
      <c r="BG51">
        <v>-46.6</v>
      </c>
      <c r="BH51">
        <v>0</v>
      </c>
      <c r="BI51">
        <v>769</v>
      </c>
      <c r="BJ51">
        <v>769</v>
      </c>
      <c r="BK51">
        <v>0</v>
      </c>
      <c r="BL51">
        <v>0</v>
      </c>
      <c r="BM51">
        <f>BL51-BK51</f>
        <v>0</v>
      </c>
      <c r="BN51">
        <v>55.6</v>
      </c>
      <c r="BO51">
        <v>12</v>
      </c>
      <c r="BP51">
        <v>0.02</v>
      </c>
      <c r="BQ51">
        <v>4.26</v>
      </c>
      <c r="BR51" s="15">
        <f>BP51/MAX(0.01,(BP51+BQ51))</f>
        <v>4.6728971962616828E-3</v>
      </c>
      <c r="BS51">
        <v>0</v>
      </c>
      <c r="BT51">
        <v>0</v>
      </c>
      <c r="BU51" s="15">
        <f>BS51/MAX(0.01,(BS51+BT51))</f>
        <v>0</v>
      </c>
    </row>
    <row r="52" spans="2:73" x14ac:dyDescent="0.25">
      <c r="B52" t="s">
        <v>572</v>
      </c>
      <c r="C52" t="s">
        <v>127</v>
      </c>
      <c r="D52">
        <v>27</v>
      </c>
      <c r="E52" s="5" t="s">
        <v>573</v>
      </c>
      <c r="F52" s="6">
        <v>71</v>
      </c>
      <c r="G52" s="6">
        <v>200</v>
      </c>
      <c r="H52" s="7">
        <v>2</v>
      </c>
      <c r="I52" s="7">
        <v>0</v>
      </c>
      <c r="J52" s="7">
        <v>0</v>
      </c>
      <c r="K52" s="7">
        <v>0</v>
      </c>
      <c r="L52" s="7">
        <v>1</v>
      </c>
      <c r="M52" s="7">
        <v>4</v>
      </c>
      <c r="N52" s="7">
        <v>2</v>
      </c>
      <c r="O52" s="8">
        <v>11.43333</v>
      </c>
      <c r="P52" s="7">
        <v>1</v>
      </c>
      <c r="Q52" s="7">
        <v>0</v>
      </c>
      <c r="R52" s="7">
        <v>1</v>
      </c>
      <c r="S52" s="7">
        <v>1</v>
      </c>
      <c r="T52" s="7">
        <v>1</v>
      </c>
      <c r="U52" s="9">
        <f>P52/(H52*O52)*60</f>
        <v>2.6239074705269592</v>
      </c>
      <c r="V52" s="9">
        <f>Q52/(H52*O52)*60</f>
        <v>0</v>
      </c>
      <c r="W52" s="9">
        <f>R52/(H52*O52)*60</f>
        <v>2.6239074705269592</v>
      </c>
      <c r="X52" s="9">
        <f>S52/(H52*O52)*60</f>
        <v>2.6239074705269592</v>
      </c>
      <c r="Y52" s="9">
        <f>T52/(H52*O52)*60</f>
        <v>2.6239074705269592</v>
      </c>
      <c r="Z52" s="10">
        <v>31</v>
      </c>
      <c r="AA52" s="7">
        <v>0</v>
      </c>
      <c r="AB52" s="7">
        <v>0</v>
      </c>
      <c r="AC52" s="11">
        <f>AA52/MAX(1,(AA52+AB52))</f>
        <v>0</v>
      </c>
      <c r="AD52">
        <v>-0.1</v>
      </c>
      <c r="AE52">
        <v>0.2</v>
      </c>
      <c r="AF52">
        <v>0</v>
      </c>
      <c r="AG52">
        <v>0.1</v>
      </c>
      <c r="AH52" s="8">
        <f>AG52/H52</f>
        <v>0.05</v>
      </c>
      <c r="AI52" s="12">
        <f>AG52-(AM52-525000)/1000000*3</f>
        <v>-0.42499999999999993</v>
      </c>
      <c r="AJ52" t="s">
        <v>75</v>
      </c>
      <c r="AK52">
        <v>2012</v>
      </c>
      <c r="AM52" s="13">
        <v>700000</v>
      </c>
      <c r="AN52" s="7">
        <v>0</v>
      </c>
      <c r="AO52" s="7">
        <v>0</v>
      </c>
      <c r="AP52" s="14">
        <f>(AN52+AO52)/AQ52*60</f>
        <v>0</v>
      </c>
      <c r="AQ52" s="12">
        <v>20.3</v>
      </c>
      <c r="AR52" s="7">
        <v>0</v>
      </c>
      <c r="AS52" s="7">
        <v>0</v>
      </c>
      <c r="AT52" s="14">
        <f>(AR52+AS52)/MAX(1,AU52)*60</f>
        <v>0</v>
      </c>
      <c r="AU52" s="12">
        <v>2.5833333330000001</v>
      </c>
      <c r="AV52" s="12">
        <v>0</v>
      </c>
      <c r="AW52" s="7">
        <v>0</v>
      </c>
      <c r="AX52" s="7">
        <v>0</v>
      </c>
      <c r="AY52">
        <v>10.039999999999999</v>
      </c>
      <c r="AZ52">
        <v>35.94</v>
      </c>
      <c r="BA52" s="15">
        <f>AY52/MAX(0.01,(AY52+AZ52))</f>
        <v>0.21835580687255329</v>
      </c>
      <c r="BB52">
        <v>0.34699999999999998</v>
      </c>
      <c r="BC52">
        <v>1.4790000000000001</v>
      </c>
      <c r="BD52" s="16">
        <v>4</v>
      </c>
      <c r="BE52">
        <v>1.3080000000000001</v>
      </c>
      <c r="BF52">
        <v>2.0840000000000001</v>
      </c>
      <c r="BG52">
        <v>10.4</v>
      </c>
      <c r="BH52">
        <v>6.67</v>
      </c>
      <c r="BI52">
        <v>1000</v>
      </c>
      <c r="BJ52">
        <v>1067</v>
      </c>
      <c r="BK52">
        <v>6</v>
      </c>
      <c r="BL52">
        <v>0</v>
      </c>
      <c r="BM52">
        <f>BL52-BK52</f>
        <v>-6</v>
      </c>
      <c r="BN52">
        <v>57.1</v>
      </c>
      <c r="BO52">
        <v>9</v>
      </c>
      <c r="BP52">
        <v>1.29</v>
      </c>
      <c r="BQ52">
        <v>5.96</v>
      </c>
      <c r="BR52" s="15">
        <f>BP52/MAX(0.01,(BP52+BQ52))</f>
        <v>0.17793103448275863</v>
      </c>
      <c r="BS52">
        <v>0</v>
      </c>
      <c r="BT52">
        <v>0</v>
      </c>
      <c r="BU52" s="15">
        <f>BS52/MAX(0.01,(BS52+BT52))</f>
        <v>0</v>
      </c>
    </row>
    <row r="53" spans="2:73" x14ac:dyDescent="0.25">
      <c r="B53" t="s">
        <v>126</v>
      </c>
      <c r="C53" t="s">
        <v>127</v>
      </c>
      <c r="D53">
        <v>27</v>
      </c>
      <c r="E53" s="5" t="s">
        <v>128</v>
      </c>
      <c r="F53" s="6">
        <v>70</v>
      </c>
      <c r="G53" s="6">
        <v>190</v>
      </c>
      <c r="H53" s="7">
        <v>2</v>
      </c>
      <c r="I53" s="7">
        <v>0</v>
      </c>
      <c r="J53" s="7">
        <v>0</v>
      </c>
      <c r="K53" s="7">
        <v>0</v>
      </c>
      <c r="L53" s="7">
        <v>0</v>
      </c>
      <c r="M53" s="7">
        <v>0</v>
      </c>
      <c r="N53" s="7">
        <v>2</v>
      </c>
      <c r="O53" s="8">
        <v>12.51667</v>
      </c>
      <c r="P53" s="7">
        <v>3</v>
      </c>
      <c r="Q53" s="7">
        <v>1</v>
      </c>
      <c r="R53" s="7">
        <v>1</v>
      </c>
      <c r="S53" s="7">
        <v>0</v>
      </c>
      <c r="T53" s="7">
        <v>1</v>
      </c>
      <c r="U53" s="9">
        <f>P53/(H53*O53)*60</f>
        <v>7.1904108680663468</v>
      </c>
      <c r="V53" s="9">
        <f>Q53/(H53*O53)*60</f>
        <v>2.3968036226887821</v>
      </c>
      <c r="W53" s="9">
        <f>R53/(H53*O53)*60</f>
        <v>2.3968036226887821</v>
      </c>
      <c r="X53" s="9">
        <f>S53/(H53*O53)*60</f>
        <v>0</v>
      </c>
      <c r="Y53" s="9">
        <f>T53/(H53*O53)*60</f>
        <v>2.3968036226887821</v>
      </c>
      <c r="Z53" s="10">
        <v>35</v>
      </c>
      <c r="AA53" s="7">
        <v>0</v>
      </c>
      <c r="AB53" s="7">
        <v>0</v>
      </c>
      <c r="AC53" s="11">
        <f>AA53/MAX(1,(AA53+AB53))</f>
        <v>0</v>
      </c>
      <c r="AD53">
        <v>0</v>
      </c>
      <c r="AE53">
        <v>0</v>
      </c>
      <c r="AF53">
        <v>0</v>
      </c>
      <c r="AG53">
        <v>0</v>
      </c>
      <c r="AH53" s="8">
        <f>AG53/H53</f>
        <v>0</v>
      </c>
      <c r="AI53" s="12">
        <f>AG53-(AM53-525000)/1000000*3</f>
        <v>0</v>
      </c>
      <c r="AJ53" t="s">
        <v>75</v>
      </c>
      <c r="AK53">
        <v>2012</v>
      </c>
      <c r="AM53" s="13">
        <v>525000</v>
      </c>
      <c r="AN53" s="7">
        <v>0</v>
      </c>
      <c r="AO53" s="7">
        <v>0</v>
      </c>
      <c r="AP53" s="14">
        <f>(AN53+AO53)/AQ53*60</f>
        <v>0</v>
      </c>
      <c r="AQ53" s="12">
        <v>22.4</v>
      </c>
      <c r="AR53" s="7">
        <v>0</v>
      </c>
      <c r="AS53" s="7">
        <v>0</v>
      </c>
      <c r="AT53" s="14">
        <f>(AR53+AS53)/MAX(1,AU53)*60</f>
        <v>0</v>
      </c>
      <c r="AU53" s="12">
        <v>2.4166666669999999</v>
      </c>
      <c r="AV53" s="12">
        <v>0.21666666700000001</v>
      </c>
      <c r="AW53" s="7">
        <v>0</v>
      </c>
      <c r="AX53" s="7">
        <v>0</v>
      </c>
      <c r="AY53">
        <v>11.2</v>
      </c>
      <c r="AZ53">
        <v>33.159999999999997</v>
      </c>
      <c r="BA53" s="15">
        <f>AY53/MAX(0.01,(AY53+AZ53))</f>
        <v>0.25247971145175835</v>
      </c>
      <c r="BB53">
        <v>2E-3</v>
      </c>
      <c r="BC53">
        <v>1.62</v>
      </c>
      <c r="BD53">
        <v>10</v>
      </c>
      <c r="BE53">
        <v>0.80300000000000005</v>
      </c>
      <c r="BF53">
        <v>-1.07</v>
      </c>
      <c r="BG53">
        <v>49.3</v>
      </c>
      <c r="BH53">
        <v>0</v>
      </c>
      <c r="BI53">
        <v>1000</v>
      </c>
      <c r="BJ53">
        <v>1000</v>
      </c>
      <c r="BK53">
        <v>0</v>
      </c>
      <c r="BL53">
        <v>2.7</v>
      </c>
      <c r="BM53">
        <f>BL53-BK53</f>
        <v>2.7</v>
      </c>
      <c r="BN53">
        <v>62.5</v>
      </c>
      <c r="BO53">
        <v>15</v>
      </c>
      <c r="BP53">
        <v>1.21</v>
      </c>
      <c r="BQ53">
        <v>5.15</v>
      </c>
      <c r="BR53" s="15">
        <f>BP53/MAX(0.01,(BP53+BQ53))</f>
        <v>0.19025157232704401</v>
      </c>
      <c r="BS53">
        <v>0.11</v>
      </c>
      <c r="BT53">
        <v>5.58</v>
      </c>
      <c r="BU53" s="15">
        <f>BS53/MAX(0.01,(BS53+BT53))</f>
        <v>1.9332161687170474E-2</v>
      </c>
    </row>
    <row r="54" spans="2:73" x14ac:dyDescent="0.25">
      <c r="B54" t="s">
        <v>150</v>
      </c>
      <c r="C54" t="s">
        <v>151</v>
      </c>
      <c r="D54">
        <v>33</v>
      </c>
      <c r="E54" s="5" t="s">
        <v>152</v>
      </c>
      <c r="F54" s="6">
        <v>74</v>
      </c>
      <c r="G54" s="6">
        <v>184</v>
      </c>
      <c r="H54" s="7">
        <v>2</v>
      </c>
      <c r="I54" s="7">
        <v>0</v>
      </c>
      <c r="J54" s="7">
        <v>0</v>
      </c>
      <c r="K54" s="7">
        <v>0</v>
      </c>
      <c r="L54" s="7">
        <v>-2</v>
      </c>
      <c r="M54" s="7">
        <v>2</v>
      </c>
      <c r="N54" s="7">
        <v>2</v>
      </c>
      <c r="O54" s="8">
        <v>16.2</v>
      </c>
      <c r="P54" s="7">
        <v>0</v>
      </c>
      <c r="Q54" s="7">
        <v>0</v>
      </c>
      <c r="R54" s="7">
        <v>3</v>
      </c>
      <c r="S54" s="7">
        <v>0</v>
      </c>
      <c r="T54" s="7">
        <v>1</v>
      </c>
      <c r="U54" s="9">
        <f>P54/(H54*O54)*60</f>
        <v>0</v>
      </c>
      <c r="V54" s="9">
        <f>Q54/(H54*O54)*60</f>
        <v>0</v>
      </c>
      <c r="W54" s="9">
        <f>R54/(H54*O54)*60</f>
        <v>5.5555555555555562</v>
      </c>
      <c r="X54" s="9">
        <f>S54/(H54*O54)*60</f>
        <v>0</v>
      </c>
      <c r="Y54" s="9">
        <f>T54/(H54*O54)*60</f>
        <v>1.8518518518518519</v>
      </c>
      <c r="Z54" s="10">
        <v>43</v>
      </c>
      <c r="AA54" s="7">
        <v>0</v>
      </c>
      <c r="AB54" s="7">
        <v>0</v>
      </c>
      <c r="AC54" s="11">
        <f>AA54/MAX(1,(AA54+AB54))</f>
        <v>0</v>
      </c>
      <c r="AD54">
        <v>-0.4</v>
      </c>
      <c r="AE54">
        <v>-0.1</v>
      </c>
      <c r="AF54">
        <v>0</v>
      </c>
      <c r="AG54">
        <v>-0.5</v>
      </c>
      <c r="AH54" s="8">
        <f>AG54/H54</f>
        <v>-0.25</v>
      </c>
      <c r="AI54" s="12">
        <f>AG54-(AM54-525000)/1000000*3</f>
        <v>-13.174999999999999</v>
      </c>
      <c r="AJ54" t="s">
        <v>75</v>
      </c>
      <c r="AK54">
        <v>2012</v>
      </c>
      <c r="AM54" s="13">
        <v>4750000</v>
      </c>
      <c r="AN54" s="7">
        <v>0</v>
      </c>
      <c r="AO54" s="7">
        <v>0</v>
      </c>
      <c r="AP54" s="14">
        <f>(AN54+AO54)/AQ54*60</f>
        <v>0</v>
      </c>
      <c r="AQ54" s="12">
        <v>24.25</v>
      </c>
      <c r="AR54" s="7">
        <v>0</v>
      </c>
      <c r="AS54" s="7">
        <v>0</v>
      </c>
      <c r="AT54" s="14">
        <f>(AR54+AS54)/MAX(1,AU54)*60</f>
        <v>0</v>
      </c>
      <c r="AU54" s="12">
        <v>8.15</v>
      </c>
      <c r="AV54" s="12">
        <v>0</v>
      </c>
      <c r="AW54" s="7">
        <v>0</v>
      </c>
      <c r="AX54" s="7">
        <v>0</v>
      </c>
      <c r="AY54">
        <v>11.74</v>
      </c>
      <c r="AZ54">
        <v>36.39</v>
      </c>
      <c r="BA54" s="15">
        <f>AY54/MAX(0.01,(AY54+AZ54))</f>
        <v>0.24392270932890089</v>
      </c>
      <c r="BB54">
        <v>1.244</v>
      </c>
      <c r="BC54">
        <v>-3.915</v>
      </c>
      <c r="BD54">
        <v>1</v>
      </c>
      <c r="BE54">
        <v>0.47699999999999998</v>
      </c>
      <c r="BF54">
        <v>-2.472</v>
      </c>
      <c r="BG54">
        <v>17.100000000000001</v>
      </c>
      <c r="BH54">
        <v>0</v>
      </c>
      <c r="BI54">
        <v>833</v>
      </c>
      <c r="BJ54">
        <v>833</v>
      </c>
      <c r="BK54">
        <v>2.6</v>
      </c>
      <c r="BL54">
        <v>0</v>
      </c>
      <c r="BM54">
        <f>BL54-BK54</f>
        <v>-2.6</v>
      </c>
      <c r="BN54">
        <v>62.5</v>
      </c>
      <c r="BO54">
        <v>14</v>
      </c>
      <c r="BP54">
        <v>3.86</v>
      </c>
      <c r="BQ54">
        <v>3.72</v>
      </c>
      <c r="BR54" s="15">
        <f>BP54/MAX(0.01,(BP54+BQ54))</f>
        <v>0.50923482849604218</v>
      </c>
      <c r="BS54">
        <v>0</v>
      </c>
      <c r="BT54">
        <v>0</v>
      </c>
      <c r="BU54" s="15">
        <f>BS54/MAX(0.01,(BS54+BT54))</f>
        <v>0</v>
      </c>
    </row>
    <row r="55" spans="2:73" x14ac:dyDescent="0.25">
      <c r="B55" t="s">
        <v>544</v>
      </c>
      <c r="C55" t="s">
        <v>264</v>
      </c>
      <c r="D55">
        <v>27</v>
      </c>
      <c r="E55" s="5" t="s">
        <v>545</v>
      </c>
      <c r="F55" s="6">
        <v>74</v>
      </c>
      <c r="G55" s="6">
        <v>219</v>
      </c>
      <c r="H55" s="7">
        <v>2</v>
      </c>
      <c r="I55" s="7">
        <v>0</v>
      </c>
      <c r="J55" s="7">
        <v>1</v>
      </c>
      <c r="K55" s="7">
        <v>1</v>
      </c>
      <c r="L55" s="7">
        <v>-1</v>
      </c>
      <c r="M55" s="7">
        <v>2</v>
      </c>
      <c r="N55" s="7">
        <v>1</v>
      </c>
      <c r="O55" s="8">
        <v>13.133330000000001</v>
      </c>
      <c r="P55" s="7">
        <v>5</v>
      </c>
      <c r="Q55" s="7">
        <v>0</v>
      </c>
      <c r="R55" s="7">
        <v>0</v>
      </c>
      <c r="S55" s="7">
        <v>0</v>
      </c>
      <c r="T55" s="7">
        <v>2</v>
      </c>
      <c r="U55" s="9">
        <f>P55/(H55*O55)*60</f>
        <v>11.421322695767181</v>
      </c>
      <c r="V55" s="9">
        <f>Q55/(H55*O55)*60</f>
        <v>0</v>
      </c>
      <c r="W55" s="9">
        <f>R55/(H55*O55)*60</f>
        <v>0</v>
      </c>
      <c r="X55" s="9">
        <f>S55/(H55*O55)*60</f>
        <v>0</v>
      </c>
      <c r="Y55" s="9">
        <f>T55/(H55*O55)*60</f>
        <v>4.5685290783068719</v>
      </c>
      <c r="Z55" s="10">
        <v>40</v>
      </c>
      <c r="AA55" s="7">
        <v>0</v>
      </c>
      <c r="AB55" s="7">
        <v>0</v>
      </c>
      <c r="AC55" s="11">
        <f>AA55/MAX(1,(AA55+AB55))</f>
        <v>0</v>
      </c>
      <c r="AD55">
        <v>0</v>
      </c>
      <c r="AE55">
        <v>0</v>
      </c>
      <c r="AF55">
        <v>0</v>
      </c>
      <c r="AG55">
        <v>0</v>
      </c>
      <c r="AH55" s="8">
        <f>AG55/H55</f>
        <v>0</v>
      </c>
      <c r="AI55" s="12">
        <f>AG55-(AM55-525000)/1000000*3</f>
        <v>0</v>
      </c>
      <c r="AJ55" t="s">
        <v>75</v>
      </c>
      <c r="AK55">
        <v>2012</v>
      </c>
      <c r="AM55" s="13">
        <v>525000</v>
      </c>
      <c r="AN55" s="7">
        <v>0</v>
      </c>
      <c r="AO55" s="7">
        <v>1</v>
      </c>
      <c r="AP55" s="14">
        <f>(AN55+AO55)/AQ55*60</f>
        <v>2.2842639591009819</v>
      </c>
      <c r="AQ55" s="12">
        <v>26.266666669999999</v>
      </c>
      <c r="AR55" s="7">
        <v>0</v>
      </c>
      <c r="AS55" s="7">
        <v>0</v>
      </c>
      <c r="AT55" s="14">
        <f>(AR55+AS55)/MAX(1,AU55)*60</f>
        <v>0</v>
      </c>
      <c r="AU55" s="12">
        <v>0</v>
      </c>
      <c r="AV55" s="12">
        <v>0</v>
      </c>
      <c r="AW55" s="7">
        <v>0</v>
      </c>
      <c r="AX55" s="7">
        <v>0</v>
      </c>
      <c r="AY55">
        <v>13.13</v>
      </c>
      <c r="AZ55">
        <v>39.869999999999997</v>
      </c>
      <c r="BA55" s="15">
        <f>AY55/MAX(0.01,(AY55+AZ55))</f>
        <v>0.24773584905660379</v>
      </c>
      <c r="BB55">
        <v>-0.13700000000000001</v>
      </c>
      <c r="BC55">
        <v>-2.1960000000000002</v>
      </c>
      <c r="BD55" s="16">
        <v>13</v>
      </c>
      <c r="BE55">
        <v>5.8280000000000003</v>
      </c>
      <c r="BF55">
        <v>1.2969999999999999</v>
      </c>
      <c r="BG55">
        <v>10.4</v>
      </c>
      <c r="BH55">
        <v>10</v>
      </c>
      <c r="BI55">
        <v>909</v>
      </c>
      <c r="BJ55">
        <v>1009</v>
      </c>
      <c r="BK55">
        <v>2.2999999999999998</v>
      </c>
      <c r="BL55">
        <v>0</v>
      </c>
      <c r="BM55">
        <f>BL55-BK55</f>
        <v>-2.2999999999999998</v>
      </c>
      <c r="BN55">
        <v>35.700000000000003</v>
      </c>
      <c r="BO55">
        <v>1</v>
      </c>
      <c r="BP55">
        <v>0</v>
      </c>
      <c r="BQ55">
        <v>0</v>
      </c>
      <c r="BR55" s="15">
        <f>BP55/MAX(0.01,(BP55+BQ55))</f>
        <v>0</v>
      </c>
      <c r="BS55">
        <v>0</v>
      </c>
      <c r="BT55">
        <v>0</v>
      </c>
      <c r="BU55" s="15">
        <f>BS55/MAX(0.01,(BS55+BT55))</f>
        <v>0</v>
      </c>
    </row>
    <row r="56" spans="2:73" x14ac:dyDescent="0.25">
      <c r="B56" t="s">
        <v>589</v>
      </c>
      <c r="C56" t="s">
        <v>192</v>
      </c>
      <c r="D56">
        <v>28</v>
      </c>
      <c r="E56" s="5" t="s">
        <v>590</v>
      </c>
      <c r="F56" s="6">
        <v>73</v>
      </c>
      <c r="G56" s="6">
        <v>205</v>
      </c>
      <c r="H56" s="7">
        <v>2</v>
      </c>
      <c r="I56" s="7">
        <v>0</v>
      </c>
      <c r="J56" s="7">
        <v>0</v>
      </c>
      <c r="K56" s="7">
        <v>0</v>
      </c>
      <c r="L56" s="7">
        <v>-1</v>
      </c>
      <c r="M56" s="7">
        <v>0</v>
      </c>
      <c r="N56" s="7">
        <v>3</v>
      </c>
      <c r="O56" s="8">
        <v>10.93333</v>
      </c>
      <c r="P56" s="7">
        <v>0</v>
      </c>
      <c r="Q56" s="7">
        <v>1</v>
      </c>
      <c r="R56" s="7">
        <v>0</v>
      </c>
      <c r="S56" s="7">
        <v>0</v>
      </c>
      <c r="T56" s="7">
        <v>0</v>
      </c>
      <c r="U56" s="9">
        <f>P56/(H56*O56)*60</f>
        <v>0</v>
      </c>
      <c r="V56" s="9">
        <f>Q56/(H56*O56)*60</f>
        <v>2.743903275580267</v>
      </c>
      <c r="W56" s="9">
        <f>R56/(H56*O56)*60</f>
        <v>0</v>
      </c>
      <c r="X56" s="9">
        <f>S56/(H56*O56)*60</f>
        <v>0</v>
      </c>
      <c r="Y56" s="9">
        <f>T56/(H56*O56)*60</f>
        <v>0</v>
      </c>
      <c r="Z56" s="10">
        <v>32</v>
      </c>
      <c r="AA56" s="7">
        <v>0</v>
      </c>
      <c r="AB56" s="7">
        <v>0</v>
      </c>
      <c r="AC56" s="11">
        <f>AA56/MAX(1,(AA56+AB56))</f>
        <v>0</v>
      </c>
      <c r="AD56">
        <v>-0.1</v>
      </c>
      <c r="AE56">
        <v>-0.1</v>
      </c>
      <c r="AF56">
        <v>0</v>
      </c>
      <c r="AG56">
        <v>-0.2</v>
      </c>
      <c r="AH56" s="8">
        <f>AG56/H56</f>
        <v>-0.1</v>
      </c>
      <c r="AI56" s="12">
        <f>AG56-(AM56-525000)/1000000*3</f>
        <v>-0.2</v>
      </c>
      <c r="AJ56" t="s">
        <v>75</v>
      </c>
      <c r="AK56">
        <v>2012</v>
      </c>
      <c r="AM56" s="13">
        <v>525000</v>
      </c>
      <c r="AN56" s="7">
        <v>0</v>
      </c>
      <c r="AO56" s="7">
        <v>0</v>
      </c>
      <c r="AP56" s="14">
        <f>(AN56+AO56)/AQ56*60</f>
        <v>0</v>
      </c>
      <c r="AQ56" s="12">
        <v>21.383333329999999</v>
      </c>
      <c r="AR56" s="7">
        <v>0</v>
      </c>
      <c r="AS56" s="7">
        <v>0</v>
      </c>
      <c r="AT56" s="14">
        <f>(AR56+AS56)/MAX(1,AU56)*60</f>
        <v>0</v>
      </c>
      <c r="AU56" s="12">
        <v>0</v>
      </c>
      <c r="AV56" s="12">
        <v>0.48333333299999998</v>
      </c>
      <c r="AW56" s="7">
        <v>0</v>
      </c>
      <c r="AX56" s="7">
        <v>0</v>
      </c>
      <c r="AY56">
        <v>10.66</v>
      </c>
      <c r="AZ56">
        <v>31.88</v>
      </c>
      <c r="BA56" s="15">
        <f>AY56/MAX(0.01,(AY56+AZ56))</f>
        <v>0.25058768218147626</v>
      </c>
      <c r="BB56">
        <v>-3.1629999999999998</v>
      </c>
      <c r="BC56">
        <v>-4.2859999999999996</v>
      </c>
      <c r="BD56">
        <v>9</v>
      </c>
      <c r="BE56">
        <v>-1.5920000000000001</v>
      </c>
      <c r="BF56">
        <v>-2.2549999999999999</v>
      </c>
      <c r="BG56">
        <v>24.4</v>
      </c>
      <c r="BH56">
        <v>7.14</v>
      </c>
      <c r="BI56">
        <v>800</v>
      </c>
      <c r="BJ56">
        <v>871</v>
      </c>
      <c r="BK56">
        <v>0</v>
      </c>
      <c r="BL56">
        <v>0</v>
      </c>
      <c r="BM56">
        <f>BL56-BK56</f>
        <v>0</v>
      </c>
      <c r="BN56">
        <v>42.9</v>
      </c>
      <c r="BO56">
        <v>1</v>
      </c>
      <c r="BP56">
        <v>0</v>
      </c>
      <c r="BQ56">
        <v>0</v>
      </c>
      <c r="BR56" s="15">
        <f>BP56/MAX(0.01,(BP56+BQ56))</f>
        <v>0</v>
      </c>
      <c r="BS56">
        <v>0.24</v>
      </c>
      <c r="BT56">
        <v>7.71</v>
      </c>
      <c r="BU56" s="15">
        <f>BS56/MAX(0.01,(BS56+BT56))</f>
        <v>3.0188679245283016E-2</v>
      </c>
    </row>
    <row r="57" spans="2:73" x14ac:dyDescent="0.25">
      <c r="B57" t="s">
        <v>94</v>
      </c>
      <c r="C57" t="s">
        <v>198</v>
      </c>
      <c r="D57">
        <v>28</v>
      </c>
      <c r="E57" s="5" t="s">
        <v>412</v>
      </c>
      <c r="F57" s="6">
        <v>74</v>
      </c>
      <c r="G57" s="6">
        <v>205</v>
      </c>
      <c r="H57" s="7">
        <v>1</v>
      </c>
      <c r="I57" s="7">
        <v>0</v>
      </c>
      <c r="J57" s="7">
        <v>0</v>
      </c>
      <c r="K57" s="7">
        <v>0</v>
      </c>
      <c r="L57" s="7">
        <v>-1</v>
      </c>
      <c r="M57" s="7">
        <v>0</v>
      </c>
      <c r="N57" s="7">
        <v>2</v>
      </c>
      <c r="O57" s="8">
        <v>11.43333</v>
      </c>
      <c r="P57" s="7">
        <v>0</v>
      </c>
      <c r="Q57" s="7">
        <v>0</v>
      </c>
      <c r="R57" s="7">
        <v>2</v>
      </c>
      <c r="S57" s="7">
        <v>0</v>
      </c>
      <c r="T57" s="7">
        <v>0</v>
      </c>
      <c r="U57" s="9">
        <f>P57/(H57*O57)*60</f>
        <v>0</v>
      </c>
      <c r="V57" s="9">
        <f>Q57/(H57*O57)*60</f>
        <v>0</v>
      </c>
      <c r="W57" s="9">
        <f>R57/(H57*O57)*60</f>
        <v>10.495629882107837</v>
      </c>
      <c r="X57" s="9">
        <f>S57/(H57*O57)*60</f>
        <v>0</v>
      </c>
      <c r="Y57" s="9">
        <f>T57/(H57*O57)*60</f>
        <v>0</v>
      </c>
      <c r="Z57" s="10">
        <v>17</v>
      </c>
      <c r="AA57" s="7">
        <v>0</v>
      </c>
      <c r="AB57" s="7">
        <v>0</v>
      </c>
      <c r="AC57" s="11">
        <f>AA57/MAX(1,(AA57+AB57))</f>
        <v>0</v>
      </c>
      <c r="AD57">
        <v>-0.1</v>
      </c>
      <c r="AE57">
        <v>-0.1</v>
      </c>
      <c r="AF57">
        <v>0</v>
      </c>
      <c r="AG57">
        <v>-0.2</v>
      </c>
      <c r="AH57" s="8">
        <f>AG57/H57</f>
        <v>-0.2</v>
      </c>
      <c r="AI57" s="12">
        <f>AG57-(AM57-525000)/1000000*3</f>
        <v>-0.2</v>
      </c>
      <c r="AJ57" t="s">
        <v>75</v>
      </c>
      <c r="AK57">
        <v>2012</v>
      </c>
      <c r="AM57" s="13">
        <v>525000</v>
      </c>
      <c r="AN57" s="7">
        <v>0</v>
      </c>
      <c r="AO57" s="7">
        <v>0</v>
      </c>
      <c r="AP57" s="14">
        <f>(AN57+AO57)/AQ57*60</f>
        <v>0</v>
      </c>
      <c r="AQ57" s="12">
        <v>11.43333333</v>
      </c>
      <c r="AR57" s="7">
        <v>0</v>
      </c>
      <c r="AS57" s="7">
        <v>0</v>
      </c>
      <c r="AT57" s="14">
        <f>(AR57+AS57)/MAX(1,AU57)*60</f>
        <v>0</v>
      </c>
      <c r="AU57" s="12">
        <v>0</v>
      </c>
      <c r="AV57" s="12">
        <v>0</v>
      </c>
      <c r="AW57" s="7">
        <v>0</v>
      </c>
      <c r="AX57" s="7">
        <v>0</v>
      </c>
      <c r="AY57">
        <v>11.43</v>
      </c>
      <c r="AZ57">
        <v>34.200000000000003</v>
      </c>
      <c r="BA57" s="15">
        <f>AY57/MAX(0.01,(AY57+AZ57))</f>
        <v>0.2504930966469428</v>
      </c>
      <c r="BB57">
        <v>-0.495</v>
      </c>
      <c r="BC57">
        <v>-7.4320000000000004</v>
      </c>
      <c r="BD57" s="16">
        <v>5</v>
      </c>
      <c r="BE57">
        <v>-3.88</v>
      </c>
      <c r="BF57">
        <v>-10.484</v>
      </c>
      <c r="BG57">
        <v>1.8</v>
      </c>
      <c r="BH57">
        <v>0</v>
      </c>
      <c r="BI57">
        <v>900</v>
      </c>
      <c r="BJ57">
        <v>900</v>
      </c>
      <c r="BK57">
        <v>0</v>
      </c>
      <c r="BL57">
        <v>0</v>
      </c>
      <c r="BM57">
        <f>BL57-BK57</f>
        <v>0</v>
      </c>
      <c r="BN57">
        <v>100</v>
      </c>
      <c r="BO57">
        <v>8</v>
      </c>
      <c r="BP57">
        <v>0</v>
      </c>
      <c r="BQ57">
        <v>0</v>
      </c>
      <c r="BR57" s="15">
        <f>BP57/MAX(0.01,(BP57+BQ57))</f>
        <v>0</v>
      </c>
      <c r="BS57">
        <v>0</v>
      </c>
      <c r="BT57">
        <v>0</v>
      </c>
      <c r="BU57" s="15">
        <f>BS57/MAX(0.01,(BS57+BT57))</f>
        <v>0</v>
      </c>
    </row>
    <row r="58" spans="2:73" x14ac:dyDescent="0.25">
      <c r="B58" t="s">
        <v>261</v>
      </c>
      <c r="C58" t="s">
        <v>136</v>
      </c>
      <c r="D58">
        <v>28</v>
      </c>
      <c r="E58" s="5" t="s">
        <v>262</v>
      </c>
      <c r="F58" s="6">
        <v>72</v>
      </c>
      <c r="G58" s="6">
        <v>195</v>
      </c>
      <c r="H58" s="7">
        <v>1</v>
      </c>
      <c r="I58" s="7">
        <v>0</v>
      </c>
      <c r="J58" s="7">
        <v>0</v>
      </c>
      <c r="K58" s="7">
        <v>0</v>
      </c>
      <c r="L58" s="7">
        <v>-1</v>
      </c>
      <c r="M58" s="7">
        <v>0</v>
      </c>
      <c r="N58" s="7">
        <v>0</v>
      </c>
      <c r="O58" s="8">
        <v>13.283329999999999</v>
      </c>
      <c r="P58" s="7">
        <v>1</v>
      </c>
      <c r="Q58" s="7">
        <v>0</v>
      </c>
      <c r="R58" s="7">
        <v>0</v>
      </c>
      <c r="S58" s="7">
        <v>0</v>
      </c>
      <c r="T58" s="7">
        <v>0</v>
      </c>
      <c r="U58" s="9">
        <f>P58/(H58*O58)*60</f>
        <v>4.5169396529334138</v>
      </c>
      <c r="V58" s="9">
        <f>Q58/(H58*O58)*60</f>
        <v>0</v>
      </c>
      <c r="W58" s="9">
        <f>R58/(H58*O58)*60</f>
        <v>0</v>
      </c>
      <c r="X58" s="9">
        <f>S58/(H58*O58)*60</f>
        <v>0</v>
      </c>
      <c r="Y58" s="9">
        <f>T58/(H58*O58)*60</f>
        <v>0</v>
      </c>
      <c r="Z58" s="10">
        <v>21</v>
      </c>
      <c r="AA58" s="7">
        <v>0</v>
      </c>
      <c r="AB58" s="7">
        <v>0</v>
      </c>
      <c r="AC58" s="11">
        <f>AA58/MAX(1,(AA58+AB58))</f>
        <v>0</v>
      </c>
      <c r="AD58">
        <v>-0.1</v>
      </c>
      <c r="AE58">
        <v>-0.1</v>
      </c>
      <c r="AF58">
        <v>0</v>
      </c>
      <c r="AG58">
        <v>-0.2</v>
      </c>
      <c r="AH58" s="8">
        <f>AG58/H58</f>
        <v>-0.2</v>
      </c>
      <c r="AI58" s="12">
        <f>AG58-(AM58-525000)/1000000*3</f>
        <v>-0.2</v>
      </c>
      <c r="AJ58" t="s">
        <v>75</v>
      </c>
      <c r="AK58">
        <v>2012</v>
      </c>
      <c r="AM58" s="13">
        <v>525000</v>
      </c>
      <c r="AN58" s="7">
        <v>0</v>
      </c>
      <c r="AO58" s="7">
        <v>0</v>
      </c>
      <c r="AP58" s="14">
        <f>(AN58+AO58)/AQ58*60</f>
        <v>0</v>
      </c>
      <c r="AQ58" s="12">
        <v>11.58333333</v>
      </c>
      <c r="AR58" s="7">
        <v>0</v>
      </c>
      <c r="AS58" s="7">
        <v>0</v>
      </c>
      <c r="AT58" s="14">
        <f>(AR58+AS58)/MAX(1,AU58)*60</f>
        <v>0</v>
      </c>
      <c r="AU58" s="12">
        <v>1.7</v>
      </c>
      <c r="AV58" s="12">
        <v>0</v>
      </c>
      <c r="AW58" s="7">
        <v>0</v>
      </c>
      <c r="AX58" s="7">
        <v>0</v>
      </c>
      <c r="AY58">
        <v>11.58</v>
      </c>
      <c r="AZ58">
        <v>38.42</v>
      </c>
      <c r="BA58" s="15">
        <f>AY58/MAX(0.01,(AY58+AZ58))</f>
        <v>0.2316</v>
      </c>
      <c r="BB58">
        <v>-0.82699999999999996</v>
      </c>
      <c r="BC58">
        <v>9.9890000000000008</v>
      </c>
      <c r="BD58">
        <v>8</v>
      </c>
      <c r="BE58">
        <v>-2.0459999999999998</v>
      </c>
      <c r="BF58">
        <v>-7.7549999999999999</v>
      </c>
      <c r="BG58">
        <v>-20.6</v>
      </c>
      <c r="BH58">
        <v>0</v>
      </c>
      <c r="BI58">
        <v>929</v>
      </c>
      <c r="BJ58">
        <v>929</v>
      </c>
      <c r="BK58">
        <v>0</v>
      </c>
      <c r="BL58">
        <v>0</v>
      </c>
      <c r="BM58">
        <f>BL58-BK58</f>
        <v>0</v>
      </c>
      <c r="BN58">
        <v>60</v>
      </c>
      <c r="BO58">
        <v>10</v>
      </c>
      <c r="BP58">
        <v>1.7</v>
      </c>
      <c r="BQ58">
        <v>2.2999999999999998</v>
      </c>
      <c r="BR58" s="15">
        <f>BP58/MAX(0.01,(BP58+BQ58))</f>
        <v>0.42499999999999999</v>
      </c>
      <c r="BS58">
        <v>0</v>
      </c>
      <c r="BT58">
        <v>0</v>
      </c>
      <c r="BU58" s="15">
        <f>BS58/MAX(0.01,(BS58+BT58))</f>
        <v>0</v>
      </c>
    </row>
    <row r="59" spans="2:73" x14ac:dyDescent="0.25">
      <c r="B59" t="s">
        <v>599</v>
      </c>
      <c r="C59" t="s">
        <v>600</v>
      </c>
      <c r="D59">
        <v>27</v>
      </c>
      <c r="E59" s="5" t="s">
        <v>601</v>
      </c>
      <c r="F59" s="6">
        <v>75</v>
      </c>
      <c r="G59" s="6">
        <v>231</v>
      </c>
      <c r="H59" s="7">
        <v>1</v>
      </c>
      <c r="I59" s="7">
        <v>0</v>
      </c>
      <c r="J59" s="7">
        <v>0</v>
      </c>
      <c r="K59" s="7">
        <v>0</v>
      </c>
      <c r="L59" s="7">
        <v>0</v>
      </c>
      <c r="M59" s="7">
        <v>0</v>
      </c>
      <c r="N59" s="7">
        <v>1</v>
      </c>
      <c r="O59" s="8">
        <v>6.9666699999999997</v>
      </c>
      <c r="P59" s="7">
        <v>2</v>
      </c>
      <c r="Q59" s="7">
        <v>0</v>
      </c>
      <c r="R59" s="7">
        <v>0</v>
      </c>
      <c r="S59" s="7">
        <v>0</v>
      </c>
      <c r="T59" s="7">
        <v>0</v>
      </c>
      <c r="U59" s="9">
        <f>P59/(H59*O59)*60</f>
        <v>17.224872141209502</v>
      </c>
      <c r="V59" s="9">
        <f>Q59/(H59*O59)*60</f>
        <v>0</v>
      </c>
      <c r="W59" s="9">
        <f>R59/(H59*O59)*60</f>
        <v>0</v>
      </c>
      <c r="X59" s="9">
        <f>S59/(H59*O59)*60</f>
        <v>0</v>
      </c>
      <c r="Y59" s="9">
        <f>T59/(H59*O59)*60</f>
        <v>0</v>
      </c>
      <c r="Z59" s="10">
        <v>9</v>
      </c>
      <c r="AA59" s="7">
        <v>0</v>
      </c>
      <c r="AB59" s="7">
        <v>0</v>
      </c>
      <c r="AC59" s="11">
        <f>AA59/MAX(1,(AA59+AB59))</f>
        <v>0</v>
      </c>
      <c r="AD59">
        <v>0</v>
      </c>
      <c r="AE59">
        <v>0</v>
      </c>
      <c r="AF59">
        <v>0</v>
      </c>
      <c r="AG59">
        <v>0</v>
      </c>
      <c r="AH59" s="8">
        <f>AG59/H59</f>
        <v>0</v>
      </c>
      <c r="AI59" s="12">
        <f>AG59-(AM59-525000)/1000000*3</f>
        <v>-0.33750000000000002</v>
      </c>
      <c r="AJ59" t="s">
        <v>75</v>
      </c>
      <c r="AK59">
        <v>2012</v>
      </c>
      <c r="AM59" s="13">
        <v>637500</v>
      </c>
      <c r="AN59" s="7">
        <v>0</v>
      </c>
      <c r="AO59" s="7">
        <v>0</v>
      </c>
      <c r="AP59" s="14">
        <f>(AN59+AO59)/AQ59*60</f>
        <v>0</v>
      </c>
      <c r="AQ59" s="12">
        <v>6.9666666670000001</v>
      </c>
      <c r="AR59" s="7">
        <v>0</v>
      </c>
      <c r="AS59" s="7">
        <v>0</v>
      </c>
      <c r="AT59" s="14">
        <f>(AR59+AS59)/MAX(1,AU59)*60</f>
        <v>0</v>
      </c>
      <c r="AU59" s="12">
        <v>0</v>
      </c>
      <c r="AV59" s="12">
        <v>0</v>
      </c>
      <c r="AW59" s="7">
        <v>0</v>
      </c>
      <c r="AX59" s="7">
        <v>0</v>
      </c>
      <c r="AY59">
        <v>6.97</v>
      </c>
      <c r="AZ59">
        <v>45.22</v>
      </c>
      <c r="BA59" s="15">
        <f>AY59/MAX(0.01,(AY59+AZ59))</f>
        <v>0.13355048859934854</v>
      </c>
      <c r="BB59">
        <v>-0.85899999999999999</v>
      </c>
      <c r="BC59">
        <v>4.7169999999999996</v>
      </c>
      <c r="BD59">
        <v>14</v>
      </c>
      <c r="BE59">
        <v>-0.182</v>
      </c>
      <c r="BF59">
        <v>-2.302</v>
      </c>
      <c r="BG59">
        <v>-9.3000000000000007</v>
      </c>
      <c r="BH59">
        <v>0</v>
      </c>
      <c r="BI59">
        <v>1000</v>
      </c>
      <c r="BJ59">
        <v>1000</v>
      </c>
      <c r="BK59">
        <v>0</v>
      </c>
      <c r="BL59">
        <v>0</v>
      </c>
      <c r="BM59">
        <f>BL59-BK59</f>
        <v>0</v>
      </c>
      <c r="BN59">
        <v>16.7</v>
      </c>
      <c r="BO59">
        <v>1</v>
      </c>
      <c r="BP59">
        <v>0</v>
      </c>
      <c r="BQ59">
        <v>0</v>
      </c>
      <c r="BR59" s="15">
        <f>BP59/MAX(0.01,(BP59+BQ59))</f>
        <v>0</v>
      </c>
      <c r="BS59">
        <v>0</v>
      </c>
      <c r="BT59">
        <v>0</v>
      </c>
      <c r="BU59" s="15">
        <f>BS59/MAX(0.01,(BS59+BT59))</f>
        <v>0</v>
      </c>
    </row>
    <row r="60" spans="2:73" x14ac:dyDescent="0.25">
      <c r="B60" t="s">
        <v>240</v>
      </c>
      <c r="C60" t="s">
        <v>241</v>
      </c>
      <c r="D60">
        <v>27</v>
      </c>
      <c r="E60" s="5" t="s">
        <v>242</v>
      </c>
      <c r="F60" s="6">
        <v>76</v>
      </c>
      <c r="G60" s="6">
        <v>218</v>
      </c>
      <c r="H60" s="7">
        <v>1</v>
      </c>
      <c r="I60" s="7">
        <v>0</v>
      </c>
      <c r="J60" s="7">
        <v>0</v>
      </c>
      <c r="K60" s="7">
        <v>0</v>
      </c>
      <c r="L60" s="7">
        <v>0</v>
      </c>
      <c r="M60" s="7">
        <v>0</v>
      </c>
      <c r="N60" s="7">
        <v>0</v>
      </c>
      <c r="O60" s="8">
        <v>5.4166699999999999</v>
      </c>
      <c r="P60" s="7">
        <v>3</v>
      </c>
      <c r="Q60" s="7">
        <v>0</v>
      </c>
      <c r="R60" s="7">
        <v>0</v>
      </c>
      <c r="S60" s="7">
        <v>0</v>
      </c>
      <c r="T60" s="7">
        <v>0</v>
      </c>
      <c r="U60" s="9">
        <f>P60/(H60*O60)*60</f>
        <v>33.230748781077672</v>
      </c>
      <c r="V60" s="9">
        <f>Q60/(H60*O60)*60</f>
        <v>0</v>
      </c>
      <c r="W60" s="9">
        <f>R60/(H60*O60)*60</f>
        <v>0</v>
      </c>
      <c r="X60" s="9">
        <f>S60/(H60*O60)*60</f>
        <v>0</v>
      </c>
      <c r="Y60" s="9">
        <f>T60/(H60*O60)*60</f>
        <v>0</v>
      </c>
      <c r="Z60" s="10">
        <v>10</v>
      </c>
      <c r="AA60" s="7">
        <v>0</v>
      </c>
      <c r="AB60" s="7">
        <v>0</v>
      </c>
      <c r="AC60" s="11">
        <f>AA60/MAX(1,(AA60+AB60))</f>
        <v>0</v>
      </c>
      <c r="AD60">
        <v>0</v>
      </c>
      <c r="AE60">
        <v>0</v>
      </c>
      <c r="AF60">
        <v>0</v>
      </c>
      <c r="AG60">
        <v>0</v>
      </c>
      <c r="AH60" s="8">
        <f>AG60/H60</f>
        <v>0</v>
      </c>
      <c r="AI60" s="12">
        <f>AG60-(AM60-525000)/1000000*3</f>
        <v>-0.15000000000000002</v>
      </c>
      <c r="AJ60" t="s">
        <v>75</v>
      </c>
      <c r="AK60">
        <v>2012</v>
      </c>
      <c r="AM60" s="13">
        <v>575000</v>
      </c>
      <c r="AN60" s="7">
        <v>0</v>
      </c>
      <c r="AO60" s="7">
        <v>0</v>
      </c>
      <c r="AP60" s="14">
        <f>(AN60+AO60)/AQ60*60</f>
        <v>0</v>
      </c>
      <c r="AQ60" s="12">
        <v>5.4166666670000003</v>
      </c>
      <c r="AR60" s="7">
        <v>0</v>
      </c>
      <c r="AS60" s="7">
        <v>0</v>
      </c>
      <c r="AT60" s="14">
        <f>(AR60+AS60)/MAX(1,AU60)*60</f>
        <v>0</v>
      </c>
      <c r="AU60" s="12">
        <v>0</v>
      </c>
      <c r="AV60" s="12">
        <v>0</v>
      </c>
      <c r="AW60" s="7">
        <v>0</v>
      </c>
      <c r="AX60" s="7">
        <v>0</v>
      </c>
      <c r="AY60">
        <v>5.42</v>
      </c>
      <c r="AZ60">
        <v>40.33</v>
      </c>
      <c r="BA60" s="15">
        <f>AY60/MAX(0.01,(AY60+AZ60))</f>
        <v>0.11846994535519126</v>
      </c>
      <c r="BB60">
        <v>-0.218</v>
      </c>
      <c r="BC60">
        <v>6.782</v>
      </c>
      <c r="BD60">
        <v>9</v>
      </c>
      <c r="BE60">
        <v>5.0069999999999997</v>
      </c>
      <c r="BF60">
        <v>3.8929999999999998</v>
      </c>
      <c r="BG60">
        <v>-6.6</v>
      </c>
      <c r="BH60">
        <v>0</v>
      </c>
      <c r="BI60">
        <v>1000</v>
      </c>
      <c r="BJ60">
        <v>1000</v>
      </c>
      <c r="BK60">
        <v>0</v>
      </c>
      <c r="BL60">
        <v>0</v>
      </c>
      <c r="BM60">
        <f>BL60-BK60</f>
        <v>0</v>
      </c>
      <c r="BN60">
        <v>28.6</v>
      </c>
      <c r="BO60">
        <v>1</v>
      </c>
      <c r="BP60">
        <v>0</v>
      </c>
      <c r="BQ60">
        <v>0</v>
      </c>
      <c r="BR60" s="15">
        <f>BP60/MAX(0.01,(BP60+BQ60))</f>
        <v>0</v>
      </c>
      <c r="BS60">
        <v>0</v>
      </c>
      <c r="BT60">
        <v>0</v>
      </c>
      <c r="BU60" s="15">
        <f>BS60/MAX(0.01,(BS60+BT60))</f>
        <v>0</v>
      </c>
    </row>
    <row r="61" spans="2:73" x14ac:dyDescent="0.25">
      <c r="B61" t="s">
        <v>295</v>
      </c>
      <c r="C61" t="s">
        <v>101</v>
      </c>
      <c r="D61">
        <v>30</v>
      </c>
      <c r="E61" s="5" t="s">
        <v>296</v>
      </c>
      <c r="F61" s="6">
        <v>72</v>
      </c>
      <c r="G61" s="6">
        <v>195</v>
      </c>
      <c r="H61" s="7">
        <v>1</v>
      </c>
      <c r="I61" s="7">
        <v>0</v>
      </c>
      <c r="J61" s="7">
        <v>0</v>
      </c>
      <c r="K61" s="7">
        <v>0</v>
      </c>
      <c r="L61" s="7">
        <v>0</v>
      </c>
      <c r="M61" s="7">
        <v>0</v>
      </c>
      <c r="N61" s="7">
        <v>1</v>
      </c>
      <c r="O61" s="8">
        <v>3.51667</v>
      </c>
      <c r="P61" s="7">
        <v>0</v>
      </c>
      <c r="Q61" s="7">
        <v>0</v>
      </c>
      <c r="R61" s="7">
        <v>0</v>
      </c>
      <c r="S61" s="7">
        <v>1</v>
      </c>
      <c r="T61" s="7">
        <v>0</v>
      </c>
      <c r="U61" s="9">
        <f>P61/(H61*O61)*60</f>
        <v>0</v>
      </c>
      <c r="V61" s="9">
        <f>Q61/(H61*O61)*60</f>
        <v>0</v>
      </c>
      <c r="W61" s="9">
        <f>R61/(H61*O61)*60</f>
        <v>0</v>
      </c>
      <c r="X61" s="9">
        <f>S61/(H61*O61)*60</f>
        <v>17.061595202279427</v>
      </c>
      <c r="Y61" s="9">
        <f>T61/(H61*O61)*60</f>
        <v>0</v>
      </c>
      <c r="Z61" s="10">
        <v>4</v>
      </c>
      <c r="AA61" s="7">
        <v>0</v>
      </c>
      <c r="AB61" s="7">
        <v>0</v>
      </c>
      <c r="AC61" s="11">
        <f>AA61/MAX(1,(AA61+AB61))</f>
        <v>0</v>
      </c>
      <c r="AD61">
        <v>0</v>
      </c>
      <c r="AE61">
        <v>0</v>
      </c>
      <c r="AF61">
        <v>0</v>
      </c>
      <c r="AG61">
        <v>0</v>
      </c>
      <c r="AH61" s="8">
        <f>AG61/H61</f>
        <v>0</v>
      </c>
      <c r="AI61" s="12">
        <f>AG61-(AM61-525000)/1000000*3</f>
        <v>-7.5000000000000011E-2</v>
      </c>
      <c r="AJ61" t="s">
        <v>75</v>
      </c>
      <c r="AK61">
        <v>2012</v>
      </c>
      <c r="AM61" s="13">
        <v>550000</v>
      </c>
      <c r="AN61" s="7">
        <v>0</v>
      </c>
      <c r="AO61" s="7">
        <v>0</v>
      </c>
      <c r="AP61" s="14">
        <f>(AN61+AO61)/AQ61*60</f>
        <v>0</v>
      </c>
      <c r="AQ61" s="12">
        <v>3.516666667</v>
      </c>
      <c r="AR61" s="7">
        <v>0</v>
      </c>
      <c r="AS61" s="7">
        <v>0</v>
      </c>
      <c r="AT61" s="14">
        <f>(AR61+AS61)/MAX(1,AU61)*60</f>
        <v>0</v>
      </c>
      <c r="AU61" s="12">
        <v>0</v>
      </c>
      <c r="AV61" s="12">
        <v>0</v>
      </c>
      <c r="AW61" s="7">
        <v>0</v>
      </c>
      <c r="AX61" s="7">
        <v>0</v>
      </c>
      <c r="AY61">
        <v>3.52</v>
      </c>
      <c r="AZ61">
        <v>45.8</v>
      </c>
      <c r="BA61" s="15">
        <f>AY61/MAX(0.01,(AY61+AZ61))</f>
        <v>7.1370640713706412E-2</v>
      </c>
      <c r="BB61">
        <v>-1.3480000000000001</v>
      </c>
      <c r="BC61">
        <v>-4.8760000000000003</v>
      </c>
      <c r="BD61" s="16">
        <v>17</v>
      </c>
      <c r="BE61">
        <v>-0.70399999999999996</v>
      </c>
      <c r="BF61">
        <v>-2.7160000000000002</v>
      </c>
      <c r="BG61">
        <v>27.5</v>
      </c>
      <c r="BH61">
        <v>0</v>
      </c>
      <c r="BI61" t="s">
        <v>297</v>
      </c>
      <c r="BJ61" t="s">
        <v>297</v>
      </c>
      <c r="BK61">
        <v>0</v>
      </c>
      <c r="BL61">
        <v>0</v>
      </c>
      <c r="BM61">
        <f>BL61-BK61</f>
        <v>0</v>
      </c>
      <c r="BN61" t="s">
        <v>297</v>
      </c>
      <c r="BO61">
        <v>19</v>
      </c>
      <c r="BP61">
        <v>0</v>
      </c>
      <c r="BQ61">
        <v>0</v>
      </c>
      <c r="BR61" s="15">
        <f>BP61/MAX(0.01,(BP61+BQ61))</f>
        <v>0</v>
      </c>
      <c r="BS61">
        <v>0</v>
      </c>
      <c r="BT61">
        <v>0</v>
      </c>
      <c r="BU61" s="15">
        <f>BS61/MAX(0.01,(BS61+BT61))</f>
        <v>0</v>
      </c>
    </row>
    <row r="62" spans="2:73" x14ac:dyDescent="0.25">
      <c r="B62" t="s">
        <v>318</v>
      </c>
      <c r="C62" t="s">
        <v>319</v>
      </c>
      <c r="D62">
        <v>30</v>
      </c>
      <c r="E62" s="5" t="s">
        <v>320</v>
      </c>
      <c r="F62" s="6">
        <v>73</v>
      </c>
      <c r="G62" s="6">
        <v>200</v>
      </c>
      <c r="H62" s="7">
        <v>1</v>
      </c>
      <c r="I62" s="7">
        <v>0</v>
      </c>
      <c r="J62" s="7">
        <v>0</v>
      </c>
      <c r="K62" s="7">
        <v>0</v>
      </c>
      <c r="L62" s="7">
        <v>0</v>
      </c>
      <c r="M62" s="7">
        <v>2</v>
      </c>
      <c r="N62" s="7">
        <v>2</v>
      </c>
      <c r="O62" s="8">
        <v>14.45</v>
      </c>
      <c r="P62" s="7">
        <v>1</v>
      </c>
      <c r="Q62" s="7">
        <v>0</v>
      </c>
      <c r="R62" s="7">
        <v>0</v>
      </c>
      <c r="S62" s="7">
        <v>0</v>
      </c>
      <c r="T62" s="7">
        <v>0</v>
      </c>
      <c r="U62" s="9">
        <f>P62/(H62*O62)*60</f>
        <v>4.1522491349480974</v>
      </c>
      <c r="V62" s="9">
        <f>Q62/(H62*O62)*60</f>
        <v>0</v>
      </c>
      <c r="W62" s="9">
        <f>R62/(H62*O62)*60</f>
        <v>0</v>
      </c>
      <c r="X62" s="9">
        <f>S62/(H62*O62)*60</f>
        <v>0</v>
      </c>
      <c r="Y62" s="9">
        <f>T62/(H62*O62)*60</f>
        <v>0</v>
      </c>
      <c r="Z62" s="10">
        <v>20</v>
      </c>
      <c r="AA62" s="7">
        <v>0</v>
      </c>
      <c r="AB62" s="7">
        <v>0</v>
      </c>
      <c r="AC62" s="11">
        <f>AA62/MAX(1,(AA62+AB62))</f>
        <v>0</v>
      </c>
      <c r="AD62">
        <v>0</v>
      </c>
      <c r="AE62">
        <v>0</v>
      </c>
      <c r="AF62">
        <v>0</v>
      </c>
      <c r="AG62">
        <v>0</v>
      </c>
      <c r="AH62" s="8">
        <f>AG62/H62</f>
        <v>0</v>
      </c>
      <c r="AI62" s="12">
        <f>AG62-(AM62-525000)/1000000*3</f>
        <v>-3.7500000000000006E-2</v>
      </c>
      <c r="AJ62" t="s">
        <v>75</v>
      </c>
      <c r="AK62">
        <v>2012</v>
      </c>
      <c r="AM62" s="13">
        <v>537500</v>
      </c>
      <c r="AN62" s="7">
        <v>0</v>
      </c>
      <c r="AO62" s="7">
        <v>0</v>
      </c>
      <c r="AP62" s="14">
        <f>(AN62+AO62)/AQ62*60</f>
        <v>0</v>
      </c>
      <c r="AQ62" s="12">
        <v>13.41666667</v>
      </c>
      <c r="AR62" s="7">
        <v>0</v>
      </c>
      <c r="AS62" s="7">
        <v>0</v>
      </c>
      <c r="AT62" s="14">
        <f>(AR62+AS62)/MAX(1,AU62)*60</f>
        <v>0</v>
      </c>
      <c r="AU62" s="12">
        <v>1.0333333330000001</v>
      </c>
      <c r="AV62" s="12">
        <v>0</v>
      </c>
      <c r="AW62" s="7">
        <v>0</v>
      </c>
      <c r="AX62" s="7">
        <v>0</v>
      </c>
      <c r="AY62">
        <v>13.23</v>
      </c>
      <c r="AZ62">
        <v>37.700000000000003</v>
      </c>
      <c r="BA62" s="15">
        <f>AY62/MAX(0.01,(AY62+AZ62))</f>
        <v>0.25976830944433532</v>
      </c>
      <c r="BB62">
        <v>0.29099999999999998</v>
      </c>
      <c r="BC62">
        <v>-7.1269999999999998</v>
      </c>
      <c r="BD62" s="16">
        <v>8</v>
      </c>
      <c r="BE62">
        <v>5.9119999999999999</v>
      </c>
      <c r="BF62">
        <v>-7.476</v>
      </c>
      <c r="BG62">
        <v>-31.3</v>
      </c>
      <c r="BH62">
        <v>0</v>
      </c>
      <c r="BI62">
        <v>1000</v>
      </c>
      <c r="BJ62">
        <v>1000</v>
      </c>
      <c r="BK62">
        <v>0</v>
      </c>
      <c r="BL62">
        <v>0</v>
      </c>
      <c r="BM62">
        <f>BL62-BK62</f>
        <v>0</v>
      </c>
      <c r="BN62">
        <v>72.7</v>
      </c>
      <c r="BO62">
        <v>16</v>
      </c>
      <c r="BP62">
        <v>1.03</v>
      </c>
      <c r="BQ62">
        <v>2.33</v>
      </c>
      <c r="BR62" s="15">
        <f>BP62/MAX(0.01,(BP62+BQ62))</f>
        <v>0.30654761904761901</v>
      </c>
      <c r="BS62">
        <v>0</v>
      </c>
      <c r="BT62">
        <v>0</v>
      </c>
      <c r="BU62" s="15">
        <f>BS62/MAX(0.01,(BS62+BT62))</f>
        <v>0</v>
      </c>
    </row>
    <row r="63" spans="2:73" x14ac:dyDescent="0.25">
      <c r="B63" t="s">
        <v>622</v>
      </c>
      <c r="C63" t="s">
        <v>319</v>
      </c>
      <c r="D63">
        <v>25</v>
      </c>
      <c r="E63" s="5" t="s">
        <v>623</v>
      </c>
      <c r="F63" s="6">
        <v>72</v>
      </c>
      <c r="G63" s="6">
        <v>184</v>
      </c>
      <c r="H63" s="7">
        <v>1</v>
      </c>
      <c r="I63" s="7">
        <v>0</v>
      </c>
      <c r="J63" s="7">
        <v>0</v>
      </c>
      <c r="K63" s="7">
        <v>0</v>
      </c>
      <c r="L63" s="7">
        <v>0</v>
      </c>
      <c r="M63" s="7">
        <v>0</v>
      </c>
      <c r="N63" s="7">
        <v>0</v>
      </c>
      <c r="O63" s="8">
        <v>5.0666700000000002</v>
      </c>
      <c r="P63" s="7">
        <v>0</v>
      </c>
      <c r="Q63" s="7">
        <v>0</v>
      </c>
      <c r="R63" s="7">
        <v>0</v>
      </c>
      <c r="S63" s="7">
        <v>0</v>
      </c>
      <c r="T63" s="7">
        <v>0</v>
      </c>
      <c r="U63" s="9">
        <f>P63/(H63*O63)*60</f>
        <v>0</v>
      </c>
      <c r="V63" s="9">
        <f>Q63/(H63*O63)*60</f>
        <v>0</v>
      </c>
      <c r="W63" s="9">
        <f>R63/(H63*O63)*60</f>
        <v>0</v>
      </c>
      <c r="X63" s="9">
        <f>S63/(H63*O63)*60</f>
        <v>0</v>
      </c>
      <c r="Y63" s="9">
        <f>T63/(H63*O63)*60</f>
        <v>0</v>
      </c>
      <c r="Z63" s="10">
        <v>9</v>
      </c>
      <c r="AA63" s="7">
        <v>1</v>
      </c>
      <c r="AB63" s="7">
        <v>0</v>
      </c>
      <c r="AC63" s="11">
        <f>AA63/MAX(1,(AA63+AB63))</f>
        <v>1</v>
      </c>
      <c r="AD63">
        <v>0</v>
      </c>
      <c r="AE63">
        <v>0</v>
      </c>
      <c r="AF63">
        <v>0</v>
      </c>
      <c r="AG63">
        <v>0</v>
      </c>
      <c r="AH63" s="8">
        <f>AG63/H63</f>
        <v>0</v>
      </c>
      <c r="AI63" s="12">
        <f>AG63-(AM63-525000)/1000000*3</f>
        <v>3.7500000000000006E-2</v>
      </c>
      <c r="AJ63" t="s">
        <v>605</v>
      </c>
      <c r="AK63">
        <v>2012</v>
      </c>
      <c r="AM63" s="13">
        <v>512500</v>
      </c>
      <c r="AN63" s="7">
        <v>0</v>
      </c>
      <c r="AO63" s="7">
        <v>0</v>
      </c>
      <c r="AP63" s="14">
        <f>(AN63+AO63)/AQ63*60</f>
        <v>0</v>
      </c>
      <c r="AQ63" s="12">
        <v>4.8166666669999998</v>
      </c>
      <c r="AR63" s="7">
        <v>0</v>
      </c>
      <c r="AS63" s="7">
        <v>0</v>
      </c>
      <c r="AT63" s="14">
        <f>(AR63+AS63)/MAX(1,AU63)*60</f>
        <v>0</v>
      </c>
      <c r="AU63" s="12">
        <v>0.25</v>
      </c>
      <c r="AV63" s="12">
        <v>0</v>
      </c>
      <c r="AW63" s="7">
        <v>0</v>
      </c>
      <c r="AX63" s="7">
        <v>0</v>
      </c>
      <c r="AY63" s="16">
        <v>4.82</v>
      </c>
      <c r="AZ63" s="16">
        <v>46.45</v>
      </c>
      <c r="BA63" s="15">
        <f>AY63/MAX(0.01,(AY63+AZ63))</f>
        <v>9.4012092841817829E-2</v>
      </c>
      <c r="BB63" s="16">
        <v>-0.20499999999999999</v>
      </c>
      <c r="BC63" s="16">
        <v>-12.068</v>
      </c>
      <c r="BD63" s="16">
        <v>12</v>
      </c>
      <c r="BE63" s="16">
        <v>0.73299999999999998</v>
      </c>
      <c r="BF63" s="16">
        <v>-1.1439999999999999</v>
      </c>
      <c r="BG63" s="16">
        <v>73.8</v>
      </c>
      <c r="BH63" s="16">
        <v>0</v>
      </c>
      <c r="BI63" s="16" t="s">
        <v>297</v>
      </c>
      <c r="BJ63" s="16" t="s">
        <v>297</v>
      </c>
      <c r="BK63" s="16">
        <v>0</v>
      </c>
      <c r="BL63" s="16">
        <v>0</v>
      </c>
      <c r="BM63">
        <f>BL63-BK63</f>
        <v>0</v>
      </c>
      <c r="BN63" s="16">
        <v>100</v>
      </c>
      <c r="BO63">
        <v>19</v>
      </c>
      <c r="BP63">
        <v>0.25</v>
      </c>
      <c r="BQ63">
        <v>3.95</v>
      </c>
      <c r="BR63" s="15">
        <f>BP63/MAX(0.01,(BP63+BQ63))</f>
        <v>5.9523809523809521E-2</v>
      </c>
      <c r="BS63">
        <v>0</v>
      </c>
      <c r="BT63">
        <v>0</v>
      </c>
      <c r="BU63" s="15">
        <f>BS63/MAX(0.01,(BS63+BT63))</f>
        <v>0</v>
      </c>
    </row>
    <row r="64" spans="2:73" x14ac:dyDescent="0.25">
      <c r="B64" t="s">
        <v>646</v>
      </c>
      <c r="C64" t="s">
        <v>211</v>
      </c>
      <c r="D64">
        <v>25</v>
      </c>
      <c r="E64" s="5" t="s">
        <v>647</v>
      </c>
      <c r="F64" s="6">
        <v>70</v>
      </c>
      <c r="G64" s="6">
        <v>180</v>
      </c>
      <c r="H64" s="7">
        <v>1</v>
      </c>
      <c r="I64" s="7">
        <v>0</v>
      </c>
      <c r="J64" s="7">
        <v>0</v>
      </c>
      <c r="K64" s="7">
        <v>0</v>
      </c>
      <c r="L64" s="7">
        <v>-1</v>
      </c>
      <c r="M64" s="7">
        <v>0</v>
      </c>
      <c r="N64" s="7">
        <v>0</v>
      </c>
      <c r="O64" s="8">
        <v>6.6166700000000001</v>
      </c>
      <c r="P64" s="7">
        <v>1</v>
      </c>
      <c r="Q64" s="7">
        <v>0</v>
      </c>
      <c r="R64" s="7">
        <v>0</v>
      </c>
      <c r="S64" s="7">
        <v>0</v>
      </c>
      <c r="T64" s="7">
        <v>0</v>
      </c>
      <c r="U64" s="9">
        <f>P64/(H64*O64)*60</f>
        <v>9.0680055073020114</v>
      </c>
      <c r="V64" s="9">
        <f>Q64/(H64*O64)*60</f>
        <v>0</v>
      </c>
      <c r="W64" s="9">
        <f>R64/(H64*O64)*60</f>
        <v>0</v>
      </c>
      <c r="X64" s="9">
        <f>S64/(H64*O64)*60</f>
        <v>0</v>
      </c>
      <c r="Y64" s="9">
        <f>T64/(H64*O64)*60</f>
        <v>0</v>
      </c>
      <c r="Z64" s="10">
        <v>8</v>
      </c>
      <c r="AA64" s="7">
        <v>0</v>
      </c>
      <c r="AB64" s="7">
        <v>5</v>
      </c>
      <c r="AC64" s="11">
        <f>AA64/MAX(1,(AA64+AB64))</f>
        <v>0</v>
      </c>
      <c r="AD64">
        <v>-0.1</v>
      </c>
      <c r="AE64">
        <v>-0.1</v>
      </c>
      <c r="AF64">
        <v>0</v>
      </c>
      <c r="AG64">
        <v>-0.2</v>
      </c>
      <c r="AH64" s="8">
        <f>AG64/H64</f>
        <v>-0.2</v>
      </c>
      <c r="AI64" s="12">
        <f>AG64-(AM64-525000)/1000000*3</f>
        <v>-0.27500000000000002</v>
      </c>
      <c r="AJ64" t="s">
        <v>605</v>
      </c>
      <c r="AK64">
        <v>2012</v>
      </c>
      <c r="AM64" s="13">
        <v>550000</v>
      </c>
      <c r="AN64" s="7">
        <v>0</v>
      </c>
      <c r="AO64" s="7">
        <v>0</v>
      </c>
      <c r="AP64" s="14">
        <f>(AN64+AO64)/AQ64*60</f>
        <v>0</v>
      </c>
      <c r="AQ64" s="12">
        <v>6.6166666669999996</v>
      </c>
      <c r="AR64" s="7">
        <v>0</v>
      </c>
      <c r="AS64" s="7">
        <v>0</v>
      </c>
      <c r="AT64" s="14">
        <f>(AR64+AS64)/MAX(1,AU64)*60</f>
        <v>0</v>
      </c>
      <c r="AU64" s="12">
        <v>0</v>
      </c>
      <c r="AV64" s="12">
        <v>0</v>
      </c>
      <c r="AW64" s="7">
        <v>0</v>
      </c>
      <c r="AX64" s="7">
        <v>0</v>
      </c>
      <c r="AY64">
        <v>6.62</v>
      </c>
      <c r="AZ64">
        <v>36.799999999999997</v>
      </c>
      <c r="BA64" s="15">
        <f>AY64/MAX(0.01,(AY64+AZ64))</f>
        <v>0.15246430216490098</v>
      </c>
      <c r="BB64">
        <v>0.69199999999999995</v>
      </c>
      <c r="BC64">
        <v>10.885</v>
      </c>
      <c r="BD64" s="16">
        <v>5</v>
      </c>
      <c r="BE64">
        <v>2.67</v>
      </c>
      <c r="BF64">
        <v>0.92800000000000005</v>
      </c>
      <c r="BG64">
        <v>-34.799999999999997</v>
      </c>
      <c r="BH64">
        <v>0</v>
      </c>
      <c r="BI64">
        <v>800</v>
      </c>
      <c r="BJ64">
        <v>800</v>
      </c>
      <c r="BK64">
        <v>0</v>
      </c>
      <c r="BL64">
        <v>0</v>
      </c>
      <c r="BM64">
        <f>BL64-BK64</f>
        <v>0</v>
      </c>
      <c r="BN64">
        <v>20</v>
      </c>
      <c r="BO64">
        <v>1</v>
      </c>
      <c r="BP64">
        <v>0</v>
      </c>
      <c r="BQ64">
        <v>0</v>
      </c>
      <c r="BR64" s="15">
        <f>BP64/MAX(0.01,(BP64+BQ64))</f>
        <v>0</v>
      </c>
      <c r="BS64">
        <v>0</v>
      </c>
      <c r="BT64">
        <v>0</v>
      </c>
      <c r="BU64" s="15">
        <f>BS64/MAX(0.01,(BS64+BT64))</f>
        <v>0</v>
      </c>
    </row>
    <row r="65" spans="2:73" x14ac:dyDescent="0.25">
      <c r="B65" t="s">
        <v>179</v>
      </c>
      <c r="C65" t="s">
        <v>180</v>
      </c>
      <c r="D65">
        <v>32</v>
      </c>
      <c r="E65" s="5" t="s">
        <v>181</v>
      </c>
      <c r="F65" s="6">
        <v>76</v>
      </c>
      <c r="G65" s="6">
        <v>231</v>
      </c>
      <c r="H65" s="7">
        <v>1</v>
      </c>
      <c r="I65" s="7">
        <v>0</v>
      </c>
      <c r="J65" s="7">
        <v>0</v>
      </c>
      <c r="K65" s="7">
        <v>0</v>
      </c>
      <c r="L65" s="7">
        <v>-1</v>
      </c>
      <c r="M65" s="7">
        <v>0</v>
      </c>
      <c r="N65" s="7">
        <v>0</v>
      </c>
      <c r="O65" s="8">
        <v>11.08333</v>
      </c>
      <c r="P65" s="7">
        <v>3</v>
      </c>
      <c r="Q65" s="7">
        <v>1</v>
      </c>
      <c r="R65" s="7">
        <v>1</v>
      </c>
      <c r="S65" s="7">
        <v>0</v>
      </c>
      <c r="T65" s="7">
        <v>0</v>
      </c>
      <c r="U65" s="9">
        <f>P65/(H65*O65)*60</f>
        <v>16.240606388152298</v>
      </c>
      <c r="V65" s="9">
        <f>Q65/(H65*O65)*60</f>
        <v>5.4135354627174328</v>
      </c>
      <c r="W65" s="9">
        <f>R65/(H65*O65)*60</f>
        <v>5.4135354627174328</v>
      </c>
      <c r="X65" s="9">
        <f>S65/(H65*O65)*60</f>
        <v>0</v>
      </c>
      <c r="Y65" s="9">
        <f>T65/(H65*O65)*60</f>
        <v>0</v>
      </c>
      <c r="Z65" s="10">
        <v>15</v>
      </c>
      <c r="AA65" s="7">
        <v>0</v>
      </c>
      <c r="AB65" s="7">
        <v>0</v>
      </c>
      <c r="AC65" s="11">
        <f>AA65/MAX(1,(AA65+AB65))</f>
        <v>0</v>
      </c>
      <c r="AD65">
        <v>-0.1</v>
      </c>
      <c r="AE65">
        <v>-0.1</v>
      </c>
      <c r="AF65">
        <v>0</v>
      </c>
      <c r="AG65">
        <v>-0.2</v>
      </c>
      <c r="AH65" s="8">
        <f>AG65/H65</f>
        <v>-0.2</v>
      </c>
      <c r="AI65" s="12">
        <f>AG65-(AM65-525000)/1000000*3</f>
        <v>-0.42499999999999999</v>
      </c>
      <c r="AJ65" t="s">
        <v>75</v>
      </c>
      <c r="AK65">
        <v>2012</v>
      </c>
      <c r="AM65" s="13">
        <v>600000</v>
      </c>
      <c r="AN65" s="7">
        <v>0</v>
      </c>
      <c r="AO65" s="7">
        <v>0</v>
      </c>
      <c r="AP65" s="14">
        <f>(AN65+AO65)/AQ65*60</f>
        <v>0</v>
      </c>
      <c r="AQ65" s="12">
        <v>11.08333333</v>
      </c>
      <c r="AR65" s="7">
        <v>0</v>
      </c>
      <c r="AS65" s="7">
        <v>0</v>
      </c>
      <c r="AT65" s="14">
        <f>(AR65+AS65)/MAX(1,AU65)*60</f>
        <v>0</v>
      </c>
      <c r="AU65" s="12">
        <v>0</v>
      </c>
      <c r="AV65" s="12">
        <v>0</v>
      </c>
      <c r="AW65" s="7">
        <v>0</v>
      </c>
      <c r="AX65" s="7">
        <v>0</v>
      </c>
      <c r="AY65">
        <v>11.08</v>
      </c>
      <c r="AZ65">
        <v>42.77</v>
      </c>
      <c r="BA65" s="15">
        <f>AY65/MAX(0.01,(AY65+AZ65))</f>
        <v>0.20575673166202413</v>
      </c>
      <c r="BB65">
        <v>-7.3440000000000003</v>
      </c>
      <c r="BC65">
        <v>2.0270000000000001</v>
      </c>
      <c r="BD65">
        <v>16</v>
      </c>
      <c r="BE65">
        <v>-1.7430000000000001</v>
      </c>
      <c r="BF65">
        <v>-7.5819999999999999</v>
      </c>
      <c r="BG65">
        <v>-48.9</v>
      </c>
      <c r="BH65">
        <v>0</v>
      </c>
      <c r="BI65">
        <v>900</v>
      </c>
      <c r="BJ65">
        <v>900</v>
      </c>
      <c r="BK65">
        <v>0</v>
      </c>
      <c r="BL65">
        <v>0</v>
      </c>
      <c r="BM65">
        <f>BL65-BK65</f>
        <v>0</v>
      </c>
      <c r="BN65">
        <v>66.7</v>
      </c>
      <c r="BO65">
        <v>17</v>
      </c>
      <c r="BP65">
        <v>0</v>
      </c>
      <c r="BQ65">
        <v>0</v>
      </c>
      <c r="BR65" s="15">
        <f>BP65/MAX(0.01,(BP65+BQ65))</f>
        <v>0</v>
      </c>
      <c r="BS65">
        <v>0</v>
      </c>
      <c r="BT65">
        <v>0</v>
      </c>
      <c r="BU65" s="15">
        <f>BS65/MAX(0.01,(BS65+BT65))</f>
        <v>0</v>
      </c>
    </row>
    <row r="66" spans="2:73" x14ac:dyDescent="0.25">
      <c r="B66" t="s">
        <v>362</v>
      </c>
      <c r="C66" t="s">
        <v>363</v>
      </c>
      <c r="D66">
        <v>29</v>
      </c>
      <c r="E66" s="5" t="s">
        <v>364</v>
      </c>
      <c r="F66" s="6">
        <v>67</v>
      </c>
      <c r="G66" s="6">
        <v>185</v>
      </c>
      <c r="H66" s="7">
        <v>1</v>
      </c>
      <c r="I66" s="7">
        <v>1</v>
      </c>
      <c r="J66" s="7">
        <v>0</v>
      </c>
      <c r="K66" s="7">
        <v>1</v>
      </c>
      <c r="L66" s="7">
        <v>1</v>
      </c>
      <c r="M66" s="7">
        <v>0</v>
      </c>
      <c r="N66" s="7">
        <v>2</v>
      </c>
      <c r="O66" s="8">
        <v>10.616669999999999</v>
      </c>
      <c r="P66" s="7">
        <v>1</v>
      </c>
      <c r="Q66" s="7">
        <v>1</v>
      </c>
      <c r="R66" s="7">
        <v>2</v>
      </c>
      <c r="S66" s="7">
        <v>0</v>
      </c>
      <c r="T66" s="7">
        <v>0</v>
      </c>
      <c r="U66" s="9">
        <f>P66/(H66*O66)*60</f>
        <v>5.6514895913690459</v>
      </c>
      <c r="V66" s="9">
        <f>Q66/(H66*O66)*60</f>
        <v>5.6514895913690459</v>
      </c>
      <c r="W66" s="9">
        <f>R66/(H66*O66)*60</f>
        <v>11.302979182738092</v>
      </c>
      <c r="X66" s="9">
        <f>S66/(H66*O66)*60</f>
        <v>0</v>
      </c>
      <c r="Y66" s="9">
        <f>T66/(H66*O66)*60</f>
        <v>0</v>
      </c>
      <c r="Z66" s="10">
        <v>15</v>
      </c>
      <c r="AA66" s="7">
        <v>5</v>
      </c>
      <c r="AB66" s="7">
        <v>3</v>
      </c>
      <c r="AC66" s="11">
        <f>AA66/MAX(1,(AA66+AB66))</f>
        <v>0.625</v>
      </c>
      <c r="AD66">
        <v>0.4</v>
      </c>
      <c r="AE66">
        <v>0.1</v>
      </c>
      <c r="AF66">
        <v>0</v>
      </c>
      <c r="AG66">
        <v>0.5</v>
      </c>
      <c r="AH66" s="8">
        <f>AG66/H66</f>
        <v>0.5</v>
      </c>
      <c r="AI66" s="12">
        <f>AG66-(AM66-525000)/1000000*3</f>
        <v>0.53749999999999998</v>
      </c>
      <c r="AJ66" t="s">
        <v>75</v>
      </c>
      <c r="AK66">
        <v>2012</v>
      </c>
      <c r="AM66" s="13">
        <v>512500</v>
      </c>
      <c r="AN66" s="7">
        <v>1</v>
      </c>
      <c r="AO66" s="7">
        <v>0</v>
      </c>
      <c r="AP66" s="14">
        <f>(AN66+AO66)/AQ66*60</f>
        <v>5.6514913640026707</v>
      </c>
      <c r="AQ66" s="12">
        <v>10.616666670000001</v>
      </c>
      <c r="AR66" s="7">
        <v>0</v>
      </c>
      <c r="AS66" s="7">
        <v>0</v>
      </c>
      <c r="AT66" s="14">
        <f>(AR66+AS66)/MAX(1,AU66)*60</f>
        <v>0</v>
      </c>
      <c r="AU66" s="12">
        <v>0</v>
      </c>
      <c r="AV66" s="12">
        <v>0</v>
      </c>
      <c r="AW66" s="7">
        <v>0</v>
      </c>
      <c r="AX66" s="7">
        <v>0</v>
      </c>
      <c r="AY66">
        <v>10.62</v>
      </c>
      <c r="AZ66">
        <v>40.15</v>
      </c>
      <c r="BA66" s="15">
        <f>AY66/MAX(0.01,(AY66+AZ66))</f>
        <v>0.20917864880835138</v>
      </c>
      <c r="BB66">
        <v>-1.284</v>
      </c>
      <c r="BC66">
        <v>4.55</v>
      </c>
      <c r="BD66" s="16">
        <v>12</v>
      </c>
      <c r="BE66">
        <v>-3.9689999999999999</v>
      </c>
      <c r="BF66">
        <v>-3.09</v>
      </c>
      <c r="BG66">
        <v>1.5</v>
      </c>
      <c r="BH66">
        <v>14.29</v>
      </c>
      <c r="BI66">
        <v>1000</v>
      </c>
      <c r="BJ66">
        <v>1143</v>
      </c>
      <c r="BK66">
        <v>0</v>
      </c>
      <c r="BL66">
        <v>0</v>
      </c>
      <c r="BM66">
        <f>BL66-BK66</f>
        <v>0</v>
      </c>
      <c r="BN66">
        <v>40</v>
      </c>
      <c r="BO66">
        <v>1</v>
      </c>
      <c r="BP66">
        <v>0</v>
      </c>
      <c r="BQ66">
        <v>0</v>
      </c>
      <c r="BR66" s="15">
        <f>BP66/MAX(0.01,(BP66+BQ66))</f>
        <v>0</v>
      </c>
      <c r="BS66">
        <v>0</v>
      </c>
      <c r="BT66">
        <v>0</v>
      </c>
      <c r="BU66" s="15">
        <f>BS66/MAX(0.01,(BS66+BT66))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"/>
  <sheetViews>
    <sheetView tabSelected="1" topLeftCell="A12" workbookViewId="0">
      <selection activeCell="C26" sqref="C26"/>
    </sheetView>
  </sheetViews>
  <sheetFormatPr defaultRowHeight="15" x14ac:dyDescent="0.25"/>
  <cols>
    <col min="1" max="1" width="14.5703125" bestFit="1" customWidth="1"/>
  </cols>
  <sheetData>
    <row r="1" spans="1:4" x14ac:dyDescent="0.25">
      <c r="A1" t="s">
        <v>167</v>
      </c>
      <c r="B1">
        <v>47.9</v>
      </c>
      <c r="C1">
        <v>2.056</v>
      </c>
      <c r="D1">
        <v>-6.3</v>
      </c>
    </row>
    <row r="2" spans="1:4" x14ac:dyDescent="0.25">
      <c r="A2" t="s">
        <v>173</v>
      </c>
      <c r="B2">
        <v>47.9</v>
      </c>
      <c r="C2">
        <v>2</v>
      </c>
      <c r="D2">
        <v>10.3</v>
      </c>
    </row>
    <row r="3" spans="1:4" x14ac:dyDescent="0.25">
      <c r="A3" t="s">
        <v>648</v>
      </c>
      <c r="B3">
        <v>30.3</v>
      </c>
      <c r="C3">
        <v>1.169</v>
      </c>
      <c r="D3">
        <v>-8.1999999999999993</v>
      </c>
    </row>
    <row r="4" spans="1:4" x14ac:dyDescent="0.25">
      <c r="A4" t="s">
        <v>536</v>
      </c>
      <c r="B4">
        <v>34</v>
      </c>
      <c r="C4">
        <v>1.1319999999999999</v>
      </c>
      <c r="D4">
        <v>-9.4</v>
      </c>
    </row>
    <row r="5" spans="1:4" x14ac:dyDescent="0.25">
      <c r="A5" t="s">
        <v>461</v>
      </c>
      <c r="B5">
        <v>54.2</v>
      </c>
      <c r="C5">
        <v>1.131</v>
      </c>
      <c r="D5">
        <v>12.7</v>
      </c>
    </row>
    <row r="6" spans="1:4" x14ac:dyDescent="0.25">
      <c r="A6" t="s">
        <v>353</v>
      </c>
      <c r="B6">
        <v>49.3</v>
      </c>
      <c r="C6">
        <v>1.129</v>
      </c>
      <c r="D6">
        <v>7.6</v>
      </c>
    </row>
    <row r="7" spans="1:4" x14ac:dyDescent="0.25">
      <c r="A7" t="s">
        <v>263</v>
      </c>
      <c r="B7">
        <v>48.1</v>
      </c>
      <c r="C7">
        <v>1.0569999999999999</v>
      </c>
      <c r="D7">
        <v>-1.5</v>
      </c>
    </row>
    <row r="8" spans="1:4" x14ac:dyDescent="0.25">
      <c r="A8" t="s">
        <v>556</v>
      </c>
      <c r="B8">
        <v>29.7</v>
      </c>
      <c r="C8">
        <v>1.05</v>
      </c>
      <c r="D8">
        <v>-9</v>
      </c>
    </row>
    <row r="9" spans="1:4" x14ac:dyDescent="0.25">
      <c r="A9" t="s">
        <v>276</v>
      </c>
      <c r="B9">
        <v>45.9</v>
      </c>
      <c r="C9">
        <v>0.91400000000000003</v>
      </c>
      <c r="D9">
        <v>5.4</v>
      </c>
    </row>
    <row r="10" spans="1:4" x14ac:dyDescent="0.25">
      <c r="A10" t="s">
        <v>577</v>
      </c>
      <c r="B10">
        <v>28.5</v>
      </c>
      <c r="C10">
        <v>0.9</v>
      </c>
      <c r="D10">
        <v>-27.9</v>
      </c>
    </row>
    <row r="11" spans="1:4" x14ac:dyDescent="0.25">
      <c r="A11" t="s">
        <v>579</v>
      </c>
      <c r="B11">
        <v>34.1</v>
      </c>
      <c r="C11">
        <v>0.89200000000000002</v>
      </c>
      <c r="D11">
        <v>-24</v>
      </c>
    </row>
    <row r="12" spans="1:4" x14ac:dyDescent="0.25">
      <c r="A12" t="s">
        <v>417</v>
      </c>
      <c r="B12">
        <v>36.5</v>
      </c>
      <c r="C12">
        <v>0.81599999999999995</v>
      </c>
      <c r="D12">
        <v>-10</v>
      </c>
    </row>
    <row r="13" spans="1:4" x14ac:dyDescent="0.25">
      <c r="A13" t="s">
        <v>337</v>
      </c>
      <c r="B13">
        <v>43.8</v>
      </c>
      <c r="C13">
        <v>0.79300000000000004</v>
      </c>
      <c r="D13">
        <v>-13.7</v>
      </c>
    </row>
    <row r="14" spans="1:4" x14ac:dyDescent="0.25">
      <c r="A14" t="s">
        <v>250</v>
      </c>
      <c r="B14">
        <v>55.8</v>
      </c>
      <c r="C14">
        <v>0.78900000000000003</v>
      </c>
      <c r="D14">
        <v>0.8</v>
      </c>
    </row>
    <row r="15" spans="1:4" x14ac:dyDescent="0.25">
      <c r="A15" t="s">
        <v>459</v>
      </c>
      <c r="B15">
        <v>52.7</v>
      </c>
      <c r="C15">
        <v>0.75600000000000001</v>
      </c>
      <c r="D15">
        <v>5.8</v>
      </c>
    </row>
    <row r="16" spans="1:4" x14ac:dyDescent="0.25">
      <c r="A16" t="s">
        <v>351</v>
      </c>
      <c r="B16">
        <v>54.2</v>
      </c>
      <c r="C16">
        <v>0.73099999999999998</v>
      </c>
      <c r="D16">
        <v>4.2</v>
      </c>
    </row>
    <row r="17" spans="1:4" x14ac:dyDescent="0.25">
      <c r="A17" t="s">
        <v>404</v>
      </c>
      <c r="B17">
        <v>56.2</v>
      </c>
      <c r="C17">
        <v>0.71</v>
      </c>
      <c r="D17">
        <v>9.6</v>
      </c>
    </row>
    <row r="18" spans="1:4" x14ac:dyDescent="0.25">
      <c r="A18" t="s">
        <v>535</v>
      </c>
      <c r="B18">
        <v>43.6</v>
      </c>
      <c r="C18">
        <v>0.66400000000000003</v>
      </c>
      <c r="D18">
        <v>7</v>
      </c>
    </row>
    <row r="19" spans="1:4" x14ac:dyDescent="0.25">
      <c r="A19" t="s">
        <v>499</v>
      </c>
      <c r="B19">
        <v>42.3</v>
      </c>
      <c r="C19">
        <v>0.65700000000000003</v>
      </c>
      <c r="D19">
        <v>-6.4</v>
      </c>
    </row>
    <row r="20" spans="1:4" x14ac:dyDescent="0.25">
      <c r="A20" t="s">
        <v>229</v>
      </c>
      <c r="B20">
        <v>44.2</v>
      </c>
      <c r="C20">
        <v>0.65</v>
      </c>
      <c r="D20">
        <v>-14.7</v>
      </c>
    </row>
    <row r="21" spans="1:4" x14ac:dyDescent="0.25">
      <c r="A21" t="s">
        <v>387</v>
      </c>
      <c r="B21">
        <v>33.4</v>
      </c>
      <c r="C21">
        <v>0.58799999999999997</v>
      </c>
      <c r="D21">
        <v>-11.5</v>
      </c>
    </row>
    <row r="22" spans="1:4" x14ac:dyDescent="0.25">
      <c r="A22" t="s">
        <v>451</v>
      </c>
      <c r="B22">
        <v>59.9</v>
      </c>
      <c r="C22">
        <v>0.52200000000000002</v>
      </c>
      <c r="D22">
        <v>10</v>
      </c>
    </row>
    <row r="23" spans="1:4" x14ac:dyDescent="0.25">
      <c r="A23" t="s">
        <v>478</v>
      </c>
      <c r="B23">
        <v>62.8</v>
      </c>
      <c r="C23">
        <v>0.51200000000000001</v>
      </c>
      <c r="D23">
        <v>3.9</v>
      </c>
    </row>
    <row r="24" spans="1:4" x14ac:dyDescent="0.25">
      <c r="A24" t="s">
        <v>170</v>
      </c>
      <c r="B24">
        <v>49.4</v>
      </c>
      <c r="C24">
        <v>0.437</v>
      </c>
      <c r="D24">
        <v>10.5</v>
      </c>
    </row>
    <row r="25" spans="1:4" x14ac:dyDescent="0.25">
      <c r="A25" t="s">
        <v>76</v>
      </c>
      <c r="B25">
        <v>49.8</v>
      </c>
      <c r="C25">
        <v>0.40400000000000003</v>
      </c>
      <c r="D25">
        <v>3.5</v>
      </c>
    </row>
    <row r="26" spans="1:4" x14ac:dyDescent="0.25">
      <c r="A26" t="s">
        <v>464</v>
      </c>
      <c r="B26">
        <v>53.7</v>
      </c>
      <c r="C26">
        <v>0.40400000000000003</v>
      </c>
      <c r="D26">
        <v>5.8</v>
      </c>
    </row>
    <row r="27" spans="1:4" x14ac:dyDescent="0.25">
      <c r="A27" t="s">
        <v>109</v>
      </c>
      <c r="B27">
        <v>53.5</v>
      </c>
      <c r="C27">
        <v>0.40100000000000002</v>
      </c>
      <c r="D27">
        <v>2.8</v>
      </c>
    </row>
    <row r="28" spans="1:4" x14ac:dyDescent="0.25">
      <c r="A28" t="s">
        <v>298</v>
      </c>
      <c r="B28">
        <v>53.8</v>
      </c>
      <c r="C28">
        <v>0.39500000000000002</v>
      </c>
      <c r="D28">
        <v>1</v>
      </c>
    </row>
    <row r="29" spans="1:4" x14ac:dyDescent="0.25">
      <c r="A29" t="s">
        <v>123</v>
      </c>
      <c r="B29">
        <v>57.8</v>
      </c>
      <c r="C29">
        <v>0.38500000000000001</v>
      </c>
      <c r="D29">
        <v>-0.2</v>
      </c>
    </row>
    <row r="30" spans="1:4" x14ac:dyDescent="0.25">
      <c r="A30" t="s">
        <v>106</v>
      </c>
      <c r="B30">
        <v>47.2</v>
      </c>
      <c r="C30">
        <v>0.38300000000000001</v>
      </c>
      <c r="D30">
        <v>-7.8</v>
      </c>
    </row>
    <row r="31" spans="1:4" x14ac:dyDescent="0.25">
      <c r="A31" t="s">
        <v>497</v>
      </c>
      <c r="B31">
        <v>46.6</v>
      </c>
      <c r="C31">
        <v>0.38300000000000001</v>
      </c>
      <c r="D31">
        <v>3.9</v>
      </c>
    </row>
    <row r="32" spans="1:4" x14ac:dyDescent="0.25">
      <c r="A32" t="s">
        <v>381</v>
      </c>
      <c r="B32">
        <v>53.5</v>
      </c>
      <c r="C32">
        <v>0.377</v>
      </c>
      <c r="D32">
        <v>-0.6</v>
      </c>
    </row>
    <row r="33" spans="1:4" x14ac:dyDescent="0.25">
      <c r="A33" t="s">
        <v>595</v>
      </c>
      <c r="B33">
        <v>39.200000000000003</v>
      </c>
      <c r="C33">
        <v>0.30299999999999999</v>
      </c>
      <c r="D33">
        <v>2.9</v>
      </c>
    </row>
    <row r="34" spans="1:4" x14ac:dyDescent="0.25">
      <c r="A34" t="s">
        <v>82</v>
      </c>
      <c r="B34">
        <v>50.1</v>
      </c>
      <c r="C34">
        <v>0.28699999999999998</v>
      </c>
      <c r="D34">
        <v>0.4</v>
      </c>
    </row>
    <row r="35" spans="1:4" x14ac:dyDescent="0.25">
      <c r="A35" t="s">
        <v>422</v>
      </c>
      <c r="B35">
        <v>48.1</v>
      </c>
      <c r="C35">
        <v>0.28199999999999997</v>
      </c>
      <c r="D35">
        <v>-7.7</v>
      </c>
    </row>
    <row r="36" spans="1:4" x14ac:dyDescent="0.25">
      <c r="A36" t="s">
        <v>156</v>
      </c>
      <c r="B36">
        <v>41.7</v>
      </c>
      <c r="C36">
        <v>0.19400000000000001</v>
      </c>
      <c r="D36">
        <v>-11.3</v>
      </c>
    </row>
    <row r="37" spans="1:4" x14ac:dyDescent="0.25">
      <c r="A37" t="s">
        <v>200</v>
      </c>
      <c r="B37">
        <v>64.099999999999994</v>
      </c>
      <c r="C37">
        <v>0.191</v>
      </c>
      <c r="D37">
        <v>-8.6</v>
      </c>
    </row>
    <row r="38" spans="1:4" x14ac:dyDescent="0.25">
      <c r="A38" t="s">
        <v>420</v>
      </c>
      <c r="B38">
        <v>33.700000000000003</v>
      </c>
      <c r="C38">
        <v>0.153</v>
      </c>
      <c r="D38">
        <v>-7.9</v>
      </c>
    </row>
    <row r="39" spans="1:4" x14ac:dyDescent="0.25">
      <c r="A39" t="s">
        <v>467</v>
      </c>
      <c r="B39">
        <v>41.2</v>
      </c>
      <c r="C39">
        <v>0.14000000000000001</v>
      </c>
      <c r="D39">
        <v>-9.3000000000000007</v>
      </c>
    </row>
    <row r="40" spans="1:4" x14ac:dyDescent="0.25">
      <c r="A40" t="s">
        <v>546</v>
      </c>
      <c r="B40">
        <v>43.1</v>
      </c>
      <c r="C40">
        <v>0.13500000000000001</v>
      </c>
      <c r="D40">
        <v>-3.1</v>
      </c>
    </row>
    <row r="41" spans="1:4" x14ac:dyDescent="0.25">
      <c r="A41" t="s">
        <v>538</v>
      </c>
      <c r="B41">
        <v>41.3</v>
      </c>
      <c r="C41">
        <v>0.107</v>
      </c>
      <c r="D41">
        <v>-2.2999999999999998</v>
      </c>
    </row>
    <row r="42" spans="1:4" x14ac:dyDescent="0.25">
      <c r="A42" t="s">
        <v>574</v>
      </c>
      <c r="B42">
        <v>60.5</v>
      </c>
      <c r="C42">
        <v>0.105</v>
      </c>
      <c r="D42">
        <v>15.8</v>
      </c>
    </row>
    <row r="43" spans="1:4" x14ac:dyDescent="0.25">
      <c r="A43" t="s">
        <v>356</v>
      </c>
      <c r="B43">
        <v>46.8</v>
      </c>
      <c r="C43">
        <v>9.8000000000000004E-2</v>
      </c>
      <c r="D43">
        <v>11.2</v>
      </c>
    </row>
    <row r="44" spans="1:4" x14ac:dyDescent="0.25">
      <c r="A44" t="s">
        <v>301</v>
      </c>
      <c r="B44">
        <v>47.2</v>
      </c>
      <c r="C44">
        <v>9.0999999999999998E-2</v>
      </c>
      <c r="D44">
        <v>-1.4</v>
      </c>
    </row>
    <row r="45" spans="1:4" x14ac:dyDescent="0.25">
      <c r="A45" t="s">
        <v>279</v>
      </c>
      <c r="B45">
        <v>47.1</v>
      </c>
      <c r="C45">
        <v>6.2E-2</v>
      </c>
      <c r="D45">
        <v>3.5</v>
      </c>
    </row>
    <row r="46" spans="1:4" x14ac:dyDescent="0.25">
      <c r="A46" t="s">
        <v>593</v>
      </c>
      <c r="B46">
        <v>46</v>
      </c>
      <c r="C46">
        <v>0.06</v>
      </c>
      <c r="D46">
        <v>-9.3000000000000007</v>
      </c>
    </row>
    <row r="47" spans="1:4" x14ac:dyDescent="0.25">
      <c r="A47" t="s">
        <v>79</v>
      </c>
      <c r="B47">
        <v>52.7</v>
      </c>
      <c r="C47">
        <v>0.04</v>
      </c>
      <c r="D47">
        <v>4.3</v>
      </c>
    </row>
    <row r="48" spans="1:4" x14ac:dyDescent="0.25">
      <c r="A48" t="s">
        <v>516</v>
      </c>
      <c r="B48">
        <v>55.4</v>
      </c>
      <c r="C48">
        <v>1.0999999999999999E-2</v>
      </c>
      <c r="D48">
        <v>7.6</v>
      </c>
    </row>
    <row r="49" spans="1:4" x14ac:dyDescent="0.25">
      <c r="A49" t="s">
        <v>480</v>
      </c>
      <c r="B49">
        <v>54.6</v>
      </c>
      <c r="C49">
        <v>-5.2999999999999999E-2</v>
      </c>
      <c r="D49">
        <v>-8.5</v>
      </c>
    </row>
    <row r="50" spans="1:4" x14ac:dyDescent="0.25">
      <c r="A50" t="s">
        <v>129</v>
      </c>
      <c r="B50">
        <v>53.9</v>
      </c>
      <c r="C50">
        <v>-0.11799999999999999</v>
      </c>
      <c r="D50">
        <v>1.9</v>
      </c>
    </row>
    <row r="51" spans="1:4" x14ac:dyDescent="0.25">
      <c r="A51" t="s">
        <v>214</v>
      </c>
      <c r="B51">
        <v>51.2</v>
      </c>
      <c r="C51">
        <v>-0.123</v>
      </c>
      <c r="D51">
        <v>-7.5</v>
      </c>
    </row>
    <row r="52" spans="1:4" x14ac:dyDescent="0.25">
      <c r="A52" t="s">
        <v>359</v>
      </c>
      <c r="B52">
        <v>47.7</v>
      </c>
      <c r="C52">
        <v>-0.20100000000000001</v>
      </c>
      <c r="D52">
        <v>-11.1</v>
      </c>
    </row>
    <row r="53" spans="1:4" x14ac:dyDescent="0.25">
      <c r="A53" t="s">
        <v>324</v>
      </c>
      <c r="B53">
        <v>36.799999999999997</v>
      </c>
      <c r="C53">
        <v>-0.22600000000000001</v>
      </c>
      <c r="D53">
        <v>-11.9</v>
      </c>
    </row>
    <row r="54" spans="1:4" x14ac:dyDescent="0.25">
      <c r="A54" t="s">
        <v>197</v>
      </c>
      <c r="B54">
        <v>50.6</v>
      </c>
      <c r="C54">
        <v>-0.246</v>
      </c>
      <c r="D54">
        <v>-9.6999999999999993</v>
      </c>
    </row>
    <row r="55" spans="1:4" x14ac:dyDescent="0.25">
      <c r="A55" t="s">
        <v>231</v>
      </c>
      <c r="B55">
        <v>43.2</v>
      </c>
      <c r="C55">
        <v>-0.249</v>
      </c>
      <c r="D55">
        <v>1.7</v>
      </c>
    </row>
    <row r="56" spans="1:4" x14ac:dyDescent="0.25">
      <c r="A56" t="s">
        <v>309</v>
      </c>
      <c r="B56">
        <v>44.8</v>
      </c>
      <c r="C56">
        <v>-0.28000000000000003</v>
      </c>
      <c r="D56">
        <v>1.2</v>
      </c>
    </row>
    <row r="57" spans="1:4" x14ac:dyDescent="0.25">
      <c r="A57" t="s">
        <v>219</v>
      </c>
      <c r="B57">
        <v>34.299999999999997</v>
      </c>
      <c r="C57">
        <v>-0.28899999999999998</v>
      </c>
      <c r="D57">
        <v>-11.2</v>
      </c>
    </row>
    <row r="58" spans="1:4" x14ac:dyDescent="0.25">
      <c r="A58" t="s">
        <v>407</v>
      </c>
      <c r="B58">
        <v>38.9</v>
      </c>
      <c r="C58">
        <v>-0.311</v>
      </c>
      <c r="D58">
        <v>-17.5</v>
      </c>
    </row>
    <row r="59" spans="1:4" x14ac:dyDescent="0.25">
      <c r="A59" t="s">
        <v>440</v>
      </c>
      <c r="B59">
        <v>43.9</v>
      </c>
      <c r="C59">
        <v>-0.32300000000000001</v>
      </c>
      <c r="D59">
        <v>-7.5</v>
      </c>
    </row>
    <row r="60" spans="1:4" x14ac:dyDescent="0.25">
      <c r="A60" t="s">
        <v>591</v>
      </c>
      <c r="B60">
        <v>51.1</v>
      </c>
      <c r="C60">
        <v>-0.34</v>
      </c>
      <c r="D60">
        <v>11</v>
      </c>
    </row>
    <row r="61" spans="1:4" x14ac:dyDescent="0.25">
      <c r="A61" t="s">
        <v>483</v>
      </c>
      <c r="B61">
        <v>49.3</v>
      </c>
      <c r="C61">
        <v>-0.34499999999999997</v>
      </c>
      <c r="D61">
        <v>-12.3</v>
      </c>
    </row>
    <row r="62" spans="1:4" x14ac:dyDescent="0.25">
      <c r="A62" t="s">
        <v>422</v>
      </c>
      <c r="B62">
        <v>45.7</v>
      </c>
      <c r="C62">
        <v>-0.45</v>
      </c>
      <c r="D62">
        <v>11.1</v>
      </c>
    </row>
    <row r="63" spans="1:4" x14ac:dyDescent="0.25">
      <c r="A63" t="s">
        <v>340</v>
      </c>
      <c r="B63">
        <v>51.6</v>
      </c>
      <c r="C63">
        <v>-0.45900000000000002</v>
      </c>
      <c r="D63">
        <v>1.3</v>
      </c>
    </row>
    <row r="64" spans="1:4" x14ac:dyDescent="0.25">
      <c r="A64" t="s">
        <v>562</v>
      </c>
      <c r="B64">
        <v>21.3</v>
      </c>
      <c r="C64">
        <v>-0.47699999999999998</v>
      </c>
      <c r="D64">
        <v>-29.9</v>
      </c>
    </row>
    <row r="65" spans="1:4" x14ac:dyDescent="0.25">
      <c r="A65" t="s">
        <v>112</v>
      </c>
      <c r="B65">
        <v>42.2</v>
      </c>
      <c r="C65">
        <v>-0.49199999999999999</v>
      </c>
      <c r="D65">
        <v>-24.4</v>
      </c>
    </row>
    <row r="66" spans="1:4" x14ac:dyDescent="0.25">
      <c r="A66" t="s">
        <v>327</v>
      </c>
      <c r="B66">
        <v>44.2</v>
      </c>
      <c r="C66">
        <v>-0.498</v>
      </c>
      <c r="D66">
        <v>-0.4</v>
      </c>
    </row>
    <row r="67" spans="1:4" x14ac:dyDescent="0.25">
      <c r="A67" t="s">
        <v>282</v>
      </c>
      <c r="B67">
        <v>43</v>
      </c>
      <c r="C67">
        <v>-0.52600000000000002</v>
      </c>
      <c r="D67">
        <v>-14.9</v>
      </c>
    </row>
    <row r="68" spans="1:4" x14ac:dyDescent="0.25">
      <c r="A68" t="s">
        <v>582</v>
      </c>
      <c r="B68">
        <v>56.7</v>
      </c>
      <c r="C68">
        <v>-0.54900000000000004</v>
      </c>
      <c r="D68">
        <v>-7.6</v>
      </c>
    </row>
    <row r="69" spans="1:4" x14ac:dyDescent="0.25">
      <c r="A69" t="s">
        <v>365</v>
      </c>
      <c r="B69">
        <v>48.3</v>
      </c>
      <c r="C69">
        <v>-0.57499999999999996</v>
      </c>
      <c r="D69">
        <v>-11.7</v>
      </c>
    </row>
    <row r="70" spans="1:4" x14ac:dyDescent="0.25">
      <c r="A70" t="s">
        <v>332</v>
      </c>
      <c r="B70">
        <v>39.799999999999997</v>
      </c>
      <c r="C70">
        <v>-0.58299999999999996</v>
      </c>
      <c r="D70">
        <v>-9.9</v>
      </c>
    </row>
    <row r="71" spans="1:4" x14ac:dyDescent="0.25">
      <c r="A71" t="s">
        <v>549</v>
      </c>
      <c r="B71">
        <v>43</v>
      </c>
      <c r="C71">
        <v>-0.58699999999999997</v>
      </c>
      <c r="D71">
        <v>-1.5</v>
      </c>
    </row>
    <row r="72" spans="1:4" x14ac:dyDescent="0.25">
      <c r="A72" t="s">
        <v>519</v>
      </c>
      <c r="B72">
        <v>60.3</v>
      </c>
      <c r="C72">
        <v>-0.63400000000000001</v>
      </c>
      <c r="D72">
        <v>3.9</v>
      </c>
    </row>
    <row r="73" spans="1:4" x14ac:dyDescent="0.25">
      <c r="A73" t="s">
        <v>473</v>
      </c>
      <c r="B73">
        <v>58</v>
      </c>
      <c r="C73">
        <v>-0.67300000000000004</v>
      </c>
      <c r="D73">
        <v>-15.2</v>
      </c>
    </row>
    <row r="74" spans="1:4" x14ac:dyDescent="0.25">
      <c r="A74" t="s">
        <v>384</v>
      </c>
      <c r="B74">
        <v>47.3</v>
      </c>
      <c r="C74">
        <v>-0.71099999999999997</v>
      </c>
      <c r="D74">
        <v>-5.2</v>
      </c>
    </row>
    <row r="75" spans="1:4" x14ac:dyDescent="0.25">
      <c r="A75" t="s">
        <v>443</v>
      </c>
      <c r="B75">
        <v>48.9</v>
      </c>
      <c r="C75">
        <v>-0.755</v>
      </c>
      <c r="D75">
        <v>-14.4</v>
      </c>
    </row>
    <row r="76" spans="1:4" x14ac:dyDescent="0.25">
      <c r="A76" t="s">
        <v>617</v>
      </c>
      <c r="B76">
        <v>54.5</v>
      </c>
      <c r="C76">
        <v>-0.75800000000000001</v>
      </c>
      <c r="D76">
        <v>-2</v>
      </c>
    </row>
    <row r="77" spans="1:4" x14ac:dyDescent="0.25">
      <c r="A77" t="s">
        <v>268</v>
      </c>
      <c r="B77">
        <v>48.7</v>
      </c>
      <c r="C77">
        <v>-0.78</v>
      </c>
      <c r="D77">
        <v>-16.100000000000001</v>
      </c>
    </row>
    <row r="78" spans="1:4" x14ac:dyDescent="0.25">
      <c r="A78" t="s">
        <v>330</v>
      </c>
      <c r="B78">
        <v>49.8</v>
      </c>
      <c r="C78">
        <v>-0.79300000000000004</v>
      </c>
      <c r="D78">
        <v>-6.5</v>
      </c>
    </row>
    <row r="79" spans="1:4" x14ac:dyDescent="0.25">
      <c r="A79" t="s">
        <v>85</v>
      </c>
      <c r="B79">
        <v>49.7</v>
      </c>
      <c r="C79">
        <v>-0.82</v>
      </c>
      <c r="D79">
        <v>-14.8</v>
      </c>
    </row>
    <row r="80" spans="1:4" x14ac:dyDescent="0.25">
      <c r="A80" t="s">
        <v>521</v>
      </c>
      <c r="B80">
        <v>65</v>
      </c>
      <c r="C80">
        <v>-0.85799999999999998</v>
      </c>
      <c r="D80">
        <v>-1.2</v>
      </c>
    </row>
    <row r="81" spans="1:4" x14ac:dyDescent="0.25">
      <c r="A81" t="s">
        <v>91</v>
      </c>
      <c r="B81">
        <v>61.3</v>
      </c>
      <c r="C81">
        <v>-0.92500000000000004</v>
      </c>
      <c r="D81">
        <v>-15.9</v>
      </c>
    </row>
    <row r="82" spans="1:4" x14ac:dyDescent="0.25">
      <c r="A82" t="s">
        <v>343</v>
      </c>
      <c r="B82">
        <v>44.8</v>
      </c>
      <c r="C82">
        <v>-0.998</v>
      </c>
      <c r="D82">
        <v>-9.8000000000000007</v>
      </c>
    </row>
    <row r="83" spans="1:4" x14ac:dyDescent="0.25">
      <c r="A83" t="s">
        <v>454</v>
      </c>
      <c r="B83">
        <v>50.8</v>
      </c>
      <c r="C83">
        <v>-1.091</v>
      </c>
      <c r="D83">
        <v>16.8</v>
      </c>
    </row>
    <row r="84" spans="1:4" x14ac:dyDescent="0.25">
      <c r="A84" t="s">
        <v>312</v>
      </c>
      <c r="B84">
        <v>46.7</v>
      </c>
      <c r="C84">
        <v>-1.1180000000000001</v>
      </c>
      <c r="D84">
        <v>-9.1999999999999993</v>
      </c>
    </row>
    <row r="85" spans="1:4" x14ac:dyDescent="0.25">
      <c r="A85" t="s">
        <v>306</v>
      </c>
      <c r="B85">
        <v>43.2</v>
      </c>
      <c r="C85">
        <v>-1.1180000000000001</v>
      </c>
      <c r="D85">
        <v>-15</v>
      </c>
    </row>
    <row r="86" spans="1:4" x14ac:dyDescent="0.25">
      <c r="A86" t="s">
        <v>176</v>
      </c>
      <c r="B86">
        <v>44.6</v>
      </c>
      <c r="C86">
        <v>-1.173</v>
      </c>
      <c r="D86">
        <v>2</v>
      </c>
    </row>
    <row r="87" spans="1:4" x14ac:dyDescent="0.25">
      <c r="A87" t="s">
        <v>523</v>
      </c>
      <c r="B87">
        <v>48</v>
      </c>
      <c r="C87">
        <v>-1.22</v>
      </c>
      <c r="D87">
        <v>-4.3</v>
      </c>
    </row>
    <row r="88" spans="1:4" x14ac:dyDescent="0.25">
      <c r="A88" t="s">
        <v>440</v>
      </c>
      <c r="B88">
        <v>54.8</v>
      </c>
      <c r="C88">
        <v>-1.286</v>
      </c>
      <c r="D88">
        <v>-5.3</v>
      </c>
    </row>
    <row r="89" spans="1:4" x14ac:dyDescent="0.25">
      <c r="A89" t="s">
        <v>390</v>
      </c>
      <c r="B89">
        <v>46.1</v>
      </c>
      <c r="C89">
        <v>-1.3959999999999999</v>
      </c>
      <c r="D89">
        <v>-14</v>
      </c>
    </row>
    <row r="90" spans="1:4" x14ac:dyDescent="0.25">
      <c r="A90" t="s">
        <v>234</v>
      </c>
      <c r="B90">
        <v>48.5</v>
      </c>
      <c r="C90">
        <v>-1.419</v>
      </c>
      <c r="D90">
        <v>13.9</v>
      </c>
    </row>
    <row r="91" spans="1:4" x14ac:dyDescent="0.25">
      <c r="A91" t="s">
        <v>290</v>
      </c>
      <c r="B91">
        <v>50.9</v>
      </c>
      <c r="C91">
        <v>-1.57</v>
      </c>
      <c r="D91">
        <v>-6.1</v>
      </c>
    </row>
    <row r="92" spans="1:4" x14ac:dyDescent="0.25">
      <c r="A92" t="s">
        <v>255</v>
      </c>
      <c r="B92">
        <v>66.8</v>
      </c>
      <c r="C92">
        <v>-1.6</v>
      </c>
      <c r="D92">
        <v>-5.6</v>
      </c>
    </row>
    <row r="93" spans="1:4" x14ac:dyDescent="0.25">
      <c r="A93" t="s">
        <v>370</v>
      </c>
      <c r="B93">
        <v>56.4</v>
      </c>
      <c r="C93">
        <v>-1.6679999999999999</v>
      </c>
      <c r="D93">
        <v>-9.6999999999999993</v>
      </c>
    </row>
    <row r="94" spans="1:4" x14ac:dyDescent="0.25">
      <c r="A94" t="s">
        <v>271</v>
      </c>
      <c r="B94">
        <v>52.3</v>
      </c>
      <c r="C94">
        <v>-1.716</v>
      </c>
      <c r="D94">
        <v>-9.1</v>
      </c>
    </row>
    <row r="95" spans="1:4" x14ac:dyDescent="0.25">
      <c r="A95" t="s">
        <v>237</v>
      </c>
      <c r="B95">
        <v>47</v>
      </c>
      <c r="C95">
        <v>-1.837</v>
      </c>
      <c r="D95">
        <v>9.1</v>
      </c>
    </row>
    <row r="96" spans="1:4" x14ac:dyDescent="0.25">
      <c r="A96" t="s">
        <v>505</v>
      </c>
      <c r="B96">
        <v>61.5</v>
      </c>
      <c r="C96">
        <v>-1.8640000000000001</v>
      </c>
      <c r="D96">
        <v>-0.1</v>
      </c>
    </row>
    <row r="97" spans="1:4" x14ac:dyDescent="0.25">
      <c r="A97" t="s">
        <v>222</v>
      </c>
      <c r="B97">
        <v>40.9</v>
      </c>
      <c r="C97">
        <v>-2.0630000000000002</v>
      </c>
      <c r="D97">
        <v>-4.4000000000000004</v>
      </c>
    </row>
    <row r="98" spans="1:4" x14ac:dyDescent="0.25">
      <c r="A98" t="s">
        <v>393</v>
      </c>
      <c r="B98">
        <v>51.8</v>
      </c>
      <c r="C98">
        <v>-2.238</v>
      </c>
      <c r="D98">
        <v>4.0999999999999996</v>
      </c>
    </row>
    <row r="99" spans="1:4" x14ac:dyDescent="0.25">
      <c r="A99" t="s">
        <v>636</v>
      </c>
      <c r="B99">
        <v>63.1</v>
      </c>
      <c r="C99">
        <v>-2.3079999999999998</v>
      </c>
      <c r="D99">
        <v>-6.2</v>
      </c>
    </row>
    <row r="100" spans="1:4" x14ac:dyDescent="0.25">
      <c r="A100" t="s">
        <v>372</v>
      </c>
      <c r="B100">
        <v>60.4</v>
      </c>
      <c r="C100">
        <v>-2.3929999999999998</v>
      </c>
      <c r="D100">
        <v>-12.5</v>
      </c>
    </row>
  </sheetData>
  <sortState ref="A1:D101">
    <sortCondition descending="1" ref="C1:C101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2"/>
  <sheetViews>
    <sheetView workbookViewId="0">
      <selection activeCell="R17" sqref="R17"/>
    </sheetView>
  </sheetViews>
  <sheetFormatPr defaultRowHeight="15" x14ac:dyDescent="0.25"/>
  <cols>
    <col min="1" max="1" width="14.5703125" bestFit="1" customWidth="1"/>
  </cols>
  <sheetData>
    <row r="1" spans="1:4" x14ac:dyDescent="0.25">
      <c r="A1" t="s">
        <v>374</v>
      </c>
      <c r="B1">
        <v>45.7</v>
      </c>
      <c r="C1">
        <v>1.262</v>
      </c>
      <c r="D1">
        <v>7.3</v>
      </c>
    </row>
    <row r="2" spans="1:4" x14ac:dyDescent="0.25">
      <c r="A2" t="s">
        <v>227</v>
      </c>
      <c r="B2">
        <v>45.9</v>
      </c>
      <c r="C2">
        <v>1.159</v>
      </c>
      <c r="D2">
        <v>1.1000000000000001</v>
      </c>
    </row>
    <row r="3" spans="1:4" x14ac:dyDescent="0.25">
      <c r="A3" t="s">
        <v>274</v>
      </c>
      <c r="B3">
        <v>53.7</v>
      </c>
      <c r="C3">
        <v>1.0149999999999999</v>
      </c>
      <c r="D3">
        <v>10.8</v>
      </c>
    </row>
    <row r="4" spans="1:4" x14ac:dyDescent="0.25">
      <c r="A4" t="s">
        <v>135</v>
      </c>
      <c r="B4">
        <v>40.299999999999997</v>
      </c>
      <c r="C4">
        <v>1.014</v>
      </c>
      <c r="D4">
        <v>-2.6</v>
      </c>
    </row>
    <row r="5" spans="1:4" x14ac:dyDescent="0.25">
      <c r="A5" t="s">
        <v>161</v>
      </c>
      <c r="B5">
        <v>48.7</v>
      </c>
      <c r="C5">
        <v>0.85799999999999998</v>
      </c>
      <c r="D5">
        <v>-10.8</v>
      </c>
    </row>
    <row r="6" spans="1:4" x14ac:dyDescent="0.25">
      <c r="A6" t="s">
        <v>433</v>
      </c>
      <c r="B6">
        <v>57.2</v>
      </c>
      <c r="C6">
        <v>0.80700000000000005</v>
      </c>
      <c r="D6">
        <v>-1.6</v>
      </c>
    </row>
    <row r="7" spans="1:4" x14ac:dyDescent="0.25">
      <c r="A7" t="s">
        <v>510</v>
      </c>
      <c r="B7">
        <v>50</v>
      </c>
      <c r="C7">
        <v>0.79200000000000004</v>
      </c>
      <c r="D7">
        <v>3.6</v>
      </c>
    </row>
    <row r="8" spans="1:4" x14ac:dyDescent="0.25">
      <c r="A8" t="s">
        <v>552</v>
      </c>
      <c r="B8">
        <v>53.6</v>
      </c>
      <c r="C8">
        <v>0.59699999999999998</v>
      </c>
      <c r="D8">
        <v>-5</v>
      </c>
    </row>
    <row r="9" spans="1:4" x14ac:dyDescent="0.25">
      <c r="A9" t="s">
        <v>446</v>
      </c>
      <c r="B9">
        <v>49.4</v>
      </c>
      <c r="C9">
        <v>0.58899999999999997</v>
      </c>
      <c r="D9">
        <v>3.2</v>
      </c>
    </row>
    <row r="10" spans="1:4" x14ac:dyDescent="0.25">
      <c r="A10" t="s">
        <v>132</v>
      </c>
      <c r="B10">
        <v>54.3</v>
      </c>
      <c r="C10">
        <v>0.56200000000000006</v>
      </c>
      <c r="D10">
        <v>-8.4</v>
      </c>
    </row>
    <row r="11" spans="1:4" x14ac:dyDescent="0.25">
      <c r="A11" t="s">
        <v>454</v>
      </c>
      <c r="B11">
        <v>48.8</v>
      </c>
      <c r="C11">
        <v>0.48299999999999998</v>
      </c>
      <c r="D11">
        <v>3.1</v>
      </c>
    </row>
    <row r="12" spans="1:4" x14ac:dyDescent="0.25">
      <c r="A12" t="s">
        <v>448</v>
      </c>
      <c r="B12">
        <v>46.6</v>
      </c>
      <c r="C12">
        <v>0.47</v>
      </c>
      <c r="D12">
        <v>-7</v>
      </c>
    </row>
    <row r="13" spans="1:4" x14ac:dyDescent="0.25">
      <c r="A13" t="s">
        <v>507</v>
      </c>
      <c r="B13">
        <v>46.2</v>
      </c>
      <c r="C13">
        <v>0.46300000000000002</v>
      </c>
      <c r="D13">
        <v>-2.2999999999999998</v>
      </c>
    </row>
    <row r="14" spans="1:4" x14ac:dyDescent="0.25">
      <c r="A14" t="s">
        <v>527</v>
      </c>
      <c r="B14">
        <v>45.7</v>
      </c>
      <c r="C14">
        <v>0.432</v>
      </c>
      <c r="D14">
        <v>-7.5</v>
      </c>
    </row>
    <row r="15" spans="1:4" x14ac:dyDescent="0.25">
      <c r="A15" t="s">
        <v>345</v>
      </c>
      <c r="B15">
        <v>47.2</v>
      </c>
      <c r="C15">
        <v>0.39300000000000002</v>
      </c>
      <c r="D15">
        <v>-8.6999999999999993</v>
      </c>
    </row>
    <row r="16" spans="1:4" x14ac:dyDescent="0.25">
      <c r="A16" t="s">
        <v>457</v>
      </c>
      <c r="B16">
        <v>46.2</v>
      </c>
      <c r="C16">
        <v>0.35899999999999999</v>
      </c>
      <c r="D16">
        <v>2.8</v>
      </c>
    </row>
    <row r="17" spans="1:4" x14ac:dyDescent="0.25">
      <c r="A17" t="s">
        <v>395</v>
      </c>
      <c r="B17">
        <v>48.6</v>
      </c>
      <c r="C17">
        <v>0.34699999999999998</v>
      </c>
      <c r="D17">
        <v>7.3</v>
      </c>
    </row>
    <row r="18" spans="1:4" x14ac:dyDescent="0.25">
      <c r="A18" t="s">
        <v>398</v>
      </c>
      <c r="B18">
        <v>51.2</v>
      </c>
      <c r="C18">
        <v>0.26600000000000001</v>
      </c>
      <c r="D18">
        <v>1.1000000000000001</v>
      </c>
    </row>
    <row r="19" spans="1:4" x14ac:dyDescent="0.25">
      <c r="A19" t="s">
        <v>400</v>
      </c>
      <c r="B19">
        <v>46.2</v>
      </c>
      <c r="C19">
        <v>0.25800000000000001</v>
      </c>
      <c r="D19">
        <v>-4.7</v>
      </c>
    </row>
    <row r="20" spans="1:4" x14ac:dyDescent="0.25">
      <c r="A20" t="s">
        <v>586</v>
      </c>
      <c r="B20">
        <v>49</v>
      </c>
      <c r="C20">
        <v>0.13200000000000001</v>
      </c>
      <c r="D20">
        <v>2.5</v>
      </c>
    </row>
    <row r="21" spans="1:4" x14ac:dyDescent="0.25">
      <c r="A21" t="s">
        <v>144</v>
      </c>
      <c r="B21">
        <v>43.7</v>
      </c>
      <c r="C21">
        <v>7.5999999999999998E-2</v>
      </c>
      <c r="D21">
        <v>6.9</v>
      </c>
    </row>
    <row r="22" spans="1:4" x14ac:dyDescent="0.25">
      <c r="A22" t="s">
        <v>147</v>
      </c>
      <c r="B22">
        <v>43.9</v>
      </c>
      <c r="C22">
        <v>7.4999999999999997E-2</v>
      </c>
      <c r="D22">
        <v>-1.7</v>
      </c>
    </row>
    <row r="23" spans="1:4" x14ac:dyDescent="0.25">
      <c r="A23" t="s">
        <v>436</v>
      </c>
      <c r="B23">
        <v>51.3</v>
      </c>
      <c r="C23">
        <v>-2E-3</v>
      </c>
      <c r="D23">
        <v>0</v>
      </c>
    </row>
    <row r="24" spans="1:4" x14ac:dyDescent="0.25">
      <c r="A24" t="s">
        <v>513</v>
      </c>
      <c r="B24">
        <v>55.1</v>
      </c>
      <c r="C24">
        <v>-7.0000000000000001E-3</v>
      </c>
      <c r="D24">
        <v>1.4</v>
      </c>
    </row>
    <row r="25" spans="1:4" x14ac:dyDescent="0.25">
      <c r="A25" t="s">
        <v>378</v>
      </c>
      <c r="B25">
        <v>44.3</v>
      </c>
      <c r="C25">
        <v>-2.1000000000000001E-2</v>
      </c>
      <c r="D25">
        <v>-8</v>
      </c>
    </row>
    <row r="26" spans="1:4" x14ac:dyDescent="0.25">
      <c r="A26" t="s">
        <v>207</v>
      </c>
      <c r="B26">
        <v>58.4</v>
      </c>
      <c r="C26">
        <v>-2.7E-2</v>
      </c>
      <c r="D26">
        <v>7.2</v>
      </c>
    </row>
    <row r="27" spans="1:4" x14ac:dyDescent="0.25">
      <c r="A27" t="s">
        <v>100</v>
      </c>
      <c r="B27">
        <v>47.8</v>
      </c>
      <c r="C27">
        <v>-7.2999999999999995E-2</v>
      </c>
      <c r="D27">
        <v>5.0999999999999996</v>
      </c>
    </row>
    <row r="28" spans="1:4" x14ac:dyDescent="0.25">
      <c r="A28" t="s">
        <v>492</v>
      </c>
      <c r="B28">
        <v>49.7</v>
      </c>
      <c r="C28">
        <v>-7.5999999999999998E-2</v>
      </c>
      <c r="D28">
        <v>-5.6</v>
      </c>
    </row>
    <row r="29" spans="1:4" x14ac:dyDescent="0.25">
      <c r="A29" t="s">
        <v>72</v>
      </c>
      <c r="B29">
        <v>47.5</v>
      </c>
      <c r="C29">
        <v>-0.183</v>
      </c>
      <c r="D29">
        <v>-12.1</v>
      </c>
    </row>
    <row r="30" spans="1:4" x14ac:dyDescent="0.25">
      <c r="A30" t="s">
        <v>402</v>
      </c>
      <c r="B30">
        <v>47.1</v>
      </c>
      <c r="C30">
        <v>-0.21199999999999999</v>
      </c>
      <c r="D30">
        <v>-14.5</v>
      </c>
    </row>
    <row r="31" spans="1:4" x14ac:dyDescent="0.25">
      <c r="A31" t="s">
        <v>335</v>
      </c>
      <c r="B31">
        <v>48.3</v>
      </c>
      <c r="C31">
        <v>-0.22900000000000001</v>
      </c>
      <c r="D31">
        <v>-2.4</v>
      </c>
    </row>
    <row r="32" spans="1:4" x14ac:dyDescent="0.25">
      <c r="A32" t="s">
        <v>97</v>
      </c>
      <c r="B32">
        <v>56.4</v>
      </c>
      <c r="C32">
        <v>-0.34300000000000003</v>
      </c>
      <c r="D32">
        <v>1.9</v>
      </c>
    </row>
    <row r="33" spans="1:4" x14ac:dyDescent="0.25">
      <c r="A33" t="s">
        <v>376</v>
      </c>
      <c r="B33">
        <v>46.5</v>
      </c>
      <c r="C33">
        <v>-0.35199999999999998</v>
      </c>
      <c r="D33">
        <v>-3.5</v>
      </c>
    </row>
    <row r="34" spans="1:4" x14ac:dyDescent="0.25">
      <c r="A34" t="s">
        <v>642</v>
      </c>
      <c r="B34">
        <v>58.7</v>
      </c>
      <c r="C34">
        <v>-0.35699999999999998</v>
      </c>
      <c r="D34">
        <v>3.3</v>
      </c>
    </row>
    <row r="35" spans="1:4" x14ac:dyDescent="0.25">
      <c r="A35" t="s">
        <v>103</v>
      </c>
      <c r="B35">
        <v>50.2</v>
      </c>
      <c r="C35">
        <v>-0.36399999999999999</v>
      </c>
      <c r="D35">
        <v>-10.4</v>
      </c>
    </row>
    <row r="36" spans="1:4" x14ac:dyDescent="0.25">
      <c r="A36" t="s">
        <v>528</v>
      </c>
      <c r="B36">
        <v>59.9</v>
      </c>
      <c r="C36">
        <v>-0.39</v>
      </c>
      <c r="D36">
        <v>11.3</v>
      </c>
    </row>
    <row r="37" spans="1:4" x14ac:dyDescent="0.25">
      <c r="A37" t="s">
        <v>554</v>
      </c>
      <c r="B37">
        <v>42.8</v>
      </c>
      <c r="C37">
        <v>-0.39200000000000002</v>
      </c>
      <c r="D37">
        <v>-8.1999999999999993</v>
      </c>
    </row>
    <row r="38" spans="1:4" x14ac:dyDescent="0.25">
      <c r="A38" t="s">
        <v>531</v>
      </c>
      <c r="B38">
        <v>43.5</v>
      </c>
      <c r="C38">
        <v>-0.48199999999999998</v>
      </c>
      <c r="D38">
        <v>0.3</v>
      </c>
    </row>
    <row r="39" spans="1:4" x14ac:dyDescent="0.25">
      <c r="A39" t="s">
        <v>164</v>
      </c>
      <c r="B39">
        <v>47.8</v>
      </c>
      <c r="C39">
        <v>-0.50700000000000001</v>
      </c>
      <c r="D39">
        <v>12</v>
      </c>
    </row>
    <row r="40" spans="1:4" x14ac:dyDescent="0.25">
      <c r="A40" t="s">
        <v>210</v>
      </c>
      <c r="B40">
        <v>55</v>
      </c>
      <c r="C40">
        <v>-0.58899999999999997</v>
      </c>
      <c r="D40">
        <v>4.5</v>
      </c>
    </row>
    <row r="41" spans="1:4" x14ac:dyDescent="0.25">
      <c r="A41" t="s">
        <v>315</v>
      </c>
      <c r="B41">
        <v>60.2</v>
      </c>
      <c r="C41">
        <v>-0.59599999999999997</v>
      </c>
      <c r="D41">
        <v>-2.7</v>
      </c>
    </row>
    <row r="42" spans="1:4" x14ac:dyDescent="0.25">
      <c r="A42" t="s">
        <v>568</v>
      </c>
      <c r="B42">
        <v>53.3</v>
      </c>
      <c r="C42">
        <v>-0.75700000000000001</v>
      </c>
      <c r="D42">
        <v>-9.1999999999999993</v>
      </c>
    </row>
    <row r="43" spans="1:4" x14ac:dyDescent="0.25">
      <c r="A43" t="s">
        <v>602</v>
      </c>
      <c r="B43">
        <v>51.9</v>
      </c>
      <c r="C43">
        <v>-0.89</v>
      </c>
      <c r="D43">
        <v>-2.5</v>
      </c>
    </row>
    <row r="44" spans="1:4" x14ac:dyDescent="0.25">
      <c r="A44" t="s">
        <v>214</v>
      </c>
      <c r="B44">
        <v>50.5</v>
      </c>
      <c r="C44">
        <v>-0.91300000000000003</v>
      </c>
      <c r="D44">
        <v>-6.2</v>
      </c>
    </row>
    <row r="45" spans="1:4" x14ac:dyDescent="0.25">
      <c r="A45" t="s">
        <v>138</v>
      </c>
      <c r="B45">
        <v>58.4</v>
      </c>
      <c r="C45">
        <v>-0.98299999999999998</v>
      </c>
      <c r="D45">
        <v>7.5</v>
      </c>
    </row>
    <row r="46" spans="1:4" x14ac:dyDescent="0.25">
      <c r="A46" t="s">
        <v>194</v>
      </c>
      <c r="B46">
        <v>62.5</v>
      </c>
      <c r="C46">
        <v>-1.0409999999999999</v>
      </c>
      <c r="D46">
        <v>-0.2</v>
      </c>
    </row>
    <row r="47" spans="1:4" x14ac:dyDescent="0.25">
      <c r="A47" t="s">
        <v>494</v>
      </c>
      <c r="B47">
        <v>53.1</v>
      </c>
      <c r="C47">
        <v>-1.1160000000000001</v>
      </c>
      <c r="D47">
        <v>-7.1</v>
      </c>
    </row>
    <row r="48" spans="1:4" x14ac:dyDescent="0.25">
      <c r="A48" t="s">
        <v>191</v>
      </c>
      <c r="B48">
        <v>59.4</v>
      </c>
      <c r="C48">
        <v>-1.1719999999999999</v>
      </c>
      <c r="D48">
        <v>-0.4</v>
      </c>
    </row>
    <row r="49" spans="1:4" x14ac:dyDescent="0.25">
      <c r="A49" t="s">
        <v>438</v>
      </c>
      <c r="B49">
        <v>49.2</v>
      </c>
      <c r="C49">
        <v>-1.47</v>
      </c>
      <c r="D49">
        <v>-4.5</v>
      </c>
    </row>
    <row r="50" spans="1:4" x14ac:dyDescent="0.25">
      <c r="A50" t="s">
        <v>413</v>
      </c>
      <c r="B50">
        <v>50.8</v>
      </c>
      <c r="C50">
        <v>-1.58</v>
      </c>
      <c r="D50">
        <v>-3.4</v>
      </c>
    </row>
    <row r="51" spans="1:4" x14ac:dyDescent="0.25">
      <c r="A51" t="s">
        <v>162</v>
      </c>
      <c r="B51">
        <v>63.6</v>
      </c>
      <c r="C51">
        <v>-1.895</v>
      </c>
      <c r="D51">
        <v>-0.8</v>
      </c>
    </row>
    <row r="52" spans="1:4" x14ac:dyDescent="0.25">
      <c r="A52" t="s">
        <v>415</v>
      </c>
      <c r="B52">
        <v>55.6</v>
      </c>
      <c r="C52">
        <v>-2.3479999999999999</v>
      </c>
      <c r="D52">
        <v>11.5</v>
      </c>
    </row>
  </sheetData>
  <sortState ref="A1:D52">
    <sortCondition descending="1" ref="C1:C5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Forwards</vt:lpstr>
      <vt:lpstr>Defensemen</vt:lpstr>
      <vt:lpstr>Goalies</vt:lpstr>
      <vt:lpstr>Depth Options</vt:lpstr>
      <vt:lpstr>Forward Usage Chart</vt:lpstr>
      <vt:lpstr>Defensemen Usage Chart</vt:lpstr>
    </vt:vector>
  </TitlesOfParts>
  <Company>Enbridge Pipelines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vollmanr</dc:creator>
  <cp:lastModifiedBy>vollmanr</cp:lastModifiedBy>
  <dcterms:created xsi:type="dcterms:W3CDTF">2012-06-06T14:39:24Z</dcterms:created>
  <dcterms:modified xsi:type="dcterms:W3CDTF">2012-06-06T17:41:18Z</dcterms:modified>
</cp:coreProperties>
</file>