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274" activeTab="1"/>
  </bookViews>
  <sheets>
    <sheet name="NHL" sheetId="1" r:id="rId1"/>
    <sheet name="NHL Totals" sheetId="2" r:id="rId2"/>
    <sheet name="NHL Traits" sheetId="3" r:id="rId3"/>
    <sheet name="NHL Calculator" sheetId="4" r:id="rId4"/>
    <sheet name="WHA" sheetId="5" r:id="rId5"/>
  </sheets>
  <definedNames>
    <definedName name="__Anonymous_Sheet_DB__1">NHL!$A$3:$AM$1656</definedName>
    <definedName name="__Anonymous_Sheet_DB__1_1">NHL!$A$3:$AM$1656</definedName>
    <definedName name="__Anonymous_Sheet_DB__1_2">NHL!$A$3:$AM$1656</definedName>
    <definedName name="__Anonymous_Sheet_DB__1_3">'NHL Totals'!$A$3:$P$353</definedName>
    <definedName name="__Anonymous_Sheet_DB__1_4">#REF!</definedName>
    <definedName name="__Anonymous_Sheet_DB__1_5">#REF!</definedName>
    <definedName name="__Anonymous_Sheet_DB__1_6">'NHL Calculator'!$K$3:$L$1387</definedName>
    <definedName name="__Anonymous_Sheet_DB__1_7">'NHL Totals'!$A$3:$P$353</definedName>
    <definedName name="__Anonymous_Sheet_DB__1_8">'NHL Totals'!$A$3:$P$358</definedName>
    <definedName name="__Anonymous_Sheet_DB__2">'NHL Totals'!$A$3:$P$353</definedName>
    <definedName name="__Anonymous_Sheet_DB__2_1">'NHL Totals'!$A$3:$P$353</definedName>
    <definedName name="__Anonymous_Sheet_DB__2_2">'NHL Totals'!$A$3:$P$353</definedName>
    <definedName name="__Anonymous_Sheet_DB__2_3">#REF!</definedName>
    <definedName name="__Anonymous_Sheet_DB__2_4">#REF!</definedName>
    <definedName name="__Anonymous_Sheet_DB__2_5">'NHL Calculator'!$A$2:$H$1348</definedName>
    <definedName name="__Anonymous_Sheet_DB__2_6">'NHL Totals'!$A$3:$P$353</definedName>
    <definedName name="__Anonymous_Sheet_DB__2_7">NHL!$A$1657:$AM$1690</definedName>
    <definedName name="__Anonymous_Sheet_DB__3">'NHL Totals'!$A$3:$P$353</definedName>
    <definedName name="Active">NHL!$A$3:$A$1690</definedName>
    <definedName name="Coaches">NHL!$B$3:$B$1690</definedName>
    <definedName name="GP">NHL!$I$3:$I$1690</definedName>
    <definedName name="Losses">NHL!$K$3:$K$1690</definedName>
    <definedName name="Nationality">'NHL Totals'!$P$3:$P$358</definedName>
    <definedName name="OTL">NHL!$M$3:$M$1690</definedName>
    <definedName name="Ties">NHL!$L$3:$L$1690</definedName>
    <definedName name="Wins">NHL!$J$3:$J$1690</definedName>
    <definedName name="XPts">NHL!$AM$3:$AM$1690</definedName>
  </definedNames>
  <calcPr calcId="145621"/>
</workbook>
</file>

<file path=xl/calcChain.xml><?xml version="1.0" encoding="utf-8"?>
<calcChain xmlns="http://schemas.openxmlformats.org/spreadsheetml/2006/main">
  <c r="N3" i="1" l="1"/>
  <c r="O3" i="1" s="1"/>
  <c r="AL3" i="1" s="1"/>
  <c r="AK3" i="1"/>
  <c r="AM3" i="1" s="1"/>
  <c r="N4" i="1"/>
  <c r="O4" i="1" s="1"/>
  <c r="AL4" i="1" s="1"/>
  <c r="AK4" i="1"/>
  <c r="AM4" i="1"/>
  <c r="N5" i="1"/>
  <c r="O5" i="1"/>
  <c r="AL5" i="1" s="1"/>
  <c r="AK5" i="1"/>
  <c r="AM5" i="1" s="1"/>
  <c r="N6" i="1"/>
  <c r="O6" i="1" s="1"/>
  <c r="AL6" i="1" s="1"/>
  <c r="AK6" i="1"/>
  <c r="AM6" i="1"/>
  <c r="N7" i="1"/>
  <c r="O7" i="1"/>
  <c r="AC7" i="1"/>
  <c r="AD7" i="1"/>
  <c r="AK7" i="1" s="1"/>
  <c r="AL7" i="1" s="1"/>
  <c r="N8" i="1"/>
  <c r="O8" i="1" s="1"/>
  <c r="AC8" i="1"/>
  <c r="AD8" i="1" s="1"/>
  <c r="AK8" i="1" s="1"/>
  <c r="AM8" i="1" s="1"/>
  <c r="N9" i="1"/>
  <c r="O9" i="1"/>
  <c r="AC9" i="1"/>
  <c r="AD9" i="1"/>
  <c r="AK9" i="1" s="1"/>
  <c r="N10" i="1"/>
  <c r="O10" i="1" s="1"/>
  <c r="AC10" i="1"/>
  <c r="AD10" i="1" s="1"/>
  <c r="AK10" i="1" s="1"/>
  <c r="AM10" i="1" s="1"/>
  <c r="N11" i="1"/>
  <c r="O11" i="1"/>
  <c r="AC11" i="1"/>
  <c r="AD11" i="1"/>
  <c r="AK11" i="1" s="1"/>
  <c r="AL11" i="1" s="1"/>
  <c r="N12" i="1"/>
  <c r="O12" i="1" s="1"/>
  <c r="AL12" i="1" s="1"/>
  <c r="AK12" i="1"/>
  <c r="AM12" i="1"/>
  <c r="N13" i="1"/>
  <c r="AM13" i="1" s="1"/>
  <c r="O13" i="1"/>
  <c r="AC13" i="1"/>
  <c r="AD13" i="1"/>
  <c r="AK13" i="1" s="1"/>
  <c r="AL13" i="1" s="1"/>
  <c r="N14" i="1"/>
  <c r="O14" i="1" s="1"/>
  <c r="AL14" i="1" s="1"/>
  <c r="AC14" i="1"/>
  <c r="AD14" i="1" s="1"/>
  <c r="AK14" i="1" s="1"/>
  <c r="N15" i="1"/>
  <c r="O15" i="1"/>
  <c r="AC15" i="1"/>
  <c r="AD15" i="1"/>
  <c r="AK15" i="1" s="1"/>
  <c r="N16" i="1"/>
  <c r="O16" i="1" s="1"/>
  <c r="AL16" i="1" s="1"/>
  <c r="AC16" i="1"/>
  <c r="AD16" i="1" s="1"/>
  <c r="AK16" i="1" s="1"/>
  <c r="AM16" i="1" s="1"/>
  <c r="N17" i="1"/>
  <c r="AM17" i="1" s="1"/>
  <c r="O17" i="1"/>
  <c r="AC17" i="1"/>
  <c r="AD17" i="1"/>
  <c r="AK17" i="1" s="1"/>
  <c r="AL17" i="1" s="1"/>
  <c r="N18" i="1"/>
  <c r="O18" i="1" s="1"/>
  <c r="AL18" i="1" s="1"/>
  <c r="AC18" i="1"/>
  <c r="AD18" i="1" s="1"/>
  <c r="AK18" i="1" s="1"/>
  <c r="AM18" i="1" s="1"/>
  <c r="N19" i="1"/>
  <c r="O19" i="1"/>
  <c r="AC19" i="1"/>
  <c r="AD19" i="1"/>
  <c r="AK19" i="1" s="1"/>
  <c r="N20" i="1"/>
  <c r="O20" i="1" s="1"/>
  <c r="AL20" i="1" s="1"/>
  <c r="AC20" i="1"/>
  <c r="AD20" i="1" s="1"/>
  <c r="AK20" i="1" s="1"/>
  <c r="AM20" i="1" s="1"/>
  <c r="N21" i="1"/>
  <c r="AM21" i="1" s="1"/>
  <c r="O21" i="1"/>
  <c r="AC21" i="1"/>
  <c r="AD21" i="1"/>
  <c r="AK21" i="1" s="1"/>
  <c r="AL21" i="1" s="1"/>
  <c r="N22" i="1"/>
  <c r="O22" i="1" s="1"/>
  <c r="AL22" i="1" s="1"/>
  <c r="AC22" i="1"/>
  <c r="AD22" i="1" s="1"/>
  <c r="AK22" i="1" s="1"/>
  <c r="AM22" i="1" s="1"/>
  <c r="N23" i="1"/>
  <c r="O23" i="1"/>
  <c r="AC23" i="1"/>
  <c r="AD23" i="1"/>
  <c r="AK23" i="1" s="1"/>
  <c r="N24" i="1"/>
  <c r="O24" i="1" s="1"/>
  <c r="AL24" i="1" s="1"/>
  <c r="AC24" i="1"/>
  <c r="AD24" i="1" s="1"/>
  <c r="AK24" i="1" s="1"/>
  <c r="AM24" i="1" s="1"/>
  <c r="N25" i="1"/>
  <c r="AM25" i="1" s="1"/>
  <c r="O25" i="1"/>
  <c r="AC25" i="1"/>
  <c r="AD25" i="1"/>
  <c r="AK25" i="1" s="1"/>
  <c r="AL25" i="1" s="1"/>
  <c r="N26" i="1"/>
  <c r="O26" i="1" s="1"/>
  <c r="AL26" i="1" s="1"/>
  <c r="AC26" i="1"/>
  <c r="AD26" i="1" s="1"/>
  <c r="AK26" i="1" s="1"/>
  <c r="AM26" i="1" s="1"/>
  <c r="N27" i="1"/>
  <c r="O27" i="1"/>
  <c r="AC27" i="1"/>
  <c r="AD27" i="1"/>
  <c r="AK27" i="1" s="1"/>
  <c r="N28" i="1"/>
  <c r="O28" i="1" s="1"/>
  <c r="AL28" i="1" s="1"/>
  <c r="AC28" i="1"/>
  <c r="AD28" i="1" s="1"/>
  <c r="AK28" i="1" s="1"/>
  <c r="AM28" i="1" s="1"/>
  <c r="N29" i="1"/>
  <c r="AM29" i="1" s="1"/>
  <c r="O29" i="1"/>
  <c r="AC29" i="1"/>
  <c r="AD29" i="1"/>
  <c r="AK29" i="1" s="1"/>
  <c r="AL29" i="1" s="1"/>
  <c r="N30" i="1"/>
  <c r="O30" i="1" s="1"/>
  <c r="AL30" i="1" s="1"/>
  <c r="AC30" i="1"/>
  <c r="AD30" i="1" s="1"/>
  <c r="AK30" i="1" s="1"/>
  <c r="AM30" i="1" s="1"/>
  <c r="N31" i="1"/>
  <c r="O31" i="1"/>
  <c r="AC31" i="1"/>
  <c r="AD31" i="1"/>
  <c r="AK31" i="1" s="1"/>
  <c r="N32" i="1"/>
  <c r="O32" i="1" s="1"/>
  <c r="AL32" i="1" s="1"/>
  <c r="AC32" i="1"/>
  <c r="AD32" i="1" s="1"/>
  <c r="AK32" i="1" s="1"/>
  <c r="AM32" i="1" s="1"/>
  <c r="N33" i="1"/>
  <c r="AM33" i="1" s="1"/>
  <c r="O33" i="1"/>
  <c r="AC33" i="1"/>
  <c r="AD33" i="1"/>
  <c r="AK33" i="1" s="1"/>
  <c r="AL33" i="1" s="1"/>
  <c r="N34" i="1"/>
  <c r="O34" i="1" s="1"/>
  <c r="AL34" i="1" s="1"/>
  <c r="AK34" i="1"/>
  <c r="AM34" i="1"/>
  <c r="N35" i="1"/>
  <c r="O35" i="1"/>
  <c r="AC35" i="1"/>
  <c r="AD35" i="1"/>
  <c r="AK35" i="1" s="1"/>
  <c r="AL35" i="1" s="1"/>
  <c r="N36" i="1"/>
  <c r="O36" i="1" s="1"/>
  <c r="AC36" i="1"/>
  <c r="AD36" i="1" s="1"/>
  <c r="AK36" i="1" s="1"/>
  <c r="N37" i="1"/>
  <c r="O37" i="1"/>
  <c r="AL37" i="1" s="1"/>
  <c r="AK37" i="1"/>
  <c r="AM37" i="1" s="1"/>
  <c r="N38" i="1"/>
  <c r="O38" i="1" s="1"/>
  <c r="AL38" i="1" s="1"/>
  <c r="AC38" i="1"/>
  <c r="AD38" i="1" s="1"/>
  <c r="AK38" i="1" s="1"/>
  <c r="N39" i="1"/>
  <c r="O39" i="1"/>
  <c r="AC39" i="1"/>
  <c r="AD39" i="1"/>
  <c r="AK39" i="1" s="1"/>
  <c r="N40" i="1"/>
  <c r="O40" i="1" s="1"/>
  <c r="AL40" i="1" s="1"/>
  <c r="AC40" i="1"/>
  <c r="AD40" i="1" s="1"/>
  <c r="AK40" i="1" s="1"/>
  <c r="AM40" i="1" s="1"/>
  <c r="N41" i="1"/>
  <c r="AM41" i="1" s="1"/>
  <c r="O41" i="1"/>
  <c r="AC41" i="1"/>
  <c r="AD41" i="1"/>
  <c r="AK41" i="1" s="1"/>
  <c r="AL41" i="1" s="1"/>
  <c r="N42" i="1"/>
  <c r="O42" i="1" s="1"/>
  <c r="AL42" i="1" s="1"/>
  <c r="AC42" i="1"/>
  <c r="AD42" i="1" s="1"/>
  <c r="AK42" i="1" s="1"/>
  <c r="N43" i="1"/>
  <c r="O43" i="1"/>
  <c r="AL43" i="1" s="1"/>
  <c r="AK43" i="1"/>
  <c r="AM43" i="1" s="1"/>
  <c r="N44" i="1"/>
  <c r="O44" i="1" s="1"/>
  <c r="AC44" i="1"/>
  <c r="AD44" i="1" s="1"/>
  <c r="AK44" i="1" s="1"/>
  <c r="N45" i="1"/>
  <c r="O45" i="1"/>
  <c r="AL45" i="1" s="1"/>
  <c r="AK45" i="1"/>
  <c r="AM45" i="1" s="1"/>
  <c r="N46" i="1"/>
  <c r="O46" i="1" s="1"/>
  <c r="AL46" i="1" s="1"/>
  <c r="AC46" i="1"/>
  <c r="AD46" i="1" s="1"/>
  <c r="AK46" i="1" s="1"/>
  <c r="N47" i="1"/>
  <c r="O47" i="1"/>
  <c r="AC47" i="1"/>
  <c r="AD47" i="1"/>
  <c r="AK47" i="1" s="1"/>
  <c r="N48" i="1"/>
  <c r="O48" i="1" s="1"/>
  <c r="AL48" i="1" s="1"/>
  <c r="AK48" i="1"/>
  <c r="AM48" i="1" s="1"/>
  <c r="N49" i="1"/>
  <c r="O49" i="1"/>
  <c r="AL49" i="1" s="1"/>
  <c r="AK49" i="1"/>
  <c r="AM49" i="1" s="1"/>
  <c r="N50" i="1"/>
  <c r="O50" i="1" s="1"/>
  <c r="AL50" i="1" s="1"/>
  <c r="AK50" i="1"/>
  <c r="AM50" i="1"/>
  <c r="N51" i="1"/>
  <c r="AM51" i="1" s="1"/>
  <c r="O51" i="1"/>
  <c r="AC51" i="1"/>
  <c r="AD51" i="1"/>
  <c r="AK51" i="1" s="1"/>
  <c r="AL51" i="1" s="1"/>
  <c r="N52" i="1"/>
  <c r="O52" i="1" s="1"/>
  <c r="AL52" i="1" s="1"/>
  <c r="AC52" i="1"/>
  <c r="AD52" i="1" s="1"/>
  <c r="AK52" i="1" s="1"/>
  <c r="N53" i="1"/>
  <c r="O53" i="1"/>
  <c r="AC53" i="1"/>
  <c r="AD53" i="1"/>
  <c r="AK53" i="1" s="1"/>
  <c r="N54" i="1"/>
  <c r="O54" i="1" s="1"/>
  <c r="AL54" i="1" s="1"/>
  <c r="AK54" i="1"/>
  <c r="AM54" i="1" s="1"/>
  <c r="N55" i="1"/>
  <c r="O55" i="1"/>
  <c r="AC55" i="1"/>
  <c r="AD55" i="1"/>
  <c r="AK55" i="1" s="1"/>
  <c r="AM55" i="1" s="1"/>
  <c r="AL55" i="1"/>
  <c r="N56" i="1"/>
  <c r="O56" i="1" s="1"/>
  <c r="AC56" i="1"/>
  <c r="AD56" i="1" s="1"/>
  <c r="AK56" i="1" s="1"/>
  <c r="AM56" i="1" s="1"/>
  <c r="N57" i="1"/>
  <c r="AM57" i="1" s="1"/>
  <c r="O57" i="1"/>
  <c r="AC57" i="1"/>
  <c r="AD57" i="1"/>
  <c r="AK57" i="1" s="1"/>
  <c r="AL57" i="1"/>
  <c r="N58" i="1"/>
  <c r="O58" i="1" s="1"/>
  <c r="AC58" i="1"/>
  <c r="AD58" i="1" s="1"/>
  <c r="AK58" i="1" s="1"/>
  <c r="AM58" i="1" s="1"/>
  <c r="N59" i="1"/>
  <c r="O59" i="1"/>
  <c r="AL59" i="1" s="1"/>
  <c r="AC59" i="1"/>
  <c r="AD59" i="1"/>
  <c r="AK59" i="1" s="1"/>
  <c r="AM59" i="1" s="1"/>
  <c r="N60" i="1"/>
  <c r="O60" i="1" s="1"/>
  <c r="AC60" i="1"/>
  <c r="AD60" i="1" s="1"/>
  <c r="AK60" i="1"/>
  <c r="N61" i="1"/>
  <c r="AM61" i="1" s="1"/>
  <c r="O61" i="1"/>
  <c r="AC61" i="1"/>
  <c r="AD61" i="1"/>
  <c r="AK61" i="1" s="1"/>
  <c r="AL61" i="1"/>
  <c r="N62" i="1"/>
  <c r="O62" i="1" s="1"/>
  <c r="AC62" i="1"/>
  <c r="AD62" i="1" s="1"/>
  <c r="AK62" i="1" s="1"/>
  <c r="AM62" i="1" s="1"/>
  <c r="N63" i="1"/>
  <c r="O63" i="1"/>
  <c r="AL63" i="1" s="1"/>
  <c r="AC63" i="1"/>
  <c r="AD63" i="1"/>
  <c r="AK63" i="1" s="1"/>
  <c r="AM63" i="1" s="1"/>
  <c r="N64" i="1"/>
  <c r="O64" i="1" s="1"/>
  <c r="AL64" i="1" s="1"/>
  <c r="AC64" i="1"/>
  <c r="AD64" i="1" s="1"/>
  <c r="AK64" i="1"/>
  <c r="N65" i="1"/>
  <c r="AM65" i="1" s="1"/>
  <c r="O65" i="1"/>
  <c r="AC65" i="1"/>
  <c r="AD65" i="1"/>
  <c r="AK65" i="1" s="1"/>
  <c r="AL65" i="1"/>
  <c r="N66" i="1"/>
  <c r="O66" i="1" s="1"/>
  <c r="AC66" i="1"/>
  <c r="AD66" i="1" s="1"/>
  <c r="AK66" i="1" s="1"/>
  <c r="AM66" i="1" s="1"/>
  <c r="N67" i="1"/>
  <c r="O67" i="1"/>
  <c r="AL67" i="1" s="1"/>
  <c r="AC67" i="1"/>
  <c r="AD67" i="1"/>
  <c r="AK67" i="1" s="1"/>
  <c r="AM67" i="1" s="1"/>
  <c r="N68" i="1"/>
  <c r="O68" i="1" s="1"/>
  <c r="AC68" i="1"/>
  <c r="AD68" i="1" s="1"/>
  <c r="AK68" i="1"/>
  <c r="N69" i="1"/>
  <c r="O69" i="1"/>
  <c r="AC69" i="1"/>
  <c r="AD69" i="1"/>
  <c r="AK69" i="1" s="1"/>
  <c r="AM69" i="1" s="1"/>
  <c r="AL69" i="1"/>
  <c r="N70" i="1"/>
  <c r="O70" i="1" s="1"/>
  <c r="AC70" i="1"/>
  <c r="AD70" i="1" s="1"/>
  <c r="AK70" i="1" s="1"/>
  <c r="AM70" i="1" s="1"/>
  <c r="N71" i="1"/>
  <c r="O71" i="1"/>
  <c r="AL71" i="1" s="1"/>
  <c r="AC71" i="1"/>
  <c r="AD71" i="1"/>
  <c r="AK71" i="1" s="1"/>
  <c r="AM71" i="1" s="1"/>
  <c r="N72" i="1"/>
  <c r="O72" i="1" s="1"/>
  <c r="AL72" i="1" s="1"/>
  <c r="AC72" i="1"/>
  <c r="AD72" i="1" s="1"/>
  <c r="AK72" i="1"/>
  <c r="N73" i="1"/>
  <c r="O73" i="1"/>
  <c r="AC73" i="1"/>
  <c r="AD73" i="1"/>
  <c r="AK73" i="1" s="1"/>
  <c r="AM73" i="1" s="1"/>
  <c r="AL73" i="1"/>
  <c r="N74" i="1"/>
  <c r="O74" i="1" s="1"/>
  <c r="AC74" i="1"/>
  <c r="AD74" i="1" s="1"/>
  <c r="AK74" i="1" s="1"/>
  <c r="AM74" i="1" s="1"/>
  <c r="N75" i="1"/>
  <c r="O75" i="1"/>
  <c r="AC75" i="1"/>
  <c r="AD75" i="1"/>
  <c r="AK75" i="1" s="1"/>
  <c r="N76" i="1"/>
  <c r="AM76" i="1" s="1"/>
  <c r="AC76" i="1"/>
  <c r="AD76" i="1" s="1"/>
  <c r="AK76" i="1" s="1"/>
  <c r="N77" i="1"/>
  <c r="AM77" i="1" s="1"/>
  <c r="O77" i="1"/>
  <c r="AC77" i="1"/>
  <c r="AD77" i="1"/>
  <c r="AK77" i="1" s="1"/>
  <c r="AL77" i="1" s="1"/>
  <c r="N78" i="1"/>
  <c r="O78" i="1" s="1"/>
  <c r="AL78" i="1" s="1"/>
  <c r="AC78" i="1"/>
  <c r="AD78" i="1" s="1"/>
  <c r="AK78" i="1" s="1"/>
  <c r="AM78" i="1" s="1"/>
  <c r="N79" i="1"/>
  <c r="O79" i="1"/>
  <c r="AC79" i="1"/>
  <c r="AD79" i="1"/>
  <c r="AK79" i="1" s="1"/>
  <c r="N80" i="1"/>
  <c r="AM80" i="1" s="1"/>
  <c r="AC80" i="1"/>
  <c r="AD80" i="1" s="1"/>
  <c r="AK80" i="1" s="1"/>
  <c r="N81" i="1"/>
  <c r="AM81" i="1" s="1"/>
  <c r="O81" i="1"/>
  <c r="AC81" i="1"/>
  <c r="AD81" i="1"/>
  <c r="AK81" i="1" s="1"/>
  <c r="AL81" i="1" s="1"/>
  <c r="N82" i="1"/>
  <c r="O82" i="1" s="1"/>
  <c r="AL82" i="1" s="1"/>
  <c r="AC82" i="1"/>
  <c r="AD82" i="1" s="1"/>
  <c r="AK82" i="1" s="1"/>
  <c r="AM82" i="1" s="1"/>
  <c r="N83" i="1"/>
  <c r="O83" i="1"/>
  <c r="AC83" i="1"/>
  <c r="AD83" i="1"/>
  <c r="AK83" i="1" s="1"/>
  <c r="N84" i="1"/>
  <c r="AM84" i="1" s="1"/>
  <c r="AC84" i="1"/>
  <c r="AD84" i="1" s="1"/>
  <c r="AK84" i="1" s="1"/>
  <c r="N85" i="1"/>
  <c r="AM85" i="1" s="1"/>
  <c r="O85" i="1"/>
  <c r="AC85" i="1"/>
  <c r="AD85" i="1"/>
  <c r="AK85" i="1" s="1"/>
  <c r="AL85" i="1" s="1"/>
  <c r="N86" i="1"/>
  <c r="O86" i="1" s="1"/>
  <c r="AL86" i="1" s="1"/>
  <c r="AC86" i="1"/>
  <c r="AD86" i="1" s="1"/>
  <c r="AK86" i="1" s="1"/>
  <c r="AM86" i="1" s="1"/>
  <c r="N87" i="1"/>
  <c r="O87" i="1"/>
  <c r="AC87" i="1"/>
  <c r="AD87" i="1"/>
  <c r="AK87" i="1" s="1"/>
  <c r="N88" i="1"/>
  <c r="AM88" i="1" s="1"/>
  <c r="AC88" i="1"/>
  <c r="AD88" i="1" s="1"/>
  <c r="AK88" i="1" s="1"/>
  <c r="N89" i="1"/>
  <c r="AM89" i="1" s="1"/>
  <c r="O89" i="1"/>
  <c r="AC89" i="1"/>
  <c r="AD89" i="1"/>
  <c r="AK89" i="1" s="1"/>
  <c r="AL89" i="1" s="1"/>
  <c r="N90" i="1"/>
  <c r="O90" i="1" s="1"/>
  <c r="AL90" i="1" s="1"/>
  <c r="AC90" i="1"/>
  <c r="AD90" i="1" s="1"/>
  <c r="AK90" i="1" s="1"/>
  <c r="AM90" i="1" s="1"/>
  <c r="N91" i="1"/>
  <c r="O91" i="1"/>
  <c r="AC91" i="1"/>
  <c r="AD91" i="1"/>
  <c r="AK91" i="1" s="1"/>
  <c r="N92" i="1"/>
  <c r="AM92" i="1" s="1"/>
  <c r="AC92" i="1"/>
  <c r="AD92" i="1" s="1"/>
  <c r="AK92" i="1" s="1"/>
  <c r="N93" i="1"/>
  <c r="AM93" i="1" s="1"/>
  <c r="O93" i="1"/>
  <c r="AC93" i="1"/>
  <c r="AD93" i="1"/>
  <c r="AK93" i="1" s="1"/>
  <c r="AL93" i="1" s="1"/>
  <c r="N94" i="1"/>
  <c r="O94" i="1" s="1"/>
  <c r="AL94" i="1" s="1"/>
  <c r="AC94" i="1"/>
  <c r="AD94" i="1" s="1"/>
  <c r="AK94" i="1" s="1"/>
  <c r="AM94" i="1" s="1"/>
  <c r="N95" i="1"/>
  <c r="O95" i="1"/>
  <c r="AC95" i="1"/>
  <c r="AD95" i="1"/>
  <c r="AK95" i="1" s="1"/>
  <c r="N96" i="1"/>
  <c r="AM96" i="1" s="1"/>
  <c r="AC96" i="1"/>
  <c r="AD96" i="1" s="1"/>
  <c r="AK96" i="1" s="1"/>
  <c r="N97" i="1"/>
  <c r="AM97" i="1" s="1"/>
  <c r="O97" i="1"/>
  <c r="AC97" i="1"/>
  <c r="AD97" i="1"/>
  <c r="AK97" i="1" s="1"/>
  <c r="AL97" i="1" s="1"/>
  <c r="N98" i="1"/>
  <c r="O98" i="1" s="1"/>
  <c r="AL98" i="1" s="1"/>
  <c r="AC98" i="1"/>
  <c r="AD98" i="1" s="1"/>
  <c r="AK98" i="1" s="1"/>
  <c r="AM98" i="1" s="1"/>
  <c r="N99" i="1"/>
  <c r="O99" i="1"/>
  <c r="AC99" i="1"/>
  <c r="AD99" i="1"/>
  <c r="AK99" i="1" s="1"/>
  <c r="N100" i="1"/>
  <c r="AM100" i="1" s="1"/>
  <c r="AC100" i="1"/>
  <c r="AD100" i="1" s="1"/>
  <c r="AK100" i="1" s="1"/>
  <c r="N101" i="1"/>
  <c r="AM101" i="1" s="1"/>
  <c r="O101" i="1"/>
  <c r="AC101" i="1"/>
  <c r="AD101" i="1"/>
  <c r="AK101" i="1" s="1"/>
  <c r="AL101" i="1"/>
  <c r="N102" i="1"/>
  <c r="O102" i="1" s="1"/>
  <c r="AC102" i="1"/>
  <c r="AD102" i="1" s="1"/>
  <c r="AK102" i="1" s="1"/>
  <c r="AM102" i="1" s="1"/>
  <c r="N103" i="1"/>
  <c r="O103" i="1"/>
  <c r="AC103" i="1"/>
  <c r="AD103" i="1"/>
  <c r="AK103" i="1" s="1"/>
  <c r="AM103" i="1" s="1"/>
  <c r="AL103" i="1"/>
  <c r="N104" i="1"/>
  <c r="O104" i="1" s="1"/>
  <c r="AC104" i="1"/>
  <c r="AD104" i="1" s="1"/>
  <c r="AK104" i="1" s="1"/>
  <c r="AM104" i="1" s="1"/>
  <c r="N105" i="1"/>
  <c r="O105" i="1"/>
  <c r="AL105" i="1" s="1"/>
  <c r="AC105" i="1"/>
  <c r="AD105" i="1"/>
  <c r="AK105" i="1" s="1"/>
  <c r="N106" i="1"/>
  <c r="O106" i="1" s="1"/>
  <c r="AC106" i="1"/>
  <c r="AD106" i="1" s="1"/>
  <c r="AK106" i="1"/>
  <c r="N107" i="1"/>
  <c r="O107" i="1"/>
  <c r="AC107" i="1"/>
  <c r="AD107" i="1"/>
  <c r="AK107" i="1" s="1"/>
  <c r="AM107" i="1" s="1"/>
  <c r="AL107" i="1"/>
  <c r="N108" i="1"/>
  <c r="O108" i="1" s="1"/>
  <c r="AC108" i="1"/>
  <c r="AD108" i="1" s="1"/>
  <c r="AK108" i="1" s="1"/>
  <c r="AM108" i="1" s="1"/>
  <c r="N109" i="1"/>
  <c r="O109" i="1"/>
  <c r="AL109" i="1" s="1"/>
  <c r="AC109" i="1"/>
  <c r="AD109" i="1"/>
  <c r="AK109" i="1" s="1"/>
  <c r="N110" i="1"/>
  <c r="O110" i="1" s="1"/>
  <c r="AL110" i="1" s="1"/>
  <c r="AC110" i="1"/>
  <c r="AD110" i="1" s="1"/>
  <c r="AK110" i="1"/>
  <c r="N111" i="1"/>
  <c r="O111" i="1"/>
  <c r="AC111" i="1"/>
  <c r="AD111" i="1"/>
  <c r="AK111" i="1" s="1"/>
  <c r="AM111" i="1" s="1"/>
  <c r="AL111" i="1"/>
  <c r="N112" i="1"/>
  <c r="O112" i="1" s="1"/>
  <c r="AC112" i="1"/>
  <c r="AD112" i="1" s="1"/>
  <c r="AK112" i="1" s="1"/>
  <c r="AM112" i="1" s="1"/>
  <c r="N113" i="1"/>
  <c r="O113" i="1"/>
  <c r="AL113" i="1" s="1"/>
  <c r="AC113" i="1"/>
  <c r="AD113" i="1"/>
  <c r="AK113" i="1" s="1"/>
  <c r="N114" i="1"/>
  <c r="O114" i="1" s="1"/>
  <c r="AC114" i="1"/>
  <c r="AD114" i="1" s="1"/>
  <c r="AK114" i="1"/>
  <c r="N115" i="1"/>
  <c r="O115" i="1"/>
  <c r="AC115" i="1"/>
  <c r="AD115" i="1"/>
  <c r="AK115" i="1" s="1"/>
  <c r="AM115" i="1" s="1"/>
  <c r="AL115" i="1"/>
  <c r="N116" i="1"/>
  <c r="O116" i="1" s="1"/>
  <c r="AC116" i="1"/>
  <c r="AD116" i="1" s="1"/>
  <c r="AK116" i="1" s="1"/>
  <c r="AM116" i="1" s="1"/>
  <c r="N117" i="1"/>
  <c r="O117" i="1"/>
  <c r="AL117" i="1" s="1"/>
  <c r="AC117" i="1"/>
  <c r="AD117" i="1"/>
  <c r="AK117" i="1" s="1"/>
  <c r="N118" i="1"/>
  <c r="O118" i="1" s="1"/>
  <c r="AL118" i="1" s="1"/>
  <c r="AC118" i="1"/>
  <c r="AD118" i="1" s="1"/>
  <c r="AK118" i="1"/>
  <c r="N119" i="1"/>
  <c r="O119" i="1"/>
  <c r="AC119" i="1"/>
  <c r="AD119" i="1"/>
  <c r="AK119" i="1" s="1"/>
  <c r="AM119" i="1" s="1"/>
  <c r="AL119" i="1"/>
  <c r="N120" i="1"/>
  <c r="O120" i="1" s="1"/>
  <c r="AC120" i="1"/>
  <c r="AD120" i="1" s="1"/>
  <c r="AK120" i="1" s="1"/>
  <c r="AM120" i="1" s="1"/>
  <c r="N121" i="1"/>
  <c r="O121" i="1"/>
  <c r="AL121" i="1" s="1"/>
  <c r="AC121" i="1"/>
  <c r="AD121" i="1"/>
  <c r="AK121" i="1" s="1"/>
  <c r="N122" i="1"/>
  <c r="O122" i="1" s="1"/>
  <c r="AC122" i="1"/>
  <c r="AD122" i="1" s="1"/>
  <c r="AK122" i="1"/>
  <c r="N123" i="1"/>
  <c r="O123" i="1"/>
  <c r="AC123" i="1"/>
  <c r="AD123" i="1"/>
  <c r="AK123" i="1" s="1"/>
  <c r="AM123" i="1" s="1"/>
  <c r="AL123" i="1"/>
  <c r="N124" i="1"/>
  <c r="O124" i="1" s="1"/>
  <c r="AC124" i="1"/>
  <c r="AD124" i="1" s="1"/>
  <c r="AK124" i="1" s="1"/>
  <c r="AM124" i="1" s="1"/>
  <c r="N125" i="1"/>
  <c r="O125" i="1"/>
  <c r="AL125" i="1" s="1"/>
  <c r="AC125" i="1"/>
  <c r="AD125" i="1"/>
  <c r="AK125" i="1" s="1"/>
  <c r="N126" i="1"/>
  <c r="O126" i="1" s="1"/>
  <c r="AL126" i="1" s="1"/>
  <c r="AC126" i="1"/>
  <c r="AD126" i="1" s="1"/>
  <c r="AK126" i="1"/>
  <c r="N127" i="1"/>
  <c r="O127" i="1"/>
  <c r="AC127" i="1"/>
  <c r="AD127" i="1"/>
  <c r="AK127" i="1" s="1"/>
  <c r="AL127" i="1"/>
  <c r="AM127" i="1"/>
  <c r="N128" i="1"/>
  <c r="O128" i="1" s="1"/>
  <c r="AC128" i="1"/>
  <c r="AD128" i="1"/>
  <c r="AK128" i="1" s="1"/>
  <c r="AM128" i="1" s="1"/>
  <c r="N129" i="1"/>
  <c r="O129" i="1"/>
  <c r="AC129" i="1"/>
  <c r="AD129" i="1"/>
  <c r="AK129" i="1" s="1"/>
  <c r="AL129" i="1" s="1"/>
  <c r="N130" i="1"/>
  <c r="AM130" i="1" s="1"/>
  <c r="O130" i="1"/>
  <c r="AC130" i="1"/>
  <c r="AD130" i="1"/>
  <c r="AK130" i="1" s="1"/>
  <c r="AL130" i="1" s="1"/>
  <c r="N131" i="1"/>
  <c r="AM131" i="1" s="1"/>
  <c r="AC131" i="1"/>
  <c r="AD131" i="1" s="1"/>
  <c r="AK131" i="1" s="1"/>
  <c r="N132" i="1"/>
  <c r="O132" i="1"/>
  <c r="AC132" i="1"/>
  <c r="AD132" i="1"/>
  <c r="AK132" i="1" s="1"/>
  <c r="N133" i="1"/>
  <c r="O133" i="1" s="1"/>
  <c r="AL133" i="1" s="1"/>
  <c r="AC133" i="1"/>
  <c r="AD133" i="1" s="1"/>
  <c r="AK133" i="1" s="1"/>
  <c r="AM133" i="1" s="1"/>
  <c r="N134" i="1"/>
  <c r="AM134" i="1" s="1"/>
  <c r="O134" i="1"/>
  <c r="AC134" i="1"/>
  <c r="AD134" i="1"/>
  <c r="AK134" i="1" s="1"/>
  <c r="AL134" i="1" s="1"/>
  <c r="N135" i="1"/>
  <c r="AM135" i="1" s="1"/>
  <c r="AC135" i="1"/>
  <c r="AD135" i="1" s="1"/>
  <c r="AK135" i="1" s="1"/>
  <c r="N136" i="1"/>
  <c r="O136" i="1"/>
  <c r="AC136" i="1"/>
  <c r="AD136" i="1"/>
  <c r="AK136" i="1" s="1"/>
  <c r="N137" i="1"/>
  <c r="O137" i="1" s="1"/>
  <c r="AL137" i="1" s="1"/>
  <c r="AC137" i="1"/>
  <c r="AD137" i="1" s="1"/>
  <c r="AK137" i="1" s="1"/>
  <c r="AM137" i="1" s="1"/>
  <c r="N138" i="1"/>
  <c r="AM138" i="1" s="1"/>
  <c r="O138" i="1"/>
  <c r="AC138" i="1"/>
  <c r="AD138" i="1"/>
  <c r="AK138" i="1" s="1"/>
  <c r="AL138" i="1" s="1"/>
  <c r="N139" i="1"/>
  <c r="AM139" i="1" s="1"/>
  <c r="AC139" i="1"/>
  <c r="AD139" i="1" s="1"/>
  <c r="AK139" i="1" s="1"/>
  <c r="N140" i="1"/>
  <c r="O140" i="1"/>
  <c r="AC140" i="1"/>
  <c r="AD140" i="1"/>
  <c r="AK140" i="1" s="1"/>
  <c r="N141" i="1"/>
  <c r="O141" i="1" s="1"/>
  <c r="AL141" i="1" s="1"/>
  <c r="AC141" i="1"/>
  <c r="AD141" i="1" s="1"/>
  <c r="AK141" i="1" s="1"/>
  <c r="AM141" i="1" s="1"/>
  <c r="N142" i="1"/>
  <c r="O142" i="1"/>
  <c r="AK142" i="1"/>
  <c r="AL142" i="1"/>
  <c r="AM142" i="1"/>
  <c r="N143" i="1"/>
  <c r="O143" i="1" s="1"/>
  <c r="AL143" i="1" s="1"/>
  <c r="AK143" i="1"/>
  <c r="AM143" i="1" s="1"/>
  <c r="N144" i="1"/>
  <c r="O144" i="1"/>
  <c r="AC144" i="1"/>
  <c r="AD144" i="1"/>
  <c r="AK144" i="1" s="1"/>
  <c r="N145" i="1"/>
  <c r="O145" i="1" s="1"/>
  <c r="AC145" i="1"/>
  <c r="AD145" i="1" s="1"/>
  <c r="AK145" i="1" s="1"/>
  <c r="AM145" i="1" s="1"/>
  <c r="N146" i="1"/>
  <c r="O146" i="1"/>
  <c r="AC146" i="1"/>
  <c r="AD146" i="1"/>
  <c r="AK146" i="1" s="1"/>
  <c r="AL146" i="1" s="1"/>
  <c r="N147" i="1"/>
  <c r="AC147" i="1"/>
  <c r="AD147" i="1" s="1"/>
  <c r="AK147" i="1" s="1"/>
  <c r="N148" i="1"/>
  <c r="O148" i="1"/>
  <c r="AC148" i="1"/>
  <c r="AD148" i="1"/>
  <c r="AK148" i="1" s="1"/>
  <c r="N149" i="1"/>
  <c r="O149" i="1" s="1"/>
  <c r="AC149" i="1"/>
  <c r="AD149" i="1" s="1"/>
  <c r="AK149" i="1" s="1"/>
  <c r="AM149" i="1" s="1"/>
  <c r="N150" i="1"/>
  <c r="O150" i="1"/>
  <c r="AC150" i="1"/>
  <c r="AD150" i="1"/>
  <c r="AK150" i="1" s="1"/>
  <c r="AL150" i="1" s="1"/>
  <c r="N151" i="1"/>
  <c r="AC151" i="1"/>
  <c r="AD151" i="1" s="1"/>
  <c r="AK151" i="1" s="1"/>
  <c r="N152" i="1"/>
  <c r="O152" i="1"/>
  <c r="AC152" i="1"/>
  <c r="AD152" i="1"/>
  <c r="AK152" i="1" s="1"/>
  <c r="N153" i="1"/>
  <c r="O153" i="1" s="1"/>
  <c r="AC153" i="1"/>
  <c r="AD153" i="1" s="1"/>
  <c r="AK153" i="1" s="1"/>
  <c r="AM153" i="1" s="1"/>
  <c r="N154" i="1"/>
  <c r="O154" i="1"/>
  <c r="AC154" i="1"/>
  <c r="AD154" i="1"/>
  <c r="AK154" i="1" s="1"/>
  <c r="AL154" i="1" s="1"/>
  <c r="N155" i="1"/>
  <c r="AC155" i="1"/>
  <c r="AD155" i="1" s="1"/>
  <c r="AK155" i="1" s="1"/>
  <c r="N156" i="1"/>
  <c r="O156" i="1"/>
  <c r="AC156" i="1"/>
  <c r="AD156" i="1"/>
  <c r="AK156" i="1" s="1"/>
  <c r="N157" i="1"/>
  <c r="O157" i="1" s="1"/>
  <c r="AC157" i="1"/>
  <c r="AD157" i="1" s="1"/>
  <c r="AK157" i="1" s="1"/>
  <c r="AM157" i="1" s="1"/>
  <c r="N158" i="1"/>
  <c r="O158" i="1"/>
  <c r="AC158" i="1"/>
  <c r="AD158" i="1"/>
  <c r="AK158" i="1" s="1"/>
  <c r="AL158" i="1" s="1"/>
  <c r="N159" i="1"/>
  <c r="AC159" i="1"/>
  <c r="AD159" i="1" s="1"/>
  <c r="AK159" i="1" s="1"/>
  <c r="N160" i="1"/>
  <c r="O160" i="1"/>
  <c r="AC160" i="1"/>
  <c r="AD160" i="1"/>
  <c r="AK160" i="1" s="1"/>
  <c r="N161" i="1"/>
  <c r="O161" i="1" s="1"/>
  <c r="AC161" i="1"/>
  <c r="AD161" i="1" s="1"/>
  <c r="AK161" i="1" s="1"/>
  <c r="AM161" i="1" s="1"/>
  <c r="N162" i="1"/>
  <c r="O162" i="1"/>
  <c r="AC162" i="1"/>
  <c r="AD162" i="1"/>
  <c r="AK162" i="1" s="1"/>
  <c r="AL162" i="1" s="1"/>
  <c r="N163" i="1"/>
  <c r="AC163" i="1"/>
  <c r="AD163" i="1" s="1"/>
  <c r="AK163" i="1" s="1"/>
  <c r="N164" i="1"/>
  <c r="O164" i="1"/>
  <c r="AC164" i="1"/>
  <c r="AD164" i="1"/>
  <c r="AK164" i="1" s="1"/>
  <c r="N165" i="1"/>
  <c r="O165" i="1" s="1"/>
  <c r="AC165" i="1"/>
  <c r="AD165" i="1" s="1"/>
  <c r="AK165" i="1" s="1"/>
  <c r="AM165" i="1" s="1"/>
  <c r="N166" i="1"/>
  <c r="O166" i="1"/>
  <c r="AC166" i="1"/>
  <c r="AD166" i="1"/>
  <c r="AK166" i="1" s="1"/>
  <c r="AL166" i="1" s="1"/>
  <c r="N167" i="1"/>
  <c r="AC167" i="1"/>
  <c r="AD167" i="1" s="1"/>
  <c r="AK167" i="1" s="1"/>
  <c r="N168" i="1"/>
  <c r="O168" i="1"/>
  <c r="AC168" i="1"/>
  <c r="AD168" i="1"/>
  <c r="AK168" i="1" s="1"/>
  <c r="N169" i="1"/>
  <c r="O169" i="1" s="1"/>
  <c r="AC169" i="1"/>
  <c r="AD169" i="1" s="1"/>
  <c r="AK169" i="1" s="1"/>
  <c r="AM169" i="1" s="1"/>
  <c r="N170" i="1"/>
  <c r="O170" i="1"/>
  <c r="AC170" i="1"/>
  <c r="AD170" i="1"/>
  <c r="AK170" i="1" s="1"/>
  <c r="AL170" i="1" s="1"/>
  <c r="N171" i="1"/>
  <c r="AC171" i="1"/>
  <c r="AD171" i="1" s="1"/>
  <c r="AK171" i="1" s="1"/>
  <c r="N172" i="1"/>
  <c r="O172" i="1"/>
  <c r="AC172" i="1"/>
  <c r="AD172" i="1"/>
  <c r="AK172" i="1" s="1"/>
  <c r="N173" i="1"/>
  <c r="O173" i="1" s="1"/>
  <c r="AC173" i="1"/>
  <c r="AD173" i="1" s="1"/>
  <c r="AK173" i="1" s="1"/>
  <c r="AM173" i="1" s="1"/>
  <c r="N174" i="1"/>
  <c r="O174" i="1"/>
  <c r="AC174" i="1"/>
  <c r="AD174" i="1"/>
  <c r="AK174" i="1" s="1"/>
  <c r="AL174" i="1" s="1"/>
  <c r="N175" i="1"/>
  <c r="AC175" i="1"/>
  <c r="AD175" i="1" s="1"/>
  <c r="AK175" i="1" s="1"/>
  <c r="N176" i="1"/>
  <c r="O176" i="1"/>
  <c r="AC176" i="1"/>
  <c r="AD176" i="1"/>
  <c r="AK176" i="1" s="1"/>
  <c r="N177" i="1"/>
  <c r="O177" i="1" s="1"/>
  <c r="AC177" i="1"/>
  <c r="AD177" i="1" s="1"/>
  <c r="AK177" i="1" s="1"/>
  <c r="AM177" i="1" s="1"/>
  <c r="N178" i="1"/>
  <c r="O178" i="1"/>
  <c r="AC178" i="1"/>
  <c r="AD178" i="1"/>
  <c r="AK178" i="1" s="1"/>
  <c r="AL178" i="1" s="1"/>
  <c r="N179" i="1"/>
  <c r="AC179" i="1"/>
  <c r="AD179" i="1" s="1"/>
  <c r="AK179" i="1" s="1"/>
  <c r="N180" i="1"/>
  <c r="O180" i="1"/>
  <c r="AC180" i="1"/>
  <c r="AD180" i="1"/>
  <c r="AK180" i="1" s="1"/>
  <c r="N181" i="1"/>
  <c r="O181" i="1" s="1"/>
  <c r="AC181" i="1"/>
  <c r="AD181" i="1" s="1"/>
  <c r="AK181" i="1" s="1"/>
  <c r="AM181" i="1" s="1"/>
  <c r="N182" i="1"/>
  <c r="O182" i="1"/>
  <c r="AC182" i="1"/>
  <c r="AD182" i="1"/>
  <c r="AK182" i="1" s="1"/>
  <c r="AL182" i="1" s="1"/>
  <c r="N183" i="1"/>
  <c r="AC183" i="1"/>
  <c r="AD183" i="1" s="1"/>
  <c r="AK183" i="1" s="1"/>
  <c r="N184" i="1"/>
  <c r="O184" i="1"/>
  <c r="AC184" i="1"/>
  <c r="AD184" i="1"/>
  <c r="AK184" i="1" s="1"/>
  <c r="N185" i="1"/>
  <c r="O185" i="1" s="1"/>
  <c r="AC185" i="1"/>
  <c r="AD185" i="1" s="1"/>
  <c r="AK185" i="1" s="1"/>
  <c r="AM185" i="1" s="1"/>
  <c r="N186" i="1"/>
  <c r="O186" i="1"/>
  <c r="AC186" i="1"/>
  <c r="AD186" i="1"/>
  <c r="AK186" i="1" s="1"/>
  <c r="AL186" i="1" s="1"/>
  <c r="N187" i="1"/>
  <c r="AC187" i="1"/>
  <c r="AD187" i="1" s="1"/>
  <c r="AK187" i="1" s="1"/>
  <c r="N188" i="1"/>
  <c r="O188" i="1"/>
  <c r="AC188" i="1"/>
  <c r="AD188" i="1"/>
  <c r="AK188" i="1" s="1"/>
  <c r="N189" i="1"/>
  <c r="O189" i="1" s="1"/>
  <c r="AC189" i="1"/>
  <c r="AD189" i="1" s="1"/>
  <c r="AK189" i="1" s="1"/>
  <c r="AM189" i="1" s="1"/>
  <c r="N190" i="1"/>
  <c r="O190" i="1"/>
  <c r="AC190" i="1"/>
  <c r="AD190" i="1"/>
  <c r="AK190" i="1" s="1"/>
  <c r="AL190" i="1" s="1"/>
  <c r="N191" i="1"/>
  <c r="AC191" i="1"/>
  <c r="AD191" i="1" s="1"/>
  <c r="AK191" i="1" s="1"/>
  <c r="N192" i="1"/>
  <c r="O192" i="1"/>
  <c r="AC192" i="1"/>
  <c r="AD192" i="1"/>
  <c r="AK192" i="1" s="1"/>
  <c r="N193" i="1"/>
  <c r="O193" i="1" s="1"/>
  <c r="AC193" i="1"/>
  <c r="AD193" i="1" s="1"/>
  <c r="AK193" i="1" s="1"/>
  <c r="AM193" i="1" s="1"/>
  <c r="N194" i="1"/>
  <c r="O194" i="1"/>
  <c r="AC194" i="1"/>
  <c r="AD194" i="1"/>
  <c r="AK194" i="1" s="1"/>
  <c r="AL194" i="1" s="1"/>
  <c r="N195" i="1"/>
  <c r="AC195" i="1"/>
  <c r="AD195" i="1" s="1"/>
  <c r="AK195" i="1" s="1"/>
  <c r="N196" i="1"/>
  <c r="O196" i="1"/>
  <c r="AC196" i="1"/>
  <c r="AD196" i="1"/>
  <c r="AK196" i="1" s="1"/>
  <c r="N197" i="1"/>
  <c r="O197" i="1" s="1"/>
  <c r="AC197" i="1"/>
  <c r="AD197" i="1" s="1"/>
  <c r="AK197" i="1" s="1"/>
  <c r="AM197" i="1" s="1"/>
  <c r="N198" i="1"/>
  <c r="O198" i="1"/>
  <c r="AC198" i="1"/>
  <c r="AD198" i="1"/>
  <c r="AK198" i="1" s="1"/>
  <c r="AL198" i="1" s="1"/>
  <c r="N199" i="1"/>
  <c r="AC199" i="1"/>
  <c r="AD199" i="1" s="1"/>
  <c r="AK199" i="1" s="1"/>
  <c r="N200" i="1"/>
  <c r="O200" i="1"/>
  <c r="AC200" i="1"/>
  <c r="AD200" i="1"/>
  <c r="AK200" i="1" s="1"/>
  <c r="N201" i="1"/>
  <c r="O201" i="1" s="1"/>
  <c r="AC201" i="1"/>
  <c r="AD201" i="1" s="1"/>
  <c r="AK201" i="1" s="1"/>
  <c r="AM201" i="1" s="1"/>
  <c r="N202" i="1"/>
  <c r="O202" i="1"/>
  <c r="AC202" i="1"/>
  <c r="AD202" i="1"/>
  <c r="AK202" i="1" s="1"/>
  <c r="AL202" i="1" s="1"/>
  <c r="N203" i="1"/>
  <c r="AC203" i="1"/>
  <c r="AD203" i="1" s="1"/>
  <c r="AK203" i="1" s="1"/>
  <c r="N204" i="1"/>
  <c r="O204" i="1"/>
  <c r="AC204" i="1"/>
  <c r="AD204" i="1"/>
  <c r="AK204" i="1" s="1"/>
  <c r="N205" i="1"/>
  <c r="O205" i="1" s="1"/>
  <c r="AC205" i="1"/>
  <c r="AD205" i="1" s="1"/>
  <c r="AK205" i="1" s="1"/>
  <c r="AM205" i="1" s="1"/>
  <c r="N206" i="1"/>
  <c r="O206" i="1"/>
  <c r="AC206" i="1"/>
  <c r="AD206" i="1"/>
  <c r="AK206" i="1" s="1"/>
  <c r="AL206" i="1" s="1"/>
  <c r="N207" i="1"/>
  <c r="AC207" i="1"/>
  <c r="AD207" i="1" s="1"/>
  <c r="AK207" i="1" s="1"/>
  <c r="N208" i="1"/>
  <c r="O208" i="1"/>
  <c r="AC208" i="1"/>
  <c r="AD208" i="1"/>
  <c r="AK208" i="1" s="1"/>
  <c r="N209" i="1"/>
  <c r="O209" i="1" s="1"/>
  <c r="AC209" i="1"/>
  <c r="AD209" i="1" s="1"/>
  <c r="AK209" i="1" s="1"/>
  <c r="AM209" i="1" s="1"/>
  <c r="N210" i="1"/>
  <c r="O210" i="1"/>
  <c r="AC210" i="1"/>
  <c r="AD210" i="1"/>
  <c r="AK210" i="1" s="1"/>
  <c r="AL210" i="1" s="1"/>
  <c r="N211" i="1"/>
  <c r="AC211" i="1"/>
  <c r="AD211" i="1" s="1"/>
  <c r="AK211" i="1" s="1"/>
  <c r="N212" i="1"/>
  <c r="O212" i="1"/>
  <c r="AC212" i="1"/>
  <c r="AD212" i="1"/>
  <c r="AK212" i="1" s="1"/>
  <c r="N213" i="1"/>
  <c r="O213" i="1" s="1"/>
  <c r="AC213" i="1"/>
  <c r="AD213" i="1" s="1"/>
  <c r="AK213" i="1" s="1"/>
  <c r="AM213" i="1" s="1"/>
  <c r="N214" i="1"/>
  <c r="O214" i="1"/>
  <c r="AC214" i="1"/>
  <c r="AD214" i="1"/>
  <c r="AK214" i="1" s="1"/>
  <c r="AL214" i="1" s="1"/>
  <c r="N215" i="1"/>
  <c r="AC215" i="1"/>
  <c r="AD215" i="1" s="1"/>
  <c r="AK215" i="1" s="1"/>
  <c r="N216" i="1"/>
  <c r="O216" i="1"/>
  <c r="AC216" i="1"/>
  <c r="AD216" i="1"/>
  <c r="AK216" i="1" s="1"/>
  <c r="AM216" i="1" s="1"/>
  <c r="N217" i="1"/>
  <c r="O217" i="1" s="1"/>
  <c r="AL217" i="1" s="1"/>
  <c r="AC217" i="1"/>
  <c r="AD217" i="1" s="1"/>
  <c r="AK217" i="1" s="1"/>
  <c r="AM217" i="1"/>
  <c r="N218" i="1"/>
  <c r="O218" i="1"/>
  <c r="AC218" i="1"/>
  <c r="AD218" i="1"/>
  <c r="AK218" i="1" s="1"/>
  <c r="AL218" i="1" s="1"/>
  <c r="N219" i="1"/>
  <c r="O219" i="1" s="1"/>
  <c r="AL219" i="1" s="1"/>
  <c r="AC219" i="1"/>
  <c r="AD219" i="1" s="1"/>
  <c r="AK219" i="1"/>
  <c r="N220" i="1"/>
  <c r="O220" i="1"/>
  <c r="AC220" i="1"/>
  <c r="AD220" i="1"/>
  <c r="AK220" i="1" s="1"/>
  <c r="AM220" i="1" s="1"/>
  <c r="AL220" i="1"/>
  <c r="N221" i="1"/>
  <c r="O221" i="1" s="1"/>
  <c r="AC221" i="1"/>
  <c r="AD221" i="1" s="1"/>
  <c r="AK221" i="1" s="1"/>
  <c r="AM221" i="1" s="1"/>
  <c r="N222" i="1"/>
  <c r="O222" i="1"/>
  <c r="AL222" i="1" s="1"/>
  <c r="AC222" i="1"/>
  <c r="AD222" i="1"/>
  <c r="AK222" i="1" s="1"/>
  <c r="N223" i="1"/>
  <c r="O223" i="1" s="1"/>
  <c r="AC223" i="1"/>
  <c r="AD223" i="1" s="1"/>
  <c r="AK223" i="1"/>
  <c r="N224" i="1"/>
  <c r="O224" i="1"/>
  <c r="AC224" i="1"/>
  <c r="AD224" i="1"/>
  <c r="AK224" i="1" s="1"/>
  <c r="AM224" i="1" s="1"/>
  <c r="AL224" i="1"/>
  <c r="N225" i="1"/>
  <c r="O225" i="1" s="1"/>
  <c r="AC225" i="1"/>
  <c r="AD225" i="1" s="1"/>
  <c r="AK225" i="1" s="1"/>
  <c r="AM225" i="1" s="1"/>
  <c r="N226" i="1"/>
  <c r="O226" i="1"/>
  <c r="AL226" i="1" s="1"/>
  <c r="AC226" i="1"/>
  <c r="AD226" i="1"/>
  <c r="AK226" i="1" s="1"/>
  <c r="N227" i="1"/>
  <c r="O227" i="1" s="1"/>
  <c r="AL227" i="1" s="1"/>
  <c r="AC227" i="1"/>
  <c r="AD227" i="1" s="1"/>
  <c r="AK227" i="1"/>
  <c r="N228" i="1"/>
  <c r="O228" i="1"/>
  <c r="AC228" i="1"/>
  <c r="AD228" i="1"/>
  <c r="AK228" i="1" s="1"/>
  <c r="AM228" i="1" s="1"/>
  <c r="AL228" i="1"/>
  <c r="N229" i="1"/>
  <c r="O229" i="1" s="1"/>
  <c r="AC229" i="1"/>
  <c r="AD229" i="1" s="1"/>
  <c r="AK229" i="1" s="1"/>
  <c r="AM229" i="1" s="1"/>
  <c r="N230" i="1"/>
  <c r="O230" i="1"/>
  <c r="AL230" i="1" s="1"/>
  <c r="AC230" i="1"/>
  <c r="AD230" i="1"/>
  <c r="AK230" i="1" s="1"/>
  <c r="N231" i="1"/>
  <c r="O231" i="1" s="1"/>
  <c r="AC231" i="1"/>
  <c r="AD231" i="1" s="1"/>
  <c r="AK231" i="1"/>
  <c r="N232" i="1"/>
  <c r="O232" i="1"/>
  <c r="AC232" i="1"/>
  <c r="AD232" i="1"/>
  <c r="AK232" i="1" s="1"/>
  <c r="AM232" i="1" s="1"/>
  <c r="AL232" i="1"/>
  <c r="N233" i="1"/>
  <c r="O233" i="1" s="1"/>
  <c r="AC233" i="1"/>
  <c r="AD233" i="1" s="1"/>
  <c r="AK233" i="1" s="1"/>
  <c r="AM233" i="1" s="1"/>
  <c r="N234" i="1"/>
  <c r="O234" i="1"/>
  <c r="AL234" i="1" s="1"/>
  <c r="AC234" i="1"/>
  <c r="AD234" i="1"/>
  <c r="AK234" i="1" s="1"/>
  <c r="AM234" i="1" s="1"/>
  <c r="N235" i="1"/>
  <c r="O235" i="1" s="1"/>
  <c r="AL235" i="1" s="1"/>
  <c r="AC235" i="1"/>
  <c r="AD235" i="1" s="1"/>
  <c r="AK235" i="1"/>
  <c r="N236" i="1"/>
  <c r="O236" i="1"/>
  <c r="AC236" i="1"/>
  <c r="AD236" i="1"/>
  <c r="AK236" i="1" s="1"/>
  <c r="AM236" i="1" s="1"/>
  <c r="AL236" i="1"/>
  <c r="N237" i="1"/>
  <c r="O237" i="1" s="1"/>
  <c r="AC237" i="1"/>
  <c r="AD237" i="1" s="1"/>
  <c r="AK237" i="1" s="1"/>
  <c r="AM237" i="1" s="1"/>
  <c r="N238" i="1"/>
  <c r="O238" i="1"/>
  <c r="AL238" i="1" s="1"/>
  <c r="AC238" i="1"/>
  <c r="AD238" i="1"/>
  <c r="AK238" i="1" s="1"/>
  <c r="AM238" i="1" s="1"/>
  <c r="N239" i="1"/>
  <c r="O239" i="1" s="1"/>
  <c r="AC239" i="1"/>
  <c r="AD239" i="1" s="1"/>
  <c r="AK239" i="1"/>
  <c r="N240" i="1"/>
  <c r="O240" i="1"/>
  <c r="AC240" i="1"/>
  <c r="AD240" i="1"/>
  <c r="AK240" i="1" s="1"/>
  <c r="AM240" i="1" s="1"/>
  <c r="AL240" i="1"/>
  <c r="N241" i="1"/>
  <c r="O241" i="1" s="1"/>
  <c r="AC241" i="1"/>
  <c r="AD241" i="1" s="1"/>
  <c r="AK241" i="1" s="1"/>
  <c r="AM241" i="1" s="1"/>
  <c r="N242" i="1"/>
  <c r="O242" i="1"/>
  <c r="AL242" i="1" s="1"/>
  <c r="AC242" i="1"/>
  <c r="AD242" i="1"/>
  <c r="AK242" i="1" s="1"/>
  <c r="AM242" i="1" s="1"/>
  <c r="N243" i="1"/>
  <c r="O243" i="1" s="1"/>
  <c r="AL243" i="1" s="1"/>
  <c r="AC243" i="1"/>
  <c r="AD243" i="1" s="1"/>
  <c r="AK243" i="1"/>
  <c r="N244" i="1"/>
  <c r="O244" i="1"/>
  <c r="AC244" i="1"/>
  <c r="AD244" i="1"/>
  <c r="AK244" i="1" s="1"/>
  <c r="AM244" i="1" s="1"/>
  <c r="AL244" i="1"/>
  <c r="N245" i="1"/>
  <c r="O245" i="1" s="1"/>
  <c r="AC245" i="1"/>
  <c r="AD245" i="1" s="1"/>
  <c r="AK245" i="1" s="1"/>
  <c r="AM245" i="1" s="1"/>
  <c r="N246" i="1"/>
  <c r="O246" i="1"/>
  <c r="AL246" i="1" s="1"/>
  <c r="AC246" i="1"/>
  <c r="AD246" i="1"/>
  <c r="AK246" i="1" s="1"/>
  <c r="AM246" i="1" s="1"/>
  <c r="N247" i="1"/>
  <c r="O247" i="1" s="1"/>
  <c r="AC247" i="1"/>
  <c r="AD247" i="1" s="1"/>
  <c r="AK247" i="1"/>
  <c r="N248" i="1"/>
  <c r="O248" i="1"/>
  <c r="AC248" i="1"/>
  <c r="AD248" i="1"/>
  <c r="AK248" i="1" s="1"/>
  <c r="AM248" i="1" s="1"/>
  <c r="AL248" i="1"/>
  <c r="N249" i="1"/>
  <c r="O249" i="1" s="1"/>
  <c r="AC249" i="1"/>
  <c r="AD249" i="1" s="1"/>
  <c r="AK249" i="1" s="1"/>
  <c r="AM249" i="1" s="1"/>
  <c r="N250" i="1"/>
  <c r="O250" i="1"/>
  <c r="AL250" i="1" s="1"/>
  <c r="AC250" i="1"/>
  <c r="AD250" i="1"/>
  <c r="AK250" i="1" s="1"/>
  <c r="AM250" i="1" s="1"/>
  <c r="N251" i="1"/>
  <c r="O251" i="1" s="1"/>
  <c r="AL251" i="1" s="1"/>
  <c r="AC251" i="1"/>
  <c r="AD251" i="1" s="1"/>
  <c r="AK251" i="1"/>
  <c r="N252" i="1"/>
  <c r="O252" i="1"/>
  <c r="AC252" i="1"/>
  <c r="AD252" i="1" s="1"/>
  <c r="AK252" i="1" s="1"/>
  <c r="N253" i="1"/>
  <c r="AM253" i="1" s="1"/>
  <c r="O253" i="1"/>
  <c r="AC253" i="1"/>
  <c r="AD253" i="1"/>
  <c r="AK253" i="1" s="1"/>
  <c r="AL253" i="1" s="1"/>
  <c r="N254" i="1"/>
  <c r="O254" i="1" s="1"/>
  <c r="AL254" i="1" s="1"/>
  <c r="AC254" i="1"/>
  <c r="AD254" i="1" s="1"/>
  <c r="AK254" i="1" s="1"/>
  <c r="AM254" i="1" s="1"/>
  <c r="N255" i="1"/>
  <c r="O255" i="1"/>
  <c r="AC255" i="1"/>
  <c r="AD255" i="1"/>
  <c r="AK255" i="1" s="1"/>
  <c r="N256" i="1"/>
  <c r="AM256" i="1" s="1"/>
  <c r="AC256" i="1"/>
  <c r="AD256" i="1" s="1"/>
  <c r="AK256" i="1" s="1"/>
  <c r="N257" i="1"/>
  <c r="AM257" i="1" s="1"/>
  <c r="O257" i="1"/>
  <c r="AC257" i="1"/>
  <c r="AD257" i="1"/>
  <c r="AK257" i="1" s="1"/>
  <c r="AL257" i="1" s="1"/>
  <c r="N258" i="1"/>
  <c r="O258" i="1" s="1"/>
  <c r="AL258" i="1" s="1"/>
  <c r="AC258" i="1"/>
  <c r="AD258" i="1" s="1"/>
  <c r="AK258" i="1" s="1"/>
  <c r="AM258" i="1" s="1"/>
  <c r="N259" i="1"/>
  <c r="O259" i="1"/>
  <c r="AC259" i="1"/>
  <c r="AD259" i="1"/>
  <c r="AK259" i="1" s="1"/>
  <c r="N260" i="1"/>
  <c r="AM260" i="1" s="1"/>
  <c r="AC260" i="1"/>
  <c r="AD260" i="1" s="1"/>
  <c r="AK260" i="1" s="1"/>
  <c r="N261" i="1"/>
  <c r="AM261" i="1" s="1"/>
  <c r="O261" i="1"/>
  <c r="AC261" i="1"/>
  <c r="AD261" i="1"/>
  <c r="AK261" i="1" s="1"/>
  <c r="AL261" i="1" s="1"/>
  <c r="N262" i="1"/>
  <c r="O262" i="1" s="1"/>
  <c r="AL262" i="1" s="1"/>
  <c r="AC262" i="1"/>
  <c r="AD262" i="1" s="1"/>
  <c r="AK262" i="1" s="1"/>
  <c r="AM262" i="1" s="1"/>
  <c r="N263" i="1"/>
  <c r="O263" i="1"/>
  <c r="AC263" i="1"/>
  <c r="AD263" i="1"/>
  <c r="AK263" i="1" s="1"/>
  <c r="N264" i="1"/>
  <c r="AM264" i="1" s="1"/>
  <c r="AC264" i="1"/>
  <c r="AD264" i="1" s="1"/>
  <c r="AK264" i="1" s="1"/>
  <c r="N265" i="1"/>
  <c r="AM265" i="1" s="1"/>
  <c r="O265" i="1"/>
  <c r="AC265" i="1"/>
  <c r="AD265" i="1"/>
  <c r="AK265" i="1" s="1"/>
  <c r="AL265" i="1" s="1"/>
  <c r="N266" i="1"/>
  <c r="O266" i="1" s="1"/>
  <c r="AL266" i="1" s="1"/>
  <c r="AC266" i="1"/>
  <c r="AD266" i="1" s="1"/>
  <c r="AK266" i="1" s="1"/>
  <c r="AM266" i="1" s="1"/>
  <c r="N267" i="1"/>
  <c r="O267" i="1"/>
  <c r="AC267" i="1"/>
  <c r="AD267" i="1"/>
  <c r="AK267" i="1" s="1"/>
  <c r="N268" i="1"/>
  <c r="AM268" i="1" s="1"/>
  <c r="AC268" i="1"/>
  <c r="AD268" i="1" s="1"/>
  <c r="AK268" i="1" s="1"/>
  <c r="N269" i="1"/>
  <c r="AM269" i="1" s="1"/>
  <c r="O269" i="1"/>
  <c r="AC269" i="1"/>
  <c r="AD269" i="1"/>
  <c r="AK269" i="1" s="1"/>
  <c r="AL269" i="1" s="1"/>
  <c r="N270" i="1"/>
  <c r="O270" i="1" s="1"/>
  <c r="AL270" i="1" s="1"/>
  <c r="AC270" i="1"/>
  <c r="AD270" i="1" s="1"/>
  <c r="AK270" i="1" s="1"/>
  <c r="AM270" i="1" s="1"/>
  <c r="N271" i="1"/>
  <c r="O271" i="1"/>
  <c r="AC271" i="1"/>
  <c r="AD271" i="1"/>
  <c r="AK271" i="1" s="1"/>
  <c r="N272" i="1"/>
  <c r="AM272" i="1" s="1"/>
  <c r="AC272" i="1"/>
  <c r="AD272" i="1" s="1"/>
  <c r="AK272" i="1" s="1"/>
  <c r="N273" i="1"/>
  <c r="AM273" i="1" s="1"/>
  <c r="O273" i="1"/>
  <c r="AC273" i="1"/>
  <c r="AD273" i="1"/>
  <c r="AK273" i="1" s="1"/>
  <c r="AL273" i="1" s="1"/>
  <c r="N274" i="1"/>
  <c r="O274" i="1" s="1"/>
  <c r="AL274" i="1" s="1"/>
  <c r="AC274" i="1"/>
  <c r="AD274" i="1" s="1"/>
  <c r="AK274" i="1" s="1"/>
  <c r="AM274" i="1" s="1"/>
  <c r="N275" i="1"/>
  <c r="O275" i="1"/>
  <c r="AC275" i="1"/>
  <c r="AD275" i="1"/>
  <c r="AK275" i="1" s="1"/>
  <c r="N276" i="1"/>
  <c r="AM276" i="1" s="1"/>
  <c r="AC276" i="1"/>
  <c r="AD276" i="1" s="1"/>
  <c r="AK276" i="1" s="1"/>
  <c r="N277" i="1"/>
  <c r="AM277" i="1" s="1"/>
  <c r="O277" i="1"/>
  <c r="AC277" i="1"/>
  <c r="AD277" i="1"/>
  <c r="AK277" i="1" s="1"/>
  <c r="AL277" i="1" s="1"/>
  <c r="N278" i="1"/>
  <c r="O278" i="1" s="1"/>
  <c r="AL278" i="1" s="1"/>
  <c r="AC278" i="1"/>
  <c r="AD278" i="1" s="1"/>
  <c r="AK278" i="1" s="1"/>
  <c r="AM278" i="1" s="1"/>
  <c r="N279" i="1"/>
  <c r="O279" i="1"/>
  <c r="AC279" i="1"/>
  <c r="AD279" i="1"/>
  <c r="AK279" i="1" s="1"/>
  <c r="N280" i="1"/>
  <c r="AM280" i="1" s="1"/>
  <c r="AC280" i="1"/>
  <c r="AD280" i="1" s="1"/>
  <c r="AK280" i="1" s="1"/>
  <c r="N281" i="1"/>
  <c r="AM281" i="1" s="1"/>
  <c r="O281" i="1"/>
  <c r="AC281" i="1"/>
  <c r="AD281" i="1"/>
  <c r="AK281" i="1" s="1"/>
  <c r="AL281" i="1" s="1"/>
  <c r="N282" i="1"/>
  <c r="O282" i="1" s="1"/>
  <c r="AL282" i="1" s="1"/>
  <c r="AC282" i="1"/>
  <c r="AD282" i="1" s="1"/>
  <c r="AK282" i="1" s="1"/>
  <c r="AM282" i="1"/>
  <c r="N283" i="1"/>
  <c r="O283" i="1"/>
  <c r="AC283" i="1"/>
  <c r="AD283" i="1"/>
  <c r="AK283" i="1" s="1"/>
  <c r="N284" i="1"/>
  <c r="AC284" i="1"/>
  <c r="AD284" i="1" s="1"/>
  <c r="AK284" i="1" s="1"/>
  <c r="N285" i="1"/>
  <c r="AM285" i="1" s="1"/>
  <c r="O285" i="1"/>
  <c r="AC285" i="1"/>
  <c r="AD285" i="1"/>
  <c r="AK285" i="1" s="1"/>
  <c r="AL285" i="1"/>
  <c r="N286" i="1"/>
  <c r="O286" i="1" s="1"/>
  <c r="AC286" i="1"/>
  <c r="AD286" i="1" s="1"/>
  <c r="AK286" i="1" s="1"/>
  <c r="AM286" i="1" s="1"/>
  <c r="N287" i="1"/>
  <c r="O287" i="1"/>
  <c r="AC287" i="1"/>
  <c r="AD287" i="1"/>
  <c r="AK287" i="1" s="1"/>
  <c r="N288" i="1"/>
  <c r="AC288" i="1"/>
  <c r="AD288" i="1" s="1"/>
  <c r="AK288" i="1"/>
  <c r="N289" i="1"/>
  <c r="O289" i="1"/>
  <c r="AL289" i="1" s="1"/>
  <c r="AC289" i="1"/>
  <c r="AD289" i="1"/>
  <c r="AK289" i="1" s="1"/>
  <c r="N290" i="1"/>
  <c r="O290" i="1" s="1"/>
  <c r="AL290" i="1" s="1"/>
  <c r="AC290" i="1"/>
  <c r="AD290" i="1" s="1"/>
  <c r="AK290" i="1" s="1"/>
  <c r="AM290" i="1"/>
  <c r="N291" i="1"/>
  <c r="O291" i="1"/>
  <c r="AC291" i="1"/>
  <c r="AD291" i="1"/>
  <c r="AK291" i="1" s="1"/>
  <c r="N292" i="1"/>
  <c r="O292" i="1" s="1"/>
  <c r="AC292" i="1"/>
  <c r="AD292" i="1" s="1"/>
  <c r="AK292" i="1" s="1"/>
  <c r="AM292" i="1" s="1"/>
  <c r="N293" i="1"/>
  <c r="O293" i="1"/>
  <c r="AL293" i="1" s="1"/>
  <c r="AC293" i="1"/>
  <c r="AD293" i="1"/>
  <c r="AK293" i="1" s="1"/>
  <c r="N294" i="1"/>
  <c r="O294" i="1" s="1"/>
  <c r="AC294" i="1"/>
  <c r="AD294" i="1" s="1"/>
  <c r="AK294" i="1"/>
  <c r="N295" i="1"/>
  <c r="O295" i="1"/>
  <c r="AC295" i="1"/>
  <c r="AD295" i="1"/>
  <c r="AK295" i="1" s="1"/>
  <c r="AM295" i="1" s="1"/>
  <c r="AL295" i="1"/>
  <c r="N296" i="1"/>
  <c r="O296" i="1" s="1"/>
  <c r="AC296" i="1"/>
  <c r="AD296" i="1" s="1"/>
  <c r="AK296" i="1" s="1"/>
  <c r="AM296" i="1" s="1"/>
  <c r="N297" i="1"/>
  <c r="O297" i="1"/>
  <c r="AL297" i="1" s="1"/>
  <c r="AC297" i="1"/>
  <c r="AD297" i="1"/>
  <c r="AK297" i="1" s="1"/>
  <c r="N298" i="1"/>
  <c r="AC298" i="1"/>
  <c r="AD298" i="1" s="1"/>
  <c r="AK298" i="1"/>
  <c r="N299" i="1"/>
  <c r="O299" i="1"/>
  <c r="AC299" i="1"/>
  <c r="AD299" i="1"/>
  <c r="AK299" i="1" s="1"/>
  <c r="AM299" i="1" s="1"/>
  <c r="AL299" i="1"/>
  <c r="N300" i="1"/>
  <c r="O300" i="1" s="1"/>
  <c r="AC300" i="1"/>
  <c r="AD300" i="1" s="1"/>
  <c r="AK300" i="1" s="1"/>
  <c r="AM300" i="1"/>
  <c r="N301" i="1"/>
  <c r="O301" i="1"/>
  <c r="AC301" i="1"/>
  <c r="AD301" i="1"/>
  <c r="AK301" i="1" s="1"/>
  <c r="N302" i="1"/>
  <c r="O302" i="1" s="1"/>
  <c r="AC302" i="1"/>
  <c r="AD302" i="1" s="1"/>
  <c r="AK302" i="1"/>
  <c r="N303" i="1"/>
  <c r="O303" i="1"/>
  <c r="AC303" i="1"/>
  <c r="AD303" i="1"/>
  <c r="AK303" i="1" s="1"/>
  <c r="AM303" i="1" s="1"/>
  <c r="AL303" i="1"/>
  <c r="N304" i="1"/>
  <c r="O304" i="1" s="1"/>
  <c r="AC304" i="1"/>
  <c r="AD304" i="1" s="1"/>
  <c r="AK304" i="1" s="1"/>
  <c r="AM304" i="1" s="1"/>
  <c r="N305" i="1"/>
  <c r="O305" i="1"/>
  <c r="AL305" i="1" s="1"/>
  <c r="AC305" i="1"/>
  <c r="AD305" i="1"/>
  <c r="AK305" i="1" s="1"/>
  <c r="N306" i="1"/>
  <c r="AC306" i="1"/>
  <c r="AD306" i="1" s="1"/>
  <c r="AK306" i="1"/>
  <c r="N307" i="1"/>
  <c r="O307" i="1"/>
  <c r="AC307" i="1"/>
  <c r="AD307" i="1"/>
  <c r="AK307" i="1" s="1"/>
  <c r="AM307" i="1" s="1"/>
  <c r="AL307" i="1"/>
  <c r="N308" i="1"/>
  <c r="O308" i="1" s="1"/>
  <c r="AC308" i="1"/>
  <c r="AD308" i="1" s="1"/>
  <c r="AK308" i="1" s="1"/>
  <c r="AM308" i="1"/>
  <c r="N309" i="1"/>
  <c r="O309" i="1"/>
  <c r="AC309" i="1"/>
  <c r="AD309" i="1"/>
  <c r="AK309" i="1" s="1"/>
  <c r="N310" i="1"/>
  <c r="O310" i="1" s="1"/>
  <c r="AC310" i="1"/>
  <c r="AD310" i="1" s="1"/>
  <c r="AK310" i="1"/>
  <c r="N311" i="1"/>
  <c r="O311" i="1"/>
  <c r="AC311" i="1"/>
  <c r="AD311" i="1"/>
  <c r="AK311" i="1" s="1"/>
  <c r="AM311" i="1" s="1"/>
  <c r="AL311" i="1"/>
  <c r="N312" i="1"/>
  <c r="O312" i="1" s="1"/>
  <c r="AC312" i="1"/>
  <c r="AD312" i="1" s="1"/>
  <c r="AK312" i="1" s="1"/>
  <c r="AM312" i="1" s="1"/>
  <c r="N313" i="1"/>
  <c r="O313" i="1"/>
  <c r="AL313" i="1" s="1"/>
  <c r="AC313" i="1"/>
  <c r="AD313" i="1"/>
  <c r="AK313" i="1" s="1"/>
  <c r="N314" i="1"/>
  <c r="AC314" i="1"/>
  <c r="AD314" i="1" s="1"/>
  <c r="AK314" i="1"/>
  <c r="N315" i="1"/>
  <c r="O315" i="1"/>
  <c r="AC315" i="1"/>
  <c r="AD315" i="1"/>
  <c r="AK315" i="1" s="1"/>
  <c r="AM315" i="1" s="1"/>
  <c r="AL315" i="1"/>
  <c r="N316" i="1"/>
  <c r="O316" i="1" s="1"/>
  <c r="AC316" i="1"/>
  <c r="AD316" i="1" s="1"/>
  <c r="AK316" i="1" s="1"/>
  <c r="AM316" i="1" s="1"/>
  <c r="N317" i="1"/>
  <c r="O317" i="1"/>
  <c r="AL317" i="1" s="1"/>
  <c r="AC317" i="1"/>
  <c r="AD317" i="1"/>
  <c r="AK317" i="1" s="1"/>
  <c r="N318" i="1"/>
  <c r="O318" i="1" s="1"/>
  <c r="AC318" i="1"/>
  <c r="AD318" i="1" s="1"/>
  <c r="AK318" i="1"/>
  <c r="N319" i="1"/>
  <c r="O319" i="1"/>
  <c r="AC319" i="1"/>
  <c r="AD319" i="1"/>
  <c r="AK319" i="1" s="1"/>
  <c r="AM319" i="1" s="1"/>
  <c r="AL319" i="1"/>
  <c r="N320" i="1"/>
  <c r="O320" i="1" s="1"/>
  <c r="AC320" i="1"/>
  <c r="AD320" i="1" s="1"/>
  <c r="AK320" i="1" s="1"/>
  <c r="AM320" i="1" s="1"/>
  <c r="N321" i="1"/>
  <c r="O321" i="1"/>
  <c r="AL321" i="1" s="1"/>
  <c r="AC321" i="1"/>
  <c r="AD321" i="1"/>
  <c r="AK321" i="1" s="1"/>
  <c r="N322" i="1"/>
  <c r="AC322" i="1"/>
  <c r="AD322" i="1" s="1"/>
  <c r="AK322" i="1"/>
  <c r="N323" i="1"/>
  <c r="O323" i="1"/>
  <c r="AC323" i="1"/>
  <c r="AD323" i="1"/>
  <c r="AK323" i="1" s="1"/>
  <c r="AM323" i="1" s="1"/>
  <c r="AL323" i="1"/>
  <c r="N324" i="1"/>
  <c r="O324" i="1" s="1"/>
  <c r="AC324" i="1"/>
  <c r="AD324" i="1" s="1"/>
  <c r="AK324" i="1" s="1"/>
  <c r="AM324" i="1"/>
  <c r="N325" i="1"/>
  <c r="O325" i="1"/>
  <c r="AL325" i="1" s="1"/>
  <c r="AC325" i="1"/>
  <c r="AD325" i="1"/>
  <c r="AK325" i="1" s="1"/>
  <c r="N326" i="1"/>
  <c r="O326" i="1" s="1"/>
  <c r="AC326" i="1"/>
  <c r="AD326" i="1" s="1"/>
  <c r="AK326" i="1"/>
  <c r="N327" i="1"/>
  <c r="O327" i="1"/>
  <c r="AC327" i="1"/>
  <c r="AD327" i="1"/>
  <c r="AK327" i="1" s="1"/>
  <c r="AM327" i="1" s="1"/>
  <c r="AL327" i="1"/>
  <c r="N328" i="1"/>
  <c r="O328" i="1" s="1"/>
  <c r="AC328" i="1"/>
  <c r="AD328" i="1" s="1"/>
  <c r="AK328" i="1" s="1"/>
  <c r="AM328" i="1" s="1"/>
  <c r="N329" i="1"/>
  <c r="O329" i="1"/>
  <c r="AL329" i="1" s="1"/>
  <c r="AC329" i="1"/>
  <c r="AD329" i="1"/>
  <c r="AK329" i="1" s="1"/>
  <c r="N330" i="1"/>
  <c r="AC330" i="1"/>
  <c r="AD330" i="1" s="1"/>
  <c r="AK330" i="1"/>
  <c r="N331" i="1"/>
  <c r="O331" i="1"/>
  <c r="AC331" i="1"/>
  <c r="AD331" i="1"/>
  <c r="AK331" i="1" s="1"/>
  <c r="AM331" i="1" s="1"/>
  <c r="AL331" i="1"/>
  <c r="N332" i="1"/>
  <c r="O332" i="1" s="1"/>
  <c r="AC332" i="1"/>
  <c r="AD332" i="1" s="1"/>
  <c r="AK332" i="1" s="1"/>
  <c r="AM332" i="1"/>
  <c r="N333" i="1"/>
  <c r="O333" i="1"/>
  <c r="AC333" i="1"/>
  <c r="AD333" i="1"/>
  <c r="AK333" i="1" s="1"/>
  <c r="N334" i="1"/>
  <c r="O334" i="1" s="1"/>
  <c r="AC334" i="1"/>
  <c r="AD334" i="1" s="1"/>
  <c r="AK334" i="1"/>
  <c r="N335" i="1"/>
  <c r="O335" i="1"/>
  <c r="AC335" i="1"/>
  <c r="AD335" i="1"/>
  <c r="AK335" i="1" s="1"/>
  <c r="AM335" i="1" s="1"/>
  <c r="AL335" i="1"/>
  <c r="N336" i="1"/>
  <c r="O336" i="1" s="1"/>
  <c r="AC336" i="1"/>
  <c r="AD336" i="1" s="1"/>
  <c r="AK336" i="1" s="1"/>
  <c r="AM336" i="1" s="1"/>
  <c r="N337" i="1"/>
  <c r="O337" i="1"/>
  <c r="AL337" i="1" s="1"/>
  <c r="AC337" i="1"/>
  <c r="AD337" i="1"/>
  <c r="AK337" i="1" s="1"/>
  <c r="N338" i="1"/>
  <c r="AC338" i="1"/>
  <c r="AD338" i="1" s="1"/>
  <c r="AK338" i="1"/>
  <c r="N339" i="1"/>
  <c r="O339" i="1"/>
  <c r="AC339" i="1"/>
  <c r="AD339" i="1"/>
  <c r="AK339" i="1" s="1"/>
  <c r="AM339" i="1" s="1"/>
  <c r="AL339" i="1"/>
  <c r="N340" i="1"/>
  <c r="O340" i="1" s="1"/>
  <c r="AC340" i="1"/>
  <c r="AD340" i="1" s="1"/>
  <c r="AK340" i="1" s="1"/>
  <c r="AM340" i="1"/>
  <c r="N341" i="1"/>
  <c r="O341" i="1"/>
  <c r="AC341" i="1"/>
  <c r="AD341" i="1"/>
  <c r="AK341" i="1" s="1"/>
  <c r="N342" i="1"/>
  <c r="O342" i="1" s="1"/>
  <c r="AC342" i="1"/>
  <c r="AD342" i="1" s="1"/>
  <c r="AK342" i="1"/>
  <c r="N343" i="1"/>
  <c r="O343" i="1"/>
  <c r="AC343" i="1"/>
  <c r="AD343" i="1"/>
  <c r="AK343" i="1" s="1"/>
  <c r="AM343" i="1" s="1"/>
  <c r="AL343" i="1"/>
  <c r="N344" i="1"/>
  <c r="O344" i="1" s="1"/>
  <c r="AC344" i="1"/>
  <c r="AD344" i="1" s="1"/>
  <c r="AK344" i="1" s="1"/>
  <c r="AM344" i="1" s="1"/>
  <c r="N345" i="1"/>
  <c r="O345" i="1"/>
  <c r="AL345" i="1" s="1"/>
  <c r="AC345" i="1"/>
  <c r="AD345" i="1"/>
  <c r="AK345" i="1" s="1"/>
  <c r="N346" i="1"/>
  <c r="AC346" i="1"/>
  <c r="AD346" i="1" s="1"/>
  <c r="AK346" i="1"/>
  <c r="N347" i="1"/>
  <c r="O347" i="1"/>
  <c r="AC347" i="1"/>
  <c r="AD347" i="1"/>
  <c r="AK347" i="1" s="1"/>
  <c r="AM347" i="1" s="1"/>
  <c r="AL347" i="1"/>
  <c r="N348" i="1"/>
  <c r="O348" i="1" s="1"/>
  <c r="AC348" i="1"/>
  <c r="AD348" i="1" s="1"/>
  <c r="AK348" i="1" s="1"/>
  <c r="AM348" i="1" s="1"/>
  <c r="N349" i="1"/>
  <c r="O349" i="1"/>
  <c r="AL349" i="1" s="1"/>
  <c r="AC349" i="1"/>
  <c r="AD349" i="1"/>
  <c r="AK349" i="1" s="1"/>
  <c r="N350" i="1"/>
  <c r="O350" i="1" s="1"/>
  <c r="AC350" i="1"/>
  <c r="AD350" i="1" s="1"/>
  <c r="AK350" i="1"/>
  <c r="N351" i="1"/>
  <c r="O351" i="1"/>
  <c r="AC351" i="1"/>
  <c r="AD351" i="1"/>
  <c r="AK351" i="1" s="1"/>
  <c r="AM351" i="1" s="1"/>
  <c r="AL351" i="1"/>
  <c r="N352" i="1"/>
  <c r="O352" i="1" s="1"/>
  <c r="AC352" i="1"/>
  <c r="AD352" i="1" s="1"/>
  <c r="AK352" i="1" s="1"/>
  <c r="AM352" i="1" s="1"/>
  <c r="N353" i="1"/>
  <c r="O353" i="1"/>
  <c r="AL353" i="1" s="1"/>
  <c r="AC353" i="1"/>
  <c r="AD353" i="1"/>
  <c r="AK353" i="1" s="1"/>
  <c r="N354" i="1"/>
  <c r="AC354" i="1"/>
  <c r="AD354" i="1" s="1"/>
  <c r="AK354" i="1"/>
  <c r="N355" i="1"/>
  <c r="O355" i="1"/>
  <c r="AC355" i="1"/>
  <c r="AD355" i="1"/>
  <c r="AK355" i="1" s="1"/>
  <c r="AM355" i="1" s="1"/>
  <c r="AL355" i="1"/>
  <c r="N356" i="1"/>
  <c r="O356" i="1" s="1"/>
  <c r="AC356" i="1"/>
  <c r="AD356" i="1" s="1"/>
  <c r="AK356" i="1" s="1"/>
  <c r="AM356" i="1"/>
  <c r="N357" i="1"/>
  <c r="O357" i="1"/>
  <c r="AC357" i="1"/>
  <c r="AD357" i="1"/>
  <c r="AK357" i="1" s="1"/>
  <c r="AL357" i="1" s="1"/>
  <c r="N358" i="1"/>
  <c r="AM358" i="1" s="1"/>
  <c r="O358" i="1"/>
  <c r="AL358" i="1" s="1"/>
  <c r="AC358" i="1"/>
  <c r="AD358" i="1"/>
  <c r="AK358" i="1" s="1"/>
  <c r="N359" i="1"/>
  <c r="O359" i="1" s="1"/>
  <c r="AL359" i="1" s="1"/>
  <c r="AC359" i="1"/>
  <c r="AD359" i="1" s="1"/>
  <c r="AK359" i="1" s="1"/>
  <c r="AM359" i="1"/>
  <c r="N360" i="1"/>
  <c r="O360" i="1"/>
  <c r="AC360" i="1"/>
  <c r="AD360" i="1"/>
  <c r="AK360" i="1" s="1"/>
  <c r="N361" i="1"/>
  <c r="AC361" i="1"/>
  <c r="AD361" i="1" s="1"/>
  <c r="AK361" i="1" s="1"/>
  <c r="N362" i="1"/>
  <c r="AM362" i="1" s="1"/>
  <c r="O362" i="1"/>
  <c r="AL362" i="1" s="1"/>
  <c r="AC362" i="1"/>
  <c r="AD362" i="1"/>
  <c r="AK362" i="1" s="1"/>
  <c r="N363" i="1"/>
  <c r="O363" i="1" s="1"/>
  <c r="AC363" i="1"/>
  <c r="AD363" i="1" s="1"/>
  <c r="AK363" i="1" s="1"/>
  <c r="AM363" i="1" s="1"/>
  <c r="N364" i="1"/>
  <c r="O364" i="1"/>
  <c r="AC364" i="1"/>
  <c r="AD364" i="1"/>
  <c r="AK364" i="1" s="1"/>
  <c r="N365" i="1"/>
  <c r="AC365" i="1"/>
  <c r="AD365" i="1" s="1"/>
  <c r="AK365" i="1"/>
  <c r="N366" i="1"/>
  <c r="O366" i="1"/>
  <c r="AL366" i="1" s="1"/>
  <c r="AC366" i="1"/>
  <c r="AD366" i="1"/>
  <c r="AK366" i="1" s="1"/>
  <c r="N367" i="1"/>
  <c r="O367" i="1" s="1"/>
  <c r="AK367" i="1"/>
  <c r="AM367" i="1" s="1"/>
  <c r="N368" i="1"/>
  <c r="O368" i="1"/>
  <c r="AL368" i="1" s="1"/>
  <c r="AK368" i="1"/>
  <c r="AM368" i="1"/>
  <c r="N369" i="1"/>
  <c r="AC369" i="1"/>
  <c r="AD369" i="1" s="1"/>
  <c r="AK369" i="1"/>
  <c r="N370" i="1"/>
  <c r="AM370" i="1" s="1"/>
  <c r="O370" i="1"/>
  <c r="AL370" i="1" s="1"/>
  <c r="AC370" i="1"/>
  <c r="AD370" i="1"/>
  <c r="AK370" i="1" s="1"/>
  <c r="N371" i="1"/>
  <c r="O371" i="1" s="1"/>
  <c r="AL371" i="1" s="1"/>
  <c r="AK371" i="1"/>
  <c r="AM371" i="1" s="1"/>
  <c r="N372" i="1"/>
  <c r="O372" i="1"/>
  <c r="AL372" i="1" s="1"/>
  <c r="AK372" i="1"/>
  <c r="AM372" i="1"/>
  <c r="N373" i="1"/>
  <c r="O373" i="1" s="1"/>
  <c r="AL373" i="1" s="1"/>
  <c r="AK373" i="1"/>
  <c r="AM373" i="1"/>
  <c r="N374" i="1"/>
  <c r="O374" i="1"/>
  <c r="AK374" i="1"/>
  <c r="AM374" i="1" s="1"/>
  <c r="AL374" i="1"/>
  <c r="N375" i="1"/>
  <c r="O375" i="1" s="1"/>
  <c r="AK375" i="1"/>
  <c r="AM375" i="1" s="1"/>
  <c r="N376" i="1"/>
  <c r="AM376" i="1" s="1"/>
  <c r="O376" i="1"/>
  <c r="AL376" i="1" s="1"/>
  <c r="AC376" i="1"/>
  <c r="AD376" i="1"/>
  <c r="AK376" i="1" s="1"/>
  <c r="N377" i="1"/>
  <c r="O377" i="1" s="1"/>
  <c r="AL377" i="1" s="1"/>
  <c r="AC377" i="1"/>
  <c r="AD377" i="1" s="1"/>
  <c r="AK377" i="1" s="1"/>
  <c r="AM377" i="1"/>
  <c r="N378" i="1"/>
  <c r="O378" i="1"/>
  <c r="AC378" i="1"/>
  <c r="AD378" i="1"/>
  <c r="AK378" i="1" s="1"/>
  <c r="N379" i="1"/>
  <c r="AC379" i="1"/>
  <c r="AD379" i="1" s="1"/>
  <c r="AK379" i="1" s="1"/>
  <c r="N380" i="1"/>
  <c r="AM380" i="1" s="1"/>
  <c r="O380" i="1"/>
  <c r="AL380" i="1" s="1"/>
  <c r="AC380" i="1"/>
  <c r="AD380" i="1"/>
  <c r="AK380" i="1" s="1"/>
  <c r="N381" i="1"/>
  <c r="O381" i="1" s="1"/>
  <c r="AC381" i="1"/>
  <c r="AD381" i="1" s="1"/>
  <c r="AK381" i="1" s="1"/>
  <c r="AM381" i="1" s="1"/>
  <c r="N382" i="1"/>
  <c r="O382" i="1"/>
  <c r="AC382" i="1"/>
  <c r="AD382" i="1"/>
  <c r="AK382" i="1" s="1"/>
  <c r="N383" i="1"/>
  <c r="AC383" i="1"/>
  <c r="AD383" i="1" s="1"/>
  <c r="AK383" i="1"/>
  <c r="N384" i="1"/>
  <c r="O384" i="1"/>
  <c r="AL384" i="1" s="1"/>
  <c r="AC384" i="1"/>
  <c r="AD384" i="1"/>
  <c r="AK384" i="1" s="1"/>
  <c r="N385" i="1"/>
  <c r="O385" i="1" s="1"/>
  <c r="AC385" i="1"/>
  <c r="AD385" i="1" s="1"/>
  <c r="AK385" i="1" s="1"/>
  <c r="AM385" i="1"/>
  <c r="N386" i="1"/>
  <c r="O386" i="1"/>
  <c r="AC386" i="1"/>
  <c r="AD386" i="1"/>
  <c r="AK386" i="1" s="1"/>
  <c r="N387" i="1"/>
  <c r="AC387" i="1"/>
  <c r="AD387" i="1" s="1"/>
  <c r="AK387" i="1"/>
  <c r="N388" i="1"/>
  <c r="AM388" i="1" s="1"/>
  <c r="O388" i="1"/>
  <c r="AC388" i="1"/>
  <c r="AD388" i="1"/>
  <c r="AK388" i="1" s="1"/>
  <c r="AL388" i="1"/>
  <c r="N389" i="1"/>
  <c r="O389" i="1" s="1"/>
  <c r="AC389" i="1"/>
  <c r="AD389" i="1" s="1"/>
  <c r="AK389" i="1" s="1"/>
  <c r="AM389" i="1"/>
  <c r="N390" i="1"/>
  <c r="O390" i="1"/>
  <c r="AC390" i="1"/>
  <c r="AD390" i="1"/>
  <c r="AK390" i="1" s="1"/>
  <c r="N391" i="1"/>
  <c r="AC391" i="1"/>
  <c r="AD391" i="1" s="1"/>
  <c r="AK391" i="1"/>
  <c r="N392" i="1"/>
  <c r="AM392" i="1" s="1"/>
  <c r="O392" i="1"/>
  <c r="AL392" i="1" s="1"/>
  <c r="AC392" i="1"/>
  <c r="AD392" i="1"/>
  <c r="AK392" i="1" s="1"/>
  <c r="N393" i="1"/>
  <c r="O393" i="1" s="1"/>
  <c r="AL393" i="1" s="1"/>
  <c r="AC393" i="1"/>
  <c r="AD393" i="1" s="1"/>
  <c r="AK393" i="1" s="1"/>
  <c r="AM393" i="1"/>
  <c r="N394" i="1"/>
  <c r="O394" i="1"/>
  <c r="AC394" i="1"/>
  <c r="AD394" i="1"/>
  <c r="AK394" i="1" s="1"/>
  <c r="N395" i="1"/>
  <c r="AC395" i="1"/>
  <c r="AD395" i="1" s="1"/>
  <c r="AK395" i="1" s="1"/>
  <c r="N396" i="1"/>
  <c r="AM396" i="1" s="1"/>
  <c r="O396" i="1"/>
  <c r="AL396" i="1" s="1"/>
  <c r="AC396" i="1"/>
  <c r="AD396" i="1"/>
  <c r="AK396" i="1" s="1"/>
  <c r="N397" i="1"/>
  <c r="O397" i="1" s="1"/>
  <c r="AC397" i="1"/>
  <c r="AD397" i="1" s="1"/>
  <c r="AK397" i="1" s="1"/>
  <c r="AM397" i="1" s="1"/>
  <c r="N398" i="1"/>
  <c r="O398" i="1"/>
  <c r="AC398" i="1"/>
  <c r="AD398" i="1"/>
  <c r="AK398" i="1" s="1"/>
  <c r="N399" i="1"/>
  <c r="AC399" i="1"/>
  <c r="AD399" i="1" s="1"/>
  <c r="AK399" i="1"/>
  <c r="N400" i="1"/>
  <c r="O400" i="1"/>
  <c r="AL400" i="1" s="1"/>
  <c r="AC400" i="1"/>
  <c r="AD400" i="1"/>
  <c r="AK400" i="1" s="1"/>
  <c r="N401" i="1"/>
  <c r="O401" i="1" s="1"/>
  <c r="AC401" i="1"/>
  <c r="AD401" i="1" s="1"/>
  <c r="AK401" i="1" s="1"/>
  <c r="AM401" i="1"/>
  <c r="N402" i="1"/>
  <c r="O402" i="1"/>
  <c r="AC402" i="1"/>
  <c r="AD402" i="1"/>
  <c r="AK402" i="1" s="1"/>
  <c r="N403" i="1"/>
  <c r="AC403" i="1"/>
  <c r="AD403" i="1" s="1"/>
  <c r="AK403" i="1"/>
  <c r="N404" i="1"/>
  <c r="AM404" i="1" s="1"/>
  <c r="O404" i="1"/>
  <c r="AC404" i="1"/>
  <c r="AD404" i="1"/>
  <c r="AK404" i="1" s="1"/>
  <c r="AL404" i="1"/>
  <c r="N405" i="1"/>
  <c r="O405" i="1" s="1"/>
  <c r="AC405" i="1"/>
  <c r="AD405" i="1" s="1"/>
  <c r="AK405" i="1" s="1"/>
  <c r="AM405" i="1"/>
  <c r="N406" i="1"/>
  <c r="O406" i="1"/>
  <c r="AC406" i="1"/>
  <c r="AD406" i="1"/>
  <c r="AK406" i="1" s="1"/>
  <c r="N407" i="1"/>
  <c r="O407" i="1" s="1"/>
  <c r="AL407" i="1" s="1"/>
  <c r="AK407" i="1"/>
  <c r="N408" i="1"/>
  <c r="O408" i="1"/>
  <c r="AC408" i="1"/>
  <c r="AD408" i="1"/>
  <c r="AK408" i="1" s="1"/>
  <c r="N409" i="1"/>
  <c r="AC409" i="1"/>
  <c r="AD409" i="1" s="1"/>
  <c r="AK409" i="1" s="1"/>
  <c r="N410" i="1"/>
  <c r="AM410" i="1" s="1"/>
  <c r="O410" i="1"/>
  <c r="AL410" i="1" s="1"/>
  <c r="AC410" i="1"/>
  <c r="AD410" i="1"/>
  <c r="AK410" i="1" s="1"/>
  <c r="N411" i="1"/>
  <c r="O411" i="1" s="1"/>
  <c r="AC411" i="1"/>
  <c r="AD411" i="1" s="1"/>
  <c r="AK411" i="1" s="1"/>
  <c r="AM411" i="1" s="1"/>
  <c r="N412" i="1"/>
  <c r="O412" i="1"/>
  <c r="AC412" i="1"/>
  <c r="AD412" i="1"/>
  <c r="AK412" i="1" s="1"/>
  <c r="N413" i="1"/>
  <c r="AC413" i="1"/>
  <c r="AD413" i="1" s="1"/>
  <c r="AK413" i="1"/>
  <c r="N414" i="1"/>
  <c r="O414" i="1"/>
  <c r="AC414" i="1"/>
  <c r="AD414" i="1"/>
  <c r="AK414" i="1" s="1"/>
  <c r="AM414" i="1" s="1"/>
  <c r="N415" i="1"/>
  <c r="O415" i="1" s="1"/>
  <c r="AC415" i="1"/>
  <c r="AD415" i="1" s="1"/>
  <c r="AK415" i="1" s="1"/>
  <c r="AM415" i="1"/>
  <c r="N416" i="1"/>
  <c r="O416" i="1"/>
  <c r="AC416" i="1"/>
  <c r="AD416" i="1"/>
  <c r="AK416" i="1" s="1"/>
  <c r="N417" i="1"/>
  <c r="AC417" i="1"/>
  <c r="AD417" i="1" s="1"/>
  <c r="AK417" i="1"/>
  <c r="N418" i="1"/>
  <c r="O418" i="1"/>
  <c r="AC418" i="1"/>
  <c r="AD418" i="1"/>
  <c r="AK418" i="1" s="1"/>
  <c r="AM418" i="1" s="1"/>
  <c r="AL418" i="1"/>
  <c r="N419" i="1"/>
  <c r="O419" i="1" s="1"/>
  <c r="AC419" i="1"/>
  <c r="AD419" i="1" s="1"/>
  <c r="AK419" i="1" s="1"/>
  <c r="AM419" i="1"/>
  <c r="N420" i="1"/>
  <c r="O420" i="1"/>
  <c r="AC420" i="1"/>
  <c r="AD420" i="1"/>
  <c r="AK420" i="1" s="1"/>
  <c r="N421" i="1"/>
  <c r="AC421" i="1"/>
  <c r="AD421" i="1" s="1"/>
  <c r="AK421" i="1"/>
  <c r="N422" i="1"/>
  <c r="O422" i="1"/>
  <c r="AL422" i="1" s="1"/>
  <c r="AK422" i="1"/>
  <c r="AM422" i="1" s="1"/>
  <c r="N423" i="1"/>
  <c r="AC423" i="1"/>
  <c r="AD423" i="1" s="1"/>
  <c r="AK423" i="1"/>
  <c r="N424" i="1"/>
  <c r="O424" i="1"/>
  <c r="AC424" i="1"/>
  <c r="AD424" i="1"/>
  <c r="AK424" i="1" s="1"/>
  <c r="AM424" i="1" s="1"/>
  <c r="N425" i="1"/>
  <c r="O425" i="1" s="1"/>
  <c r="AC425" i="1"/>
  <c r="AD425" i="1" s="1"/>
  <c r="AK425" i="1" s="1"/>
  <c r="AM425" i="1"/>
  <c r="N426" i="1"/>
  <c r="O426" i="1"/>
  <c r="AC426" i="1"/>
  <c r="AD426" i="1"/>
  <c r="AK426" i="1" s="1"/>
  <c r="N427" i="1"/>
  <c r="AC427" i="1"/>
  <c r="AD427" i="1" s="1"/>
  <c r="AK427" i="1"/>
  <c r="N428" i="1"/>
  <c r="O428" i="1"/>
  <c r="AC428" i="1"/>
  <c r="AD428" i="1"/>
  <c r="AK428" i="1" s="1"/>
  <c r="AM428" i="1" s="1"/>
  <c r="AL428" i="1"/>
  <c r="N429" i="1"/>
  <c r="O429" i="1" s="1"/>
  <c r="AC429" i="1"/>
  <c r="AD429" i="1" s="1"/>
  <c r="AK429" i="1" s="1"/>
  <c r="AM429" i="1"/>
  <c r="N430" i="1"/>
  <c r="O430" i="1"/>
  <c r="AC430" i="1"/>
  <c r="AD430" i="1"/>
  <c r="AK430" i="1" s="1"/>
  <c r="N431" i="1"/>
  <c r="AC431" i="1"/>
  <c r="AD431" i="1" s="1"/>
  <c r="AK431" i="1"/>
  <c r="N432" i="1"/>
  <c r="AM432" i="1" s="1"/>
  <c r="O432" i="1"/>
  <c r="AL432" i="1" s="1"/>
  <c r="AC432" i="1"/>
  <c r="AD432" i="1"/>
  <c r="AK432" i="1" s="1"/>
  <c r="N433" i="1"/>
  <c r="O433" i="1" s="1"/>
  <c r="AL433" i="1" s="1"/>
  <c r="AC433" i="1"/>
  <c r="AD433" i="1" s="1"/>
  <c r="AK433" i="1" s="1"/>
  <c r="AM433" i="1"/>
  <c r="N434" i="1"/>
  <c r="O434" i="1"/>
  <c r="AC434" i="1"/>
  <c r="AD434" i="1"/>
  <c r="AK434" i="1" s="1"/>
  <c r="N435" i="1"/>
  <c r="AC435" i="1"/>
  <c r="AD435" i="1" s="1"/>
  <c r="AK435" i="1" s="1"/>
  <c r="N436" i="1"/>
  <c r="AM436" i="1" s="1"/>
  <c r="O436" i="1"/>
  <c r="AL436" i="1" s="1"/>
  <c r="AC436" i="1"/>
  <c r="AD436" i="1"/>
  <c r="AK436" i="1" s="1"/>
  <c r="N437" i="1"/>
  <c r="O437" i="1" s="1"/>
  <c r="AC437" i="1"/>
  <c r="AD437" i="1" s="1"/>
  <c r="AK437" i="1" s="1"/>
  <c r="AM437" i="1" s="1"/>
  <c r="N438" i="1"/>
  <c r="O438" i="1"/>
  <c r="AC438" i="1"/>
  <c r="AD438" i="1"/>
  <c r="AK438" i="1" s="1"/>
  <c r="N439" i="1"/>
  <c r="AC439" i="1"/>
  <c r="AD439" i="1" s="1"/>
  <c r="AK439" i="1"/>
  <c r="N440" i="1"/>
  <c r="O440" i="1"/>
  <c r="AL440" i="1" s="1"/>
  <c r="AC440" i="1"/>
  <c r="AD440" i="1"/>
  <c r="AK440" i="1" s="1"/>
  <c r="N441" i="1"/>
  <c r="O441" i="1" s="1"/>
  <c r="AC441" i="1"/>
  <c r="AD441" i="1" s="1"/>
  <c r="AK441" i="1" s="1"/>
  <c r="AM441" i="1"/>
  <c r="N442" i="1"/>
  <c r="O442" i="1"/>
  <c r="AC442" i="1"/>
  <c r="AD442" i="1"/>
  <c r="AK442" i="1" s="1"/>
  <c r="N443" i="1"/>
  <c r="AC443" i="1"/>
  <c r="AD443" i="1" s="1"/>
  <c r="AK443" i="1"/>
  <c r="N444" i="1"/>
  <c r="O444" i="1"/>
  <c r="AL444" i="1" s="1"/>
  <c r="AK444" i="1"/>
  <c r="AM444" i="1"/>
  <c r="N445" i="1"/>
  <c r="AC445" i="1"/>
  <c r="AD445" i="1" s="1"/>
  <c r="AK445" i="1"/>
  <c r="N446" i="1"/>
  <c r="AM446" i="1" s="1"/>
  <c r="O446" i="1"/>
  <c r="AL446" i="1" s="1"/>
  <c r="AC446" i="1"/>
  <c r="AD446" i="1"/>
  <c r="AK446" i="1" s="1"/>
  <c r="N447" i="1"/>
  <c r="O447" i="1" s="1"/>
  <c r="AL447" i="1" s="1"/>
  <c r="AC447" i="1"/>
  <c r="AD447" i="1" s="1"/>
  <c r="AK447" i="1" s="1"/>
  <c r="AM447" i="1"/>
  <c r="N448" i="1"/>
  <c r="O448" i="1"/>
  <c r="AC448" i="1"/>
  <c r="AD448" i="1"/>
  <c r="AK448" i="1" s="1"/>
  <c r="N449" i="1"/>
  <c r="O449" i="1" s="1"/>
  <c r="AC449" i="1"/>
  <c r="AD449" i="1" s="1"/>
  <c r="AK449" i="1" s="1"/>
  <c r="N450" i="1"/>
  <c r="AM450" i="1" s="1"/>
  <c r="O450" i="1"/>
  <c r="AL450" i="1" s="1"/>
  <c r="AC450" i="1"/>
  <c r="AD450" i="1"/>
  <c r="AK450" i="1" s="1"/>
  <c r="N451" i="1"/>
  <c r="AC451" i="1"/>
  <c r="AD451" i="1" s="1"/>
  <c r="AK451" i="1"/>
  <c r="N452" i="1"/>
  <c r="O452" i="1"/>
  <c r="AC452" i="1"/>
  <c r="AD452" i="1"/>
  <c r="AK452" i="1" s="1"/>
  <c r="AM452" i="1" s="1"/>
  <c r="AL452" i="1"/>
  <c r="N453" i="1"/>
  <c r="O453" i="1" s="1"/>
  <c r="AC453" i="1"/>
  <c r="AD453" i="1" s="1"/>
  <c r="AK453" i="1"/>
  <c r="AM453" i="1"/>
  <c r="N454" i="1"/>
  <c r="O454" i="1"/>
  <c r="AC454" i="1"/>
  <c r="AD454" i="1"/>
  <c r="AK454" i="1" s="1"/>
  <c r="N455" i="1"/>
  <c r="O455" i="1" s="1"/>
  <c r="AK455" i="1"/>
  <c r="AM455" i="1"/>
  <c r="N456" i="1"/>
  <c r="O456" i="1"/>
  <c r="AK456" i="1"/>
  <c r="AL456" i="1"/>
  <c r="AM456" i="1"/>
  <c r="N457" i="1"/>
  <c r="O457" i="1" s="1"/>
  <c r="AC457" i="1"/>
  <c r="AD457" i="1" s="1"/>
  <c r="AK457" i="1"/>
  <c r="N458" i="1"/>
  <c r="AM458" i="1" s="1"/>
  <c r="O458" i="1"/>
  <c r="AL458" i="1" s="1"/>
  <c r="AC458" i="1"/>
  <c r="AD458" i="1"/>
  <c r="AK458" i="1" s="1"/>
  <c r="N459" i="1"/>
  <c r="O459" i="1" s="1"/>
  <c r="AC459" i="1"/>
  <c r="AD459" i="1" s="1"/>
  <c r="AK459" i="1" s="1"/>
  <c r="N460" i="1"/>
  <c r="O460" i="1"/>
  <c r="AL460" i="1" s="1"/>
  <c r="AC460" i="1"/>
  <c r="AD460" i="1"/>
  <c r="AK460" i="1" s="1"/>
  <c r="AM460" i="1" s="1"/>
  <c r="N461" i="1"/>
  <c r="AC461" i="1"/>
  <c r="AD461" i="1" s="1"/>
  <c r="AK461" i="1"/>
  <c r="N462" i="1"/>
  <c r="AM462" i="1" s="1"/>
  <c r="O462" i="1"/>
  <c r="AC462" i="1"/>
  <c r="AD462" i="1"/>
  <c r="AK462" i="1" s="1"/>
  <c r="AL462" i="1"/>
  <c r="N463" i="1"/>
  <c r="O463" i="1" s="1"/>
  <c r="AC463" i="1"/>
  <c r="AD463" i="1" s="1"/>
  <c r="AK463" i="1"/>
  <c r="AM463" i="1"/>
  <c r="N464" i="1"/>
  <c r="O464" i="1"/>
  <c r="AL464" i="1" s="1"/>
  <c r="AC464" i="1"/>
  <c r="AD464" i="1"/>
  <c r="AK464" i="1" s="1"/>
  <c r="AM464" i="1" s="1"/>
  <c r="N465" i="1"/>
  <c r="O465" i="1" s="1"/>
  <c r="AC465" i="1"/>
  <c r="AD465" i="1" s="1"/>
  <c r="AK465" i="1"/>
  <c r="N466" i="1"/>
  <c r="AM466" i="1" s="1"/>
  <c r="O466" i="1"/>
  <c r="AL466" i="1" s="1"/>
  <c r="AC466" i="1"/>
  <c r="AD466" i="1"/>
  <c r="AK466" i="1" s="1"/>
  <c r="N467" i="1"/>
  <c r="O467" i="1" s="1"/>
  <c r="AC467" i="1"/>
  <c r="AD467" i="1" s="1"/>
  <c r="AK467" i="1" s="1"/>
  <c r="N468" i="1"/>
  <c r="O468" i="1"/>
  <c r="AL468" i="1" s="1"/>
  <c r="AC468" i="1"/>
  <c r="AD468" i="1"/>
  <c r="AK468" i="1" s="1"/>
  <c r="AM468" i="1" s="1"/>
  <c r="N469" i="1"/>
  <c r="AC469" i="1"/>
  <c r="AD469" i="1" s="1"/>
  <c r="AK469" i="1"/>
  <c r="N470" i="1"/>
  <c r="AM470" i="1" s="1"/>
  <c r="O470" i="1"/>
  <c r="AC470" i="1"/>
  <c r="AD470" i="1"/>
  <c r="AK470" i="1" s="1"/>
  <c r="AL470" i="1"/>
  <c r="N471" i="1"/>
  <c r="O471" i="1" s="1"/>
  <c r="AC471" i="1"/>
  <c r="AD471" i="1" s="1"/>
  <c r="AK471" i="1"/>
  <c r="AM471" i="1"/>
  <c r="N472" i="1"/>
  <c r="O472" i="1"/>
  <c r="AL472" i="1" s="1"/>
  <c r="AC472" i="1"/>
  <c r="AD472" i="1"/>
  <c r="AK472" i="1" s="1"/>
  <c r="AM472" i="1" s="1"/>
  <c r="N473" i="1"/>
  <c r="O473" i="1" s="1"/>
  <c r="AC473" i="1"/>
  <c r="AD473" i="1" s="1"/>
  <c r="AK473" i="1"/>
  <c r="N474" i="1"/>
  <c r="AM474" i="1" s="1"/>
  <c r="O474" i="1"/>
  <c r="AL474" i="1" s="1"/>
  <c r="AC474" i="1"/>
  <c r="AD474" i="1"/>
  <c r="AK474" i="1" s="1"/>
  <c r="N475" i="1"/>
  <c r="O475" i="1" s="1"/>
  <c r="AC475" i="1"/>
  <c r="AD475" i="1" s="1"/>
  <c r="AK475" i="1" s="1"/>
  <c r="N476" i="1"/>
  <c r="O476" i="1"/>
  <c r="AL476" i="1" s="1"/>
  <c r="AC476" i="1"/>
  <c r="AD476" i="1"/>
  <c r="AK476" i="1" s="1"/>
  <c r="AM476" i="1" s="1"/>
  <c r="N477" i="1"/>
  <c r="AC477" i="1"/>
  <c r="AD477" i="1" s="1"/>
  <c r="AK477" i="1"/>
  <c r="N478" i="1"/>
  <c r="AM478" i="1" s="1"/>
  <c r="O478" i="1"/>
  <c r="AC478" i="1"/>
  <c r="AD478" i="1"/>
  <c r="AK478" i="1" s="1"/>
  <c r="AL478" i="1"/>
  <c r="N479" i="1"/>
  <c r="O479" i="1" s="1"/>
  <c r="AC479" i="1"/>
  <c r="AD479" i="1" s="1"/>
  <c r="AK479" i="1"/>
  <c r="AM479" i="1"/>
  <c r="N480" i="1"/>
  <c r="O480" i="1"/>
  <c r="AC480" i="1"/>
  <c r="AD480" i="1"/>
  <c r="AK480" i="1" s="1"/>
  <c r="AM480" i="1" s="1"/>
  <c r="N481" i="1"/>
  <c r="O481" i="1" s="1"/>
  <c r="AC481" i="1"/>
  <c r="AD481" i="1" s="1"/>
  <c r="AK481" i="1"/>
  <c r="N482" i="1"/>
  <c r="AM482" i="1" s="1"/>
  <c r="O482" i="1"/>
  <c r="AL482" i="1" s="1"/>
  <c r="AC482" i="1"/>
  <c r="AD482" i="1"/>
  <c r="AK482" i="1" s="1"/>
  <c r="N483" i="1"/>
  <c r="O483" i="1" s="1"/>
  <c r="AC483" i="1"/>
  <c r="AD483" i="1" s="1"/>
  <c r="AK483" i="1" s="1"/>
  <c r="N484" i="1"/>
  <c r="O484" i="1"/>
  <c r="AL484" i="1" s="1"/>
  <c r="AC484" i="1"/>
  <c r="AD484" i="1"/>
  <c r="AK484" i="1" s="1"/>
  <c r="AM484" i="1" s="1"/>
  <c r="N485" i="1"/>
  <c r="AC485" i="1"/>
  <c r="AD485" i="1" s="1"/>
  <c r="AK485" i="1"/>
  <c r="N486" i="1"/>
  <c r="AM486" i="1" s="1"/>
  <c r="O486" i="1"/>
  <c r="AC486" i="1"/>
  <c r="AD486" i="1"/>
  <c r="AK486" i="1" s="1"/>
  <c r="AL486" i="1"/>
  <c r="N487" i="1"/>
  <c r="O487" i="1" s="1"/>
  <c r="AC487" i="1"/>
  <c r="AD487" i="1" s="1"/>
  <c r="AK487" i="1"/>
  <c r="AM487" i="1"/>
  <c r="N488" i="1"/>
  <c r="O488" i="1"/>
  <c r="AC488" i="1"/>
  <c r="AD488" i="1"/>
  <c r="AK488" i="1" s="1"/>
  <c r="AM488" i="1" s="1"/>
  <c r="N489" i="1"/>
  <c r="O489" i="1" s="1"/>
  <c r="AC489" i="1"/>
  <c r="AD489" i="1" s="1"/>
  <c r="AK489" i="1"/>
  <c r="N490" i="1"/>
  <c r="AM490" i="1" s="1"/>
  <c r="O490" i="1"/>
  <c r="AL490" i="1" s="1"/>
  <c r="AC490" i="1"/>
  <c r="AD490" i="1"/>
  <c r="AK490" i="1" s="1"/>
  <c r="N491" i="1"/>
  <c r="O491" i="1" s="1"/>
  <c r="AC491" i="1"/>
  <c r="AD491" i="1" s="1"/>
  <c r="AK491" i="1" s="1"/>
  <c r="N492" i="1"/>
  <c r="O492" i="1"/>
  <c r="AL492" i="1" s="1"/>
  <c r="AC492" i="1"/>
  <c r="AD492" i="1"/>
  <c r="AK492" i="1" s="1"/>
  <c r="AM492" i="1" s="1"/>
  <c r="N493" i="1"/>
  <c r="AC493" i="1"/>
  <c r="AD493" i="1" s="1"/>
  <c r="AK493" i="1"/>
  <c r="N494" i="1"/>
  <c r="AM494" i="1" s="1"/>
  <c r="O494" i="1"/>
  <c r="AC494" i="1"/>
  <c r="AD494" i="1"/>
  <c r="AK494" i="1" s="1"/>
  <c r="AL494" i="1"/>
  <c r="N495" i="1"/>
  <c r="O495" i="1" s="1"/>
  <c r="AC495" i="1"/>
  <c r="AD495" i="1" s="1"/>
  <c r="AK495" i="1"/>
  <c r="AM495" i="1"/>
  <c r="N496" i="1"/>
  <c r="O496" i="1"/>
  <c r="AK496" i="1"/>
  <c r="AM496" i="1" s="1"/>
  <c r="AL496" i="1"/>
  <c r="N497" i="1"/>
  <c r="O497" i="1" s="1"/>
  <c r="AC497" i="1"/>
  <c r="AD497" i="1" s="1"/>
  <c r="AK497" i="1"/>
  <c r="AM497" i="1"/>
  <c r="N498" i="1"/>
  <c r="O498" i="1"/>
  <c r="AL498" i="1" s="1"/>
  <c r="AC498" i="1"/>
  <c r="AD498" i="1"/>
  <c r="AK498" i="1" s="1"/>
  <c r="AM498" i="1" s="1"/>
  <c r="N499" i="1"/>
  <c r="O499" i="1" s="1"/>
  <c r="AC499" i="1"/>
  <c r="AD499" i="1" s="1"/>
  <c r="AK499" i="1"/>
  <c r="N500" i="1"/>
  <c r="AM500" i="1" s="1"/>
  <c r="O500" i="1"/>
  <c r="AL500" i="1" s="1"/>
  <c r="AC500" i="1"/>
  <c r="AD500" i="1"/>
  <c r="AK500" i="1" s="1"/>
  <c r="N501" i="1"/>
  <c r="O501" i="1" s="1"/>
  <c r="AC501" i="1"/>
  <c r="AD501" i="1" s="1"/>
  <c r="AK501" i="1" s="1"/>
  <c r="N502" i="1"/>
  <c r="O502" i="1"/>
  <c r="AL502" i="1" s="1"/>
  <c r="AC502" i="1"/>
  <c r="AD502" i="1"/>
  <c r="AK502" i="1" s="1"/>
  <c r="AM502" i="1" s="1"/>
  <c r="N503" i="1"/>
  <c r="AC503" i="1"/>
  <c r="AD503" i="1" s="1"/>
  <c r="AK503" i="1"/>
  <c r="N504" i="1"/>
  <c r="AM504" i="1" s="1"/>
  <c r="O504" i="1"/>
  <c r="AC504" i="1"/>
  <c r="AD504" i="1"/>
  <c r="AK504" i="1" s="1"/>
  <c r="AL504" i="1"/>
  <c r="N505" i="1"/>
  <c r="O505" i="1" s="1"/>
  <c r="AC505" i="1"/>
  <c r="AD505" i="1" s="1"/>
  <c r="AK505" i="1"/>
  <c r="AM505" i="1"/>
  <c r="N506" i="1"/>
  <c r="O506" i="1"/>
  <c r="AL506" i="1" s="1"/>
  <c r="AC506" i="1"/>
  <c r="AD506" i="1"/>
  <c r="AK506" i="1" s="1"/>
  <c r="AM506" i="1" s="1"/>
  <c r="N507" i="1"/>
  <c r="O507" i="1" s="1"/>
  <c r="AC507" i="1"/>
  <c r="AD507" i="1" s="1"/>
  <c r="AK507" i="1"/>
  <c r="N508" i="1"/>
  <c r="O508" i="1"/>
  <c r="AC508" i="1"/>
  <c r="AD508" i="1"/>
  <c r="AK508" i="1"/>
  <c r="AL508" i="1"/>
  <c r="N509" i="1"/>
  <c r="AC509" i="1"/>
  <c r="AD509" i="1" s="1"/>
  <c r="AK509" i="1"/>
  <c r="N510" i="1"/>
  <c r="O510" i="1"/>
  <c r="AL510" i="1" s="1"/>
  <c r="AK510" i="1"/>
  <c r="AM510" i="1" s="1"/>
  <c r="N511" i="1"/>
  <c r="O511" i="1"/>
  <c r="AL511" i="1" s="1"/>
  <c r="AK511" i="1"/>
  <c r="AM511" i="1"/>
  <c r="N512" i="1"/>
  <c r="O512" i="1" s="1"/>
  <c r="AL512" i="1" s="1"/>
  <c r="AK512" i="1"/>
  <c r="N513" i="1"/>
  <c r="O513" i="1"/>
  <c r="AC513" i="1"/>
  <c r="AD513" i="1"/>
  <c r="AK513" i="1" s="1"/>
  <c r="N514" i="1"/>
  <c r="AC514" i="1"/>
  <c r="AD514" i="1"/>
  <c r="AK514" i="1"/>
  <c r="N515" i="1"/>
  <c r="AM515" i="1" s="1"/>
  <c r="O515" i="1"/>
  <c r="AC515" i="1"/>
  <c r="AD515" i="1"/>
  <c r="AK515" i="1"/>
  <c r="AL515" i="1"/>
  <c r="N516" i="1"/>
  <c r="O516" i="1"/>
  <c r="AC516" i="1"/>
  <c r="AD516" i="1" s="1"/>
  <c r="AK516" i="1" s="1"/>
  <c r="AL516" i="1" s="1"/>
  <c r="AM516" i="1"/>
  <c r="N517" i="1"/>
  <c r="O517" i="1"/>
  <c r="AC517" i="1"/>
  <c r="AD517" i="1"/>
  <c r="AK517" i="1" s="1"/>
  <c r="N518" i="1"/>
  <c r="AC518" i="1"/>
  <c r="AD518" i="1"/>
  <c r="AK518" i="1"/>
  <c r="N519" i="1"/>
  <c r="AM519" i="1" s="1"/>
  <c r="O519" i="1"/>
  <c r="AC519" i="1"/>
  <c r="AD519" i="1"/>
  <c r="AK519" i="1"/>
  <c r="AL519" i="1"/>
  <c r="N520" i="1"/>
  <c r="O520" i="1"/>
  <c r="AC520" i="1"/>
  <c r="AD520" i="1" s="1"/>
  <c r="AK520" i="1" s="1"/>
  <c r="AL520" i="1" s="1"/>
  <c r="N521" i="1"/>
  <c r="O521" i="1"/>
  <c r="AC521" i="1"/>
  <c r="AD521" i="1"/>
  <c r="AK521" i="1" s="1"/>
  <c r="N522" i="1"/>
  <c r="AC522" i="1"/>
  <c r="AD522" i="1"/>
  <c r="AK522" i="1"/>
  <c r="N523" i="1"/>
  <c r="AM523" i="1" s="1"/>
  <c r="O523" i="1"/>
  <c r="AC523" i="1"/>
  <c r="AD523" i="1"/>
  <c r="AK523" i="1"/>
  <c r="AL523" i="1"/>
  <c r="N524" i="1"/>
  <c r="O524" i="1"/>
  <c r="AC524" i="1"/>
  <c r="AD524" i="1" s="1"/>
  <c r="AK524" i="1" s="1"/>
  <c r="AL524" i="1" s="1"/>
  <c r="AM524" i="1"/>
  <c r="N525" i="1"/>
  <c r="O525" i="1"/>
  <c r="AC525" i="1"/>
  <c r="AD525" i="1"/>
  <c r="AK525" i="1" s="1"/>
  <c r="N526" i="1"/>
  <c r="AC526" i="1"/>
  <c r="AD526" i="1"/>
  <c r="AK526" i="1"/>
  <c r="N527" i="1"/>
  <c r="AM527" i="1" s="1"/>
  <c r="O527" i="1"/>
  <c r="AC527" i="1"/>
  <c r="AD527" i="1"/>
  <c r="AK527" i="1"/>
  <c r="AL527" i="1"/>
  <c r="N528" i="1"/>
  <c r="O528" i="1"/>
  <c r="AC528" i="1"/>
  <c r="AD528" i="1" s="1"/>
  <c r="AK528" i="1" s="1"/>
  <c r="AL528" i="1" s="1"/>
  <c r="N529" i="1"/>
  <c r="O529" i="1"/>
  <c r="AC529" i="1"/>
  <c r="AD529" i="1"/>
  <c r="AK529" i="1" s="1"/>
  <c r="N530" i="1"/>
  <c r="AC530" i="1"/>
  <c r="AD530" i="1"/>
  <c r="AK530" i="1"/>
  <c r="N531" i="1"/>
  <c r="AM531" i="1" s="1"/>
  <c r="O531" i="1"/>
  <c r="AC531" i="1"/>
  <c r="AD531" i="1"/>
  <c r="AK531" i="1"/>
  <c r="AL531" i="1"/>
  <c r="N532" i="1"/>
  <c r="O532" i="1"/>
  <c r="AC532" i="1"/>
  <c r="AD532" i="1" s="1"/>
  <c r="AK532" i="1" s="1"/>
  <c r="AL532" i="1" s="1"/>
  <c r="AM532" i="1"/>
  <c r="N533" i="1"/>
  <c r="O533" i="1"/>
  <c r="AC533" i="1"/>
  <c r="AD533" i="1"/>
  <c r="AK533" i="1" s="1"/>
  <c r="N534" i="1"/>
  <c r="AC534" i="1"/>
  <c r="AD534" i="1"/>
  <c r="AK534" i="1"/>
  <c r="N535" i="1"/>
  <c r="AM535" i="1" s="1"/>
  <c r="O535" i="1"/>
  <c r="AC535" i="1"/>
  <c r="AD535" i="1"/>
  <c r="AK535" i="1"/>
  <c r="AL535" i="1"/>
  <c r="N536" i="1"/>
  <c r="O536" i="1"/>
  <c r="AC536" i="1"/>
  <c r="AD536" i="1" s="1"/>
  <c r="AK536" i="1" s="1"/>
  <c r="AL536" i="1" s="1"/>
  <c r="N537" i="1"/>
  <c r="O537" i="1"/>
  <c r="AC537" i="1"/>
  <c r="AD537" i="1"/>
  <c r="AK537" i="1" s="1"/>
  <c r="N538" i="1"/>
  <c r="AC538" i="1"/>
  <c r="AD538" i="1"/>
  <c r="AK538" i="1"/>
  <c r="N539" i="1"/>
  <c r="O539" i="1"/>
  <c r="AC539" i="1"/>
  <c r="AD539" i="1"/>
  <c r="AK539" i="1"/>
  <c r="AL539" i="1"/>
  <c r="N540" i="1"/>
  <c r="O540" i="1"/>
  <c r="AC540" i="1"/>
  <c r="AD540" i="1" s="1"/>
  <c r="AK540" i="1" s="1"/>
  <c r="AL540" i="1"/>
  <c r="AM540" i="1"/>
  <c r="N541" i="1"/>
  <c r="O541" i="1"/>
  <c r="AC541" i="1"/>
  <c r="AD541" i="1" s="1"/>
  <c r="AK541" i="1" s="1"/>
  <c r="N542" i="1"/>
  <c r="AC542" i="1"/>
  <c r="AD542" i="1"/>
  <c r="AK542" i="1" s="1"/>
  <c r="N543" i="1"/>
  <c r="O543" i="1"/>
  <c r="AC543" i="1"/>
  <c r="AD543" i="1"/>
  <c r="AK543" i="1"/>
  <c r="AL543" i="1"/>
  <c r="N544" i="1"/>
  <c r="O544" i="1"/>
  <c r="AC544" i="1"/>
  <c r="AD544" i="1" s="1"/>
  <c r="AK544" i="1" s="1"/>
  <c r="AL544" i="1"/>
  <c r="AM544" i="1"/>
  <c r="N545" i="1"/>
  <c r="O545" i="1"/>
  <c r="AC545" i="1"/>
  <c r="AD545" i="1" s="1"/>
  <c r="AK545" i="1" s="1"/>
  <c r="N546" i="1"/>
  <c r="AC546" i="1"/>
  <c r="AD546" i="1"/>
  <c r="AK546" i="1" s="1"/>
  <c r="N547" i="1"/>
  <c r="O547" i="1"/>
  <c r="AC547" i="1"/>
  <c r="AD547" i="1"/>
  <c r="AK547" i="1"/>
  <c r="AL547" i="1"/>
  <c r="N548" i="1"/>
  <c r="O548" i="1"/>
  <c r="AC548" i="1"/>
  <c r="AD548" i="1" s="1"/>
  <c r="AK548" i="1" s="1"/>
  <c r="AL548" i="1"/>
  <c r="AM548" i="1"/>
  <c r="N549" i="1"/>
  <c r="O549" i="1"/>
  <c r="AC549" i="1"/>
  <c r="AD549" i="1" s="1"/>
  <c r="AK549" i="1" s="1"/>
  <c r="N550" i="1"/>
  <c r="AC550" i="1"/>
  <c r="AD550" i="1"/>
  <c r="AK550" i="1" s="1"/>
  <c r="N551" i="1"/>
  <c r="O551" i="1"/>
  <c r="AC551" i="1"/>
  <c r="AD551" i="1"/>
  <c r="AK551" i="1"/>
  <c r="AL551" i="1"/>
  <c r="N552" i="1"/>
  <c r="O552" i="1"/>
  <c r="AC552" i="1"/>
  <c r="AD552" i="1" s="1"/>
  <c r="AK552" i="1" s="1"/>
  <c r="AL552" i="1"/>
  <c r="AM552" i="1"/>
  <c r="N553" i="1"/>
  <c r="O553" i="1"/>
  <c r="AC553" i="1"/>
  <c r="AD553" i="1" s="1"/>
  <c r="AK553" i="1" s="1"/>
  <c r="N554" i="1"/>
  <c r="O554" i="1" s="1"/>
  <c r="AC554" i="1"/>
  <c r="AD554" i="1" s="1"/>
  <c r="AK554" i="1" s="1"/>
  <c r="AM554" i="1" s="1"/>
  <c r="N555" i="1"/>
  <c r="O555" i="1" s="1"/>
  <c r="AL555" i="1" s="1"/>
  <c r="AC555" i="1"/>
  <c r="AD555" i="1"/>
  <c r="AK555" i="1" s="1"/>
  <c r="N556" i="1"/>
  <c r="O556" i="1"/>
  <c r="AL556" i="1" s="1"/>
  <c r="AC556" i="1"/>
  <c r="AD556" i="1" s="1"/>
  <c r="AK556" i="1" s="1"/>
  <c r="AM556" i="1" s="1"/>
  <c r="N557" i="1"/>
  <c r="O557" i="1"/>
  <c r="AC557" i="1"/>
  <c r="AD557" i="1"/>
  <c r="AK557" i="1" s="1"/>
  <c r="AL557" i="1" s="1"/>
  <c r="N558" i="1"/>
  <c r="O558" i="1" s="1"/>
  <c r="AC558" i="1"/>
  <c r="AD558" i="1" s="1"/>
  <c r="AK558" i="1" s="1"/>
  <c r="AM558" i="1" s="1"/>
  <c r="N559" i="1"/>
  <c r="O559" i="1" s="1"/>
  <c r="AL559" i="1" s="1"/>
  <c r="AC559" i="1"/>
  <c r="AD559" i="1"/>
  <c r="AK559" i="1"/>
  <c r="N560" i="1"/>
  <c r="O560" i="1"/>
  <c r="AL560" i="1" s="1"/>
  <c r="AC560" i="1"/>
  <c r="AD560" i="1" s="1"/>
  <c r="AK560" i="1" s="1"/>
  <c r="AM560" i="1" s="1"/>
  <c r="N561" i="1"/>
  <c r="O561" i="1"/>
  <c r="AC561" i="1"/>
  <c r="AD561" i="1"/>
  <c r="AK561" i="1" s="1"/>
  <c r="AL561" i="1"/>
  <c r="AM561" i="1"/>
  <c r="N562" i="1"/>
  <c r="O562" i="1" s="1"/>
  <c r="AC562" i="1"/>
  <c r="AD562" i="1"/>
  <c r="AK562" i="1" s="1"/>
  <c r="AM562" i="1" s="1"/>
  <c r="N563" i="1"/>
  <c r="O563" i="1"/>
  <c r="AC563" i="1"/>
  <c r="AD563" i="1"/>
  <c r="AK563" i="1"/>
  <c r="AL563" i="1"/>
  <c r="N564" i="1"/>
  <c r="O564" i="1" s="1"/>
  <c r="AL564" i="1" s="1"/>
  <c r="AC564" i="1"/>
  <c r="AD564" i="1" s="1"/>
  <c r="AK564" i="1"/>
  <c r="N565" i="1"/>
  <c r="O565" i="1"/>
  <c r="AC565" i="1"/>
  <c r="AD565" i="1" s="1"/>
  <c r="AK565" i="1" s="1"/>
  <c r="AM565" i="1" s="1"/>
  <c r="N566" i="1"/>
  <c r="O566" i="1" s="1"/>
  <c r="AC566" i="1"/>
  <c r="AD566" i="1"/>
  <c r="AK566" i="1"/>
  <c r="AM566" i="1" s="1"/>
  <c r="N567" i="1"/>
  <c r="O567" i="1"/>
  <c r="AC567" i="1"/>
  <c r="AD567" i="1"/>
  <c r="AK567" i="1" s="1"/>
  <c r="AL567" i="1" s="1"/>
  <c r="N568" i="1"/>
  <c r="AC568" i="1"/>
  <c r="AD568" i="1" s="1"/>
  <c r="AK568" i="1"/>
  <c r="N569" i="1"/>
  <c r="O569" i="1"/>
  <c r="AC569" i="1"/>
  <c r="AD569" i="1" s="1"/>
  <c r="AK569" i="1" s="1"/>
  <c r="AM569" i="1" s="1"/>
  <c r="N570" i="1"/>
  <c r="O570" i="1" s="1"/>
  <c r="AL570" i="1" s="1"/>
  <c r="AC570" i="1"/>
  <c r="AD570" i="1" s="1"/>
  <c r="AK570" i="1" s="1"/>
  <c r="N571" i="1"/>
  <c r="O571" i="1" s="1"/>
  <c r="AC571" i="1"/>
  <c r="AD571" i="1"/>
  <c r="AK571" i="1" s="1"/>
  <c r="N572" i="1"/>
  <c r="O572" i="1"/>
  <c r="AC572" i="1"/>
  <c r="AD572" i="1" s="1"/>
  <c r="AK572" i="1" s="1"/>
  <c r="AM572" i="1" s="1"/>
  <c r="N573" i="1"/>
  <c r="O573" i="1"/>
  <c r="AC573" i="1"/>
  <c r="AD573" i="1"/>
  <c r="AK573" i="1" s="1"/>
  <c r="N574" i="1"/>
  <c r="O574" i="1" s="1"/>
  <c r="AC574" i="1"/>
  <c r="AD574" i="1" s="1"/>
  <c r="AK574" i="1" s="1"/>
  <c r="AM574" i="1" s="1"/>
  <c r="N575" i="1"/>
  <c r="AC575" i="1"/>
  <c r="AD575" i="1"/>
  <c r="AK575" i="1"/>
  <c r="N576" i="1"/>
  <c r="O576" i="1"/>
  <c r="AL576" i="1" s="1"/>
  <c r="AC576" i="1"/>
  <c r="AD576" i="1" s="1"/>
  <c r="AK576" i="1" s="1"/>
  <c r="AM576" i="1" s="1"/>
  <c r="N577" i="1"/>
  <c r="O577" i="1"/>
  <c r="AC577" i="1"/>
  <c r="AD577" i="1"/>
  <c r="AK577" i="1" s="1"/>
  <c r="AL577" i="1"/>
  <c r="AM577" i="1"/>
  <c r="N578" i="1"/>
  <c r="O578" i="1" s="1"/>
  <c r="AC578" i="1"/>
  <c r="AD578" i="1"/>
  <c r="AK578" i="1"/>
  <c r="AM578" i="1" s="1"/>
  <c r="N579" i="1"/>
  <c r="O579" i="1"/>
  <c r="AC579" i="1"/>
  <c r="AD579" i="1"/>
  <c r="AK579" i="1"/>
  <c r="AL579" i="1"/>
  <c r="N580" i="1"/>
  <c r="AC580" i="1"/>
  <c r="AD580" i="1" s="1"/>
  <c r="AK580" i="1"/>
  <c r="N581" i="1"/>
  <c r="O581" i="1"/>
  <c r="AL581" i="1" s="1"/>
  <c r="AC581" i="1"/>
  <c r="AD581" i="1" s="1"/>
  <c r="AK581" i="1" s="1"/>
  <c r="AM581" i="1" s="1"/>
  <c r="N582" i="1"/>
  <c r="O582" i="1" s="1"/>
  <c r="AL582" i="1" s="1"/>
  <c r="AC582" i="1"/>
  <c r="AD582" i="1"/>
  <c r="AK582" i="1"/>
  <c r="AM582" i="1"/>
  <c r="N583" i="1"/>
  <c r="O583" i="1"/>
  <c r="AC583" i="1"/>
  <c r="AD583" i="1"/>
  <c r="AK583" i="1" s="1"/>
  <c r="AL583" i="1" s="1"/>
  <c r="N584" i="1"/>
  <c r="O584" i="1" s="1"/>
  <c r="AL584" i="1" s="1"/>
  <c r="AC584" i="1"/>
  <c r="AD584" i="1" s="1"/>
  <c r="AK584" i="1"/>
  <c r="N585" i="1"/>
  <c r="O585" i="1"/>
  <c r="AC585" i="1"/>
  <c r="AD585" i="1" s="1"/>
  <c r="AK585" i="1" s="1"/>
  <c r="AM585" i="1" s="1"/>
  <c r="N586" i="1"/>
  <c r="O586" i="1" s="1"/>
  <c r="AC586" i="1"/>
  <c r="AD586" i="1" s="1"/>
  <c r="AK586" i="1" s="1"/>
  <c r="AM586" i="1"/>
  <c r="N587" i="1"/>
  <c r="AC587" i="1"/>
  <c r="AD587" i="1"/>
  <c r="AK587" i="1"/>
  <c r="N588" i="1"/>
  <c r="O588" i="1"/>
  <c r="AC588" i="1"/>
  <c r="AD588" i="1" s="1"/>
  <c r="AK588" i="1" s="1"/>
  <c r="AM588" i="1"/>
  <c r="N589" i="1"/>
  <c r="O589" i="1"/>
  <c r="AC589" i="1"/>
  <c r="AD589" i="1"/>
  <c r="AK589" i="1" s="1"/>
  <c r="AM589" i="1" s="1"/>
  <c r="N590" i="1"/>
  <c r="O590" i="1" s="1"/>
  <c r="AC590" i="1"/>
  <c r="AD590" i="1"/>
  <c r="AK590" i="1" s="1"/>
  <c r="AM590" i="1" s="1"/>
  <c r="N591" i="1"/>
  <c r="O591" i="1" s="1"/>
  <c r="AL591" i="1" s="1"/>
  <c r="AC591" i="1"/>
  <c r="AD591" i="1"/>
  <c r="AK591" i="1"/>
  <c r="N592" i="1"/>
  <c r="O592" i="1"/>
  <c r="AC592" i="1"/>
  <c r="AD592" i="1" s="1"/>
  <c r="AK592" i="1" s="1"/>
  <c r="AM592" i="1" s="1"/>
  <c r="N593" i="1"/>
  <c r="O593" i="1"/>
  <c r="AL593" i="1" s="1"/>
  <c r="AC593" i="1"/>
  <c r="AD593" i="1"/>
  <c r="AK593" i="1" s="1"/>
  <c r="AM593" i="1"/>
  <c r="N594" i="1"/>
  <c r="O594" i="1" s="1"/>
  <c r="AC594" i="1"/>
  <c r="AD594" i="1"/>
  <c r="AK594" i="1"/>
  <c r="AM594" i="1" s="1"/>
  <c r="N595" i="1"/>
  <c r="O595" i="1"/>
  <c r="AC595" i="1"/>
  <c r="AD595" i="1" s="1"/>
  <c r="AK595" i="1" s="1"/>
  <c r="AM595" i="1" s="1"/>
  <c r="AL595" i="1"/>
  <c r="N596" i="1"/>
  <c r="O596" i="1"/>
  <c r="AC596" i="1"/>
  <c r="AD596" i="1" s="1"/>
  <c r="AK596" i="1" s="1"/>
  <c r="N597" i="1"/>
  <c r="AC597" i="1"/>
  <c r="AD597" i="1"/>
  <c r="AK597" i="1" s="1"/>
  <c r="N598" i="1"/>
  <c r="O598" i="1"/>
  <c r="AC598" i="1"/>
  <c r="AD598" i="1"/>
  <c r="AK598" i="1"/>
  <c r="AL598" i="1"/>
  <c r="N599" i="1"/>
  <c r="O599" i="1"/>
  <c r="AC599" i="1"/>
  <c r="AD599" i="1" s="1"/>
  <c r="AK599" i="1" s="1"/>
  <c r="AM599" i="1" s="1"/>
  <c r="AL599" i="1"/>
  <c r="N600" i="1"/>
  <c r="O600" i="1"/>
  <c r="AC600" i="1"/>
  <c r="AD600" i="1" s="1"/>
  <c r="AK600" i="1" s="1"/>
  <c r="N601" i="1"/>
  <c r="AC601" i="1"/>
  <c r="AD601" i="1"/>
  <c r="AK601" i="1" s="1"/>
  <c r="N602" i="1"/>
  <c r="O602" i="1"/>
  <c r="AC602" i="1"/>
  <c r="AD602" i="1"/>
  <c r="AK602" i="1"/>
  <c r="AL602" i="1"/>
  <c r="N603" i="1"/>
  <c r="O603" i="1"/>
  <c r="AC603" i="1"/>
  <c r="AD603" i="1" s="1"/>
  <c r="AK603" i="1" s="1"/>
  <c r="AM603" i="1" s="1"/>
  <c r="AL603" i="1"/>
  <c r="N604" i="1"/>
  <c r="O604" i="1"/>
  <c r="AC604" i="1"/>
  <c r="AD604" i="1" s="1"/>
  <c r="AK604" i="1" s="1"/>
  <c r="N605" i="1"/>
  <c r="O605" i="1" s="1"/>
  <c r="AC605" i="1"/>
  <c r="AD605" i="1" s="1"/>
  <c r="AK605" i="1" s="1"/>
  <c r="AM605" i="1" s="1"/>
  <c r="N606" i="1"/>
  <c r="O606" i="1" s="1"/>
  <c r="AL606" i="1" s="1"/>
  <c r="AC606" i="1"/>
  <c r="AD606" i="1"/>
  <c r="AK606" i="1" s="1"/>
  <c r="N607" i="1"/>
  <c r="O607" i="1"/>
  <c r="AC607" i="1"/>
  <c r="AD607" i="1" s="1"/>
  <c r="AK607" i="1" s="1"/>
  <c r="AM607" i="1" s="1"/>
  <c r="N608" i="1"/>
  <c r="O608" i="1"/>
  <c r="AC608" i="1"/>
  <c r="AD608" i="1"/>
  <c r="AK608" i="1" s="1"/>
  <c r="AL608" i="1" s="1"/>
  <c r="N609" i="1"/>
  <c r="O609" i="1" s="1"/>
  <c r="AC609" i="1"/>
  <c r="AD609" i="1" s="1"/>
  <c r="AK609" i="1" s="1"/>
  <c r="AM609" i="1" s="1"/>
  <c r="N610" i="1"/>
  <c r="O610" i="1" s="1"/>
  <c r="AL610" i="1" s="1"/>
  <c r="AK610" i="1"/>
  <c r="AM610" i="1"/>
  <c r="N611" i="1"/>
  <c r="O611" i="1" s="1"/>
  <c r="AK611" i="1"/>
  <c r="AL611" i="1"/>
  <c r="AM611" i="1"/>
  <c r="N612" i="1"/>
  <c r="O612" i="1"/>
  <c r="AC612" i="1"/>
  <c r="AD612" i="1"/>
  <c r="AK612" i="1" s="1"/>
  <c r="AL612" i="1" s="1"/>
  <c r="N613" i="1"/>
  <c r="O613" i="1" s="1"/>
  <c r="AC613" i="1"/>
  <c r="AD613" i="1" s="1"/>
  <c r="AK613" i="1" s="1"/>
  <c r="AM613" i="1" s="1"/>
  <c r="N614" i="1"/>
  <c r="O614" i="1" s="1"/>
  <c r="AL614" i="1" s="1"/>
  <c r="AC614" i="1"/>
  <c r="AD614" i="1"/>
  <c r="AK614" i="1"/>
  <c r="N615" i="1"/>
  <c r="O615" i="1"/>
  <c r="AC615" i="1"/>
  <c r="AD615" i="1" s="1"/>
  <c r="AK615" i="1" s="1"/>
  <c r="AM615" i="1" s="1"/>
  <c r="N616" i="1"/>
  <c r="O616" i="1"/>
  <c r="AC616" i="1"/>
  <c r="AD616" i="1"/>
  <c r="AK616" i="1" s="1"/>
  <c r="AM616" i="1" s="1"/>
  <c r="AL616" i="1"/>
  <c r="N617" i="1"/>
  <c r="O617" i="1" s="1"/>
  <c r="AC617" i="1"/>
  <c r="AD617" i="1"/>
  <c r="AK617" i="1" s="1"/>
  <c r="AM617" i="1" s="1"/>
  <c r="N618" i="1"/>
  <c r="O618" i="1"/>
  <c r="AC618" i="1"/>
  <c r="AD618" i="1"/>
  <c r="AK618" i="1"/>
  <c r="AL618" i="1"/>
  <c r="N619" i="1"/>
  <c r="O619" i="1" s="1"/>
  <c r="AL619" i="1" s="1"/>
  <c r="AC619" i="1"/>
  <c r="AD619" i="1" s="1"/>
  <c r="AK619" i="1"/>
  <c r="N620" i="1"/>
  <c r="O620" i="1"/>
  <c r="AL620" i="1" s="1"/>
  <c r="AK620" i="1"/>
  <c r="AM620" i="1"/>
  <c r="N621" i="1"/>
  <c r="O621" i="1" s="1"/>
  <c r="AL621" i="1" s="1"/>
  <c r="AC621" i="1"/>
  <c r="AD621" i="1"/>
  <c r="AK621" i="1"/>
  <c r="N622" i="1"/>
  <c r="AM622" i="1" s="1"/>
  <c r="O622" i="1"/>
  <c r="AC622" i="1"/>
  <c r="AD622" i="1" s="1"/>
  <c r="AK622" i="1" s="1"/>
  <c r="AL622" i="1" s="1"/>
  <c r="N623" i="1"/>
  <c r="O623" i="1"/>
  <c r="AC623" i="1"/>
  <c r="AD623" i="1" s="1"/>
  <c r="AK623" i="1" s="1"/>
  <c r="N624" i="1"/>
  <c r="O624" i="1" s="1"/>
  <c r="AC624" i="1"/>
  <c r="AD624" i="1"/>
  <c r="AK624" i="1" s="1"/>
  <c r="AM624" i="1" s="1"/>
  <c r="N625" i="1"/>
  <c r="O625" i="1" s="1"/>
  <c r="AL625" i="1" s="1"/>
  <c r="AC625" i="1"/>
  <c r="AD625" i="1"/>
  <c r="AK625" i="1"/>
  <c r="N626" i="1"/>
  <c r="O626" i="1"/>
  <c r="AC626" i="1"/>
  <c r="AD626" i="1" s="1"/>
  <c r="AK626" i="1" s="1"/>
  <c r="AL626" i="1" s="1"/>
  <c r="N627" i="1"/>
  <c r="O627" i="1"/>
  <c r="AL627" i="1" s="1"/>
  <c r="AK627" i="1"/>
  <c r="AM627" i="1" s="1"/>
  <c r="N628" i="1"/>
  <c r="O628" i="1"/>
  <c r="AL628" i="1" s="1"/>
  <c r="AK628" i="1"/>
  <c r="AM628" i="1"/>
  <c r="N629" i="1"/>
  <c r="O629" i="1" s="1"/>
  <c r="AL629" i="1" s="1"/>
  <c r="AC629" i="1"/>
  <c r="AD629" i="1"/>
  <c r="AK629" i="1"/>
  <c r="N630" i="1"/>
  <c r="AM630" i="1" s="1"/>
  <c r="O630" i="1"/>
  <c r="AC630" i="1"/>
  <c r="AD630" i="1" s="1"/>
  <c r="AK630" i="1" s="1"/>
  <c r="AL630" i="1" s="1"/>
  <c r="N631" i="1"/>
  <c r="O631" i="1"/>
  <c r="AC631" i="1"/>
  <c r="AD631" i="1" s="1"/>
  <c r="AK631" i="1" s="1"/>
  <c r="N632" i="1"/>
  <c r="O632" i="1" s="1"/>
  <c r="AC632" i="1"/>
  <c r="AD632" i="1"/>
  <c r="AK632" i="1" s="1"/>
  <c r="AM632" i="1" s="1"/>
  <c r="N633" i="1"/>
  <c r="O633" i="1" s="1"/>
  <c r="AL633" i="1" s="1"/>
  <c r="AC633" i="1"/>
  <c r="AD633" i="1"/>
  <c r="AK633" i="1"/>
  <c r="N634" i="1"/>
  <c r="AM634" i="1" s="1"/>
  <c r="O634" i="1"/>
  <c r="AC634" i="1"/>
  <c r="AD634" i="1" s="1"/>
  <c r="AK634" i="1" s="1"/>
  <c r="AL634" i="1" s="1"/>
  <c r="N635" i="1"/>
  <c r="O635" i="1"/>
  <c r="AC635" i="1"/>
  <c r="AD635" i="1" s="1"/>
  <c r="AK635" i="1" s="1"/>
  <c r="N636" i="1"/>
  <c r="O636" i="1" s="1"/>
  <c r="AC636" i="1"/>
  <c r="AD636" i="1"/>
  <c r="AK636" i="1" s="1"/>
  <c r="AM636" i="1" s="1"/>
  <c r="N637" i="1"/>
  <c r="O637" i="1" s="1"/>
  <c r="AL637" i="1" s="1"/>
  <c r="AC637" i="1"/>
  <c r="AD637" i="1"/>
  <c r="AK637" i="1"/>
  <c r="N638" i="1"/>
  <c r="O638" i="1"/>
  <c r="AC638" i="1"/>
  <c r="AD638" i="1" s="1"/>
  <c r="AK638" i="1" s="1"/>
  <c r="AL638" i="1" s="1"/>
  <c r="N639" i="1"/>
  <c r="O639" i="1"/>
  <c r="AC639" i="1"/>
  <c r="AD639" i="1" s="1"/>
  <c r="AK639" i="1" s="1"/>
  <c r="N640" i="1"/>
  <c r="O640" i="1" s="1"/>
  <c r="AL640" i="1" s="1"/>
  <c r="AC640" i="1"/>
  <c r="AD640" i="1"/>
  <c r="AK640" i="1" s="1"/>
  <c r="AM640" i="1" s="1"/>
  <c r="N641" i="1"/>
  <c r="O641" i="1" s="1"/>
  <c r="AL641" i="1" s="1"/>
  <c r="AC641" i="1"/>
  <c r="AD641" i="1"/>
  <c r="AK641" i="1"/>
  <c r="N642" i="1"/>
  <c r="O642" i="1"/>
  <c r="AC642" i="1"/>
  <c r="AD642" i="1" s="1"/>
  <c r="AK642" i="1" s="1"/>
  <c r="AL642" i="1" s="1"/>
  <c r="N643" i="1"/>
  <c r="O643" i="1"/>
  <c r="AC643" i="1"/>
  <c r="AD643" i="1" s="1"/>
  <c r="AK643" i="1" s="1"/>
  <c r="N644" i="1"/>
  <c r="O644" i="1" s="1"/>
  <c r="AL644" i="1" s="1"/>
  <c r="AC644" i="1"/>
  <c r="AD644" i="1"/>
  <c r="AK644" i="1" s="1"/>
  <c r="AM644" i="1" s="1"/>
  <c r="N645" i="1"/>
  <c r="O645" i="1" s="1"/>
  <c r="AL645" i="1" s="1"/>
  <c r="AC645" i="1"/>
  <c r="AD645" i="1"/>
  <c r="AK645" i="1"/>
  <c r="N646" i="1"/>
  <c r="AM646" i="1" s="1"/>
  <c r="O646" i="1"/>
  <c r="AC646" i="1"/>
  <c r="AD646" i="1" s="1"/>
  <c r="AK646" i="1" s="1"/>
  <c r="AL646" i="1" s="1"/>
  <c r="N647" i="1"/>
  <c r="O647" i="1"/>
  <c r="AC647" i="1"/>
  <c r="AD647" i="1" s="1"/>
  <c r="AK647" i="1" s="1"/>
  <c r="N648" i="1"/>
  <c r="O648" i="1" s="1"/>
  <c r="AC648" i="1"/>
  <c r="AD648" i="1"/>
  <c r="AK648" i="1" s="1"/>
  <c r="AM648" i="1" s="1"/>
  <c r="N649" i="1"/>
  <c r="O649" i="1" s="1"/>
  <c r="AL649" i="1" s="1"/>
  <c r="AC649" i="1"/>
  <c r="AD649" i="1"/>
  <c r="AK649" i="1"/>
  <c r="N650" i="1"/>
  <c r="AM650" i="1" s="1"/>
  <c r="O650" i="1"/>
  <c r="AC650" i="1"/>
  <c r="AD650" i="1" s="1"/>
  <c r="AK650" i="1" s="1"/>
  <c r="AL650" i="1" s="1"/>
  <c r="N651" i="1"/>
  <c r="O651" i="1"/>
  <c r="AC651" i="1"/>
  <c r="AD651" i="1" s="1"/>
  <c r="AK651" i="1" s="1"/>
  <c r="N652" i="1"/>
  <c r="O652" i="1" s="1"/>
  <c r="AC652" i="1"/>
  <c r="AD652" i="1"/>
  <c r="AK652" i="1" s="1"/>
  <c r="AM652" i="1" s="1"/>
  <c r="N653" i="1"/>
  <c r="O653" i="1" s="1"/>
  <c r="AL653" i="1" s="1"/>
  <c r="AC653" i="1"/>
  <c r="AD653" i="1"/>
  <c r="AK653" i="1"/>
  <c r="N654" i="1"/>
  <c r="O654" i="1"/>
  <c r="AC654" i="1"/>
  <c r="AD654" i="1" s="1"/>
  <c r="AK654" i="1" s="1"/>
  <c r="AL654" i="1" s="1"/>
  <c r="N655" i="1"/>
  <c r="O655" i="1"/>
  <c r="AC655" i="1"/>
  <c r="AD655" i="1" s="1"/>
  <c r="AK655" i="1" s="1"/>
  <c r="N656" i="1"/>
  <c r="O656" i="1" s="1"/>
  <c r="AL656" i="1" s="1"/>
  <c r="AC656" i="1"/>
  <c r="AD656" i="1"/>
  <c r="AK656" i="1" s="1"/>
  <c r="AM656" i="1" s="1"/>
  <c r="N657" i="1"/>
  <c r="O657" i="1" s="1"/>
  <c r="AL657" i="1" s="1"/>
  <c r="AC657" i="1"/>
  <c r="AD657" i="1"/>
  <c r="AK657" i="1"/>
  <c r="N658" i="1"/>
  <c r="O658" i="1"/>
  <c r="AC658" i="1"/>
  <c r="AD658" i="1" s="1"/>
  <c r="AK658" i="1" s="1"/>
  <c r="AL658" i="1" s="1"/>
  <c r="N659" i="1"/>
  <c r="O659" i="1"/>
  <c r="AC659" i="1"/>
  <c r="AD659" i="1" s="1"/>
  <c r="AK659" i="1" s="1"/>
  <c r="N660" i="1"/>
  <c r="O660" i="1" s="1"/>
  <c r="AL660" i="1" s="1"/>
  <c r="AC660" i="1"/>
  <c r="AD660" i="1"/>
  <c r="AK660" i="1" s="1"/>
  <c r="AM660" i="1" s="1"/>
  <c r="N661" i="1"/>
  <c r="O661" i="1" s="1"/>
  <c r="AL661" i="1" s="1"/>
  <c r="AC661" i="1"/>
  <c r="AD661" i="1"/>
  <c r="AK661" i="1"/>
  <c r="N662" i="1"/>
  <c r="AM662" i="1" s="1"/>
  <c r="O662" i="1"/>
  <c r="AC662" i="1"/>
  <c r="AD662" i="1" s="1"/>
  <c r="AK662" i="1" s="1"/>
  <c r="AL662" i="1" s="1"/>
  <c r="N663" i="1"/>
  <c r="O663" i="1"/>
  <c r="AC663" i="1"/>
  <c r="AD663" i="1" s="1"/>
  <c r="AK663" i="1" s="1"/>
  <c r="N664" i="1"/>
  <c r="O664" i="1" s="1"/>
  <c r="AC664" i="1"/>
  <c r="AD664" i="1"/>
  <c r="AK664" i="1" s="1"/>
  <c r="AM664" i="1" s="1"/>
  <c r="N665" i="1"/>
  <c r="O665" i="1" s="1"/>
  <c r="AL665" i="1" s="1"/>
  <c r="AC665" i="1"/>
  <c r="AD665" i="1"/>
  <c r="AK665" i="1"/>
  <c r="N666" i="1"/>
  <c r="AM666" i="1" s="1"/>
  <c r="O666" i="1"/>
  <c r="AC666" i="1"/>
  <c r="AD666" i="1" s="1"/>
  <c r="AK666" i="1" s="1"/>
  <c r="AL666" i="1" s="1"/>
  <c r="N667" i="1"/>
  <c r="O667" i="1"/>
  <c r="AC667" i="1"/>
  <c r="AD667" i="1" s="1"/>
  <c r="AK667" i="1" s="1"/>
  <c r="N668" i="1"/>
  <c r="O668" i="1" s="1"/>
  <c r="AC668" i="1"/>
  <c r="AD668" i="1"/>
  <c r="AK668" i="1" s="1"/>
  <c r="AM668" i="1" s="1"/>
  <c r="N669" i="1"/>
  <c r="O669" i="1" s="1"/>
  <c r="AL669" i="1" s="1"/>
  <c r="AC669" i="1"/>
  <c r="AD669" i="1"/>
  <c r="AK669" i="1"/>
  <c r="N670" i="1"/>
  <c r="O670" i="1"/>
  <c r="AC670" i="1"/>
  <c r="AD670" i="1" s="1"/>
  <c r="AK670" i="1" s="1"/>
  <c r="AL670" i="1" s="1"/>
  <c r="N671" i="1"/>
  <c r="O671" i="1"/>
  <c r="AC671" i="1"/>
  <c r="AD671" i="1" s="1"/>
  <c r="AK671" i="1" s="1"/>
  <c r="N672" i="1"/>
  <c r="O672" i="1" s="1"/>
  <c r="AL672" i="1" s="1"/>
  <c r="AC672" i="1"/>
  <c r="AD672" i="1"/>
  <c r="AK672" i="1" s="1"/>
  <c r="AM672" i="1" s="1"/>
  <c r="N673" i="1"/>
  <c r="O673" i="1" s="1"/>
  <c r="AL673" i="1" s="1"/>
  <c r="AC673" i="1"/>
  <c r="AD673" i="1"/>
  <c r="AK673" i="1"/>
  <c r="N674" i="1"/>
  <c r="O674" i="1"/>
  <c r="AC674" i="1"/>
  <c r="AD674" i="1" s="1"/>
  <c r="AK674" i="1" s="1"/>
  <c r="AL674" i="1" s="1"/>
  <c r="N675" i="1"/>
  <c r="O675" i="1"/>
  <c r="AC675" i="1"/>
  <c r="AD675" i="1" s="1"/>
  <c r="AK675" i="1" s="1"/>
  <c r="N676" i="1"/>
  <c r="O676" i="1" s="1"/>
  <c r="AL676" i="1" s="1"/>
  <c r="AC676" i="1"/>
  <c r="AD676" i="1"/>
  <c r="AK676" i="1" s="1"/>
  <c r="AM676" i="1" s="1"/>
  <c r="N677" i="1"/>
  <c r="O677" i="1" s="1"/>
  <c r="AL677" i="1" s="1"/>
  <c r="AC677" i="1"/>
  <c r="AD677" i="1"/>
  <c r="AK677" i="1"/>
  <c r="N678" i="1"/>
  <c r="AM678" i="1" s="1"/>
  <c r="O678" i="1"/>
  <c r="AC678" i="1"/>
  <c r="AD678" i="1" s="1"/>
  <c r="AK678" i="1" s="1"/>
  <c r="AL678" i="1" s="1"/>
  <c r="N679" i="1"/>
  <c r="O679" i="1"/>
  <c r="AC679" i="1"/>
  <c r="AD679" i="1" s="1"/>
  <c r="AK679" i="1" s="1"/>
  <c r="N680" i="1"/>
  <c r="O680" i="1" s="1"/>
  <c r="AC680" i="1"/>
  <c r="AD680" i="1"/>
  <c r="AK680" i="1" s="1"/>
  <c r="AM680" i="1" s="1"/>
  <c r="N681" i="1"/>
  <c r="O681" i="1" s="1"/>
  <c r="AL681" i="1" s="1"/>
  <c r="AC681" i="1"/>
  <c r="AD681" i="1"/>
  <c r="AK681" i="1"/>
  <c r="N682" i="1"/>
  <c r="AM682" i="1" s="1"/>
  <c r="O682" i="1"/>
  <c r="AC682" i="1"/>
  <c r="AD682" i="1" s="1"/>
  <c r="AK682" i="1" s="1"/>
  <c r="AL682" i="1" s="1"/>
  <c r="N683" i="1"/>
  <c r="O683" i="1"/>
  <c r="AC683" i="1"/>
  <c r="AD683" i="1" s="1"/>
  <c r="AK683" i="1" s="1"/>
  <c r="N684" i="1"/>
  <c r="O684" i="1" s="1"/>
  <c r="AC684" i="1"/>
  <c r="AD684" i="1"/>
  <c r="AK684" i="1" s="1"/>
  <c r="AM684" i="1" s="1"/>
  <c r="N685" i="1"/>
  <c r="O685" i="1" s="1"/>
  <c r="AL685" i="1" s="1"/>
  <c r="AC685" i="1"/>
  <c r="AD685" i="1"/>
  <c r="AK685" i="1"/>
  <c r="N686" i="1"/>
  <c r="O686" i="1"/>
  <c r="AC686" i="1"/>
  <c r="AD686" i="1" s="1"/>
  <c r="AK686" i="1" s="1"/>
  <c r="AL686" i="1"/>
  <c r="N687" i="1"/>
  <c r="O687" i="1"/>
  <c r="AC687" i="1"/>
  <c r="AD687" i="1" s="1"/>
  <c r="AK687" i="1" s="1"/>
  <c r="AL687" i="1" s="1"/>
  <c r="N688" i="1"/>
  <c r="O688" i="1" s="1"/>
  <c r="AC688" i="1"/>
  <c r="AD688" i="1"/>
  <c r="AK688" i="1" s="1"/>
  <c r="AM688" i="1" s="1"/>
  <c r="N689" i="1"/>
  <c r="AC689" i="1"/>
  <c r="AD689" i="1"/>
  <c r="AK689" i="1"/>
  <c r="N690" i="1"/>
  <c r="AM690" i="1" s="1"/>
  <c r="O690" i="1"/>
  <c r="AC690" i="1"/>
  <c r="AD690" i="1" s="1"/>
  <c r="AK690" i="1" s="1"/>
  <c r="AL690" i="1"/>
  <c r="N691" i="1"/>
  <c r="O691" i="1"/>
  <c r="AC691" i="1"/>
  <c r="AD691" i="1" s="1"/>
  <c r="AK691" i="1" s="1"/>
  <c r="AL691" i="1" s="1"/>
  <c r="AM691" i="1"/>
  <c r="N692" i="1"/>
  <c r="O692" i="1" s="1"/>
  <c r="AL692" i="1" s="1"/>
  <c r="AC692" i="1"/>
  <c r="AD692" i="1"/>
  <c r="AK692" i="1" s="1"/>
  <c r="AM692" i="1" s="1"/>
  <c r="N693" i="1"/>
  <c r="AC693" i="1"/>
  <c r="AD693" i="1"/>
  <c r="AK693" i="1"/>
  <c r="N694" i="1"/>
  <c r="AM694" i="1" s="1"/>
  <c r="O694" i="1"/>
  <c r="AL694" i="1" s="1"/>
  <c r="AC694" i="1"/>
  <c r="AD694" i="1" s="1"/>
  <c r="AK694" i="1" s="1"/>
  <c r="N695" i="1"/>
  <c r="O695" i="1"/>
  <c r="AC695" i="1"/>
  <c r="AD695" i="1" s="1"/>
  <c r="AK695" i="1" s="1"/>
  <c r="AL695" i="1" s="1"/>
  <c r="AM695" i="1"/>
  <c r="N696" i="1"/>
  <c r="O696" i="1" s="1"/>
  <c r="AL696" i="1" s="1"/>
  <c r="AC696" i="1"/>
  <c r="AD696" i="1"/>
  <c r="AK696" i="1" s="1"/>
  <c r="AM696" i="1" s="1"/>
  <c r="N697" i="1"/>
  <c r="AC697" i="1"/>
  <c r="AD697" i="1"/>
  <c r="AK697" i="1"/>
  <c r="N698" i="1"/>
  <c r="O698" i="1"/>
  <c r="AL698" i="1" s="1"/>
  <c r="AC698" i="1"/>
  <c r="AD698" i="1" s="1"/>
  <c r="AK698" i="1" s="1"/>
  <c r="N699" i="1"/>
  <c r="O699" i="1"/>
  <c r="AC699" i="1"/>
  <c r="AD699" i="1" s="1"/>
  <c r="AK699" i="1" s="1"/>
  <c r="AL699" i="1" s="1"/>
  <c r="N700" i="1"/>
  <c r="O700" i="1" s="1"/>
  <c r="AC700" i="1"/>
  <c r="AD700" i="1"/>
  <c r="AK700" i="1" s="1"/>
  <c r="AM700" i="1" s="1"/>
  <c r="N701" i="1"/>
  <c r="AC701" i="1"/>
  <c r="AD701" i="1"/>
  <c r="AK701" i="1"/>
  <c r="N702" i="1"/>
  <c r="O702" i="1"/>
  <c r="AC702" i="1"/>
  <c r="AD702" i="1" s="1"/>
  <c r="AK702" i="1" s="1"/>
  <c r="AL702" i="1"/>
  <c r="N703" i="1"/>
  <c r="O703" i="1"/>
  <c r="AC703" i="1"/>
  <c r="AD703" i="1" s="1"/>
  <c r="AK703" i="1" s="1"/>
  <c r="AL703" i="1" s="1"/>
  <c r="AM703" i="1"/>
  <c r="N704" i="1"/>
  <c r="O704" i="1" s="1"/>
  <c r="AC704" i="1"/>
  <c r="AD704" i="1"/>
  <c r="AK704" i="1" s="1"/>
  <c r="AM704" i="1" s="1"/>
  <c r="N705" i="1"/>
  <c r="AC705" i="1"/>
  <c r="AD705" i="1"/>
  <c r="AK705" i="1"/>
  <c r="N706" i="1"/>
  <c r="AM706" i="1" s="1"/>
  <c r="O706" i="1"/>
  <c r="AC706" i="1"/>
  <c r="AD706" i="1" s="1"/>
  <c r="AK706" i="1" s="1"/>
  <c r="AL706" i="1"/>
  <c r="N707" i="1"/>
  <c r="O707" i="1"/>
  <c r="AC707" i="1"/>
  <c r="AD707" i="1" s="1"/>
  <c r="AK707" i="1" s="1"/>
  <c r="AL707" i="1"/>
  <c r="AM707" i="1"/>
  <c r="N708" i="1"/>
  <c r="O708" i="1" s="1"/>
  <c r="AC708" i="1"/>
  <c r="AD708" i="1"/>
  <c r="AK708" i="1" s="1"/>
  <c r="AM708" i="1" s="1"/>
  <c r="N709" i="1"/>
  <c r="AC709" i="1"/>
  <c r="AD709" i="1"/>
  <c r="AK709" i="1" s="1"/>
  <c r="N710" i="1"/>
  <c r="O710" i="1"/>
  <c r="AL710" i="1" s="1"/>
  <c r="AC710" i="1"/>
  <c r="AD710" i="1" s="1"/>
  <c r="AK710" i="1" s="1"/>
  <c r="N711" i="1"/>
  <c r="O711" i="1"/>
  <c r="AL711" i="1" s="1"/>
  <c r="AC711" i="1"/>
  <c r="AD711" i="1" s="1"/>
  <c r="AK711" i="1" s="1"/>
  <c r="AM711" i="1" s="1"/>
  <c r="N712" i="1"/>
  <c r="O712" i="1" s="1"/>
  <c r="AC712" i="1"/>
  <c r="AD712" i="1" s="1"/>
  <c r="AK712" i="1" s="1"/>
  <c r="AM712" i="1" s="1"/>
  <c r="N713" i="1"/>
  <c r="AC713" i="1"/>
  <c r="AD713" i="1"/>
  <c r="AK713" i="1"/>
  <c r="N714" i="1"/>
  <c r="AM714" i="1" s="1"/>
  <c r="AC714" i="1"/>
  <c r="AD714" i="1" s="1"/>
  <c r="AK714" i="1"/>
  <c r="N715" i="1"/>
  <c r="O715" i="1"/>
  <c r="AC715" i="1"/>
  <c r="AD715" i="1" s="1"/>
  <c r="AK715" i="1" s="1"/>
  <c r="AL715" i="1"/>
  <c r="AM715" i="1"/>
  <c r="N716" i="1"/>
  <c r="O716" i="1" s="1"/>
  <c r="AC716" i="1"/>
  <c r="AD716" i="1"/>
  <c r="AK716" i="1" s="1"/>
  <c r="AM716" i="1" s="1"/>
  <c r="N717" i="1"/>
  <c r="AC717" i="1"/>
  <c r="AD717" i="1"/>
  <c r="AK717" i="1" s="1"/>
  <c r="N718" i="1"/>
  <c r="O718" i="1"/>
  <c r="AC718" i="1"/>
  <c r="AD718" i="1" s="1"/>
  <c r="AK718" i="1" s="1"/>
  <c r="N719" i="1"/>
  <c r="O719" i="1"/>
  <c r="AL719" i="1" s="1"/>
  <c r="AC719" i="1"/>
  <c r="AD719" i="1" s="1"/>
  <c r="AK719" i="1" s="1"/>
  <c r="AM719" i="1" s="1"/>
  <c r="N720" i="1"/>
  <c r="O720" i="1" s="1"/>
  <c r="AC720" i="1"/>
  <c r="AD720" i="1" s="1"/>
  <c r="AK720" i="1" s="1"/>
  <c r="AM720" i="1" s="1"/>
  <c r="N721" i="1"/>
  <c r="AC721" i="1"/>
  <c r="AD721" i="1"/>
  <c r="AK721" i="1"/>
  <c r="N722" i="1"/>
  <c r="AM722" i="1" s="1"/>
  <c r="AC722" i="1"/>
  <c r="AD722" i="1" s="1"/>
  <c r="AK722" i="1"/>
  <c r="N723" i="1"/>
  <c r="O723" i="1"/>
  <c r="AC723" i="1"/>
  <c r="AD723" i="1" s="1"/>
  <c r="AK723" i="1" s="1"/>
  <c r="AL723" i="1"/>
  <c r="AM723" i="1"/>
  <c r="N724" i="1"/>
  <c r="O724" i="1" s="1"/>
  <c r="AC724" i="1"/>
  <c r="AD724" i="1"/>
  <c r="AK724" i="1" s="1"/>
  <c r="AM724" i="1" s="1"/>
  <c r="N725" i="1"/>
  <c r="AC725" i="1"/>
  <c r="AD725" i="1"/>
  <c r="AK725" i="1" s="1"/>
  <c r="N726" i="1"/>
  <c r="O726" i="1"/>
  <c r="AL726" i="1" s="1"/>
  <c r="AC726" i="1"/>
  <c r="AD726" i="1" s="1"/>
  <c r="AK726" i="1" s="1"/>
  <c r="N727" i="1"/>
  <c r="O727" i="1"/>
  <c r="AL727" i="1" s="1"/>
  <c r="AC727" i="1"/>
  <c r="AD727" i="1" s="1"/>
  <c r="AK727" i="1" s="1"/>
  <c r="AM727" i="1" s="1"/>
  <c r="N728" i="1"/>
  <c r="O728" i="1" s="1"/>
  <c r="AC728" i="1"/>
  <c r="AD728" i="1" s="1"/>
  <c r="AK728" i="1" s="1"/>
  <c r="AM728" i="1" s="1"/>
  <c r="N729" i="1"/>
  <c r="AC729" i="1"/>
  <c r="AD729" i="1"/>
  <c r="AK729" i="1"/>
  <c r="N730" i="1"/>
  <c r="AM730" i="1" s="1"/>
  <c r="AC730" i="1"/>
  <c r="AD730" i="1" s="1"/>
  <c r="AK730" i="1"/>
  <c r="N731" i="1"/>
  <c r="O731" i="1"/>
  <c r="AC731" i="1"/>
  <c r="AD731" i="1" s="1"/>
  <c r="AK731" i="1" s="1"/>
  <c r="AL731" i="1"/>
  <c r="AM731" i="1"/>
  <c r="N732" i="1"/>
  <c r="O732" i="1" s="1"/>
  <c r="AC732" i="1"/>
  <c r="AD732" i="1"/>
  <c r="AK732" i="1" s="1"/>
  <c r="AM732" i="1" s="1"/>
  <c r="N733" i="1"/>
  <c r="AC733" i="1"/>
  <c r="AD733" i="1"/>
  <c r="AK733" i="1" s="1"/>
  <c r="N734" i="1"/>
  <c r="O734" i="1"/>
  <c r="AC734" i="1"/>
  <c r="AD734" i="1" s="1"/>
  <c r="AK734" i="1" s="1"/>
  <c r="N735" i="1"/>
  <c r="O735" i="1"/>
  <c r="AL735" i="1" s="1"/>
  <c r="AC735" i="1"/>
  <c r="AD735" i="1" s="1"/>
  <c r="AK735" i="1" s="1"/>
  <c r="AM735" i="1" s="1"/>
  <c r="N736" i="1"/>
  <c r="O736" i="1"/>
  <c r="AC736" i="1"/>
  <c r="AD736" i="1"/>
  <c r="AK736" i="1"/>
  <c r="AL736" i="1" s="1"/>
  <c r="N737" i="1"/>
  <c r="O737" i="1"/>
  <c r="AC737" i="1"/>
  <c r="AD737" i="1" s="1"/>
  <c r="AK737" i="1" s="1"/>
  <c r="N738" i="1"/>
  <c r="O738" i="1"/>
  <c r="AC738" i="1"/>
  <c r="AD738" i="1" s="1"/>
  <c r="AK738" i="1" s="1"/>
  <c r="N739" i="1"/>
  <c r="O739" i="1" s="1"/>
  <c r="AC739" i="1"/>
  <c r="AD739" i="1"/>
  <c r="AK739" i="1" s="1"/>
  <c r="N740" i="1"/>
  <c r="O740" i="1" s="1"/>
  <c r="AL740" i="1" s="1"/>
  <c r="AC740" i="1"/>
  <c r="AD740" i="1"/>
  <c r="AK740" i="1"/>
  <c r="N741" i="1"/>
  <c r="O741" i="1"/>
  <c r="AC741" i="1"/>
  <c r="AD741" i="1" s="1"/>
  <c r="AK741" i="1" s="1"/>
  <c r="N742" i="1"/>
  <c r="O742" i="1"/>
  <c r="AC742" i="1"/>
  <c r="AD742" i="1" s="1"/>
  <c r="AK742" i="1" s="1"/>
  <c r="N743" i="1"/>
  <c r="O743" i="1" s="1"/>
  <c r="AL743" i="1" s="1"/>
  <c r="AC743" i="1"/>
  <c r="AD743" i="1"/>
  <c r="AK743" i="1" s="1"/>
  <c r="N744" i="1"/>
  <c r="O744" i="1" s="1"/>
  <c r="AL744" i="1" s="1"/>
  <c r="AC744" i="1"/>
  <c r="AD744" i="1"/>
  <c r="AK744" i="1"/>
  <c r="N745" i="1"/>
  <c r="O745" i="1"/>
  <c r="AC745" i="1"/>
  <c r="AD745" i="1" s="1"/>
  <c r="AK745" i="1" s="1"/>
  <c r="N746" i="1"/>
  <c r="O746" i="1"/>
  <c r="AC746" i="1"/>
  <c r="AD746" i="1" s="1"/>
  <c r="AK746" i="1" s="1"/>
  <c r="N747" i="1"/>
  <c r="O747" i="1" s="1"/>
  <c r="AL747" i="1" s="1"/>
  <c r="AC747" i="1"/>
  <c r="AD747" i="1"/>
  <c r="AK747" i="1" s="1"/>
  <c r="N748" i="1"/>
  <c r="O748" i="1" s="1"/>
  <c r="AL748" i="1" s="1"/>
  <c r="AC748" i="1"/>
  <c r="AD748" i="1"/>
  <c r="AK748" i="1"/>
  <c r="N749" i="1"/>
  <c r="O749" i="1"/>
  <c r="AC749" i="1"/>
  <c r="AD749" i="1" s="1"/>
  <c r="AK749" i="1" s="1"/>
  <c r="N750" i="1"/>
  <c r="O750" i="1"/>
  <c r="AC750" i="1"/>
  <c r="AD750" i="1" s="1"/>
  <c r="AK750" i="1" s="1"/>
  <c r="N751" i="1"/>
  <c r="O751" i="1" s="1"/>
  <c r="AC751" i="1"/>
  <c r="AD751" i="1"/>
  <c r="AK751" i="1" s="1"/>
  <c r="N752" i="1"/>
  <c r="O752" i="1" s="1"/>
  <c r="AL752" i="1" s="1"/>
  <c r="AC752" i="1"/>
  <c r="AD752" i="1"/>
  <c r="AK752" i="1"/>
  <c r="N753" i="1"/>
  <c r="O753" i="1"/>
  <c r="AC753" i="1"/>
  <c r="AD753" i="1" s="1"/>
  <c r="AK753" i="1" s="1"/>
  <c r="N754" i="1"/>
  <c r="O754" i="1"/>
  <c r="AC754" i="1"/>
  <c r="AD754" i="1" s="1"/>
  <c r="AK754" i="1" s="1"/>
  <c r="N755" i="1"/>
  <c r="O755" i="1" s="1"/>
  <c r="AC755" i="1"/>
  <c r="AD755" i="1"/>
  <c r="AK755" i="1" s="1"/>
  <c r="N756" i="1"/>
  <c r="O756" i="1" s="1"/>
  <c r="AL756" i="1" s="1"/>
  <c r="AC756" i="1"/>
  <c r="AD756" i="1"/>
  <c r="AK756" i="1"/>
  <c r="N757" i="1"/>
  <c r="O757" i="1"/>
  <c r="AC757" i="1"/>
  <c r="AD757" i="1" s="1"/>
  <c r="AK757" i="1" s="1"/>
  <c r="N758" i="1"/>
  <c r="O758" i="1"/>
  <c r="AC758" i="1"/>
  <c r="AD758" i="1" s="1"/>
  <c r="AK758" i="1" s="1"/>
  <c r="N759" i="1"/>
  <c r="O759" i="1" s="1"/>
  <c r="AL759" i="1" s="1"/>
  <c r="AC759" i="1"/>
  <c r="AD759" i="1"/>
  <c r="AK759" i="1" s="1"/>
  <c r="N760" i="1"/>
  <c r="O760" i="1" s="1"/>
  <c r="AL760" i="1" s="1"/>
  <c r="AC760" i="1"/>
  <c r="AD760" i="1"/>
  <c r="AK760" i="1"/>
  <c r="N761" i="1"/>
  <c r="O761" i="1"/>
  <c r="AC761" i="1"/>
  <c r="AD761" i="1" s="1"/>
  <c r="AK761" i="1" s="1"/>
  <c r="N762" i="1"/>
  <c r="O762" i="1"/>
  <c r="AC762" i="1"/>
  <c r="AD762" i="1" s="1"/>
  <c r="AK762" i="1" s="1"/>
  <c r="N763" i="1"/>
  <c r="O763" i="1" s="1"/>
  <c r="AL763" i="1" s="1"/>
  <c r="AC763" i="1"/>
  <c r="AD763" i="1"/>
  <c r="AK763" i="1" s="1"/>
  <c r="N764" i="1"/>
  <c r="O764" i="1" s="1"/>
  <c r="AL764" i="1" s="1"/>
  <c r="AC764" i="1"/>
  <c r="AD764" i="1"/>
  <c r="AK764" i="1"/>
  <c r="N765" i="1"/>
  <c r="O765" i="1"/>
  <c r="AC765" i="1"/>
  <c r="AD765" i="1" s="1"/>
  <c r="AK765" i="1" s="1"/>
  <c r="N766" i="1"/>
  <c r="O766" i="1"/>
  <c r="AC766" i="1"/>
  <c r="AD766" i="1" s="1"/>
  <c r="AK766" i="1" s="1"/>
  <c r="N767" i="1"/>
  <c r="O767" i="1" s="1"/>
  <c r="AC767" i="1"/>
  <c r="AD767" i="1"/>
  <c r="AK767" i="1" s="1"/>
  <c r="N768" i="1"/>
  <c r="O768" i="1" s="1"/>
  <c r="AL768" i="1" s="1"/>
  <c r="AC768" i="1"/>
  <c r="AD768" i="1"/>
  <c r="AK768" i="1"/>
  <c r="N769" i="1"/>
  <c r="O769" i="1"/>
  <c r="AC769" i="1"/>
  <c r="AD769" i="1" s="1"/>
  <c r="AK769" i="1" s="1"/>
  <c r="N770" i="1"/>
  <c r="O770" i="1"/>
  <c r="AC770" i="1"/>
  <c r="AD770" i="1" s="1"/>
  <c r="AK770" i="1" s="1"/>
  <c r="N771" i="1"/>
  <c r="O771" i="1" s="1"/>
  <c r="AC771" i="1"/>
  <c r="AD771" i="1"/>
  <c r="AK771" i="1" s="1"/>
  <c r="N772" i="1"/>
  <c r="O772" i="1" s="1"/>
  <c r="AL772" i="1" s="1"/>
  <c r="AC772" i="1"/>
  <c r="AD772" i="1"/>
  <c r="AK772" i="1"/>
  <c r="N773" i="1"/>
  <c r="O773" i="1"/>
  <c r="AC773" i="1"/>
  <c r="AD773" i="1" s="1"/>
  <c r="AK773" i="1" s="1"/>
  <c r="N774" i="1"/>
  <c r="O774" i="1"/>
  <c r="AC774" i="1"/>
  <c r="AD774" i="1" s="1"/>
  <c r="AK774" i="1" s="1"/>
  <c r="N775" i="1"/>
  <c r="O775" i="1" s="1"/>
  <c r="AL775" i="1" s="1"/>
  <c r="AC775" i="1"/>
  <c r="AD775" i="1"/>
  <c r="AK775" i="1" s="1"/>
  <c r="N776" i="1"/>
  <c r="O776" i="1" s="1"/>
  <c r="AL776" i="1" s="1"/>
  <c r="AC776" i="1"/>
  <c r="AD776" i="1"/>
  <c r="AK776" i="1"/>
  <c r="N777" i="1"/>
  <c r="O777" i="1"/>
  <c r="AC777" i="1"/>
  <c r="AD777" i="1" s="1"/>
  <c r="AK777" i="1" s="1"/>
  <c r="N778" i="1"/>
  <c r="O778" i="1"/>
  <c r="AC778" i="1"/>
  <c r="AD778" i="1" s="1"/>
  <c r="AK778" i="1" s="1"/>
  <c r="N779" i="1"/>
  <c r="O779" i="1" s="1"/>
  <c r="AL779" i="1" s="1"/>
  <c r="AC779" i="1"/>
  <c r="AD779" i="1"/>
  <c r="AK779" i="1" s="1"/>
  <c r="N780" i="1"/>
  <c r="O780" i="1" s="1"/>
  <c r="AL780" i="1" s="1"/>
  <c r="AC780" i="1"/>
  <c r="AD780" i="1"/>
  <c r="AK780" i="1"/>
  <c r="N781" i="1"/>
  <c r="O781" i="1"/>
  <c r="AC781" i="1"/>
  <c r="AD781" i="1" s="1"/>
  <c r="AK781" i="1" s="1"/>
  <c r="N782" i="1"/>
  <c r="O782" i="1"/>
  <c r="AC782" i="1"/>
  <c r="AD782" i="1" s="1"/>
  <c r="AK782" i="1" s="1"/>
  <c r="N783" i="1"/>
  <c r="O783" i="1" s="1"/>
  <c r="AC783" i="1"/>
  <c r="AD783" i="1"/>
  <c r="AK783" i="1" s="1"/>
  <c r="N784" i="1"/>
  <c r="O784" i="1" s="1"/>
  <c r="AL784" i="1" s="1"/>
  <c r="AC784" i="1"/>
  <c r="AD784" i="1"/>
  <c r="AK784" i="1"/>
  <c r="N785" i="1"/>
  <c r="O785" i="1"/>
  <c r="AC785" i="1"/>
  <c r="AD785" i="1" s="1"/>
  <c r="AK785" i="1" s="1"/>
  <c r="N786" i="1"/>
  <c r="O786" i="1"/>
  <c r="AC786" i="1"/>
  <c r="AD786" i="1" s="1"/>
  <c r="AK786" i="1" s="1"/>
  <c r="N787" i="1"/>
  <c r="O787" i="1" s="1"/>
  <c r="AC787" i="1"/>
  <c r="AD787" i="1"/>
  <c r="AK787" i="1" s="1"/>
  <c r="N788" i="1"/>
  <c r="O788" i="1" s="1"/>
  <c r="AL788" i="1" s="1"/>
  <c r="AC788" i="1"/>
  <c r="AD788" i="1"/>
  <c r="AK788" i="1"/>
  <c r="N789" i="1"/>
  <c r="O789" i="1"/>
  <c r="AC789" i="1"/>
  <c r="AD789" i="1" s="1"/>
  <c r="AK789" i="1" s="1"/>
  <c r="N790" i="1"/>
  <c r="O790" i="1"/>
  <c r="AC790" i="1"/>
  <c r="AD790" i="1" s="1"/>
  <c r="AK790" i="1" s="1"/>
  <c r="N791" i="1"/>
  <c r="O791" i="1" s="1"/>
  <c r="AL791" i="1" s="1"/>
  <c r="AC791" i="1"/>
  <c r="AD791" i="1"/>
  <c r="AK791" i="1" s="1"/>
  <c r="N792" i="1"/>
  <c r="O792" i="1" s="1"/>
  <c r="AL792" i="1" s="1"/>
  <c r="AC792" i="1"/>
  <c r="AD792" i="1"/>
  <c r="AK792" i="1"/>
  <c r="N793" i="1"/>
  <c r="O793" i="1"/>
  <c r="AC793" i="1"/>
  <c r="AD793" i="1" s="1"/>
  <c r="AK793" i="1" s="1"/>
  <c r="N794" i="1"/>
  <c r="O794" i="1"/>
  <c r="AC794" i="1"/>
  <c r="AD794" i="1" s="1"/>
  <c r="AK794" i="1" s="1"/>
  <c r="N795" i="1"/>
  <c r="O795" i="1" s="1"/>
  <c r="AL795" i="1" s="1"/>
  <c r="AC795" i="1"/>
  <c r="AD795" i="1"/>
  <c r="AK795" i="1" s="1"/>
  <c r="N796" i="1"/>
  <c r="O796" i="1" s="1"/>
  <c r="AL796" i="1" s="1"/>
  <c r="AC796" i="1"/>
  <c r="AD796" i="1"/>
  <c r="AK796" i="1"/>
  <c r="N797" i="1"/>
  <c r="O797" i="1"/>
  <c r="AC797" i="1"/>
  <c r="AD797" i="1" s="1"/>
  <c r="AK797" i="1" s="1"/>
  <c r="N798" i="1"/>
  <c r="O798" i="1"/>
  <c r="AC798" i="1"/>
  <c r="AD798" i="1" s="1"/>
  <c r="AK798" i="1" s="1"/>
  <c r="N799" i="1"/>
  <c r="O799" i="1" s="1"/>
  <c r="AC799" i="1"/>
  <c r="AD799" i="1"/>
  <c r="AK799" i="1" s="1"/>
  <c r="N800" i="1"/>
  <c r="O800" i="1" s="1"/>
  <c r="AL800" i="1" s="1"/>
  <c r="AC800" i="1"/>
  <c r="AD800" i="1"/>
  <c r="AK800" i="1"/>
  <c r="N801" i="1"/>
  <c r="O801" i="1"/>
  <c r="AC801" i="1"/>
  <c r="AD801" i="1" s="1"/>
  <c r="AK801" i="1" s="1"/>
  <c r="N802" i="1"/>
  <c r="O802" i="1"/>
  <c r="AC802" i="1"/>
  <c r="AD802" i="1" s="1"/>
  <c r="AK802" i="1" s="1"/>
  <c r="N803" i="1"/>
  <c r="O803" i="1" s="1"/>
  <c r="AC803" i="1"/>
  <c r="AD803" i="1"/>
  <c r="AK803" i="1" s="1"/>
  <c r="N804" i="1"/>
  <c r="O804" i="1" s="1"/>
  <c r="AL804" i="1" s="1"/>
  <c r="AC804" i="1"/>
  <c r="AD804" i="1"/>
  <c r="AK804" i="1"/>
  <c r="N805" i="1"/>
  <c r="O805" i="1"/>
  <c r="AC805" i="1"/>
  <c r="AD805" i="1" s="1"/>
  <c r="AK805" i="1" s="1"/>
  <c r="N806" i="1"/>
  <c r="O806" i="1"/>
  <c r="AC806" i="1"/>
  <c r="AD806" i="1" s="1"/>
  <c r="AK806" i="1" s="1"/>
  <c r="N807" i="1"/>
  <c r="O807" i="1" s="1"/>
  <c r="AL807" i="1" s="1"/>
  <c r="AC807" i="1"/>
  <c r="AD807" i="1"/>
  <c r="AK807" i="1" s="1"/>
  <c r="N808" i="1"/>
  <c r="O808" i="1" s="1"/>
  <c r="AL808" i="1" s="1"/>
  <c r="AC808" i="1"/>
  <c r="AD808" i="1"/>
  <c r="AK808" i="1"/>
  <c r="N809" i="1"/>
  <c r="O809" i="1"/>
  <c r="AC809" i="1"/>
  <c r="AD809" i="1" s="1"/>
  <c r="AK809" i="1" s="1"/>
  <c r="N810" i="1"/>
  <c r="O810" i="1"/>
  <c r="AC810" i="1"/>
  <c r="AD810" i="1" s="1"/>
  <c r="AK810" i="1" s="1"/>
  <c r="N811" i="1"/>
  <c r="O811" i="1" s="1"/>
  <c r="AL811" i="1" s="1"/>
  <c r="AC811" i="1"/>
  <c r="AD811" i="1"/>
  <c r="AK811" i="1" s="1"/>
  <c r="N812" i="1"/>
  <c r="O812" i="1" s="1"/>
  <c r="AL812" i="1" s="1"/>
  <c r="AC812" i="1"/>
  <c r="AD812" i="1"/>
  <c r="AK812" i="1"/>
  <c r="N813" i="1"/>
  <c r="O813" i="1"/>
  <c r="AC813" i="1"/>
  <c r="AD813" i="1" s="1"/>
  <c r="AK813" i="1" s="1"/>
  <c r="N814" i="1"/>
  <c r="O814" i="1"/>
  <c r="AC814" i="1"/>
  <c r="AD814" i="1" s="1"/>
  <c r="AK814" i="1" s="1"/>
  <c r="N815" i="1"/>
  <c r="O815" i="1" s="1"/>
  <c r="AC815" i="1"/>
  <c r="AD815" i="1"/>
  <c r="AK815" i="1" s="1"/>
  <c r="N816" i="1"/>
  <c r="O816" i="1" s="1"/>
  <c r="AL816" i="1" s="1"/>
  <c r="AC816" i="1"/>
  <c r="AD816" i="1"/>
  <c r="AK816" i="1"/>
  <c r="N817" i="1"/>
  <c r="O817" i="1"/>
  <c r="AC817" i="1"/>
  <c r="AD817" i="1" s="1"/>
  <c r="AK817" i="1" s="1"/>
  <c r="N818" i="1"/>
  <c r="O818" i="1"/>
  <c r="AC818" i="1"/>
  <c r="AD818" i="1" s="1"/>
  <c r="AK818" i="1" s="1"/>
  <c r="N819" i="1"/>
  <c r="O819" i="1" s="1"/>
  <c r="AC819" i="1"/>
  <c r="AD819" i="1"/>
  <c r="AK819" i="1" s="1"/>
  <c r="N820" i="1"/>
  <c r="O820" i="1" s="1"/>
  <c r="AL820" i="1" s="1"/>
  <c r="AC820" i="1"/>
  <c r="AD820" i="1"/>
  <c r="AK820" i="1"/>
  <c r="N821" i="1"/>
  <c r="O821" i="1"/>
  <c r="AC821" i="1"/>
  <c r="AD821" i="1" s="1"/>
  <c r="AK821" i="1" s="1"/>
  <c r="N822" i="1"/>
  <c r="O822" i="1"/>
  <c r="AC822" i="1"/>
  <c r="AD822" i="1" s="1"/>
  <c r="AK822" i="1" s="1"/>
  <c r="N823" i="1"/>
  <c r="O823" i="1" s="1"/>
  <c r="AL823" i="1" s="1"/>
  <c r="AC823" i="1"/>
  <c r="AD823" i="1"/>
  <c r="AK823" i="1" s="1"/>
  <c r="N824" i="1"/>
  <c r="O824" i="1" s="1"/>
  <c r="AL824" i="1" s="1"/>
  <c r="AC824" i="1"/>
  <c r="AD824" i="1"/>
  <c r="AK824" i="1"/>
  <c r="N825" i="1"/>
  <c r="O825" i="1"/>
  <c r="AC825" i="1"/>
  <c r="AD825" i="1" s="1"/>
  <c r="AK825" i="1" s="1"/>
  <c r="N826" i="1"/>
  <c r="O826" i="1"/>
  <c r="AC826" i="1"/>
  <c r="AD826" i="1" s="1"/>
  <c r="AK826" i="1" s="1"/>
  <c r="N827" i="1"/>
  <c r="O827" i="1" s="1"/>
  <c r="AL827" i="1" s="1"/>
  <c r="AC827" i="1"/>
  <c r="AD827" i="1"/>
  <c r="AK827" i="1" s="1"/>
  <c r="N828" i="1"/>
  <c r="O828" i="1" s="1"/>
  <c r="AL828" i="1" s="1"/>
  <c r="AC828" i="1"/>
  <c r="AD828" i="1"/>
  <c r="AK828" i="1"/>
  <c r="N829" i="1"/>
  <c r="O829" i="1"/>
  <c r="AC829" i="1"/>
  <c r="AD829" i="1" s="1"/>
  <c r="AK829" i="1" s="1"/>
  <c r="N830" i="1"/>
  <c r="O830" i="1"/>
  <c r="AC830" i="1"/>
  <c r="AD830" i="1" s="1"/>
  <c r="AK830" i="1" s="1"/>
  <c r="N831" i="1"/>
  <c r="O831" i="1" s="1"/>
  <c r="AC831" i="1"/>
  <c r="AD831" i="1"/>
  <c r="AK831" i="1" s="1"/>
  <c r="N832" i="1"/>
  <c r="O832" i="1" s="1"/>
  <c r="AL832" i="1" s="1"/>
  <c r="AC832" i="1"/>
  <c r="AD832" i="1"/>
  <c r="AK832" i="1"/>
  <c r="N833" i="1"/>
  <c r="O833" i="1"/>
  <c r="AC833" i="1"/>
  <c r="AD833" i="1" s="1"/>
  <c r="AK833" i="1" s="1"/>
  <c r="N834" i="1"/>
  <c r="O834" i="1"/>
  <c r="AC834" i="1"/>
  <c r="AD834" i="1" s="1"/>
  <c r="AK834" i="1" s="1"/>
  <c r="N835" i="1"/>
  <c r="O835" i="1" s="1"/>
  <c r="AC835" i="1"/>
  <c r="AD835" i="1"/>
  <c r="AK835" i="1" s="1"/>
  <c r="N836" i="1"/>
  <c r="O836" i="1" s="1"/>
  <c r="AL836" i="1" s="1"/>
  <c r="AC836" i="1"/>
  <c r="AD836" i="1"/>
  <c r="AK836" i="1"/>
  <c r="N837" i="1"/>
  <c r="O837" i="1"/>
  <c r="AC837" i="1"/>
  <c r="AD837" i="1" s="1"/>
  <c r="AK837" i="1" s="1"/>
  <c r="N838" i="1"/>
  <c r="O838" i="1"/>
  <c r="AC838" i="1"/>
  <c r="AD838" i="1" s="1"/>
  <c r="AK838" i="1" s="1"/>
  <c r="N839" i="1"/>
  <c r="O839" i="1" s="1"/>
  <c r="AL839" i="1" s="1"/>
  <c r="AC839" i="1"/>
  <c r="AD839" i="1"/>
  <c r="AK839" i="1" s="1"/>
  <c r="N840" i="1"/>
  <c r="O840" i="1" s="1"/>
  <c r="AL840" i="1" s="1"/>
  <c r="AC840" i="1"/>
  <c r="AD840" i="1"/>
  <c r="AK840" i="1"/>
  <c r="N841" i="1"/>
  <c r="O841" i="1"/>
  <c r="AC841" i="1"/>
  <c r="AD841" i="1" s="1"/>
  <c r="AK841" i="1" s="1"/>
  <c r="N842" i="1"/>
  <c r="O842" i="1"/>
  <c r="AC842" i="1"/>
  <c r="AD842" i="1" s="1"/>
  <c r="AK842" i="1" s="1"/>
  <c r="N843" i="1"/>
  <c r="O843" i="1" s="1"/>
  <c r="AL843" i="1" s="1"/>
  <c r="AC843" i="1"/>
  <c r="AD843" i="1"/>
  <c r="AK843" i="1" s="1"/>
  <c r="N844" i="1"/>
  <c r="O844" i="1" s="1"/>
  <c r="AL844" i="1" s="1"/>
  <c r="AC844" i="1"/>
  <c r="AD844" i="1"/>
  <c r="AK844" i="1"/>
  <c r="N845" i="1"/>
  <c r="O845" i="1"/>
  <c r="AC845" i="1"/>
  <c r="AD845" i="1" s="1"/>
  <c r="AK845" i="1" s="1"/>
  <c r="N846" i="1"/>
  <c r="O846" i="1"/>
  <c r="AC846" i="1"/>
  <c r="AD846" i="1" s="1"/>
  <c r="AK846" i="1" s="1"/>
  <c r="N847" i="1"/>
  <c r="O847" i="1" s="1"/>
  <c r="AC847" i="1"/>
  <c r="AD847" i="1"/>
  <c r="AK847" i="1" s="1"/>
  <c r="N848" i="1"/>
  <c r="O848" i="1" s="1"/>
  <c r="AL848" i="1" s="1"/>
  <c r="AC848" i="1"/>
  <c r="AD848" i="1"/>
  <c r="AK848" i="1"/>
  <c r="N849" i="1"/>
  <c r="O849" i="1"/>
  <c r="AC849" i="1"/>
  <c r="AD849" i="1" s="1"/>
  <c r="AK849" i="1" s="1"/>
  <c r="N850" i="1"/>
  <c r="O850" i="1"/>
  <c r="AC850" i="1"/>
  <c r="AD850" i="1" s="1"/>
  <c r="AK850" i="1" s="1"/>
  <c r="N851" i="1"/>
  <c r="O851" i="1" s="1"/>
  <c r="AC851" i="1"/>
  <c r="AD851" i="1"/>
  <c r="AK851" i="1" s="1"/>
  <c r="N852" i="1"/>
  <c r="O852" i="1" s="1"/>
  <c r="AL852" i="1" s="1"/>
  <c r="AC852" i="1"/>
  <c r="AD852" i="1"/>
  <c r="AK852" i="1"/>
  <c r="N853" i="1"/>
  <c r="O853" i="1"/>
  <c r="AC853" i="1"/>
  <c r="AD853" i="1" s="1"/>
  <c r="AK853" i="1" s="1"/>
  <c r="N854" i="1"/>
  <c r="O854" i="1"/>
  <c r="AC854" i="1"/>
  <c r="AD854" i="1" s="1"/>
  <c r="AK854" i="1" s="1"/>
  <c r="N855" i="1"/>
  <c r="O855" i="1" s="1"/>
  <c r="AL855" i="1" s="1"/>
  <c r="AC855" i="1"/>
  <c r="AD855" i="1"/>
  <c r="AK855" i="1" s="1"/>
  <c r="N856" i="1"/>
  <c r="O856" i="1" s="1"/>
  <c r="AL856" i="1" s="1"/>
  <c r="AC856" i="1"/>
  <c r="AD856" i="1"/>
  <c r="AK856" i="1"/>
  <c r="N857" i="1"/>
  <c r="O857" i="1"/>
  <c r="AC857" i="1"/>
  <c r="AD857" i="1" s="1"/>
  <c r="AK857" i="1" s="1"/>
  <c r="N858" i="1"/>
  <c r="O858" i="1"/>
  <c r="AC858" i="1"/>
  <c r="AD858" i="1" s="1"/>
  <c r="AK858" i="1" s="1"/>
  <c r="N859" i="1"/>
  <c r="O859" i="1" s="1"/>
  <c r="AL859" i="1" s="1"/>
  <c r="AC859" i="1"/>
  <c r="AD859" i="1"/>
  <c r="AK859" i="1" s="1"/>
  <c r="N860" i="1"/>
  <c r="O860" i="1" s="1"/>
  <c r="AL860" i="1" s="1"/>
  <c r="AC860" i="1"/>
  <c r="AD860" i="1"/>
  <c r="AK860" i="1"/>
  <c r="N861" i="1"/>
  <c r="O861" i="1"/>
  <c r="AC861" i="1"/>
  <c r="AD861" i="1" s="1"/>
  <c r="AK861" i="1" s="1"/>
  <c r="N862" i="1"/>
  <c r="O862" i="1"/>
  <c r="AC862" i="1"/>
  <c r="AD862" i="1" s="1"/>
  <c r="AK862" i="1" s="1"/>
  <c r="N863" i="1"/>
  <c r="O863" i="1" s="1"/>
  <c r="AC863" i="1"/>
  <c r="AD863" i="1"/>
  <c r="AK863" i="1" s="1"/>
  <c r="N864" i="1"/>
  <c r="O864" i="1" s="1"/>
  <c r="AL864" i="1" s="1"/>
  <c r="AC864" i="1"/>
  <c r="AD864" i="1"/>
  <c r="AK864" i="1"/>
  <c r="N865" i="1"/>
  <c r="O865" i="1"/>
  <c r="AC865" i="1"/>
  <c r="AD865" i="1" s="1"/>
  <c r="AK865" i="1" s="1"/>
  <c r="N866" i="1"/>
  <c r="O866" i="1"/>
  <c r="AC866" i="1"/>
  <c r="AD866" i="1" s="1"/>
  <c r="AK866" i="1" s="1"/>
  <c r="N867" i="1"/>
  <c r="O867" i="1" s="1"/>
  <c r="AC867" i="1"/>
  <c r="AD867" i="1"/>
  <c r="AK867" i="1" s="1"/>
  <c r="N868" i="1"/>
  <c r="O868" i="1" s="1"/>
  <c r="AL868" i="1" s="1"/>
  <c r="AC868" i="1"/>
  <c r="AD868" i="1"/>
  <c r="AK868" i="1"/>
  <c r="N869" i="1"/>
  <c r="O869" i="1"/>
  <c r="AC869" i="1"/>
  <c r="AD869" i="1" s="1"/>
  <c r="AK869" i="1" s="1"/>
  <c r="N870" i="1"/>
  <c r="O870" i="1"/>
  <c r="AC870" i="1"/>
  <c r="AD870" i="1" s="1"/>
  <c r="AK870" i="1" s="1"/>
  <c r="N871" i="1"/>
  <c r="O871" i="1" s="1"/>
  <c r="AL871" i="1" s="1"/>
  <c r="AC871" i="1"/>
  <c r="AD871" i="1"/>
  <c r="AK871" i="1" s="1"/>
  <c r="N872" i="1"/>
  <c r="O872" i="1" s="1"/>
  <c r="AL872" i="1" s="1"/>
  <c r="AC872" i="1"/>
  <c r="AD872" i="1"/>
  <c r="AK872" i="1"/>
  <c r="N873" i="1"/>
  <c r="O873" i="1"/>
  <c r="AC873" i="1"/>
  <c r="AD873" i="1" s="1"/>
  <c r="AK873" i="1" s="1"/>
  <c r="N874" i="1"/>
  <c r="O874" i="1"/>
  <c r="AC874" i="1"/>
  <c r="AD874" i="1" s="1"/>
  <c r="AK874" i="1" s="1"/>
  <c r="N875" i="1"/>
  <c r="O875" i="1" s="1"/>
  <c r="AL875" i="1" s="1"/>
  <c r="AC875" i="1"/>
  <c r="AD875" i="1"/>
  <c r="AK875" i="1" s="1"/>
  <c r="N876" i="1"/>
  <c r="O876" i="1" s="1"/>
  <c r="AL876" i="1" s="1"/>
  <c r="AC876" i="1"/>
  <c r="AD876" i="1"/>
  <c r="AK876" i="1"/>
  <c r="N877" i="1"/>
  <c r="O877" i="1"/>
  <c r="AC877" i="1"/>
  <c r="AD877" i="1" s="1"/>
  <c r="AK877" i="1" s="1"/>
  <c r="N878" i="1"/>
  <c r="O878" i="1"/>
  <c r="AC878" i="1"/>
  <c r="AD878" i="1" s="1"/>
  <c r="AK878" i="1" s="1"/>
  <c r="N879" i="1"/>
  <c r="O879" i="1" s="1"/>
  <c r="AC879" i="1"/>
  <c r="AD879" i="1"/>
  <c r="AK879" i="1" s="1"/>
  <c r="N880" i="1"/>
  <c r="O880" i="1" s="1"/>
  <c r="AL880" i="1" s="1"/>
  <c r="AC880" i="1"/>
  <c r="AD880" i="1"/>
  <c r="AK880" i="1"/>
  <c r="N881" i="1"/>
  <c r="O881" i="1"/>
  <c r="AC881" i="1"/>
  <c r="AD881" i="1" s="1"/>
  <c r="AK881" i="1" s="1"/>
  <c r="AM881" i="1" s="1"/>
  <c r="AL881" i="1"/>
  <c r="N882" i="1"/>
  <c r="O882" i="1"/>
  <c r="AC882" i="1"/>
  <c r="AD882" i="1" s="1"/>
  <c r="AK882" i="1" s="1"/>
  <c r="AL882" i="1" s="1"/>
  <c r="AM882" i="1"/>
  <c r="N883" i="1"/>
  <c r="O883" i="1" s="1"/>
  <c r="AL883" i="1" s="1"/>
  <c r="AC883" i="1"/>
  <c r="AD883" i="1"/>
  <c r="AK883" i="1" s="1"/>
  <c r="N884" i="1"/>
  <c r="AC884" i="1"/>
  <c r="AD884" i="1"/>
  <c r="AK884" i="1"/>
  <c r="N885" i="1"/>
  <c r="O885" i="1"/>
  <c r="AL885" i="1" s="1"/>
  <c r="AC885" i="1"/>
  <c r="AD885" i="1" s="1"/>
  <c r="AK885" i="1" s="1"/>
  <c r="AM885" i="1" s="1"/>
  <c r="N886" i="1"/>
  <c r="O886" i="1"/>
  <c r="AC886" i="1"/>
  <c r="AD886" i="1" s="1"/>
  <c r="AK886" i="1" s="1"/>
  <c r="AL886" i="1" s="1"/>
  <c r="N887" i="1"/>
  <c r="O887" i="1" s="1"/>
  <c r="AL887" i="1" s="1"/>
  <c r="AC887" i="1"/>
  <c r="AD887" i="1"/>
  <c r="AK887" i="1" s="1"/>
  <c r="N888" i="1"/>
  <c r="AC888" i="1"/>
  <c r="AD888" i="1"/>
  <c r="AK888" i="1"/>
  <c r="N889" i="1"/>
  <c r="O889" i="1"/>
  <c r="AL889" i="1" s="1"/>
  <c r="AC889" i="1"/>
  <c r="AD889" i="1" s="1"/>
  <c r="AK889" i="1" s="1"/>
  <c r="AM889" i="1" s="1"/>
  <c r="N890" i="1"/>
  <c r="O890" i="1"/>
  <c r="AC890" i="1"/>
  <c r="AD890" i="1" s="1"/>
  <c r="AK890" i="1" s="1"/>
  <c r="AL890" i="1" s="1"/>
  <c r="N891" i="1"/>
  <c r="O891" i="1" s="1"/>
  <c r="AC891" i="1"/>
  <c r="AD891" i="1"/>
  <c r="AK891" i="1" s="1"/>
  <c r="N892" i="1"/>
  <c r="AC892" i="1"/>
  <c r="AD892" i="1"/>
  <c r="AK892" i="1"/>
  <c r="N893" i="1"/>
  <c r="O893" i="1"/>
  <c r="AC893" i="1"/>
  <c r="AD893" i="1" s="1"/>
  <c r="AK893" i="1" s="1"/>
  <c r="AM893" i="1" s="1"/>
  <c r="AL893" i="1"/>
  <c r="N894" i="1"/>
  <c r="O894" i="1"/>
  <c r="AC894" i="1"/>
  <c r="AD894" i="1" s="1"/>
  <c r="AK894" i="1" s="1"/>
  <c r="AL894" i="1" s="1"/>
  <c r="AM894" i="1"/>
  <c r="N895" i="1"/>
  <c r="O895" i="1" s="1"/>
  <c r="AC895" i="1"/>
  <c r="AD895" i="1"/>
  <c r="AK895" i="1" s="1"/>
  <c r="N896" i="1"/>
  <c r="AC896" i="1"/>
  <c r="AD896" i="1"/>
  <c r="AK896" i="1"/>
  <c r="N897" i="1"/>
  <c r="O897" i="1"/>
  <c r="AC897" i="1"/>
  <c r="AD897" i="1" s="1"/>
  <c r="AK897" i="1" s="1"/>
  <c r="AM897" i="1" s="1"/>
  <c r="AL897" i="1"/>
  <c r="N898" i="1"/>
  <c r="O898" i="1"/>
  <c r="AC898" i="1"/>
  <c r="AD898" i="1" s="1"/>
  <c r="AK898" i="1" s="1"/>
  <c r="AL898" i="1" s="1"/>
  <c r="AM898" i="1"/>
  <c r="N899" i="1"/>
  <c r="O899" i="1" s="1"/>
  <c r="AL899" i="1" s="1"/>
  <c r="AC899" i="1"/>
  <c r="AD899" i="1"/>
  <c r="AK899" i="1" s="1"/>
  <c r="N900" i="1"/>
  <c r="AC900" i="1"/>
  <c r="AD900" i="1"/>
  <c r="AK900" i="1"/>
  <c r="N901" i="1"/>
  <c r="O901" i="1"/>
  <c r="AL901" i="1" s="1"/>
  <c r="AC901" i="1"/>
  <c r="AD901" i="1" s="1"/>
  <c r="AK901" i="1" s="1"/>
  <c r="AM901" i="1" s="1"/>
  <c r="N902" i="1"/>
  <c r="O902" i="1"/>
  <c r="AC902" i="1"/>
  <c r="AD902" i="1" s="1"/>
  <c r="AK902" i="1" s="1"/>
  <c r="AL902" i="1" s="1"/>
  <c r="AM902" i="1"/>
  <c r="N903" i="1"/>
  <c r="O903" i="1" s="1"/>
  <c r="AL903" i="1" s="1"/>
  <c r="AC903" i="1"/>
  <c r="AD903" i="1"/>
  <c r="AK903" i="1" s="1"/>
  <c r="N904" i="1"/>
  <c r="AC904" i="1"/>
  <c r="AD904" i="1"/>
  <c r="AK904" i="1"/>
  <c r="N905" i="1"/>
  <c r="O905" i="1"/>
  <c r="AL905" i="1" s="1"/>
  <c r="AC905" i="1"/>
  <c r="AD905" i="1" s="1"/>
  <c r="AK905" i="1" s="1"/>
  <c r="AM905" i="1" s="1"/>
  <c r="N906" i="1"/>
  <c r="O906" i="1"/>
  <c r="AC906" i="1"/>
  <c r="AD906" i="1" s="1"/>
  <c r="AK906" i="1" s="1"/>
  <c r="AL906" i="1" s="1"/>
  <c r="N907" i="1"/>
  <c r="O907" i="1" s="1"/>
  <c r="AC907" i="1"/>
  <c r="AD907" i="1"/>
  <c r="AK907" i="1" s="1"/>
  <c r="N908" i="1"/>
  <c r="AC908" i="1"/>
  <c r="AD908" i="1"/>
  <c r="AK908" i="1"/>
  <c r="N909" i="1"/>
  <c r="O909" i="1"/>
  <c r="AC909" i="1"/>
  <c r="AD909" i="1" s="1"/>
  <c r="AK909" i="1" s="1"/>
  <c r="AM909" i="1" s="1"/>
  <c r="AL909" i="1"/>
  <c r="N910" i="1"/>
  <c r="O910" i="1"/>
  <c r="AC910" i="1"/>
  <c r="AD910" i="1" s="1"/>
  <c r="AK910" i="1" s="1"/>
  <c r="AL910" i="1" s="1"/>
  <c r="AM910" i="1"/>
  <c r="N911" i="1"/>
  <c r="O911" i="1" s="1"/>
  <c r="AC911" i="1"/>
  <c r="AD911" i="1"/>
  <c r="AK911" i="1" s="1"/>
  <c r="N912" i="1"/>
  <c r="AC912" i="1"/>
  <c r="AD912" i="1"/>
  <c r="AK912" i="1"/>
  <c r="N913" i="1"/>
  <c r="O913" i="1"/>
  <c r="AC913" i="1"/>
  <c r="AD913" i="1" s="1"/>
  <c r="AK913" i="1" s="1"/>
  <c r="AM913" i="1" s="1"/>
  <c r="AL913" i="1"/>
  <c r="N914" i="1"/>
  <c r="O914" i="1"/>
  <c r="AC914" i="1"/>
  <c r="AD914" i="1" s="1"/>
  <c r="AK914" i="1" s="1"/>
  <c r="AL914" i="1" s="1"/>
  <c r="AM914" i="1"/>
  <c r="N915" i="1"/>
  <c r="O915" i="1" s="1"/>
  <c r="AL915" i="1" s="1"/>
  <c r="AC915" i="1"/>
  <c r="AD915" i="1"/>
  <c r="AK915" i="1" s="1"/>
  <c r="N916" i="1"/>
  <c r="AC916" i="1"/>
  <c r="AD916" i="1"/>
  <c r="AK916" i="1"/>
  <c r="N917" i="1"/>
  <c r="O917" i="1"/>
  <c r="AL917" i="1" s="1"/>
  <c r="AC917" i="1"/>
  <c r="AD917" i="1" s="1"/>
  <c r="AK917" i="1" s="1"/>
  <c r="AM917" i="1" s="1"/>
  <c r="N918" i="1"/>
  <c r="O918" i="1"/>
  <c r="AC918" i="1"/>
  <c r="AD918" i="1" s="1"/>
  <c r="AK918" i="1" s="1"/>
  <c r="AL918" i="1" s="1"/>
  <c r="AM918" i="1"/>
  <c r="N919" i="1"/>
  <c r="O919" i="1" s="1"/>
  <c r="AL919" i="1" s="1"/>
  <c r="AC919" i="1"/>
  <c r="AD919" i="1"/>
  <c r="AK919" i="1" s="1"/>
  <c r="N920" i="1"/>
  <c r="AC920" i="1"/>
  <c r="AD920" i="1"/>
  <c r="AK920" i="1"/>
  <c r="N921" i="1"/>
  <c r="O921" i="1"/>
  <c r="AL921" i="1" s="1"/>
  <c r="AC921" i="1"/>
  <c r="AD921" i="1" s="1"/>
  <c r="AK921" i="1" s="1"/>
  <c r="AM921" i="1" s="1"/>
  <c r="N922" i="1"/>
  <c r="O922" i="1"/>
  <c r="AC922" i="1"/>
  <c r="AD922" i="1" s="1"/>
  <c r="AK922" i="1" s="1"/>
  <c r="AL922" i="1" s="1"/>
  <c r="N923" i="1"/>
  <c r="O923" i="1" s="1"/>
  <c r="AC923" i="1"/>
  <c r="AD923" i="1"/>
  <c r="AK923" i="1" s="1"/>
  <c r="N924" i="1"/>
  <c r="AC924" i="1"/>
  <c r="AD924" i="1"/>
  <c r="AK924" i="1"/>
  <c r="N925" i="1"/>
  <c r="O925" i="1"/>
  <c r="AC925" i="1"/>
  <c r="AD925" i="1" s="1"/>
  <c r="AK925" i="1" s="1"/>
  <c r="AM925" i="1" s="1"/>
  <c r="AL925" i="1"/>
  <c r="N926" i="1"/>
  <c r="O926" i="1"/>
  <c r="AC926" i="1"/>
  <c r="AD926" i="1" s="1"/>
  <c r="AK926" i="1" s="1"/>
  <c r="AL926" i="1" s="1"/>
  <c r="AM926" i="1"/>
  <c r="N927" i="1"/>
  <c r="O927" i="1" s="1"/>
  <c r="AC927" i="1"/>
  <c r="AD927" i="1"/>
  <c r="AK927" i="1" s="1"/>
  <c r="N928" i="1"/>
  <c r="AC928" i="1"/>
  <c r="AD928" i="1"/>
  <c r="AK928" i="1"/>
  <c r="N929" i="1"/>
  <c r="O929" i="1"/>
  <c r="AC929" i="1"/>
  <c r="AD929" i="1" s="1"/>
  <c r="AK929" i="1" s="1"/>
  <c r="AM929" i="1" s="1"/>
  <c r="AL929" i="1"/>
  <c r="N930" i="1"/>
  <c r="O930" i="1"/>
  <c r="AC930" i="1"/>
  <c r="AD930" i="1" s="1"/>
  <c r="AK930" i="1" s="1"/>
  <c r="AL930" i="1" s="1"/>
  <c r="AM930" i="1"/>
  <c r="N931" i="1"/>
  <c r="O931" i="1" s="1"/>
  <c r="AL931" i="1" s="1"/>
  <c r="AC931" i="1"/>
  <c r="AD931" i="1"/>
  <c r="AK931" i="1" s="1"/>
  <c r="N932" i="1"/>
  <c r="AC932" i="1"/>
  <c r="AD932" i="1"/>
  <c r="AK932" i="1"/>
  <c r="N933" i="1"/>
  <c r="O933" i="1"/>
  <c r="AL933" i="1" s="1"/>
  <c r="AC933" i="1"/>
  <c r="AD933" i="1" s="1"/>
  <c r="AK933" i="1" s="1"/>
  <c r="AM933" i="1" s="1"/>
  <c r="N934" i="1"/>
  <c r="O934" i="1"/>
  <c r="AC934" i="1"/>
  <c r="AD934" i="1" s="1"/>
  <c r="AK934" i="1" s="1"/>
  <c r="AL934" i="1" s="1"/>
  <c r="AM934" i="1"/>
  <c r="N935" i="1"/>
  <c r="O935" i="1" s="1"/>
  <c r="AL935" i="1" s="1"/>
  <c r="AC935" i="1"/>
  <c r="AD935" i="1"/>
  <c r="AK935" i="1" s="1"/>
  <c r="N936" i="1"/>
  <c r="AC936" i="1"/>
  <c r="AD936" i="1"/>
  <c r="AK936" i="1"/>
  <c r="N937" i="1"/>
  <c r="O937" i="1"/>
  <c r="AL937" i="1" s="1"/>
  <c r="AC937" i="1"/>
  <c r="AD937" i="1" s="1"/>
  <c r="AK937" i="1" s="1"/>
  <c r="AM937" i="1" s="1"/>
  <c r="N938" i="1"/>
  <c r="O938" i="1"/>
  <c r="AC938" i="1"/>
  <c r="AD938" i="1" s="1"/>
  <c r="AK938" i="1" s="1"/>
  <c r="AL938" i="1" s="1"/>
  <c r="N939" i="1"/>
  <c r="O939" i="1" s="1"/>
  <c r="AC939" i="1"/>
  <c r="AD939" i="1"/>
  <c r="AK939" i="1" s="1"/>
  <c r="N940" i="1"/>
  <c r="AC940" i="1"/>
  <c r="AD940" i="1"/>
  <c r="AK940" i="1"/>
  <c r="N941" i="1"/>
  <c r="O941" i="1"/>
  <c r="AL941" i="1" s="1"/>
  <c r="AK941" i="1"/>
  <c r="AM941" i="1" s="1"/>
  <c r="N942" i="1"/>
  <c r="AC942" i="1"/>
  <c r="AD942" i="1"/>
  <c r="AK942" i="1"/>
  <c r="N943" i="1"/>
  <c r="O943" i="1"/>
  <c r="AC943" i="1"/>
  <c r="AD943" i="1" s="1"/>
  <c r="AK943" i="1" s="1"/>
  <c r="AM943" i="1" s="1"/>
  <c r="AL943" i="1"/>
  <c r="N944" i="1"/>
  <c r="O944" i="1"/>
  <c r="AC944" i="1"/>
  <c r="AD944" i="1" s="1"/>
  <c r="AK944" i="1" s="1"/>
  <c r="AL944" i="1" s="1"/>
  <c r="AM944" i="1"/>
  <c r="N945" i="1"/>
  <c r="O945" i="1" s="1"/>
  <c r="AL945" i="1" s="1"/>
  <c r="AC945" i="1"/>
  <c r="AD945" i="1"/>
  <c r="AK945" i="1"/>
  <c r="N946" i="1"/>
  <c r="O946" i="1" s="1"/>
  <c r="AL946" i="1" s="1"/>
  <c r="AC946" i="1"/>
  <c r="AD946" i="1"/>
  <c r="AK946" i="1"/>
  <c r="N947" i="1"/>
  <c r="O947" i="1"/>
  <c r="AL947" i="1" s="1"/>
  <c r="AC947" i="1"/>
  <c r="AD947" i="1" s="1"/>
  <c r="AK947" i="1" s="1"/>
  <c r="AM947" i="1" s="1"/>
  <c r="N948" i="1"/>
  <c r="O948" i="1"/>
  <c r="AC948" i="1"/>
  <c r="AD948" i="1"/>
  <c r="AK948" i="1" s="1"/>
  <c r="AL948" i="1" s="1"/>
  <c r="AM948" i="1"/>
  <c r="N949" i="1"/>
  <c r="AC949" i="1"/>
  <c r="AD949" i="1"/>
  <c r="AK949" i="1"/>
  <c r="N950" i="1"/>
  <c r="O950" i="1" s="1"/>
  <c r="AL950" i="1" s="1"/>
  <c r="AC950" i="1"/>
  <c r="AD950" i="1"/>
  <c r="AK950" i="1"/>
  <c r="N951" i="1"/>
  <c r="O951" i="1"/>
  <c r="AL951" i="1" s="1"/>
  <c r="AC951" i="1"/>
  <c r="AD951" i="1" s="1"/>
  <c r="AK951" i="1" s="1"/>
  <c r="AM951" i="1" s="1"/>
  <c r="N952" i="1"/>
  <c r="O952" i="1"/>
  <c r="AC952" i="1"/>
  <c r="AD952" i="1"/>
  <c r="AK952" i="1" s="1"/>
  <c r="AL952" i="1" s="1"/>
  <c r="AM952" i="1"/>
  <c r="N953" i="1"/>
  <c r="AC953" i="1"/>
  <c r="AD953" i="1"/>
  <c r="AK953" i="1"/>
  <c r="N954" i="1"/>
  <c r="O954" i="1" s="1"/>
  <c r="AL954" i="1" s="1"/>
  <c r="AC954" i="1"/>
  <c r="AD954" i="1"/>
  <c r="AK954" i="1"/>
  <c r="N955" i="1"/>
  <c r="O955" i="1"/>
  <c r="AL955" i="1" s="1"/>
  <c r="AC955" i="1"/>
  <c r="AD955" i="1" s="1"/>
  <c r="AK955" i="1" s="1"/>
  <c r="AM955" i="1" s="1"/>
  <c r="N956" i="1"/>
  <c r="O956" i="1"/>
  <c r="AC956" i="1"/>
  <c r="AD956" i="1"/>
  <c r="AK956" i="1" s="1"/>
  <c r="AL956" i="1" s="1"/>
  <c r="AM956" i="1"/>
  <c r="N957" i="1"/>
  <c r="AC957" i="1"/>
  <c r="AD957" i="1"/>
  <c r="AK957" i="1"/>
  <c r="N958" i="1"/>
  <c r="O958" i="1" s="1"/>
  <c r="AL958" i="1" s="1"/>
  <c r="AC958" i="1"/>
  <c r="AD958" i="1"/>
  <c r="AK958" i="1"/>
  <c r="N959" i="1"/>
  <c r="O959" i="1"/>
  <c r="AL959" i="1" s="1"/>
  <c r="AC959" i="1"/>
  <c r="AD959" i="1" s="1"/>
  <c r="AK959" i="1" s="1"/>
  <c r="AM959" i="1" s="1"/>
  <c r="N960" i="1"/>
  <c r="O960" i="1"/>
  <c r="AC960" i="1"/>
  <c r="AD960" i="1"/>
  <c r="AK960" i="1" s="1"/>
  <c r="AL960" i="1"/>
  <c r="AM960" i="1"/>
  <c r="N961" i="1"/>
  <c r="O961" i="1" s="1"/>
  <c r="AK961" i="1"/>
  <c r="AL961" i="1"/>
  <c r="AM961" i="1"/>
  <c r="N962" i="1"/>
  <c r="O962" i="1"/>
  <c r="AL962" i="1" s="1"/>
  <c r="AC962" i="1"/>
  <c r="AD962" i="1"/>
  <c r="AK962" i="1" s="1"/>
  <c r="AM962" i="1" s="1"/>
  <c r="N963" i="1"/>
  <c r="O963" i="1" s="1"/>
  <c r="AC963" i="1"/>
  <c r="AD963" i="1" s="1"/>
  <c r="AK963" i="1" s="1"/>
  <c r="AM963" i="1" s="1"/>
  <c r="N964" i="1"/>
  <c r="O964" i="1" s="1"/>
  <c r="AL964" i="1" s="1"/>
  <c r="AC964" i="1"/>
  <c r="AD964" i="1"/>
  <c r="AK964" i="1"/>
  <c r="N965" i="1"/>
  <c r="O965" i="1"/>
  <c r="AL965" i="1" s="1"/>
  <c r="AC965" i="1"/>
  <c r="AD965" i="1" s="1"/>
  <c r="AK965" i="1" s="1"/>
  <c r="AM965" i="1" s="1"/>
  <c r="N966" i="1"/>
  <c r="O966" i="1"/>
  <c r="AC966" i="1"/>
  <c r="AD966" i="1"/>
  <c r="AK966" i="1" s="1"/>
  <c r="AM966" i="1" s="1"/>
  <c r="AL966" i="1"/>
  <c r="N967" i="1"/>
  <c r="O967" i="1" s="1"/>
  <c r="AC967" i="1"/>
  <c r="AD967" i="1"/>
  <c r="AK967" i="1" s="1"/>
  <c r="AM967" i="1" s="1"/>
  <c r="N968" i="1"/>
  <c r="O968" i="1"/>
  <c r="AL968" i="1" s="1"/>
  <c r="AK968" i="1"/>
  <c r="AM968" i="1"/>
  <c r="N969" i="1"/>
  <c r="O969" i="1" s="1"/>
  <c r="AL969" i="1" s="1"/>
  <c r="AC969" i="1"/>
  <c r="AD969" i="1"/>
  <c r="AK969" i="1"/>
  <c r="AM969" i="1"/>
  <c r="N970" i="1"/>
  <c r="O970" i="1"/>
  <c r="AC970" i="1"/>
  <c r="AD970" i="1"/>
  <c r="AK970" i="1" s="1"/>
  <c r="AL970" i="1" s="1"/>
  <c r="N971" i="1"/>
  <c r="O971" i="1"/>
  <c r="AL971" i="1" s="1"/>
  <c r="AC971" i="1"/>
  <c r="AD971" i="1" s="1"/>
  <c r="AK971" i="1"/>
  <c r="AM971" i="1"/>
  <c r="N972" i="1"/>
  <c r="O972" i="1"/>
  <c r="AL972" i="1" s="1"/>
  <c r="AC972" i="1"/>
  <c r="AD972" i="1"/>
  <c r="AK972" i="1" s="1"/>
  <c r="AM972" i="1" s="1"/>
  <c r="N973" i="1"/>
  <c r="O973" i="1" s="1"/>
  <c r="AC973" i="1"/>
  <c r="AD973" i="1" s="1"/>
  <c r="AK973" i="1" s="1"/>
  <c r="AM973" i="1" s="1"/>
  <c r="N974" i="1"/>
  <c r="O974" i="1" s="1"/>
  <c r="AL974" i="1" s="1"/>
  <c r="AC974" i="1"/>
  <c r="AD974" i="1"/>
  <c r="AK974" i="1"/>
  <c r="N975" i="1"/>
  <c r="O975" i="1"/>
  <c r="AC975" i="1"/>
  <c r="AD975" i="1" s="1"/>
  <c r="AK975" i="1" s="1"/>
  <c r="AM975" i="1" s="1"/>
  <c r="N976" i="1"/>
  <c r="O976" i="1"/>
  <c r="AC976" i="1"/>
  <c r="AD976" i="1"/>
  <c r="AK976" i="1" s="1"/>
  <c r="AM976" i="1" s="1"/>
  <c r="AL976" i="1"/>
  <c r="N977" i="1"/>
  <c r="O977" i="1" s="1"/>
  <c r="AC977" i="1"/>
  <c r="AD977" i="1"/>
  <c r="AK977" i="1" s="1"/>
  <c r="AM977" i="1" s="1"/>
  <c r="N978" i="1"/>
  <c r="O978" i="1"/>
  <c r="AC978" i="1"/>
  <c r="AD978" i="1"/>
  <c r="AK978" i="1"/>
  <c r="AL978" i="1"/>
  <c r="N979" i="1"/>
  <c r="O979" i="1"/>
  <c r="AL979" i="1" s="1"/>
  <c r="AC979" i="1"/>
  <c r="AD979" i="1" s="1"/>
  <c r="AK979" i="1"/>
  <c r="AM979" i="1" s="1"/>
  <c r="N980" i="1"/>
  <c r="O980" i="1"/>
  <c r="AL980" i="1" s="1"/>
  <c r="AC980" i="1"/>
  <c r="AD980" i="1"/>
  <c r="AK980" i="1" s="1"/>
  <c r="AM980" i="1"/>
  <c r="N981" i="1"/>
  <c r="O981" i="1"/>
  <c r="AK981" i="1"/>
  <c r="AM981" i="1" s="1"/>
  <c r="AL981" i="1"/>
  <c r="N982" i="1"/>
  <c r="O982" i="1"/>
  <c r="AC982" i="1"/>
  <c r="AD982" i="1" s="1"/>
  <c r="AK982" i="1" s="1"/>
  <c r="N983" i="1"/>
  <c r="O983" i="1"/>
  <c r="AC983" i="1"/>
  <c r="AD983" i="1"/>
  <c r="AK983" i="1" s="1"/>
  <c r="N984" i="1"/>
  <c r="O984" i="1" s="1"/>
  <c r="AL984" i="1" s="1"/>
  <c r="AC984" i="1"/>
  <c r="AD984" i="1"/>
  <c r="AK984" i="1"/>
  <c r="N985" i="1"/>
  <c r="O985" i="1"/>
  <c r="AL985" i="1" s="1"/>
  <c r="AK985" i="1"/>
  <c r="AM985" i="1"/>
  <c r="N986" i="1"/>
  <c r="O986" i="1" s="1"/>
  <c r="AL986" i="1" s="1"/>
  <c r="AC986" i="1"/>
  <c r="AD986" i="1"/>
  <c r="AK986" i="1"/>
  <c r="N987" i="1"/>
  <c r="AM987" i="1" s="1"/>
  <c r="O987" i="1"/>
  <c r="AC987" i="1"/>
  <c r="AD987" i="1"/>
  <c r="AK987" i="1"/>
  <c r="AL987" i="1"/>
  <c r="N988" i="1"/>
  <c r="O988" i="1"/>
  <c r="AC988" i="1"/>
  <c r="AD988" i="1" s="1"/>
  <c r="AK988" i="1" s="1"/>
  <c r="N989" i="1"/>
  <c r="O989" i="1"/>
  <c r="AC989" i="1"/>
  <c r="AD989" i="1"/>
  <c r="AK989" i="1" s="1"/>
  <c r="N990" i="1"/>
  <c r="O990" i="1" s="1"/>
  <c r="AL990" i="1" s="1"/>
  <c r="AC990" i="1"/>
  <c r="AD990" i="1"/>
  <c r="AK990" i="1"/>
  <c r="N991" i="1"/>
  <c r="AM991" i="1" s="1"/>
  <c r="O991" i="1"/>
  <c r="AC991" i="1"/>
  <c r="AD991" i="1"/>
  <c r="AK991" i="1"/>
  <c r="AL991" i="1"/>
  <c r="N992" i="1"/>
  <c r="O992" i="1"/>
  <c r="AC992" i="1"/>
  <c r="AD992" i="1" s="1"/>
  <c r="AK992" i="1" s="1"/>
  <c r="N993" i="1"/>
  <c r="O993" i="1"/>
  <c r="AC993" i="1"/>
  <c r="AD993" i="1"/>
  <c r="AK993" i="1" s="1"/>
  <c r="N994" i="1"/>
  <c r="O994" i="1" s="1"/>
  <c r="AL994" i="1" s="1"/>
  <c r="AC994" i="1"/>
  <c r="AD994" i="1"/>
  <c r="AK994" i="1"/>
  <c r="N995" i="1"/>
  <c r="AM995" i="1" s="1"/>
  <c r="O995" i="1"/>
  <c r="AC995" i="1"/>
  <c r="AD995" i="1"/>
  <c r="AK995" i="1"/>
  <c r="AL995" i="1"/>
  <c r="N996" i="1"/>
  <c r="O996" i="1"/>
  <c r="AC996" i="1"/>
  <c r="AD996" i="1" s="1"/>
  <c r="AK996" i="1" s="1"/>
  <c r="N997" i="1"/>
  <c r="O997" i="1"/>
  <c r="AC997" i="1"/>
  <c r="AD997" i="1"/>
  <c r="AK997" i="1" s="1"/>
  <c r="N998" i="1"/>
  <c r="O998" i="1" s="1"/>
  <c r="AL998" i="1" s="1"/>
  <c r="AC998" i="1"/>
  <c r="AD998" i="1"/>
  <c r="AK998" i="1"/>
  <c r="N999" i="1"/>
  <c r="AM999" i="1" s="1"/>
  <c r="O999" i="1"/>
  <c r="AC999" i="1"/>
  <c r="AD999" i="1"/>
  <c r="AK999" i="1"/>
  <c r="AL999" i="1"/>
  <c r="N1000" i="1"/>
  <c r="O1000" i="1"/>
  <c r="AC1000" i="1"/>
  <c r="AD1000" i="1" s="1"/>
  <c r="AK1000" i="1" s="1"/>
  <c r="N1001" i="1"/>
  <c r="O1001" i="1"/>
  <c r="AC1001" i="1"/>
  <c r="AD1001" i="1"/>
  <c r="AK1001" i="1" s="1"/>
  <c r="N1002" i="1"/>
  <c r="O1002" i="1" s="1"/>
  <c r="AL1002" i="1" s="1"/>
  <c r="AC1002" i="1"/>
  <c r="AD1002" i="1"/>
  <c r="AK1002" i="1"/>
  <c r="N1003" i="1"/>
  <c r="AM1003" i="1" s="1"/>
  <c r="O1003" i="1"/>
  <c r="AC1003" i="1"/>
  <c r="AD1003" i="1"/>
  <c r="AK1003" i="1"/>
  <c r="AL1003" i="1"/>
  <c r="N1004" i="1"/>
  <c r="O1004" i="1"/>
  <c r="AC1004" i="1"/>
  <c r="AD1004" i="1" s="1"/>
  <c r="AK1004" i="1" s="1"/>
  <c r="N1005" i="1"/>
  <c r="O1005" i="1"/>
  <c r="AC1005" i="1"/>
  <c r="AD1005" i="1"/>
  <c r="AK1005" i="1" s="1"/>
  <c r="N1006" i="1"/>
  <c r="O1006" i="1" s="1"/>
  <c r="AL1006" i="1" s="1"/>
  <c r="AC1006" i="1"/>
  <c r="AD1006" i="1"/>
  <c r="AK1006" i="1"/>
  <c r="N1007" i="1"/>
  <c r="AM1007" i="1" s="1"/>
  <c r="O1007" i="1"/>
  <c r="AC1007" i="1"/>
  <c r="AD1007" i="1"/>
  <c r="AK1007" i="1"/>
  <c r="AL1007" i="1"/>
  <c r="N1008" i="1"/>
  <c r="O1008" i="1"/>
  <c r="AC1008" i="1"/>
  <c r="AD1008" i="1" s="1"/>
  <c r="AK1008" i="1" s="1"/>
  <c r="N1009" i="1"/>
  <c r="O1009" i="1"/>
  <c r="AC1009" i="1"/>
  <c r="AD1009" i="1"/>
  <c r="AK1009" i="1" s="1"/>
  <c r="N1010" i="1"/>
  <c r="O1010" i="1" s="1"/>
  <c r="AL1010" i="1" s="1"/>
  <c r="AC1010" i="1"/>
  <c r="AD1010" i="1"/>
  <c r="AK1010" i="1"/>
  <c r="N1011" i="1"/>
  <c r="AM1011" i="1" s="1"/>
  <c r="O1011" i="1"/>
  <c r="AC1011" i="1"/>
  <c r="AD1011" i="1"/>
  <c r="AK1011" i="1"/>
  <c r="AL1011" i="1"/>
  <c r="N1012" i="1"/>
  <c r="O1012" i="1"/>
  <c r="AC1012" i="1"/>
  <c r="AD1012" i="1" s="1"/>
  <c r="AK1012" i="1" s="1"/>
  <c r="N1013" i="1"/>
  <c r="O1013" i="1"/>
  <c r="AC1013" i="1"/>
  <c r="AD1013" i="1"/>
  <c r="AK1013" i="1" s="1"/>
  <c r="N1014" i="1"/>
  <c r="O1014" i="1" s="1"/>
  <c r="AL1014" i="1" s="1"/>
  <c r="AC1014" i="1"/>
  <c r="AD1014" i="1"/>
  <c r="AK1014" i="1"/>
  <c r="N1015" i="1"/>
  <c r="AM1015" i="1" s="1"/>
  <c r="O1015" i="1"/>
  <c r="AC1015" i="1"/>
  <c r="AD1015" i="1"/>
  <c r="AK1015" i="1"/>
  <c r="AL1015" i="1"/>
  <c r="N1016" i="1"/>
  <c r="O1016" i="1"/>
  <c r="AC1016" i="1"/>
  <c r="AD1016" i="1" s="1"/>
  <c r="AK1016" i="1" s="1"/>
  <c r="N1017" i="1"/>
  <c r="O1017" i="1"/>
  <c r="AC1017" i="1"/>
  <c r="AD1017" i="1"/>
  <c r="AK1017" i="1" s="1"/>
  <c r="N1018" i="1"/>
  <c r="O1018" i="1" s="1"/>
  <c r="AL1018" i="1" s="1"/>
  <c r="AC1018" i="1"/>
  <c r="AD1018" i="1"/>
  <c r="AK1018" i="1"/>
  <c r="N1019" i="1"/>
  <c r="AM1019" i="1" s="1"/>
  <c r="O1019" i="1"/>
  <c r="AC1019" i="1"/>
  <c r="AD1019" i="1"/>
  <c r="AK1019" i="1"/>
  <c r="AL1019" i="1"/>
  <c r="N1020" i="1"/>
  <c r="O1020" i="1"/>
  <c r="AC1020" i="1"/>
  <c r="AD1020" i="1" s="1"/>
  <c r="AK1020" i="1" s="1"/>
  <c r="N1021" i="1"/>
  <c r="O1021" i="1"/>
  <c r="AC1021" i="1"/>
  <c r="AD1021" i="1"/>
  <c r="AK1021" i="1" s="1"/>
  <c r="N1022" i="1"/>
  <c r="O1022" i="1" s="1"/>
  <c r="AL1022" i="1" s="1"/>
  <c r="AC1022" i="1"/>
  <c r="AD1022" i="1"/>
  <c r="AK1022" i="1"/>
  <c r="N1023" i="1"/>
  <c r="AM1023" i="1" s="1"/>
  <c r="O1023" i="1"/>
  <c r="AC1023" i="1"/>
  <c r="AD1023" i="1"/>
  <c r="AK1023" i="1"/>
  <c r="AL1023" i="1"/>
  <c r="N1024" i="1"/>
  <c r="O1024" i="1"/>
  <c r="AC1024" i="1"/>
  <c r="AD1024" i="1" s="1"/>
  <c r="AK1024" i="1" s="1"/>
  <c r="N1025" i="1"/>
  <c r="O1025" i="1"/>
  <c r="AC1025" i="1"/>
  <c r="AD1025" i="1"/>
  <c r="AK1025" i="1" s="1"/>
  <c r="N1026" i="1"/>
  <c r="O1026" i="1" s="1"/>
  <c r="AL1026" i="1" s="1"/>
  <c r="AC1026" i="1"/>
  <c r="AD1026" i="1"/>
  <c r="AK1026" i="1"/>
  <c r="N1027" i="1"/>
  <c r="AM1027" i="1" s="1"/>
  <c r="O1027" i="1"/>
  <c r="AC1027" i="1"/>
  <c r="AD1027" i="1"/>
  <c r="AK1027" i="1"/>
  <c r="AL1027" i="1"/>
  <c r="N1028" i="1"/>
  <c r="O1028" i="1"/>
  <c r="AC1028" i="1"/>
  <c r="AD1028" i="1" s="1"/>
  <c r="AK1028" i="1" s="1"/>
  <c r="N1029" i="1"/>
  <c r="O1029" i="1"/>
  <c r="AC1029" i="1"/>
  <c r="AD1029" i="1"/>
  <c r="AK1029" i="1" s="1"/>
  <c r="N1030" i="1"/>
  <c r="O1030" i="1" s="1"/>
  <c r="AL1030" i="1" s="1"/>
  <c r="AC1030" i="1"/>
  <c r="AD1030" i="1"/>
  <c r="AK1030" i="1"/>
  <c r="N1031" i="1"/>
  <c r="AM1031" i="1" s="1"/>
  <c r="O1031" i="1"/>
  <c r="AC1031" i="1"/>
  <c r="AD1031" i="1"/>
  <c r="AK1031" i="1"/>
  <c r="AL1031" i="1"/>
  <c r="N1032" i="1"/>
  <c r="O1032" i="1"/>
  <c r="AC1032" i="1"/>
  <c r="AD1032" i="1" s="1"/>
  <c r="AK1032" i="1" s="1"/>
  <c r="N1033" i="1"/>
  <c r="O1033" i="1"/>
  <c r="AC1033" i="1"/>
  <c r="AD1033" i="1"/>
  <c r="AK1033" i="1" s="1"/>
  <c r="N1034" i="1"/>
  <c r="O1034" i="1" s="1"/>
  <c r="AL1034" i="1" s="1"/>
  <c r="AC1034" i="1"/>
  <c r="AD1034" i="1"/>
  <c r="AK1034" i="1"/>
  <c r="N1035" i="1"/>
  <c r="AM1035" i="1" s="1"/>
  <c r="O1035" i="1"/>
  <c r="AC1035" i="1"/>
  <c r="AD1035" i="1"/>
  <c r="AK1035" i="1"/>
  <c r="AL1035" i="1"/>
  <c r="N1036" i="1"/>
  <c r="O1036" i="1"/>
  <c r="AC1036" i="1"/>
  <c r="AD1036" i="1" s="1"/>
  <c r="AK1036" i="1" s="1"/>
  <c r="N1037" i="1"/>
  <c r="O1037" i="1"/>
  <c r="AC1037" i="1"/>
  <c r="AD1037" i="1"/>
  <c r="AK1037" i="1" s="1"/>
  <c r="N1038" i="1"/>
  <c r="O1038" i="1" s="1"/>
  <c r="AL1038" i="1" s="1"/>
  <c r="AC1038" i="1"/>
  <c r="AD1038" i="1"/>
  <c r="AK1038" i="1"/>
  <c r="N1039" i="1"/>
  <c r="AM1039" i="1" s="1"/>
  <c r="O1039" i="1"/>
  <c r="AC1039" i="1"/>
  <c r="AD1039" i="1"/>
  <c r="AK1039" i="1"/>
  <c r="AL1039" i="1"/>
  <c r="N1040" i="1"/>
  <c r="O1040" i="1"/>
  <c r="AC1040" i="1"/>
  <c r="AD1040" i="1" s="1"/>
  <c r="AK1040" i="1" s="1"/>
  <c r="N1041" i="1"/>
  <c r="O1041" i="1"/>
  <c r="AC1041" i="1"/>
  <c r="AD1041" i="1"/>
  <c r="AK1041" i="1" s="1"/>
  <c r="N1042" i="1"/>
  <c r="O1042" i="1" s="1"/>
  <c r="AL1042" i="1" s="1"/>
  <c r="AC1042" i="1"/>
  <c r="AD1042" i="1"/>
  <c r="AK1042" i="1"/>
  <c r="N1043" i="1"/>
  <c r="AM1043" i="1" s="1"/>
  <c r="O1043" i="1"/>
  <c r="AC1043" i="1"/>
  <c r="AD1043" i="1"/>
  <c r="AK1043" i="1"/>
  <c r="AL1043" i="1"/>
  <c r="N1044" i="1"/>
  <c r="O1044" i="1"/>
  <c r="AC1044" i="1"/>
  <c r="AD1044" i="1" s="1"/>
  <c r="AK1044" i="1" s="1"/>
  <c r="N1045" i="1"/>
  <c r="O1045" i="1"/>
  <c r="AC1045" i="1"/>
  <c r="AD1045" i="1"/>
  <c r="AK1045" i="1" s="1"/>
  <c r="N1046" i="1"/>
  <c r="O1046" i="1" s="1"/>
  <c r="AL1046" i="1" s="1"/>
  <c r="AC1046" i="1"/>
  <c r="AD1046" i="1"/>
  <c r="AK1046" i="1"/>
  <c r="N1047" i="1"/>
  <c r="AM1047" i="1" s="1"/>
  <c r="O1047" i="1"/>
  <c r="AC1047" i="1"/>
  <c r="AD1047" i="1"/>
  <c r="AK1047" i="1"/>
  <c r="AL1047" i="1"/>
  <c r="N1048" i="1"/>
  <c r="O1048" i="1"/>
  <c r="AC1048" i="1"/>
  <c r="AD1048" i="1" s="1"/>
  <c r="AK1048" i="1" s="1"/>
  <c r="N1049" i="1"/>
  <c r="O1049" i="1"/>
  <c r="AC1049" i="1"/>
  <c r="AD1049" i="1"/>
  <c r="AK1049" i="1" s="1"/>
  <c r="N1050" i="1"/>
  <c r="O1050" i="1" s="1"/>
  <c r="AL1050" i="1" s="1"/>
  <c r="AC1050" i="1"/>
  <c r="AD1050" i="1"/>
  <c r="AK1050" i="1"/>
  <c r="N1051" i="1"/>
  <c r="AM1051" i="1" s="1"/>
  <c r="O1051" i="1"/>
  <c r="AC1051" i="1"/>
  <c r="AD1051" i="1"/>
  <c r="AK1051" i="1"/>
  <c r="AL1051" i="1"/>
  <c r="N1052" i="1"/>
  <c r="O1052" i="1"/>
  <c r="AC1052" i="1"/>
  <c r="AD1052" i="1" s="1"/>
  <c r="AK1052" i="1" s="1"/>
  <c r="N1053" i="1"/>
  <c r="O1053" i="1"/>
  <c r="AC1053" i="1"/>
  <c r="AD1053" i="1"/>
  <c r="AK1053" i="1" s="1"/>
  <c r="N1054" i="1"/>
  <c r="O1054" i="1" s="1"/>
  <c r="AL1054" i="1" s="1"/>
  <c r="AC1054" i="1"/>
  <c r="AD1054" i="1"/>
  <c r="AK1054" i="1"/>
  <c r="N1055" i="1"/>
  <c r="AM1055" i="1" s="1"/>
  <c r="O1055" i="1"/>
  <c r="AC1055" i="1"/>
  <c r="AD1055" i="1"/>
  <c r="AK1055" i="1"/>
  <c r="AL1055" i="1"/>
  <c r="N1056" i="1"/>
  <c r="O1056" i="1"/>
  <c r="AC1056" i="1"/>
  <c r="AD1056" i="1" s="1"/>
  <c r="AK1056" i="1" s="1"/>
  <c r="N1057" i="1"/>
  <c r="O1057" i="1"/>
  <c r="AC1057" i="1"/>
  <c r="AD1057" i="1"/>
  <c r="AK1057" i="1" s="1"/>
  <c r="N1058" i="1"/>
  <c r="O1058" i="1" s="1"/>
  <c r="AL1058" i="1" s="1"/>
  <c r="AC1058" i="1"/>
  <c r="AD1058" i="1"/>
  <c r="AK1058" i="1"/>
  <c r="N1059" i="1"/>
  <c r="AM1059" i="1" s="1"/>
  <c r="O1059" i="1"/>
  <c r="AC1059" i="1"/>
  <c r="AD1059" i="1"/>
  <c r="AK1059" i="1"/>
  <c r="AL1059" i="1"/>
  <c r="N1060" i="1"/>
  <c r="O1060" i="1"/>
  <c r="AC1060" i="1"/>
  <c r="AD1060" i="1" s="1"/>
  <c r="AK1060" i="1" s="1"/>
  <c r="N1061" i="1"/>
  <c r="O1061" i="1"/>
  <c r="AC1061" i="1"/>
  <c r="AD1061" i="1"/>
  <c r="AK1061" i="1" s="1"/>
  <c r="N1062" i="1"/>
  <c r="O1062" i="1" s="1"/>
  <c r="AL1062" i="1" s="1"/>
  <c r="AC1062" i="1"/>
  <c r="AD1062" i="1"/>
  <c r="AK1062" i="1"/>
  <c r="N1063" i="1"/>
  <c r="AM1063" i="1" s="1"/>
  <c r="O1063" i="1"/>
  <c r="AC1063" i="1"/>
  <c r="AD1063" i="1"/>
  <c r="AK1063" i="1"/>
  <c r="AL1063" i="1"/>
  <c r="N1064" i="1"/>
  <c r="O1064" i="1"/>
  <c r="AC1064" i="1"/>
  <c r="AD1064" i="1" s="1"/>
  <c r="AK1064" i="1" s="1"/>
  <c r="N1065" i="1"/>
  <c r="O1065" i="1"/>
  <c r="AC1065" i="1"/>
  <c r="AD1065" i="1"/>
  <c r="AK1065" i="1" s="1"/>
  <c r="N1066" i="1"/>
  <c r="O1066" i="1" s="1"/>
  <c r="AL1066" i="1" s="1"/>
  <c r="AC1066" i="1"/>
  <c r="AD1066" i="1"/>
  <c r="AK1066" i="1"/>
  <c r="N1067" i="1"/>
  <c r="AM1067" i="1" s="1"/>
  <c r="O1067" i="1"/>
  <c r="AC1067" i="1"/>
  <c r="AD1067" i="1"/>
  <c r="AK1067" i="1"/>
  <c r="AL1067" i="1"/>
  <c r="N1068" i="1"/>
  <c r="O1068" i="1"/>
  <c r="AC1068" i="1"/>
  <c r="AD1068" i="1" s="1"/>
  <c r="AK1068" i="1" s="1"/>
  <c r="N1069" i="1"/>
  <c r="O1069" i="1"/>
  <c r="AC1069" i="1"/>
  <c r="AD1069" i="1"/>
  <c r="AK1069" i="1" s="1"/>
  <c r="N1070" i="1"/>
  <c r="O1070" i="1" s="1"/>
  <c r="AL1070" i="1" s="1"/>
  <c r="AC1070" i="1"/>
  <c r="AD1070" i="1"/>
  <c r="AK1070" i="1"/>
  <c r="N1071" i="1"/>
  <c r="AM1071" i="1" s="1"/>
  <c r="O1071" i="1"/>
  <c r="AC1071" i="1"/>
  <c r="AD1071" i="1"/>
  <c r="AK1071" i="1"/>
  <c r="AL1071" i="1"/>
  <c r="N1072" i="1"/>
  <c r="O1072" i="1"/>
  <c r="AC1072" i="1"/>
  <c r="AD1072" i="1" s="1"/>
  <c r="AK1072" i="1" s="1"/>
  <c r="N1073" i="1"/>
  <c r="O1073" i="1"/>
  <c r="AC1073" i="1"/>
  <c r="AD1073" i="1"/>
  <c r="AK1073" i="1" s="1"/>
  <c r="N1074" i="1"/>
  <c r="O1074" i="1" s="1"/>
  <c r="AL1074" i="1" s="1"/>
  <c r="AC1074" i="1"/>
  <c r="AD1074" i="1"/>
  <c r="AK1074" i="1"/>
  <c r="N1075" i="1"/>
  <c r="AM1075" i="1" s="1"/>
  <c r="O1075" i="1"/>
  <c r="AC1075" i="1"/>
  <c r="AD1075" i="1"/>
  <c r="AK1075" i="1"/>
  <c r="AL1075" i="1"/>
  <c r="N1076" i="1"/>
  <c r="O1076" i="1"/>
  <c r="AC1076" i="1"/>
  <c r="AD1076" i="1" s="1"/>
  <c r="AK1076" i="1" s="1"/>
  <c r="N1077" i="1"/>
  <c r="O1077" i="1"/>
  <c r="AC1077" i="1"/>
  <c r="AD1077" i="1"/>
  <c r="AK1077" i="1" s="1"/>
  <c r="N1078" i="1"/>
  <c r="O1078" i="1" s="1"/>
  <c r="AL1078" i="1" s="1"/>
  <c r="AC1078" i="1"/>
  <c r="AD1078" i="1"/>
  <c r="AK1078" i="1"/>
  <c r="N1079" i="1"/>
  <c r="AM1079" i="1" s="1"/>
  <c r="O1079" i="1"/>
  <c r="AC1079" i="1"/>
  <c r="AD1079" i="1"/>
  <c r="AK1079" i="1"/>
  <c r="AL1079" i="1"/>
  <c r="N1080" i="1"/>
  <c r="O1080" i="1"/>
  <c r="AC1080" i="1"/>
  <c r="AD1080" i="1" s="1"/>
  <c r="AK1080" i="1" s="1"/>
  <c r="N1081" i="1"/>
  <c r="O1081" i="1"/>
  <c r="AC1081" i="1"/>
  <c r="AD1081" i="1"/>
  <c r="AK1081" i="1" s="1"/>
  <c r="N1082" i="1"/>
  <c r="O1082" i="1" s="1"/>
  <c r="AL1082" i="1" s="1"/>
  <c r="AC1082" i="1"/>
  <c r="AD1082" i="1"/>
  <c r="AK1082" i="1"/>
  <c r="N1083" i="1"/>
  <c r="AM1083" i="1" s="1"/>
  <c r="O1083" i="1"/>
  <c r="AC1083" i="1"/>
  <c r="AD1083" i="1"/>
  <c r="AK1083" i="1"/>
  <c r="AL1083" i="1"/>
  <c r="N1084" i="1"/>
  <c r="O1084" i="1"/>
  <c r="AC1084" i="1"/>
  <c r="AD1084" i="1" s="1"/>
  <c r="AK1084" i="1" s="1"/>
  <c r="N1085" i="1"/>
  <c r="O1085" i="1"/>
  <c r="AC1085" i="1"/>
  <c r="AD1085" i="1"/>
  <c r="AK1085" i="1" s="1"/>
  <c r="N1086" i="1"/>
  <c r="O1086" i="1" s="1"/>
  <c r="AL1086" i="1" s="1"/>
  <c r="AC1086" i="1"/>
  <c r="AD1086" i="1"/>
  <c r="AK1086" i="1"/>
  <c r="N1087" i="1"/>
  <c r="AM1087" i="1" s="1"/>
  <c r="O1087" i="1"/>
  <c r="AC1087" i="1"/>
  <c r="AD1087" i="1"/>
  <c r="AK1087" i="1"/>
  <c r="AL1087" i="1"/>
  <c r="N1088" i="1"/>
  <c r="O1088" i="1"/>
  <c r="AC1088" i="1"/>
  <c r="AD1088" i="1" s="1"/>
  <c r="AK1088" i="1" s="1"/>
  <c r="N1089" i="1"/>
  <c r="O1089" i="1"/>
  <c r="AC1089" i="1"/>
  <c r="AD1089" i="1"/>
  <c r="AK1089" i="1" s="1"/>
  <c r="N1090" i="1"/>
  <c r="O1090" i="1" s="1"/>
  <c r="AL1090" i="1" s="1"/>
  <c r="AC1090" i="1"/>
  <c r="AD1090" i="1"/>
  <c r="AK1090" i="1"/>
  <c r="N1091" i="1"/>
  <c r="AM1091" i="1" s="1"/>
  <c r="O1091" i="1"/>
  <c r="AC1091" i="1"/>
  <c r="AD1091" i="1"/>
  <c r="AK1091" i="1"/>
  <c r="AL1091" i="1"/>
  <c r="N1092" i="1"/>
  <c r="O1092" i="1"/>
  <c r="AC1092" i="1"/>
  <c r="AD1092" i="1" s="1"/>
  <c r="AK1092" i="1" s="1"/>
  <c r="N1093" i="1"/>
  <c r="O1093" i="1"/>
  <c r="AC1093" i="1"/>
  <c r="AD1093" i="1"/>
  <c r="AK1093" i="1" s="1"/>
  <c r="N1094" i="1"/>
  <c r="O1094" i="1" s="1"/>
  <c r="AL1094" i="1" s="1"/>
  <c r="AC1094" i="1"/>
  <c r="AD1094" i="1"/>
  <c r="AK1094" i="1"/>
  <c r="N1095" i="1"/>
  <c r="AM1095" i="1" s="1"/>
  <c r="O1095" i="1"/>
  <c r="AC1095" i="1"/>
  <c r="AD1095" i="1"/>
  <c r="AK1095" i="1"/>
  <c r="AL1095" i="1"/>
  <c r="N1096" i="1"/>
  <c r="O1096" i="1"/>
  <c r="AC1096" i="1"/>
  <c r="AD1096" i="1" s="1"/>
  <c r="AK1096" i="1" s="1"/>
  <c r="N1097" i="1"/>
  <c r="O1097" i="1"/>
  <c r="AC1097" i="1"/>
  <c r="AD1097" i="1"/>
  <c r="AK1097" i="1" s="1"/>
  <c r="N1098" i="1"/>
  <c r="O1098" i="1" s="1"/>
  <c r="AL1098" i="1" s="1"/>
  <c r="AC1098" i="1"/>
  <c r="AD1098" i="1"/>
  <c r="AK1098" i="1"/>
  <c r="N1099" i="1"/>
  <c r="AM1099" i="1" s="1"/>
  <c r="O1099" i="1"/>
  <c r="AC1099" i="1"/>
  <c r="AD1099" i="1"/>
  <c r="AK1099" i="1"/>
  <c r="AL1099" i="1"/>
  <c r="N1100" i="1"/>
  <c r="O1100" i="1"/>
  <c r="AC1100" i="1"/>
  <c r="AD1100" i="1" s="1"/>
  <c r="AK1100" i="1" s="1"/>
  <c r="N1101" i="1"/>
  <c r="O1101" i="1"/>
  <c r="AC1101" i="1"/>
  <c r="AD1101" i="1"/>
  <c r="AK1101" i="1" s="1"/>
  <c r="N1102" i="1"/>
  <c r="O1102" i="1" s="1"/>
  <c r="AL1102" i="1" s="1"/>
  <c r="AC1102" i="1"/>
  <c r="AD1102" i="1"/>
  <c r="AK1102" i="1"/>
  <c r="N1103" i="1"/>
  <c r="AM1103" i="1" s="1"/>
  <c r="O1103" i="1"/>
  <c r="AC1103" i="1"/>
  <c r="AD1103" i="1"/>
  <c r="AK1103" i="1"/>
  <c r="AL1103" i="1"/>
  <c r="N1104" i="1"/>
  <c r="O1104" i="1"/>
  <c r="AC1104" i="1"/>
  <c r="AD1104" i="1" s="1"/>
  <c r="AK1104" i="1" s="1"/>
  <c r="N1105" i="1"/>
  <c r="O1105" i="1"/>
  <c r="AC1105" i="1"/>
  <c r="AD1105" i="1"/>
  <c r="AK1105" i="1" s="1"/>
  <c r="N1106" i="1"/>
  <c r="O1106" i="1" s="1"/>
  <c r="AL1106" i="1" s="1"/>
  <c r="AC1106" i="1"/>
  <c r="AD1106" i="1"/>
  <c r="AK1106" i="1"/>
  <c r="N1107" i="1"/>
  <c r="AM1107" i="1" s="1"/>
  <c r="O1107" i="1"/>
  <c r="AC1107" i="1"/>
  <c r="AD1107" i="1"/>
  <c r="AK1107" i="1"/>
  <c r="AL1107" i="1"/>
  <c r="N1108" i="1"/>
  <c r="O1108" i="1"/>
  <c r="AC1108" i="1"/>
  <c r="AD1108" i="1" s="1"/>
  <c r="AK1108" i="1" s="1"/>
  <c r="N1109" i="1"/>
  <c r="O1109" i="1"/>
  <c r="AC1109" i="1"/>
  <c r="AD1109" i="1"/>
  <c r="AK1109" i="1" s="1"/>
  <c r="N1110" i="1"/>
  <c r="O1110" i="1" s="1"/>
  <c r="AL1110" i="1" s="1"/>
  <c r="AC1110" i="1"/>
  <c r="AD1110" i="1"/>
  <c r="AK1110" i="1"/>
  <c r="N1111" i="1"/>
  <c r="AM1111" i="1" s="1"/>
  <c r="O1111" i="1"/>
  <c r="AC1111" i="1"/>
  <c r="AD1111" i="1"/>
  <c r="AK1111" i="1"/>
  <c r="AL1111" i="1"/>
  <c r="N1112" i="1"/>
  <c r="O1112" i="1"/>
  <c r="AC1112" i="1"/>
  <c r="AD1112" i="1" s="1"/>
  <c r="AK1112" i="1" s="1"/>
  <c r="N1113" i="1"/>
  <c r="O1113" i="1"/>
  <c r="AC1113" i="1"/>
  <c r="AD1113" i="1"/>
  <c r="AK1113" i="1" s="1"/>
  <c r="N1114" i="1"/>
  <c r="O1114" i="1" s="1"/>
  <c r="AL1114" i="1" s="1"/>
  <c r="AC1114" i="1"/>
  <c r="AD1114" i="1"/>
  <c r="AK1114" i="1"/>
  <c r="N1115" i="1"/>
  <c r="AM1115" i="1" s="1"/>
  <c r="O1115" i="1"/>
  <c r="AC1115" i="1"/>
  <c r="AD1115" i="1"/>
  <c r="AK1115" i="1"/>
  <c r="AL1115" i="1"/>
  <c r="N1116" i="1"/>
  <c r="O1116" i="1"/>
  <c r="AC1116" i="1"/>
  <c r="AD1116" i="1" s="1"/>
  <c r="AK1116" i="1" s="1"/>
  <c r="N1117" i="1"/>
  <c r="O1117" i="1"/>
  <c r="AC1117" i="1"/>
  <c r="AD1117" i="1"/>
  <c r="AK1117" i="1" s="1"/>
  <c r="N1118" i="1"/>
  <c r="O1118" i="1" s="1"/>
  <c r="AL1118" i="1" s="1"/>
  <c r="AC1118" i="1"/>
  <c r="AD1118" i="1"/>
  <c r="AK1118" i="1"/>
  <c r="N1119" i="1"/>
  <c r="AM1119" i="1" s="1"/>
  <c r="O1119" i="1"/>
  <c r="AC1119" i="1"/>
  <c r="AD1119" i="1"/>
  <c r="AK1119" i="1"/>
  <c r="AL1119" i="1"/>
  <c r="N1120" i="1"/>
  <c r="O1120" i="1"/>
  <c r="AC1120" i="1"/>
  <c r="AD1120" i="1" s="1"/>
  <c r="AK1120" i="1" s="1"/>
  <c r="N1121" i="1"/>
  <c r="O1121" i="1"/>
  <c r="AC1121" i="1"/>
  <c r="AD1121" i="1"/>
  <c r="AK1121" i="1" s="1"/>
  <c r="N1122" i="1"/>
  <c r="O1122" i="1" s="1"/>
  <c r="AL1122" i="1" s="1"/>
  <c r="AC1122" i="1"/>
  <c r="AD1122" i="1"/>
  <c r="AK1122" i="1"/>
  <c r="N1123" i="1"/>
  <c r="AM1123" i="1" s="1"/>
  <c r="O1123" i="1"/>
  <c r="AC1123" i="1"/>
  <c r="AD1123" i="1"/>
  <c r="AK1123" i="1"/>
  <c r="AL1123" i="1"/>
  <c r="N1124" i="1"/>
  <c r="O1124" i="1"/>
  <c r="AC1124" i="1"/>
  <c r="AD1124" i="1" s="1"/>
  <c r="AK1124" i="1" s="1"/>
  <c r="N1125" i="1"/>
  <c r="O1125" i="1"/>
  <c r="AC1125" i="1"/>
  <c r="AD1125" i="1"/>
  <c r="AK1125" i="1" s="1"/>
  <c r="N1126" i="1"/>
  <c r="O1126" i="1" s="1"/>
  <c r="AL1126" i="1" s="1"/>
  <c r="AC1126" i="1"/>
  <c r="AD1126" i="1"/>
  <c r="AK1126" i="1"/>
  <c r="N1127" i="1"/>
  <c r="AM1127" i="1" s="1"/>
  <c r="O1127" i="1"/>
  <c r="AC1127" i="1"/>
  <c r="AD1127" i="1"/>
  <c r="AK1127" i="1"/>
  <c r="AL1127" i="1"/>
  <c r="N1128" i="1"/>
  <c r="O1128" i="1"/>
  <c r="AC1128" i="1"/>
  <c r="AD1128" i="1" s="1"/>
  <c r="AK1128" i="1" s="1"/>
  <c r="N1129" i="1"/>
  <c r="O1129" i="1"/>
  <c r="AC1129" i="1"/>
  <c r="AD1129" i="1"/>
  <c r="AK1129" i="1" s="1"/>
  <c r="N1130" i="1"/>
  <c r="O1130" i="1" s="1"/>
  <c r="AL1130" i="1" s="1"/>
  <c r="AC1130" i="1"/>
  <c r="AD1130" i="1"/>
  <c r="AK1130" i="1"/>
  <c r="N1131" i="1"/>
  <c r="AM1131" i="1" s="1"/>
  <c r="O1131" i="1"/>
  <c r="AC1131" i="1"/>
  <c r="AD1131" i="1"/>
  <c r="AK1131" i="1"/>
  <c r="AL1131" i="1"/>
  <c r="N1132" i="1"/>
  <c r="O1132" i="1"/>
  <c r="AC1132" i="1"/>
  <c r="AD1132" i="1" s="1"/>
  <c r="AK1132" i="1" s="1"/>
  <c r="N1133" i="1"/>
  <c r="O1133" i="1"/>
  <c r="AC1133" i="1"/>
  <c r="AD1133" i="1"/>
  <c r="AK1133" i="1" s="1"/>
  <c r="N1134" i="1"/>
  <c r="O1134" i="1" s="1"/>
  <c r="AL1134" i="1" s="1"/>
  <c r="AC1134" i="1"/>
  <c r="AD1134" i="1"/>
  <c r="AK1134" i="1"/>
  <c r="N1135" i="1"/>
  <c r="AM1135" i="1" s="1"/>
  <c r="O1135" i="1"/>
  <c r="AC1135" i="1"/>
  <c r="AD1135" i="1"/>
  <c r="AK1135" i="1"/>
  <c r="AL1135" i="1"/>
  <c r="N1136" i="1"/>
  <c r="O1136" i="1"/>
  <c r="AC1136" i="1"/>
  <c r="AD1136" i="1" s="1"/>
  <c r="AK1136" i="1" s="1"/>
  <c r="N1137" i="1"/>
  <c r="O1137" i="1"/>
  <c r="AC1137" i="1"/>
  <c r="AD1137" i="1"/>
  <c r="AK1137" i="1" s="1"/>
  <c r="N1138" i="1"/>
  <c r="O1138" i="1" s="1"/>
  <c r="AL1138" i="1" s="1"/>
  <c r="AC1138" i="1"/>
  <c r="AD1138" i="1"/>
  <c r="AK1138" i="1"/>
  <c r="N1139" i="1"/>
  <c r="AM1139" i="1" s="1"/>
  <c r="O1139" i="1"/>
  <c r="AC1139" i="1"/>
  <c r="AD1139" i="1"/>
  <c r="AK1139" i="1"/>
  <c r="AL1139" i="1"/>
  <c r="N1140" i="1"/>
  <c r="O1140" i="1"/>
  <c r="AC1140" i="1"/>
  <c r="AD1140" i="1" s="1"/>
  <c r="AK1140" i="1" s="1"/>
  <c r="N1141" i="1"/>
  <c r="O1141" i="1"/>
  <c r="AC1141" i="1"/>
  <c r="AD1141" i="1"/>
  <c r="AK1141" i="1" s="1"/>
  <c r="N1142" i="1"/>
  <c r="O1142" i="1" s="1"/>
  <c r="AL1142" i="1" s="1"/>
  <c r="AC1142" i="1"/>
  <c r="AD1142" i="1"/>
  <c r="AK1142" i="1"/>
  <c r="N1143" i="1"/>
  <c r="AM1143" i="1" s="1"/>
  <c r="O1143" i="1"/>
  <c r="AC1143" i="1"/>
  <c r="AD1143" i="1"/>
  <c r="AK1143" i="1"/>
  <c r="AL1143" i="1"/>
  <c r="N1144" i="1"/>
  <c r="O1144" i="1"/>
  <c r="AC1144" i="1"/>
  <c r="AD1144" i="1" s="1"/>
  <c r="AK1144" i="1" s="1"/>
  <c r="N1145" i="1"/>
  <c r="O1145" i="1"/>
  <c r="AC1145" i="1"/>
  <c r="AD1145" i="1"/>
  <c r="AK1145" i="1" s="1"/>
  <c r="N1146" i="1"/>
  <c r="O1146" i="1" s="1"/>
  <c r="AL1146" i="1" s="1"/>
  <c r="AK1146" i="1"/>
  <c r="AM1146" i="1"/>
  <c r="N1147" i="1"/>
  <c r="O1147" i="1"/>
  <c r="AC1147" i="1"/>
  <c r="AD1147" i="1"/>
  <c r="AK1147" i="1" s="1"/>
  <c r="N1148" i="1"/>
  <c r="O1148" i="1" s="1"/>
  <c r="AL1148" i="1" s="1"/>
  <c r="AC1148" i="1"/>
  <c r="AD1148" i="1"/>
  <c r="AK1148" i="1"/>
  <c r="N1149" i="1"/>
  <c r="AM1149" i="1" s="1"/>
  <c r="O1149" i="1"/>
  <c r="AC1149" i="1"/>
  <c r="AD1149" i="1"/>
  <c r="AK1149" i="1"/>
  <c r="AL1149" i="1"/>
  <c r="N1150" i="1"/>
  <c r="O1150" i="1"/>
  <c r="AC1150" i="1"/>
  <c r="AD1150" i="1" s="1"/>
  <c r="AK1150" i="1" s="1"/>
  <c r="N1151" i="1"/>
  <c r="O1151" i="1"/>
  <c r="AC1151" i="1"/>
  <c r="AD1151" i="1"/>
  <c r="AK1151" i="1" s="1"/>
  <c r="N1152" i="1"/>
  <c r="O1152" i="1" s="1"/>
  <c r="AL1152" i="1" s="1"/>
  <c r="AC1152" i="1"/>
  <c r="AD1152" i="1"/>
  <c r="AK1152" i="1"/>
  <c r="N1153" i="1"/>
  <c r="AM1153" i="1" s="1"/>
  <c r="O1153" i="1"/>
  <c r="AC1153" i="1"/>
  <c r="AD1153" i="1"/>
  <c r="AK1153" i="1"/>
  <c r="AL1153" i="1"/>
  <c r="N1154" i="1"/>
  <c r="O1154" i="1"/>
  <c r="AC1154" i="1"/>
  <c r="AD1154" i="1" s="1"/>
  <c r="AK1154" i="1" s="1"/>
  <c r="N1155" i="1"/>
  <c r="O1155" i="1"/>
  <c r="AC1155" i="1"/>
  <c r="AD1155" i="1"/>
  <c r="AK1155" i="1" s="1"/>
  <c r="N1156" i="1"/>
  <c r="O1156" i="1" s="1"/>
  <c r="AL1156" i="1" s="1"/>
  <c r="AC1156" i="1"/>
  <c r="AD1156" i="1"/>
  <c r="AK1156" i="1"/>
  <c r="N1157" i="1"/>
  <c r="AM1157" i="1" s="1"/>
  <c r="O1157" i="1"/>
  <c r="AC1157" i="1"/>
  <c r="AD1157" i="1"/>
  <c r="AK1157" i="1"/>
  <c r="AL1157" i="1"/>
  <c r="N1158" i="1"/>
  <c r="O1158" i="1"/>
  <c r="AC1158" i="1"/>
  <c r="AD1158" i="1" s="1"/>
  <c r="AK1158" i="1" s="1"/>
  <c r="N1159" i="1"/>
  <c r="O1159" i="1"/>
  <c r="AC1159" i="1"/>
  <c r="AD1159" i="1"/>
  <c r="AK1159" i="1" s="1"/>
  <c r="N1160" i="1"/>
  <c r="O1160" i="1" s="1"/>
  <c r="AL1160" i="1" s="1"/>
  <c r="AC1160" i="1"/>
  <c r="AD1160" i="1"/>
  <c r="AK1160" i="1"/>
  <c r="N1161" i="1"/>
  <c r="O1161" i="1"/>
  <c r="AL1161" i="1" s="1"/>
  <c r="AK1161" i="1"/>
  <c r="AM1161" i="1"/>
  <c r="N1162" i="1"/>
  <c r="O1162" i="1" s="1"/>
  <c r="AL1162" i="1" s="1"/>
  <c r="AC1162" i="1"/>
  <c r="AD1162" i="1"/>
  <c r="AK1162" i="1"/>
  <c r="N1163" i="1"/>
  <c r="AM1163" i="1" s="1"/>
  <c r="O1163" i="1"/>
  <c r="AC1163" i="1"/>
  <c r="AD1163" i="1"/>
  <c r="AK1163" i="1"/>
  <c r="AL1163" i="1"/>
  <c r="N1164" i="1"/>
  <c r="O1164" i="1"/>
  <c r="AC1164" i="1"/>
  <c r="AD1164" i="1" s="1"/>
  <c r="AK1164" i="1" s="1"/>
  <c r="N1165" i="1"/>
  <c r="O1165" i="1"/>
  <c r="AC1165" i="1"/>
  <c r="AD1165" i="1"/>
  <c r="AK1165" i="1" s="1"/>
  <c r="N1166" i="1"/>
  <c r="O1166" i="1" s="1"/>
  <c r="AL1166" i="1" s="1"/>
  <c r="AC1166" i="1"/>
  <c r="AD1166" i="1"/>
  <c r="AK1166" i="1"/>
  <c r="N1167" i="1"/>
  <c r="AM1167" i="1" s="1"/>
  <c r="O1167" i="1"/>
  <c r="AC1167" i="1"/>
  <c r="AD1167" i="1"/>
  <c r="AK1167" i="1"/>
  <c r="AL1167" i="1"/>
  <c r="N1168" i="1"/>
  <c r="O1168" i="1"/>
  <c r="AC1168" i="1"/>
  <c r="AD1168" i="1" s="1"/>
  <c r="AK1168" i="1" s="1"/>
  <c r="N1169" i="1"/>
  <c r="O1169" i="1"/>
  <c r="AC1169" i="1"/>
  <c r="AD1169" i="1"/>
  <c r="AK1169" i="1" s="1"/>
  <c r="N1170" i="1"/>
  <c r="O1170" i="1" s="1"/>
  <c r="AL1170" i="1" s="1"/>
  <c r="AC1170" i="1"/>
  <c r="AD1170" i="1"/>
  <c r="AK1170" i="1"/>
  <c r="N1171" i="1"/>
  <c r="AM1171" i="1" s="1"/>
  <c r="O1171" i="1"/>
  <c r="AC1171" i="1"/>
  <c r="AD1171" i="1"/>
  <c r="AK1171" i="1"/>
  <c r="AL1171" i="1"/>
  <c r="N1172" i="1"/>
  <c r="O1172" i="1"/>
  <c r="AC1172" i="1"/>
  <c r="AD1172" i="1" s="1"/>
  <c r="AK1172" i="1" s="1"/>
  <c r="N1173" i="1"/>
  <c r="O1173" i="1"/>
  <c r="AC1173" i="1"/>
  <c r="AD1173" i="1"/>
  <c r="AK1173" i="1" s="1"/>
  <c r="N1174" i="1"/>
  <c r="O1174" i="1" s="1"/>
  <c r="AL1174" i="1" s="1"/>
  <c r="AC1174" i="1"/>
  <c r="AD1174" i="1"/>
  <c r="AK1174" i="1"/>
  <c r="N1175" i="1"/>
  <c r="AM1175" i="1" s="1"/>
  <c r="O1175" i="1"/>
  <c r="AC1175" i="1"/>
  <c r="AD1175" i="1"/>
  <c r="AK1175" i="1"/>
  <c r="AL1175" i="1"/>
  <c r="N1176" i="1"/>
  <c r="O1176" i="1"/>
  <c r="AC1176" i="1"/>
  <c r="AD1176" i="1" s="1"/>
  <c r="AK1176" i="1" s="1"/>
  <c r="N1177" i="1"/>
  <c r="O1177" i="1"/>
  <c r="AC1177" i="1"/>
  <c r="AD1177" i="1"/>
  <c r="AK1177" i="1" s="1"/>
  <c r="N1178" i="1"/>
  <c r="O1178" i="1" s="1"/>
  <c r="AL1178" i="1" s="1"/>
  <c r="AC1178" i="1"/>
  <c r="AD1178" i="1"/>
  <c r="AK1178" i="1"/>
  <c r="N1179" i="1"/>
  <c r="AM1179" i="1" s="1"/>
  <c r="O1179" i="1"/>
  <c r="AC1179" i="1"/>
  <c r="AD1179" i="1"/>
  <c r="AK1179" i="1"/>
  <c r="AL1179" i="1"/>
  <c r="N1180" i="1"/>
  <c r="O1180" i="1"/>
  <c r="AC1180" i="1"/>
  <c r="AD1180" i="1" s="1"/>
  <c r="AK1180" i="1" s="1"/>
  <c r="N1181" i="1"/>
  <c r="O1181" i="1"/>
  <c r="AC1181" i="1"/>
  <c r="AD1181" i="1"/>
  <c r="AK1181" i="1" s="1"/>
  <c r="N1182" i="1"/>
  <c r="O1182" i="1" s="1"/>
  <c r="AL1182" i="1" s="1"/>
  <c r="AC1182" i="1"/>
  <c r="AD1182" i="1"/>
  <c r="AK1182" i="1"/>
  <c r="N1183" i="1"/>
  <c r="AM1183" i="1" s="1"/>
  <c r="O1183" i="1"/>
  <c r="AC1183" i="1"/>
  <c r="AD1183" i="1"/>
  <c r="AK1183" i="1"/>
  <c r="AL1183" i="1"/>
  <c r="N1184" i="1"/>
  <c r="O1184" i="1"/>
  <c r="AC1184" i="1"/>
  <c r="AD1184" i="1" s="1"/>
  <c r="AK1184" i="1" s="1"/>
  <c r="N1185" i="1"/>
  <c r="O1185" i="1"/>
  <c r="AC1185" i="1"/>
  <c r="AD1185" i="1"/>
  <c r="AK1185" i="1" s="1"/>
  <c r="N1186" i="1"/>
  <c r="O1186" i="1" s="1"/>
  <c r="AL1186" i="1" s="1"/>
  <c r="AC1186" i="1"/>
  <c r="AD1186" i="1"/>
  <c r="AK1186" i="1"/>
  <c r="N1187" i="1"/>
  <c r="AM1187" i="1" s="1"/>
  <c r="O1187" i="1"/>
  <c r="AC1187" i="1"/>
  <c r="AD1187" i="1"/>
  <c r="AK1187" i="1"/>
  <c r="AL1187" i="1"/>
  <c r="N1188" i="1"/>
  <c r="O1188" i="1"/>
  <c r="AC1188" i="1"/>
  <c r="AD1188" i="1" s="1"/>
  <c r="AK1188" i="1" s="1"/>
  <c r="N1189" i="1"/>
  <c r="O1189" i="1"/>
  <c r="AC1189" i="1"/>
  <c r="AD1189" i="1"/>
  <c r="AK1189" i="1" s="1"/>
  <c r="N1190" i="1"/>
  <c r="O1190" i="1" s="1"/>
  <c r="AL1190" i="1" s="1"/>
  <c r="AC1190" i="1"/>
  <c r="AD1190" i="1"/>
  <c r="AK1190" i="1"/>
  <c r="N1191" i="1"/>
  <c r="AM1191" i="1" s="1"/>
  <c r="O1191" i="1"/>
  <c r="AC1191" i="1"/>
  <c r="AD1191" i="1"/>
  <c r="AK1191" i="1"/>
  <c r="AL1191" i="1"/>
  <c r="N1192" i="1"/>
  <c r="O1192" i="1"/>
  <c r="AC1192" i="1"/>
  <c r="AD1192" i="1" s="1"/>
  <c r="AK1192" i="1" s="1"/>
  <c r="N1193" i="1"/>
  <c r="O1193" i="1"/>
  <c r="AC1193" i="1"/>
  <c r="AD1193" i="1"/>
  <c r="AK1193" i="1" s="1"/>
  <c r="N1194" i="1"/>
  <c r="O1194" i="1" s="1"/>
  <c r="AL1194" i="1" s="1"/>
  <c r="AC1194" i="1"/>
  <c r="AD1194" i="1"/>
  <c r="AK1194" i="1"/>
  <c r="N1195" i="1"/>
  <c r="AM1195" i="1" s="1"/>
  <c r="O1195" i="1"/>
  <c r="AC1195" i="1"/>
  <c r="AD1195" i="1"/>
  <c r="AK1195" i="1"/>
  <c r="AL1195" i="1"/>
  <c r="N1196" i="1"/>
  <c r="O1196" i="1"/>
  <c r="AC1196" i="1"/>
  <c r="AD1196" i="1" s="1"/>
  <c r="AK1196" i="1" s="1"/>
  <c r="N1197" i="1"/>
  <c r="O1197" i="1"/>
  <c r="AC1197" i="1"/>
  <c r="AD1197" i="1"/>
  <c r="AK1197" i="1" s="1"/>
  <c r="N1198" i="1"/>
  <c r="O1198" i="1" s="1"/>
  <c r="AL1198" i="1" s="1"/>
  <c r="AK1198" i="1"/>
  <c r="AM1198" i="1"/>
  <c r="N1199" i="1"/>
  <c r="O1199" i="1"/>
  <c r="AC1199" i="1"/>
  <c r="AD1199" i="1"/>
  <c r="AK1199" i="1" s="1"/>
  <c r="N1200" i="1"/>
  <c r="O1200" i="1" s="1"/>
  <c r="AL1200" i="1" s="1"/>
  <c r="AC1200" i="1"/>
  <c r="AD1200" i="1"/>
  <c r="AK1200" i="1"/>
  <c r="N1201" i="1"/>
  <c r="AM1201" i="1" s="1"/>
  <c r="O1201" i="1"/>
  <c r="AC1201" i="1"/>
  <c r="AD1201" i="1"/>
  <c r="AK1201" i="1"/>
  <c r="AL1201" i="1"/>
  <c r="N1202" i="1"/>
  <c r="O1202" i="1"/>
  <c r="AC1202" i="1"/>
  <c r="AD1202" i="1" s="1"/>
  <c r="AK1202" i="1" s="1"/>
  <c r="N1203" i="1"/>
  <c r="O1203" i="1"/>
  <c r="AC1203" i="1"/>
  <c r="AD1203" i="1"/>
  <c r="AK1203" i="1" s="1"/>
  <c r="N1204" i="1"/>
  <c r="O1204" i="1" s="1"/>
  <c r="AL1204" i="1" s="1"/>
  <c r="AC1204" i="1"/>
  <c r="AD1204" i="1"/>
  <c r="AK1204" i="1"/>
  <c r="N1205" i="1"/>
  <c r="AM1205" i="1" s="1"/>
  <c r="O1205" i="1"/>
  <c r="AC1205" i="1"/>
  <c r="AD1205" i="1"/>
  <c r="AK1205" i="1"/>
  <c r="AL1205" i="1"/>
  <c r="N1206" i="1"/>
  <c r="O1206" i="1"/>
  <c r="AC1206" i="1"/>
  <c r="AD1206" i="1" s="1"/>
  <c r="AK1206" i="1" s="1"/>
  <c r="N1207" i="1"/>
  <c r="O1207" i="1"/>
  <c r="AC1207" i="1"/>
  <c r="AD1207" i="1"/>
  <c r="AK1207" i="1" s="1"/>
  <c r="N1208" i="1"/>
  <c r="O1208" i="1" s="1"/>
  <c r="AL1208" i="1" s="1"/>
  <c r="AC1208" i="1"/>
  <c r="AD1208" i="1"/>
  <c r="AK1208" i="1"/>
  <c r="N1209" i="1"/>
  <c r="AM1209" i="1" s="1"/>
  <c r="O1209" i="1"/>
  <c r="AC1209" i="1"/>
  <c r="AD1209" i="1"/>
  <c r="AK1209" i="1"/>
  <c r="AL1209" i="1"/>
  <c r="N1210" i="1"/>
  <c r="O1210" i="1"/>
  <c r="AC1210" i="1"/>
  <c r="AD1210" i="1" s="1"/>
  <c r="AK1210" i="1" s="1"/>
  <c r="N1211" i="1"/>
  <c r="O1211" i="1"/>
  <c r="AK1211" i="1"/>
  <c r="AM1211" i="1" s="1"/>
  <c r="AL1211" i="1"/>
  <c r="N1212" i="1"/>
  <c r="O1212" i="1"/>
  <c r="AC1212" i="1"/>
  <c r="AD1212" i="1" s="1"/>
  <c r="AK1212" i="1" s="1"/>
  <c r="N1213" i="1"/>
  <c r="O1213" i="1"/>
  <c r="AC1213" i="1"/>
  <c r="AD1213" i="1"/>
  <c r="AK1213" i="1" s="1"/>
  <c r="N1214" i="1"/>
  <c r="O1214" i="1" s="1"/>
  <c r="AL1214" i="1" s="1"/>
  <c r="AC1214" i="1"/>
  <c r="AD1214" i="1"/>
  <c r="AK1214" i="1"/>
  <c r="N1215" i="1"/>
  <c r="AM1215" i="1" s="1"/>
  <c r="O1215" i="1"/>
  <c r="AC1215" i="1"/>
  <c r="AD1215" i="1"/>
  <c r="AK1215" i="1"/>
  <c r="AL1215" i="1"/>
  <c r="N1216" i="1"/>
  <c r="O1216" i="1"/>
  <c r="AC1216" i="1"/>
  <c r="AD1216" i="1" s="1"/>
  <c r="AK1216" i="1" s="1"/>
  <c r="N1217" i="1"/>
  <c r="O1217" i="1"/>
  <c r="AC1217" i="1"/>
  <c r="AD1217" i="1"/>
  <c r="AK1217" i="1" s="1"/>
  <c r="N1218" i="1"/>
  <c r="O1218" i="1" s="1"/>
  <c r="AL1218" i="1" s="1"/>
  <c r="AC1218" i="1"/>
  <c r="AD1218" i="1"/>
  <c r="AK1218" i="1"/>
  <c r="N1219" i="1"/>
  <c r="AM1219" i="1" s="1"/>
  <c r="O1219" i="1"/>
  <c r="AC1219" i="1"/>
  <c r="AD1219" i="1"/>
  <c r="AK1219" i="1"/>
  <c r="AL1219" i="1"/>
  <c r="N1220" i="1"/>
  <c r="O1220" i="1"/>
  <c r="AC1220" i="1"/>
  <c r="AD1220" i="1" s="1"/>
  <c r="AK1220" i="1" s="1"/>
  <c r="N1221" i="1"/>
  <c r="O1221" i="1"/>
  <c r="AC1221" i="1"/>
  <c r="AD1221" i="1"/>
  <c r="AK1221" i="1" s="1"/>
  <c r="N1222" i="1"/>
  <c r="O1222" i="1" s="1"/>
  <c r="AL1222" i="1" s="1"/>
  <c r="AC1222" i="1"/>
  <c r="AD1222" i="1"/>
  <c r="AK1222" i="1"/>
  <c r="N1223" i="1"/>
  <c r="AM1223" i="1" s="1"/>
  <c r="O1223" i="1"/>
  <c r="AC1223" i="1"/>
  <c r="AD1223" i="1"/>
  <c r="AK1223" i="1"/>
  <c r="AL1223" i="1"/>
  <c r="N1224" i="1"/>
  <c r="O1224" i="1"/>
  <c r="AC1224" i="1"/>
  <c r="AD1224" i="1" s="1"/>
  <c r="AK1224" i="1" s="1"/>
  <c r="N1225" i="1"/>
  <c r="O1225" i="1"/>
  <c r="AC1225" i="1"/>
  <c r="AD1225" i="1"/>
  <c r="AK1225" i="1" s="1"/>
  <c r="N1226" i="1"/>
  <c r="O1226" i="1" s="1"/>
  <c r="AL1226" i="1" s="1"/>
  <c r="AC1226" i="1"/>
  <c r="AD1226" i="1"/>
  <c r="AK1226" i="1"/>
  <c r="N1227" i="1"/>
  <c r="AM1227" i="1" s="1"/>
  <c r="O1227" i="1"/>
  <c r="AC1227" i="1"/>
  <c r="AD1227" i="1"/>
  <c r="AK1227" i="1"/>
  <c r="AL1227" i="1"/>
  <c r="N1228" i="1"/>
  <c r="O1228" i="1"/>
  <c r="AC1228" i="1"/>
  <c r="AD1228" i="1" s="1"/>
  <c r="AK1228" i="1" s="1"/>
  <c r="N1229" i="1"/>
  <c r="O1229" i="1"/>
  <c r="AC1229" i="1"/>
  <c r="AD1229" i="1"/>
  <c r="AK1229" i="1" s="1"/>
  <c r="N1230" i="1"/>
  <c r="O1230" i="1" s="1"/>
  <c r="AL1230" i="1" s="1"/>
  <c r="AC1230" i="1"/>
  <c r="AD1230" i="1"/>
  <c r="AK1230" i="1"/>
  <c r="N1231" i="1"/>
  <c r="AM1231" i="1" s="1"/>
  <c r="O1231" i="1"/>
  <c r="AC1231" i="1"/>
  <c r="AD1231" i="1"/>
  <c r="AK1231" i="1"/>
  <c r="AL1231" i="1"/>
  <c r="N1232" i="1"/>
  <c r="O1232" i="1"/>
  <c r="AC1232" i="1"/>
  <c r="AD1232" i="1" s="1"/>
  <c r="AK1232" i="1" s="1"/>
  <c r="N1233" i="1"/>
  <c r="O1233" i="1"/>
  <c r="AC1233" i="1"/>
  <c r="AD1233" i="1"/>
  <c r="AK1233" i="1" s="1"/>
  <c r="N1234" i="1"/>
  <c r="O1234" i="1" s="1"/>
  <c r="AL1234" i="1" s="1"/>
  <c r="AC1234" i="1"/>
  <c r="AD1234" i="1"/>
  <c r="AK1234" i="1"/>
  <c r="N1235" i="1"/>
  <c r="AM1235" i="1" s="1"/>
  <c r="O1235" i="1"/>
  <c r="AC1235" i="1"/>
  <c r="AD1235" i="1"/>
  <c r="AK1235" i="1"/>
  <c r="AL1235" i="1"/>
  <c r="N1236" i="1"/>
  <c r="O1236" i="1"/>
  <c r="AC1236" i="1"/>
  <c r="AD1236" i="1" s="1"/>
  <c r="AK1236" i="1" s="1"/>
  <c r="N1237" i="1"/>
  <c r="O1237" i="1"/>
  <c r="AC1237" i="1"/>
  <c r="AD1237" i="1"/>
  <c r="AK1237" i="1" s="1"/>
  <c r="N1238" i="1"/>
  <c r="O1238" i="1" s="1"/>
  <c r="AL1238" i="1" s="1"/>
  <c r="AC1238" i="1"/>
  <c r="AD1238" i="1"/>
  <c r="AK1238" i="1"/>
  <c r="N1239" i="1"/>
  <c r="AM1239" i="1" s="1"/>
  <c r="O1239" i="1"/>
  <c r="AC1239" i="1"/>
  <c r="AD1239" i="1"/>
  <c r="AK1239" i="1"/>
  <c r="AL1239" i="1"/>
  <c r="N1240" i="1"/>
  <c r="O1240" i="1"/>
  <c r="AC1240" i="1"/>
  <c r="AD1240" i="1" s="1"/>
  <c r="AK1240" i="1" s="1"/>
  <c r="N1241" i="1"/>
  <c r="O1241" i="1"/>
  <c r="AC1241" i="1"/>
  <c r="AD1241" i="1"/>
  <c r="AK1241" i="1" s="1"/>
  <c r="N1242" i="1"/>
  <c r="O1242" i="1" s="1"/>
  <c r="AL1242" i="1" s="1"/>
  <c r="AC1242" i="1"/>
  <c r="AD1242" i="1"/>
  <c r="AK1242" i="1"/>
  <c r="N1243" i="1"/>
  <c r="AM1243" i="1" s="1"/>
  <c r="O1243" i="1"/>
  <c r="AC1243" i="1"/>
  <c r="AD1243" i="1"/>
  <c r="AK1243" i="1"/>
  <c r="AL1243" i="1"/>
  <c r="N1244" i="1"/>
  <c r="O1244" i="1"/>
  <c r="AC1244" i="1"/>
  <c r="AD1244" i="1" s="1"/>
  <c r="AK1244" i="1" s="1"/>
  <c r="N1245" i="1"/>
  <c r="O1245" i="1"/>
  <c r="AC1245" i="1"/>
  <c r="AD1245" i="1"/>
  <c r="AK1245" i="1" s="1"/>
  <c r="N1246" i="1"/>
  <c r="O1246" i="1" s="1"/>
  <c r="AL1246" i="1" s="1"/>
  <c r="AC1246" i="1"/>
  <c r="AD1246" i="1"/>
  <c r="AK1246" i="1"/>
  <c r="N1247" i="1"/>
  <c r="AM1247" i="1" s="1"/>
  <c r="O1247" i="1"/>
  <c r="AC1247" i="1"/>
  <c r="AD1247" i="1"/>
  <c r="AK1247" i="1"/>
  <c r="AL1247" i="1"/>
  <c r="N1248" i="1"/>
  <c r="O1248" i="1"/>
  <c r="AC1248" i="1"/>
  <c r="AD1248" i="1" s="1"/>
  <c r="AK1248" i="1" s="1"/>
  <c r="N1249" i="1"/>
  <c r="O1249" i="1"/>
  <c r="AC1249" i="1"/>
  <c r="AD1249" i="1"/>
  <c r="AK1249" i="1" s="1"/>
  <c r="N1250" i="1"/>
  <c r="O1250" i="1" s="1"/>
  <c r="AL1250" i="1" s="1"/>
  <c r="AC1250" i="1"/>
  <c r="AD1250" i="1"/>
  <c r="AK1250" i="1"/>
  <c r="N1251" i="1"/>
  <c r="AM1251" i="1" s="1"/>
  <c r="O1251" i="1"/>
  <c r="AC1251" i="1"/>
  <c r="AD1251" i="1"/>
  <c r="AK1251" i="1"/>
  <c r="AL1251" i="1"/>
  <c r="N1252" i="1"/>
  <c r="O1252" i="1"/>
  <c r="AC1252" i="1"/>
  <c r="AD1252" i="1" s="1"/>
  <c r="AK1252" i="1" s="1"/>
  <c r="N1253" i="1"/>
  <c r="O1253" i="1"/>
  <c r="AC1253" i="1"/>
  <c r="AD1253" i="1"/>
  <c r="AK1253" i="1" s="1"/>
  <c r="N1254" i="1"/>
  <c r="O1254" i="1" s="1"/>
  <c r="AL1254" i="1" s="1"/>
  <c r="AC1254" i="1"/>
  <c r="AD1254" i="1"/>
  <c r="AK1254" i="1"/>
  <c r="N1255" i="1"/>
  <c r="AM1255" i="1" s="1"/>
  <c r="O1255" i="1"/>
  <c r="AC1255" i="1"/>
  <c r="AD1255" i="1"/>
  <c r="AK1255" i="1"/>
  <c r="AL1255" i="1"/>
  <c r="N1256" i="1"/>
  <c r="O1256" i="1"/>
  <c r="AC1256" i="1"/>
  <c r="AD1256" i="1" s="1"/>
  <c r="AK1256" i="1" s="1"/>
  <c r="N1257" i="1"/>
  <c r="O1257" i="1"/>
  <c r="AC1257" i="1"/>
  <c r="AD1257" i="1"/>
  <c r="AK1257" i="1" s="1"/>
  <c r="N1258" i="1"/>
  <c r="O1258" i="1" s="1"/>
  <c r="AL1258" i="1" s="1"/>
  <c r="AC1258" i="1"/>
  <c r="AD1258" i="1"/>
  <c r="AK1258" i="1"/>
  <c r="N1259" i="1"/>
  <c r="AM1259" i="1" s="1"/>
  <c r="O1259" i="1"/>
  <c r="AC1259" i="1"/>
  <c r="AD1259" i="1"/>
  <c r="AK1259" i="1"/>
  <c r="AL1259" i="1"/>
  <c r="N1260" i="1"/>
  <c r="O1260" i="1"/>
  <c r="AC1260" i="1"/>
  <c r="AD1260" i="1" s="1"/>
  <c r="AK1260" i="1" s="1"/>
  <c r="N1261" i="1"/>
  <c r="O1261" i="1"/>
  <c r="AC1261" i="1"/>
  <c r="AD1261" i="1"/>
  <c r="AK1261" i="1" s="1"/>
  <c r="N1262" i="1"/>
  <c r="O1262" i="1" s="1"/>
  <c r="AL1262" i="1" s="1"/>
  <c r="AC1262" i="1"/>
  <c r="AD1262" i="1"/>
  <c r="AK1262" i="1"/>
  <c r="N1263" i="1"/>
  <c r="AM1263" i="1" s="1"/>
  <c r="O1263" i="1"/>
  <c r="AC1263" i="1"/>
  <c r="AD1263" i="1"/>
  <c r="AK1263" i="1"/>
  <c r="AL1263" i="1"/>
  <c r="N1264" i="1"/>
  <c r="O1264" i="1"/>
  <c r="AC1264" i="1"/>
  <c r="AD1264" i="1" s="1"/>
  <c r="AK1264" i="1" s="1"/>
  <c r="N1265" i="1"/>
  <c r="O1265" i="1"/>
  <c r="AC1265" i="1"/>
  <c r="AD1265" i="1"/>
  <c r="AK1265" i="1" s="1"/>
  <c r="N1266" i="1"/>
  <c r="O1266" i="1" s="1"/>
  <c r="AL1266" i="1" s="1"/>
  <c r="AC1266" i="1"/>
  <c r="AD1266" i="1"/>
  <c r="AK1266" i="1"/>
  <c r="N1267" i="1"/>
  <c r="AM1267" i="1" s="1"/>
  <c r="O1267" i="1"/>
  <c r="AC1267" i="1"/>
  <c r="AD1267" i="1"/>
  <c r="AK1267" i="1"/>
  <c r="AL1267" i="1"/>
  <c r="N1268" i="1"/>
  <c r="O1268" i="1"/>
  <c r="AC1268" i="1"/>
  <c r="AD1268" i="1" s="1"/>
  <c r="AK1268" i="1" s="1"/>
  <c r="N1269" i="1"/>
  <c r="O1269" i="1"/>
  <c r="AC1269" i="1"/>
  <c r="AD1269" i="1"/>
  <c r="AK1269" i="1" s="1"/>
  <c r="N1270" i="1"/>
  <c r="O1270" i="1" s="1"/>
  <c r="AL1270" i="1" s="1"/>
  <c r="AC1270" i="1"/>
  <c r="AD1270" i="1"/>
  <c r="AK1270" i="1"/>
  <c r="N1271" i="1"/>
  <c r="AM1271" i="1" s="1"/>
  <c r="O1271" i="1"/>
  <c r="AC1271" i="1"/>
  <c r="AD1271" i="1"/>
  <c r="AK1271" i="1"/>
  <c r="AL1271" i="1"/>
  <c r="N1272" i="1"/>
  <c r="O1272" i="1"/>
  <c r="AC1272" i="1"/>
  <c r="AD1272" i="1" s="1"/>
  <c r="AK1272" i="1" s="1"/>
  <c r="N1273" i="1"/>
  <c r="O1273" i="1"/>
  <c r="AC1273" i="1"/>
  <c r="AD1273" i="1"/>
  <c r="AK1273" i="1" s="1"/>
  <c r="N1274" i="1"/>
  <c r="O1274" i="1" s="1"/>
  <c r="AL1274" i="1" s="1"/>
  <c r="AC1274" i="1"/>
  <c r="AD1274" i="1"/>
  <c r="AK1274" i="1"/>
  <c r="N1275" i="1"/>
  <c r="AM1275" i="1" s="1"/>
  <c r="O1275" i="1"/>
  <c r="AC1275" i="1"/>
  <c r="AD1275" i="1"/>
  <c r="AK1275" i="1"/>
  <c r="AL1275" i="1"/>
  <c r="N1276" i="1"/>
  <c r="O1276" i="1"/>
  <c r="AC1276" i="1"/>
  <c r="AD1276" i="1" s="1"/>
  <c r="AK1276" i="1" s="1"/>
  <c r="N1277" i="1"/>
  <c r="O1277" i="1"/>
  <c r="AC1277" i="1"/>
  <c r="AD1277" i="1"/>
  <c r="AK1277" i="1" s="1"/>
  <c r="N1278" i="1"/>
  <c r="O1278" i="1" s="1"/>
  <c r="AL1278" i="1" s="1"/>
  <c r="AC1278" i="1"/>
  <c r="AD1278" i="1"/>
  <c r="AK1278" i="1"/>
  <c r="N1279" i="1"/>
  <c r="AM1279" i="1" s="1"/>
  <c r="O1279" i="1"/>
  <c r="AC1279" i="1"/>
  <c r="AD1279" i="1"/>
  <c r="AK1279" i="1"/>
  <c r="AL1279" i="1"/>
  <c r="N1280" i="1"/>
  <c r="O1280" i="1"/>
  <c r="AC1280" i="1"/>
  <c r="AD1280" i="1" s="1"/>
  <c r="AK1280" i="1" s="1"/>
  <c r="AL1280" i="1" s="1"/>
  <c r="AM1280" i="1"/>
  <c r="N1281" i="1"/>
  <c r="O1281" i="1"/>
  <c r="AC1281" i="1"/>
  <c r="AD1281" i="1"/>
  <c r="AK1281" i="1" s="1"/>
  <c r="N1282" i="1"/>
  <c r="AC1282" i="1"/>
  <c r="AD1282" i="1"/>
  <c r="AK1282" i="1"/>
  <c r="N1283" i="1"/>
  <c r="AM1283" i="1" s="1"/>
  <c r="O1283" i="1"/>
  <c r="AC1283" i="1"/>
  <c r="AD1283" i="1"/>
  <c r="AK1283" i="1"/>
  <c r="AL1283" i="1"/>
  <c r="N1284" i="1"/>
  <c r="O1284" i="1"/>
  <c r="AC1284" i="1"/>
  <c r="AD1284" i="1" s="1"/>
  <c r="AK1284" i="1" s="1"/>
  <c r="AL1284" i="1" s="1"/>
  <c r="N1285" i="1"/>
  <c r="O1285" i="1"/>
  <c r="AC1285" i="1"/>
  <c r="AD1285" i="1"/>
  <c r="AK1285" i="1" s="1"/>
  <c r="N1286" i="1"/>
  <c r="AC1286" i="1"/>
  <c r="AD1286" i="1"/>
  <c r="AK1286" i="1"/>
  <c r="N1287" i="1"/>
  <c r="AM1287" i="1" s="1"/>
  <c r="O1287" i="1"/>
  <c r="AC1287" i="1"/>
  <c r="AD1287" i="1"/>
  <c r="AK1287" i="1"/>
  <c r="AL1287" i="1"/>
  <c r="N1288" i="1"/>
  <c r="O1288" i="1"/>
  <c r="AC1288" i="1"/>
  <c r="AD1288" i="1" s="1"/>
  <c r="AK1288" i="1" s="1"/>
  <c r="AL1288" i="1" s="1"/>
  <c r="AM1288" i="1"/>
  <c r="N1289" i="1"/>
  <c r="O1289" i="1"/>
  <c r="AC1289" i="1"/>
  <c r="AD1289" i="1"/>
  <c r="AK1289" i="1" s="1"/>
  <c r="N1290" i="1"/>
  <c r="AC1290" i="1"/>
  <c r="AD1290" i="1"/>
  <c r="AK1290" i="1"/>
  <c r="N1291" i="1"/>
  <c r="AM1291" i="1" s="1"/>
  <c r="O1291" i="1"/>
  <c r="AC1291" i="1"/>
  <c r="AD1291" i="1"/>
  <c r="AK1291" i="1"/>
  <c r="AL1291" i="1"/>
  <c r="N1292" i="1"/>
  <c r="O1292" i="1"/>
  <c r="AC1292" i="1"/>
  <c r="AD1292" i="1" s="1"/>
  <c r="AK1292" i="1" s="1"/>
  <c r="AL1292" i="1" s="1"/>
  <c r="N1293" i="1"/>
  <c r="O1293" i="1"/>
  <c r="AC1293" i="1"/>
  <c r="AD1293" i="1"/>
  <c r="AK1293" i="1" s="1"/>
  <c r="N1294" i="1"/>
  <c r="AC1294" i="1"/>
  <c r="AD1294" i="1"/>
  <c r="AK1294" i="1"/>
  <c r="N1295" i="1"/>
  <c r="AM1295" i="1" s="1"/>
  <c r="O1295" i="1"/>
  <c r="AC1295" i="1"/>
  <c r="AD1295" i="1"/>
  <c r="AK1295" i="1"/>
  <c r="AL1295" i="1"/>
  <c r="N1296" i="1"/>
  <c r="O1296" i="1"/>
  <c r="AC1296" i="1"/>
  <c r="AD1296" i="1" s="1"/>
  <c r="AK1296" i="1" s="1"/>
  <c r="AL1296" i="1"/>
  <c r="AM1296" i="1"/>
  <c r="N1297" i="1"/>
  <c r="O1297" i="1"/>
  <c r="AC1297" i="1"/>
  <c r="AD1297" i="1"/>
  <c r="AK1297" i="1" s="1"/>
  <c r="AL1297" i="1" s="1"/>
  <c r="N1298" i="1"/>
  <c r="AC1298" i="1"/>
  <c r="AD1298" i="1"/>
  <c r="AK1298" i="1" s="1"/>
  <c r="N1299" i="1"/>
  <c r="O1299" i="1"/>
  <c r="AC1299" i="1"/>
  <c r="AD1299" i="1"/>
  <c r="AK1299" i="1"/>
  <c r="AL1299" i="1"/>
  <c r="N1300" i="1"/>
  <c r="O1300" i="1"/>
  <c r="AC1300" i="1"/>
  <c r="AD1300" i="1" s="1"/>
  <c r="AK1300" i="1" s="1"/>
  <c r="AL1300" i="1"/>
  <c r="AM1300" i="1"/>
  <c r="N1301" i="1"/>
  <c r="O1301" i="1"/>
  <c r="AC1301" i="1"/>
  <c r="AD1301" i="1"/>
  <c r="AK1301" i="1" s="1"/>
  <c r="AL1301" i="1" s="1"/>
  <c r="N1302" i="1"/>
  <c r="AC1302" i="1"/>
  <c r="AD1302" i="1"/>
  <c r="AK1302" i="1" s="1"/>
  <c r="N1303" i="1"/>
  <c r="O1303" i="1"/>
  <c r="AC1303" i="1"/>
  <c r="AD1303" i="1"/>
  <c r="AK1303" i="1"/>
  <c r="AL1303" i="1"/>
  <c r="N1304" i="1"/>
  <c r="O1304" i="1"/>
  <c r="AC1304" i="1"/>
  <c r="AD1304" i="1" s="1"/>
  <c r="AK1304" i="1" s="1"/>
  <c r="AL1304" i="1"/>
  <c r="AM1304" i="1"/>
  <c r="N1305" i="1"/>
  <c r="O1305" i="1"/>
  <c r="AC1305" i="1"/>
  <c r="AD1305" i="1"/>
  <c r="AK1305" i="1" s="1"/>
  <c r="AL1305" i="1" s="1"/>
  <c r="N1306" i="1"/>
  <c r="AC1306" i="1"/>
  <c r="AD1306" i="1"/>
  <c r="AK1306" i="1" s="1"/>
  <c r="N1307" i="1"/>
  <c r="O1307" i="1"/>
  <c r="AC1307" i="1"/>
  <c r="AD1307" i="1"/>
  <c r="AK1307" i="1"/>
  <c r="AL1307" i="1"/>
  <c r="N1308" i="1"/>
  <c r="O1308" i="1"/>
  <c r="AC1308" i="1"/>
  <c r="AD1308" i="1" s="1"/>
  <c r="AK1308" i="1" s="1"/>
  <c r="AL1308" i="1"/>
  <c r="AM1308" i="1"/>
  <c r="N1309" i="1"/>
  <c r="O1309" i="1"/>
  <c r="AC1309" i="1"/>
  <c r="AD1309" i="1"/>
  <c r="AK1309" i="1" s="1"/>
  <c r="AL1309" i="1" s="1"/>
  <c r="N1310" i="1"/>
  <c r="AC1310" i="1"/>
  <c r="AD1310" i="1"/>
  <c r="AK1310" i="1" s="1"/>
  <c r="N1311" i="1"/>
  <c r="O1311" i="1"/>
  <c r="AC1311" i="1"/>
  <c r="AD1311" i="1"/>
  <c r="AK1311" i="1"/>
  <c r="AL1311" i="1"/>
  <c r="N1312" i="1"/>
  <c r="O1312" i="1"/>
  <c r="AC1312" i="1"/>
  <c r="AD1312" i="1" s="1"/>
  <c r="AK1312" i="1" s="1"/>
  <c r="AL1312" i="1"/>
  <c r="AM1312" i="1"/>
  <c r="N1313" i="1"/>
  <c r="O1313" i="1"/>
  <c r="AC1313" i="1"/>
  <c r="AD1313" i="1"/>
  <c r="AK1313" i="1" s="1"/>
  <c r="AL1313" i="1" s="1"/>
  <c r="N1314" i="1"/>
  <c r="AC1314" i="1"/>
  <c r="AD1314" i="1"/>
  <c r="AK1314" i="1" s="1"/>
  <c r="N1315" i="1"/>
  <c r="O1315" i="1"/>
  <c r="AC1315" i="1"/>
  <c r="AD1315" i="1"/>
  <c r="AK1315" i="1"/>
  <c r="AL1315" i="1"/>
  <c r="N1316" i="1"/>
  <c r="O1316" i="1"/>
  <c r="AC1316" i="1"/>
  <c r="AD1316" i="1" s="1"/>
  <c r="AK1316" i="1" s="1"/>
  <c r="AL1316" i="1"/>
  <c r="AM1316" i="1"/>
  <c r="N1317" i="1"/>
  <c r="O1317" i="1"/>
  <c r="AC1317" i="1"/>
  <c r="AD1317" i="1"/>
  <c r="AK1317" i="1" s="1"/>
  <c r="AL1317" i="1" s="1"/>
  <c r="N1318" i="1"/>
  <c r="AC1318" i="1"/>
  <c r="AD1318" i="1"/>
  <c r="AK1318" i="1" s="1"/>
  <c r="N1319" i="1"/>
  <c r="O1319" i="1"/>
  <c r="AC1319" i="1"/>
  <c r="AD1319" i="1"/>
  <c r="AK1319" i="1"/>
  <c r="AL1319" i="1"/>
  <c r="N1320" i="1"/>
  <c r="O1320" i="1"/>
  <c r="AC1320" i="1"/>
  <c r="AD1320" i="1" s="1"/>
  <c r="AK1320" i="1" s="1"/>
  <c r="AL1320" i="1"/>
  <c r="AM1320" i="1"/>
  <c r="N1321" i="1"/>
  <c r="O1321" i="1"/>
  <c r="AC1321" i="1"/>
  <c r="AD1321" i="1"/>
  <c r="AK1321" i="1" s="1"/>
  <c r="AL1321" i="1" s="1"/>
  <c r="N1322" i="1"/>
  <c r="AC1322" i="1"/>
  <c r="AD1322" i="1"/>
  <c r="AK1322" i="1" s="1"/>
  <c r="N1323" i="1"/>
  <c r="O1323" i="1"/>
  <c r="AC1323" i="1"/>
  <c r="AD1323" i="1"/>
  <c r="AK1323" i="1"/>
  <c r="AL1323" i="1"/>
  <c r="N1324" i="1"/>
  <c r="O1324" i="1"/>
  <c r="AC1324" i="1"/>
  <c r="AD1324" i="1" s="1"/>
  <c r="AK1324" i="1" s="1"/>
  <c r="AL1324" i="1"/>
  <c r="AM1324" i="1"/>
  <c r="N1325" i="1"/>
  <c r="O1325" i="1"/>
  <c r="AC1325" i="1"/>
  <c r="AD1325" i="1"/>
  <c r="AK1325" i="1" s="1"/>
  <c r="AL1325" i="1" s="1"/>
  <c r="N1326" i="1"/>
  <c r="AC1326" i="1"/>
  <c r="AD1326" i="1"/>
  <c r="AK1326" i="1" s="1"/>
  <c r="N1327" i="1"/>
  <c r="O1327" i="1"/>
  <c r="AC1327" i="1"/>
  <c r="AD1327" i="1"/>
  <c r="AK1327" i="1"/>
  <c r="AL1327" i="1"/>
  <c r="N1328" i="1"/>
  <c r="O1328" i="1"/>
  <c r="AC1328" i="1"/>
  <c r="AD1328" i="1" s="1"/>
  <c r="AK1328" i="1" s="1"/>
  <c r="AL1328" i="1"/>
  <c r="AM1328" i="1"/>
  <c r="N1329" i="1"/>
  <c r="O1329" i="1"/>
  <c r="AC1329" i="1"/>
  <c r="AD1329" i="1"/>
  <c r="AK1329" i="1" s="1"/>
  <c r="AL1329" i="1" s="1"/>
  <c r="N1330" i="1"/>
  <c r="AC1330" i="1"/>
  <c r="AD1330" i="1"/>
  <c r="AK1330" i="1" s="1"/>
  <c r="N1331" i="1"/>
  <c r="O1331" i="1"/>
  <c r="AC1331" i="1"/>
  <c r="AD1331" i="1"/>
  <c r="AK1331" i="1"/>
  <c r="AL1331" i="1"/>
  <c r="N1332" i="1"/>
  <c r="O1332" i="1"/>
  <c r="AC1332" i="1"/>
  <c r="AD1332" i="1" s="1"/>
  <c r="AK1332" i="1" s="1"/>
  <c r="AL1332" i="1"/>
  <c r="AM1332" i="1"/>
  <c r="N1333" i="1"/>
  <c r="O1333" i="1"/>
  <c r="AC1333" i="1"/>
  <c r="AD1333" i="1"/>
  <c r="AK1333" i="1" s="1"/>
  <c r="AL1333" i="1" s="1"/>
  <c r="N1334" i="1"/>
  <c r="AC1334" i="1"/>
  <c r="AD1334" i="1"/>
  <c r="AK1334" i="1" s="1"/>
  <c r="N1335" i="1"/>
  <c r="O1335" i="1"/>
  <c r="AC1335" i="1"/>
  <c r="AD1335" i="1"/>
  <c r="AK1335" i="1"/>
  <c r="AL1335" i="1"/>
  <c r="N1336" i="1"/>
  <c r="O1336" i="1"/>
  <c r="AC1336" i="1"/>
  <c r="AD1336" i="1" s="1"/>
  <c r="AK1336" i="1" s="1"/>
  <c r="AL1336" i="1"/>
  <c r="AM1336" i="1"/>
  <c r="N1337" i="1"/>
  <c r="O1337" i="1"/>
  <c r="AC1337" i="1"/>
  <c r="AD1337" i="1"/>
  <c r="AK1337" i="1" s="1"/>
  <c r="AL1337" i="1" s="1"/>
  <c r="N1338" i="1"/>
  <c r="AC1338" i="1"/>
  <c r="AD1338" i="1"/>
  <c r="AK1338" i="1" s="1"/>
  <c r="N1339" i="1"/>
  <c r="O1339" i="1"/>
  <c r="AC1339" i="1"/>
  <c r="AD1339" i="1"/>
  <c r="AK1339" i="1"/>
  <c r="AL1339" i="1"/>
  <c r="N1340" i="1"/>
  <c r="O1340" i="1"/>
  <c r="AC1340" i="1"/>
  <c r="AD1340" i="1" s="1"/>
  <c r="AK1340" i="1" s="1"/>
  <c r="AL1340" i="1"/>
  <c r="AM1340" i="1"/>
  <c r="N1341" i="1"/>
  <c r="O1341" i="1"/>
  <c r="AC1341" i="1"/>
  <c r="AD1341" i="1"/>
  <c r="AK1341" i="1" s="1"/>
  <c r="AL1341" i="1" s="1"/>
  <c r="N1342" i="1"/>
  <c r="AC1342" i="1"/>
  <c r="AD1342" i="1"/>
  <c r="AK1342" i="1" s="1"/>
  <c r="N1343" i="1"/>
  <c r="O1343" i="1"/>
  <c r="AC1343" i="1"/>
  <c r="AD1343" i="1"/>
  <c r="AK1343" i="1"/>
  <c r="AL1343" i="1"/>
  <c r="N1344" i="1"/>
  <c r="O1344" i="1"/>
  <c r="AC1344" i="1"/>
  <c r="AD1344" i="1" s="1"/>
  <c r="AK1344" i="1" s="1"/>
  <c r="AL1344" i="1"/>
  <c r="AM1344" i="1"/>
  <c r="N1345" i="1"/>
  <c r="O1345" i="1"/>
  <c r="AC1345" i="1"/>
  <c r="AD1345" i="1"/>
  <c r="AK1345" i="1" s="1"/>
  <c r="AL1345" i="1" s="1"/>
  <c r="N1346" i="1"/>
  <c r="AC1346" i="1"/>
  <c r="AD1346" i="1"/>
  <c r="AK1346" i="1" s="1"/>
  <c r="N1347" i="1"/>
  <c r="O1347" i="1"/>
  <c r="AC1347" i="1"/>
  <c r="AD1347" i="1"/>
  <c r="AK1347" i="1"/>
  <c r="AL1347" i="1"/>
  <c r="N1348" i="1"/>
  <c r="O1348" i="1"/>
  <c r="AC1348" i="1"/>
  <c r="AD1348" i="1" s="1"/>
  <c r="AK1348" i="1" s="1"/>
  <c r="AL1348" i="1"/>
  <c r="AM1348" i="1"/>
  <c r="N1349" i="1"/>
  <c r="O1349" i="1"/>
  <c r="AC1349" i="1"/>
  <c r="AD1349" i="1"/>
  <c r="AK1349" i="1" s="1"/>
  <c r="AL1349" i="1" s="1"/>
  <c r="N1350" i="1"/>
  <c r="AC1350" i="1"/>
  <c r="AD1350" i="1"/>
  <c r="AK1350" i="1" s="1"/>
  <c r="N1351" i="1"/>
  <c r="O1351" i="1"/>
  <c r="AC1351" i="1"/>
  <c r="AD1351" i="1"/>
  <c r="AK1351" i="1"/>
  <c r="AL1351" i="1"/>
  <c r="N1352" i="1"/>
  <c r="O1352" i="1"/>
  <c r="AC1352" i="1"/>
  <c r="AD1352" i="1" s="1"/>
  <c r="AK1352" i="1" s="1"/>
  <c r="AL1352" i="1" s="1"/>
  <c r="AM1352" i="1"/>
  <c r="N1353" i="1"/>
  <c r="O1353" i="1"/>
  <c r="AC1353" i="1"/>
  <c r="AD1353" i="1"/>
  <c r="AK1353" i="1" s="1"/>
  <c r="AL1353" i="1" s="1"/>
  <c r="N1354" i="1"/>
  <c r="AC1354" i="1"/>
  <c r="AD1354" i="1"/>
  <c r="AK1354" i="1" s="1"/>
  <c r="N1355" i="1"/>
  <c r="AC1355" i="1"/>
  <c r="AD1355" i="1"/>
  <c r="AK1355" i="1"/>
  <c r="N1356" i="1"/>
  <c r="O1356" i="1"/>
  <c r="AC1356" i="1"/>
  <c r="AD1356" i="1" s="1"/>
  <c r="AK1356" i="1" s="1"/>
  <c r="AL1356" i="1" s="1"/>
  <c r="AM1356" i="1"/>
  <c r="N1357" i="1"/>
  <c r="O1357" i="1"/>
  <c r="AC1357" i="1"/>
  <c r="AD1357" i="1"/>
  <c r="AK1357" i="1" s="1"/>
  <c r="AL1357" i="1" s="1"/>
  <c r="N1358" i="1"/>
  <c r="AC1358" i="1"/>
  <c r="AD1358" i="1"/>
  <c r="AK1358" i="1" s="1"/>
  <c r="N1359" i="1"/>
  <c r="AC1359" i="1"/>
  <c r="AD1359" i="1"/>
  <c r="AK1359" i="1"/>
  <c r="N1360" i="1"/>
  <c r="O1360" i="1"/>
  <c r="AC1360" i="1"/>
  <c r="AD1360" i="1" s="1"/>
  <c r="AK1360" i="1" s="1"/>
  <c r="AL1360" i="1" s="1"/>
  <c r="AM1360" i="1"/>
  <c r="N1361" i="1"/>
  <c r="O1361" i="1"/>
  <c r="AC1361" i="1"/>
  <c r="AD1361" i="1"/>
  <c r="AK1361" i="1" s="1"/>
  <c r="AL1361" i="1" s="1"/>
  <c r="N1362" i="1"/>
  <c r="AC1362" i="1"/>
  <c r="AD1362" i="1"/>
  <c r="AK1362" i="1" s="1"/>
  <c r="N1363" i="1"/>
  <c r="AC1363" i="1"/>
  <c r="AD1363" i="1"/>
  <c r="AK1363" i="1"/>
  <c r="N1364" i="1"/>
  <c r="O1364" i="1"/>
  <c r="AC1364" i="1"/>
  <c r="AD1364" i="1" s="1"/>
  <c r="AK1364" i="1" s="1"/>
  <c r="AL1364" i="1" s="1"/>
  <c r="AM1364" i="1"/>
  <c r="N1365" i="1"/>
  <c r="O1365" i="1"/>
  <c r="AC1365" i="1"/>
  <c r="AD1365" i="1"/>
  <c r="AK1365" i="1" s="1"/>
  <c r="AL1365" i="1" s="1"/>
  <c r="N1366" i="1"/>
  <c r="AC1366" i="1"/>
  <c r="AD1366" i="1"/>
  <c r="AK1366" i="1" s="1"/>
  <c r="N1367" i="1"/>
  <c r="AC1367" i="1"/>
  <c r="AD1367" i="1"/>
  <c r="AK1367" i="1"/>
  <c r="N1368" i="1"/>
  <c r="O1368" i="1"/>
  <c r="AC1368" i="1"/>
  <c r="AD1368" i="1" s="1"/>
  <c r="AK1368" i="1" s="1"/>
  <c r="AL1368" i="1" s="1"/>
  <c r="AM1368" i="1"/>
  <c r="N1369" i="1"/>
  <c r="O1369" i="1"/>
  <c r="AC1369" i="1"/>
  <c r="AD1369" i="1"/>
  <c r="AK1369" i="1" s="1"/>
  <c r="AL1369" i="1" s="1"/>
  <c r="N1370" i="1"/>
  <c r="AC1370" i="1"/>
  <c r="AD1370" i="1"/>
  <c r="AK1370" i="1" s="1"/>
  <c r="N1371" i="1"/>
  <c r="AC1371" i="1"/>
  <c r="AD1371" i="1"/>
  <c r="AK1371" i="1"/>
  <c r="N1372" i="1"/>
  <c r="O1372" i="1"/>
  <c r="AC1372" i="1"/>
  <c r="AD1372" i="1" s="1"/>
  <c r="AK1372" i="1" s="1"/>
  <c r="AL1372" i="1" s="1"/>
  <c r="AM1372" i="1"/>
  <c r="N1373" i="1"/>
  <c r="O1373" i="1"/>
  <c r="AC1373" i="1"/>
  <c r="AD1373" i="1"/>
  <c r="AK1373" i="1" s="1"/>
  <c r="AL1373" i="1" s="1"/>
  <c r="N1374" i="1"/>
  <c r="AC1374" i="1"/>
  <c r="AD1374" i="1"/>
  <c r="AK1374" i="1" s="1"/>
  <c r="N1375" i="1"/>
  <c r="AC1375" i="1"/>
  <c r="AD1375" i="1"/>
  <c r="AK1375" i="1"/>
  <c r="N1376" i="1"/>
  <c r="O1376" i="1"/>
  <c r="AC1376" i="1"/>
  <c r="AD1376" i="1" s="1"/>
  <c r="AK1376" i="1" s="1"/>
  <c r="AL1376" i="1" s="1"/>
  <c r="AM1376" i="1"/>
  <c r="N1377" i="1"/>
  <c r="O1377" i="1"/>
  <c r="AC1377" i="1"/>
  <c r="AD1377" i="1"/>
  <c r="AK1377" i="1" s="1"/>
  <c r="AL1377" i="1" s="1"/>
  <c r="N1378" i="1"/>
  <c r="O1378" i="1" s="1"/>
  <c r="AC1378" i="1"/>
  <c r="AD1378" i="1"/>
  <c r="AK1378" i="1" s="1"/>
  <c r="AM1378" i="1" s="1"/>
  <c r="N1379" i="1"/>
  <c r="O1379" i="1"/>
  <c r="AC1379" i="1"/>
  <c r="AD1379" i="1"/>
  <c r="AK1379" i="1" s="1"/>
  <c r="AL1379" i="1" s="1"/>
  <c r="N1380" i="1"/>
  <c r="O1380" i="1"/>
  <c r="AL1380" i="1" s="1"/>
  <c r="AC1380" i="1"/>
  <c r="AD1380" i="1" s="1"/>
  <c r="AK1380" i="1"/>
  <c r="AM1380" i="1" s="1"/>
  <c r="N1381" i="1"/>
  <c r="O1381" i="1"/>
  <c r="AL1381" i="1" s="1"/>
  <c r="AC1381" i="1"/>
  <c r="AD1381" i="1"/>
  <c r="AK1381" i="1" s="1"/>
  <c r="AM1381" i="1"/>
  <c r="N1382" i="1"/>
  <c r="O1382" i="1" s="1"/>
  <c r="AC1382" i="1"/>
  <c r="AD1382" i="1" s="1"/>
  <c r="AK1382" i="1" s="1"/>
  <c r="AM1382" i="1" s="1"/>
  <c r="N1383" i="1"/>
  <c r="AC1383" i="1"/>
  <c r="AD1383" i="1"/>
  <c r="AK1383" i="1"/>
  <c r="N1384" i="1"/>
  <c r="O1384" i="1" s="1"/>
  <c r="AC1384" i="1"/>
  <c r="AD1384" i="1" s="1"/>
  <c r="AK1384" i="1" s="1"/>
  <c r="N1385" i="1"/>
  <c r="O1385" i="1"/>
  <c r="AC1385" i="1"/>
  <c r="AD1385" i="1" s="1"/>
  <c r="AK1385" i="1" s="1"/>
  <c r="N1386" i="1"/>
  <c r="O1386" i="1" s="1"/>
  <c r="AC1386" i="1"/>
  <c r="AD1386" i="1"/>
  <c r="AK1386" i="1" s="1"/>
  <c r="AM1386" i="1" s="1"/>
  <c r="N1387" i="1"/>
  <c r="O1387" i="1"/>
  <c r="AC1387" i="1"/>
  <c r="AD1387" i="1"/>
  <c r="AK1387" i="1" s="1"/>
  <c r="AL1387" i="1" s="1"/>
  <c r="N1388" i="1"/>
  <c r="O1388" i="1"/>
  <c r="AL1388" i="1" s="1"/>
  <c r="AC1388" i="1"/>
  <c r="AD1388" i="1" s="1"/>
  <c r="AK1388" i="1"/>
  <c r="AM1388" i="1"/>
  <c r="N1389" i="1"/>
  <c r="O1389" i="1"/>
  <c r="AL1389" i="1" s="1"/>
  <c r="AC1389" i="1"/>
  <c r="AD1389" i="1"/>
  <c r="AK1389" i="1" s="1"/>
  <c r="AM1389" i="1" s="1"/>
  <c r="N1390" i="1"/>
  <c r="O1390" i="1" s="1"/>
  <c r="AC1390" i="1"/>
  <c r="AD1390" i="1" s="1"/>
  <c r="AK1390" i="1" s="1"/>
  <c r="AM1390" i="1" s="1"/>
  <c r="N1391" i="1"/>
  <c r="O1391" i="1" s="1"/>
  <c r="AL1391" i="1" s="1"/>
  <c r="AC1391" i="1"/>
  <c r="AD1391" i="1"/>
  <c r="AK1391" i="1"/>
  <c r="N1392" i="1"/>
  <c r="O1392" i="1" s="1"/>
  <c r="AL1392" i="1" s="1"/>
  <c r="AC1392" i="1"/>
  <c r="AD1392" i="1" s="1"/>
  <c r="AK1392" i="1" s="1"/>
  <c r="N1393" i="1"/>
  <c r="O1393" i="1"/>
  <c r="AC1393" i="1"/>
  <c r="AD1393" i="1" s="1"/>
  <c r="AK1393" i="1" s="1"/>
  <c r="N1394" i="1"/>
  <c r="O1394" i="1" s="1"/>
  <c r="AC1394" i="1"/>
  <c r="AD1394" i="1"/>
  <c r="AK1394" i="1" s="1"/>
  <c r="AM1394" i="1" s="1"/>
  <c r="N1395" i="1"/>
  <c r="O1395" i="1"/>
  <c r="AC1395" i="1"/>
  <c r="AD1395" i="1"/>
  <c r="AK1395" i="1" s="1"/>
  <c r="AL1395" i="1" s="1"/>
  <c r="N1396" i="1"/>
  <c r="O1396" i="1"/>
  <c r="AL1396" i="1" s="1"/>
  <c r="AC1396" i="1"/>
  <c r="AD1396" i="1" s="1"/>
  <c r="AK1396" i="1"/>
  <c r="AM1396" i="1" s="1"/>
  <c r="N1397" i="1"/>
  <c r="O1397" i="1"/>
  <c r="AL1397" i="1" s="1"/>
  <c r="AC1397" i="1"/>
  <c r="AD1397" i="1"/>
  <c r="AK1397" i="1" s="1"/>
  <c r="AM1397" i="1"/>
  <c r="N1398" i="1"/>
  <c r="O1398" i="1" s="1"/>
  <c r="AC1398" i="1"/>
  <c r="AD1398" i="1" s="1"/>
  <c r="AK1398" i="1" s="1"/>
  <c r="AM1398" i="1" s="1"/>
  <c r="N1399" i="1"/>
  <c r="AC1399" i="1"/>
  <c r="AD1399" i="1"/>
  <c r="AK1399" i="1"/>
  <c r="N1400" i="1"/>
  <c r="O1400" i="1" s="1"/>
  <c r="AC1400" i="1"/>
  <c r="AD1400" i="1" s="1"/>
  <c r="AK1400" i="1" s="1"/>
  <c r="N1401" i="1"/>
  <c r="O1401" i="1"/>
  <c r="AC1401" i="1"/>
  <c r="AD1401" i="1" s="1"/>
  <c r="AK1401" i="1" s="1"/>
  <c r="N1402" i="1"/>
  <c r="O1402" i="1" s="1"/>
  <c r="AC1402" i="1"/>
  <c r="AD1402" i="1"/>
  <c r="AK1402" i="1" s="1"/>
  <c r="AM1402" i="1" s="1"/>
  <c r="N1403" i="1"/>
  <c r="O1403" i="1"/>
  <c r="AC1403" i="1"/>
  <c r="AD1403" i="1"/>
  <c r="AK1403" i="1" s="1"/>
  <c r="AL1403" i="1" s="1"/>
  <c r="N1404" i="1"/>
  <c r="O1404" i="1"/>
  <c r="AL1404" i="1" s="1"/>
  <c r="AC1404" i="1"/>
  <c r="AD1404" i="1" s="1"/>
  <c r="AK1404" i="1"/>
  <c r="AM1404" i="1"/>
  <c r="N1405" i="1"/>
  <c r="O1405" i="1"/>
  <c r="AL1405" i="1" s="1"/>
  <c r="AC1405" i="1"/>
  <c r="AD1405" i="1"/>
  <c r="AK1405" i="1" s="1"/>
  <c r="AM1405" i="1" s="1"/>
  <c r="N1406" i="1"/>
  <c r="O1406" i="1" s="1"/>
  <c r="AC1406" i="1"/>
  <c r="AD1406" i="1" s="1"/>
  <c r="AK1406" i="1" s="1"/>
  <c r="AM1406" i="1" s="1"/>
  <c r="N1407" i="1"/>
  <c r="O1407" i="1" s="1"/>
  <c r="AL1407" i="1" s="1"/>
  <c r="AC1407" i="1"/>
  <c r="AD1407" i="1"/>
  <c r="AK1407" i="1"/>
  <c r="N1408" i="1"/>
  <c r="O1408" i="1" s="1"/>
  <c r="AL1408" i="1" s="1"/>
  <c r="AC1408" i="1"/>
  <c r="AD1408" i="1" s="1"/>
  <c r="AK1408" i="1" s="1"/>
  <c r="N1409" i="1"/>
  <c r="O1409" i="1"/>
  <c r="AC1409" i="1"/>
  <c r="AD1409" i="1" s="1"/>
  <c r="AK1409" i="1" s="1"/>
  <c r="N1410" i="1"/>
  <c r="O1410" i="1" s="1"/>
  <c r="AC1410" i="1"/>
  <c r="AD1410" i="1"/>
  <c r="AK1410" i="1" s="1"/>
  <c r="AM1410" i="1" s="1"/>
  <c r="N1411" i="1"/>
  <c r="O1411" i="1"/>
  <c r="AC1411" i="1"/>
  <c r="AD1411" i="1"/>
  <c r="AK1411" i="1" s="1"/>
  <c r="AL1411" i="1" s="1"/>
  <c r="N1412" i="1"/>
  <c r="O1412" i="1"/>
  <c r="AL1412" i="1" s="1"/>
  <c r="AC1412" i="1"/>
  <c r="AD1412" i="1" s="1"/>
  <c r="AK1412" i="1"/>
  <c r="AM1412" i="1" s="1"/>
  <c r="N1413" i="1"/>
  <c r="O1413" i="1"/>
  <c r="AL1413" i="1" s="1"/>
  <c r="AC1413" i="1"/>
  <c r="AD1413" i="1"/>
  <c r="AK1413" i="1" s="1"/>
  <c r="AM1413" i="1"/>
  <c r="N1414" i="1"/>
  <c r="O1414" i="1" s="1"/>
  <c r="AC1414" i="1"/>
  <c r="AD1414" i="1" s="1"/>
  <c r="AK1414" i="1" s="1"/>
  <c r="AM1414" i="1" s="1"/>
  <c r="N1415" i="1"/>
  <c r="AC1415" i="1"/>
  <c r="AD1415" i="1"/>
  <c r="AK1415" i="1"/>
  <c r="N1416" i="1"/>
  <c r="O1416" i="1" s="1"/>
  <c r="AC1416" i="1"/>
  <c r="AD1416" i="1" s="1"/>
  <c r="AK1416" i="1" s="1"/>
  <c r="N1417" i="1"/>
  <c r="O1417" i="1"/>
  <c r="AC1417" i="1"/>
  <c r="AD1417" i="1" s="1"/>
  <c r="AK1417" i="1" s="1"/>
  <c r="N1418" i="1"/>
  <c r="O1418" i="1" s="1"/>
  <c r="AC1418" i="1"/>
  <c r="AD1418" i="1"/>
  <c r="AK1418" i="1" s="1"/>
  <c r="AM1418" i="1" s="1"/>
  <c r="N1419" i="1"/>
  <c r="O1419" i="1"/>
  <c r="AC1419" i="1"/>
  <c r="AD1419" i="1"/>
  <c r="AK1419" i="1" s="1"/>
  <c r="AL1419" i="1" s="1"/>
  <c r="N1420" i="1"/>
  <c r="O1420" i="1"/>
  <c r="AL1420" i="1" s="1"/>
  <c r="AC1420" i="1"/>
  <c r="AD1420" i="1" s="1"/>
  <c r="AK1420" i="1"/>
  <c r="AM1420" i="1"/>
  <c r="N1421" i="1"/>
  <c r="O1421" i="1"/>
  <c r="AL1421" i="1" s="1"/>
  <c r="AC1421" i="1"/>
  <c r="AD1421" i="1"/>
  <c r="AK1421" i="1" s="1"/>
  <c r="AM1421" i="1" s="1"/>
  <c r="N1422" i="1"/>
  <c r="O1422" i="1" s="1"/>
  <c r="AC1422" i="1"/>
  <c r="AD1422" i="1" s="1"/>
  <c r="AK1422" i="1" s="1"/>
  <c r="AM1422" i="1" s="1"/>
  <c r="N1423" i="1"/>
  <c r="O1423" i="1" s="1"/>
  <c r="AL1423" i="1" s="1"/>
  <c r="AC1423" i="1"/>
  <c r="AD1423" i="1"/>
  <c r="AK1423" i="1"/>
  <c r="N1424" i="1"/>
  <c r="O1424" i="1" s="1"/>
  <c r="AL1424" i="1" s="1"/>
  <c r="AC1424" i="1"/>
  <c r="AD1424" i="1" s="1"/>
  <c r="AK1424" i="1" s="1"/>
  <c r="N1425" i="1"/>
  <c r="O1425" i="1"/>
  <c r="AC1425" i="1"/>
  <c r="AD1425" i="1" s="1"/>
  <c r="AK1425" i="1" s="1"/>
  <c r="N1426" i="1"/>
  <c r="O1426" i="1" s="1"/>
  <c r="AC1426" i="1"/>
  <c r="AD1426" i="1"/>
  <c r="AK1426" i="1" s="1"/>
  <c r="AM1426" i="1" s="1"/>
  <c r="N1427" i="1"/>
  <c r="O1427" i="1"/>
  <c r="AC1427" i="1"/>
  <c r="AD1427" i="1"/>
  <c r="AK1427" i="1" s="1"/>
  <c r="AL1427" i="1" s="1"/>
  <c r="N1428" i="1"/>
  <c r="O1428" i="1"/>
  <c r="AL1428" i="1" s="1"/>
  <c r="AC1428" i="1"/>
  <c r="AD1428" i="1" s="1"/>
  <c r="AK1428" i="1"/>
  <c r="AM1428" i="1" s="1"/>
  <c r="N1429" i="1"/>
  <c r="O1429" i="1"/>
  <c r="AL1429" i="1" s="1"/>
  <c r="AC1429" i="1"/>
  <c r="AD1429" i="1"/>
  <c r="AK1429" i="1" s="1"/>
  <c r="AM1429" i="1"/>
  <c r="N1430" i="1"/>
  <c r="O1430" i="1" s="1"/>
  <c r="AC1430" i="1"/>
  <c r="AD1430" i="1" s="1"/>
  <c r="AK1430" i="1" s="1"/>
  <c r="AM1430" i="1" s="1"/>
  <c r="N1431" i="1"/>
  <c r="AC1431" i="1"/>
  <c r="AD1431" i="1"/>
  <c r="AK1431" i="1"/>
  <c r="N1432" i="1"/>
  <c r="O1432" i="1" s="1"/>
  <c r="AC1432" i="1"/>
  <c r="AD1432" i="1" s="1"/>
  <c r="AK1432" i="1" s="1"/>
  <c r="N1433" i="1"/>
  <c r="O1433" i="1"/>
  <c r="AC1433" i="1"/>
  <c r="AD1433" i="1" s="1"/>
  <c r="AK1433" i="1" s="1"/>
  <c r="N1434" i="1"/>
  <c r="O1434" i="1" s="1"/>
  <c r="AC1434" i="1"/>
  <c r="AD1434" i="1"/>
  <c r="AK1434" i="1" s="1"/>
  <c r="AM1434" i="1" s="1"/>
  <c r="N1435" i="1"/>
  <c r="O1435" i="1"/>
  <c r="AC1435" i="1"/>
  <c r="AD1435" i="1"/>
  <c r="AK1435" i="1" s="1"/>
  <c r="AL1435" i="1" s="1"/>
  <c r="N1436" i="1"/>
  <c r="O1436" i="1"/>
  <c r="AL1436" i="1" s="1"/>
  <c r="AC1436" i="1"/>
  <c r="AD1436" i="1" s="1"/>
  <c r="AK1436" i="1"/>
  <c r="AM1436" i="1"/>
  <c r="N1437" i="1"/>
  <c r="O1437" i="1"/>
  <c r="AL1437" i="1" s="1"/>
  <c r="AC1437" i="1"/>
  <c r="AD1437" i="1"/>
  <c r="AK1437" i="1" s="1"/>
  <c r="AM1437" i="1" s="1"/>
  <c r="N1438" i="1"/>
  <c r="O1438" i="1" s="1"/>
  <c r="AC1438" i="1"/>
  <c r="AD1438" i="1" s="1"/>
  <c r="AK1438" i="1" s="1"/>
  <c r="AM1438" i="1" s="1"/>
  <c r="N1439" i="1"/>
  <c r="O1439" i="1" s="1"/>
  <c r="AL1439" i="1" s="1"/>
  <c r="AC1439" i="1"/>
  <c r="AD1439" i="1"/>
  <c r="AK1439" i="1"/>
  <c r="N1440" i="1"/>
  <c r="O1440" i="1" s="1"/>
  <c r="AL1440" i="1" s="1"/>
  <c r="AC1440" i="1"/>
  <c r="AD1440" i="1" s="1"/>
  <c r="AK1440" i="1" s="1"/>
  <c r="N1441" i="1"/>
  <c r="O1441" i="1"/>
  <c r="AC1441" i="1"/>
  <c r="AD1441" i="1" s="1"/>
  <c r="AK1441" i="1" s="1"/>
  <c r="N1442" i="1"/>
  <c r="O1442" i="1" s="1"/>
  <c r="AC1442" i="1"/>
  <c r="AD1442" i="1"/>
  <c r="AK1442" i="1" s="1"/>
  <c r="AM1442" i="1" s="1"/>
  <c r="N1443" i="1"/>
  <c r="O1443" i="1"/>
  <c r="AC1443" i="1"/>
  <c r="AD1443" i="1"/>
  <c r="AK1443" i="1" s="1"/>
  <c r="AL1443" i="1" s="1"/>
  <c r="N1444" i="1"/>
  <c r="O1444" i="1"/>
  <c r="AL1444" i="1" s="1"/>
  <c r="AC1444" i="1"/>
  <c r="AD1444" i="1" s="1"/>
  <c r="AK1444" i="1"/>
  <c r="AM1444" i="1" s="1"/>
  <c r="N1445" i="1"/>
  <c r="O1445" i="1"/>
  <c r="AL1445" i="1" s="1"/>
  <c r="AC1445" i="1"/>
  <c r="AD1445" i="1"/>
  <c r="AK1445" i="1" s="1"/>
  <c r="AM1445" i="1"/>
  <c r="N1446" i="1"/>
  <c r="O1446" i="1" s="1"/>
  <c r="AC1446" i="1"/>
  <c r="AD1446" i="1" s="1"/>
  <c r="AK1446" i="1" s="1"/>
  <c r="AM1446" i="1" s="1"/>
  <c r="N1447" i="1"/>
  <c r="O1447" i="1" s="1"/>
  <c r="AL1447" i="1" s="1"/>
  <c r="AC1447" i="1"/>
  <c r="AD1447" i="1"/>
  <c r="AK1447" i="1"/>
  <c r="AM1447" i="1"/>
  <c r="N1448" i="1"/>
  <c r="O1448" i="1"/>
  <c r="AC1448" i="1"/>
  <c r="AD1448" i="1"/>
  <c r="AK1448" i="1" s="1"/>
  <c r="N1449" i="1"/>
  <c r="O1449" i="1" s="1"/>
  <c r="AL1449" i="1" s="1"/>
  <c r="AC1449" i="1"/>
  <c r="AD1449" i="1" s="1"/>
  <c r="AK1449" i="1" s="1"/>
  <c r="N1450" i="1"/>
  <c r="O1450" i="1"/>
  <c r="AC1450" i="1"/>
  <c r="AD1450" i="1"/>
  <c r="AK1450" i="1" s="1"/>
  <c r="AL1450" i="1" s="1"/>
  <c r="N1451" i="1"/>
  <c r="O1451" i="1" s="1"/>
  <c r="AC1451" i="1"/>
  <c r="AD1451" i="1" s="1"/>
  <c r="AK1451" i="1" s="1"/>
  <c r="AM1451" i="1" s="1"/>
  <c r="N1452" i="1"/>
  <c r="O1452" i="1"/>
  <c r="AC1452" i="1"/>
  <c r="AD1452" i="1"/>
  <c r="AK1452" i="1" s="1"/>
  <c r="N1453" i="1"/>
  <c r="O1453" i="1" s="1"/>
  <c r="AL1453" i="1" s="1"/>
  <c r="AC1453" i="1"/>
  <c r="AD1453" i="1" s="1"/>
  <c r="AK1453" i="1" s="1"/>
  <c r="N1454" i="1"/>
  <c r="O1454" i="1"/>
  <c r="AC1454" i="1"/>
  <c r="AD1454" i="1"/>
  <c r="AK1454" i="1" s="1"/>
  <c r="AL1454" i="1" s="1"/>
  <c r="N1455" i="1"/>
  <c r="O1455" i="1" s="1"/>
  <c r="AC1455" i="1"/>
  <c r="AD1455" i="1" s="1"/>
  <c r="AK1455" i="1" s="1"/>
  <c r="AM1455" i="1" s="1"/>
  <c r="N1456" i="1"/>
  <c r="O1456" i="1"/>
  <c r="AC1456" i="1"/>
  <c r="AD1456" i="1"/>
  <c r="AK1456" i="1" s="1"/>
  <c r="N1457" i="1"/>
  <c r="O1457" i="1" s="1"/>
  <c r="AL1457" i="1" s="1"/>
  <c r="AC1457" i="1"/>
  <c r="AD1457" i="1" s="1"/>
  <c r="AK1457" i="1" s="1"/>
  <c r="N1458" i="1"/>
  <c r="O1458" i="1"/>
  <c r="AC1458" i="1"/>
  <c r="AD1458" i="1"/>
  <c r="AK1458" i="1" s="1"/>
  <c r="AL1458" i="1" s="1"/>
  <c r="N1459" i="1"/>
  <c r="O1459" i="1" s="1"/>
  <c r="AC1459" i="1"/>
  <c r="AD1459" i="1" s="1"/>
  <c r="AK1459" i="1" s="1"/>
  <c r="AM1459" i="1" s="1"/>
  <c r="N1460" i="1"/>
  <c r="O1460" i="1"/>
  <c r="AC1460" i="1"/>
  <c r="AD1460" i="1"/>
  <c r="AK1460" i="1" s="1"/>
  <c r="N1461" i="1"/>
  <c r="O1461" i="1" s="1"/>
  <c r="AL1461" i="1" s="1"/>
  <c r="AC1461" i="1"/>
  <c r="AD1461" i="1" s="1"/>
  <c r="AK1461" i="1" s="1"/>
  <c r="N1462" i="1"/>
  <c r="O1462" i="1"/>
  <c r="AC1462" i="1"/>
  <c r="AD1462" i="1"/>
  <c r="AK1462" i="1" s="1"/>
  <c r="AL1462" i="1" s="1"/>
  <c r="N1463" i="1"/>
  <c r="O1463" i="1" s="1"/>
  <c r="AC1463" i="1"/>
  <c r="AD1463" i="1" s="1"/>
  <c r="AK1463" i="1" s="1"/>
  <c r="AM1463" i="1" s="1"/>
  <c r="N1464" i="1"/>
  <c r="O1464" i="1"/>
  <c r="AC1464" i="1"/>
  <c r="AD1464" i="1"/>
  <c r="AK1464" i="1" s="1"/>
  <c r="N1465" i="1"/>
  <c r="O1465" i="1" s="1"/>
  <c r="AL1465" i="1" s="1"/>
  <c r="AC1465" i="1"/>
  <c r="AD1465" i="1" s="1"/>
  <c r="AK1465" i="1" s="1"/>
  <c r="N1466" i="1"/>
  <c r="O1466" i="1"/>
  <c r="AC1466" i="1"/>
  <c r="AD1466" i="1"/>
  <c r="AK1466" i="1" s="1"/>
  <c r="AL1466" i="1" s="1"/>
  <c r="N1467" i="1"/>
  <c r="O1467" i="1" s="1"/>
  <c r="AC1467" i="1"/>
  <c r="AD1467" i="1" s="1"/>
  <c r="AK1467" i="1" s="1"/>
  <c r="AM1467" i="1" s="1"/>
  <c r="N1468" i="1"/>
  <c r="O1468" i="1"/>
  <c r="AC1468" i="1"/>
  <c r="AD1468" i="1"/>
  <c r="AK1468" i="1" s="1"/>
  <c r="N1469" i="1"/>
  <c r="O1469" i="1" s="1"/>
  <c r="AC1469" i="1"/>
  <c r="AD1469" i="1" s="1"/>
  <c r="AK1469" i="1" s="1"/>
  <c r="N1470" i="1"/>
  <c r="O1470" i="1"/>
  <c r="AC1470" i="1"/>
  <c r="AD1470" i="1"/>
  <c r="AK1470" i="1" s="1"/>
  <c r="AL1470" i="1" s="1"/>
  <c r="N1471" i="1"/>
  <c r="O1471" i="1" s="1"/>
  <c r="AC1471" i="1"/>
  <c r="AD1471" i="1" s="1"/>
  <c r="AK1471" i="1" s="1"/>
  <c r="AM1471" i="1" s="1"/>
  <c r="N1472" i="1"/>
  <c r="O1472" i="1"/>
  <c r="AC1472" i="1"/>
  <c r="AD1472" i="1"/>
  <c r="AK1472" i="1" s="1"/>
  <c r="N1473" i="1"/>
  <c r="O1473" i="1" s="1"/>
  <c r="AC1473" i="1"/>
  <c r="AD1473" i="1" s="1"/>
  <c r="AK1473" i="1" s="1"/>
  <c r="N1474" i="1"/>
  <c r="O1474" i="1"/>
  <c r="AC1474" i="1"/>
  <c r="AD1474" i="1"/>
  <c r="AK1474" i="1" s="1"/>
  <c r="AL1474" i="1" s="1"/>
  <c r="N1475" i="1"/>
  <c r="O1475" i="1" s="1"/>
  <c r="AC1475" i="1"/>
  <c r="AD1475" i="1" s="1"/>
  <c r="AK1475" i="1" s="1"/>
  <c r="AM1475" i="1" s="1"/>
  <c r="N1476" i="1"/>
  <c r="O1476" i="1"/>
  <c r="AC1476" i="1"/>
  <c r="AD1476" i="1"/>
  <c r="AK1476" i="1" s="1"/>
  <c r="N1477" i="1"/>
  <c r="O1477" i="1" s="1"/>
  <c r="AC1477" i="1"/>
  <c r="AD1477" i="1" s="1"/>
  <c r="AK1477" i="1" s="1"/>
  <c r="N1478" i="1"/>
  <c r="O1478" i="1"/>
  <c r="AC1478" i="1"/>
  <c r="AD1478" i="1"/>
  <c r="AK1478" i="1" s="1"/>
  <c r="AL1478" i="1" s="1"/>
  <c r="N1479" i="1"/>
  <c r="O1479" i="1" s="1"/>
  <c r="AC1479" i="1"/>
  <c r="AD1479" i="1" s="1"/>
  <c r="AK1479" i="1" s="1"/>
  <c r="AM1479" i="1" s="1"/>
  <c r="N1480" i="1"/>
  <c r="O1480" i="1"/>
  <c r="AC1480" i="1"/>
  <c r="AD1480" i="1"/>
  <c r="AK1480" i="1" s="1"/>
  <c r="N1481" i="1"/>
  <c r="O1481" i="1" s="1"/>
  <c r="AC1481" i="1"/>
  <c r="AD1481" i="1" s="1"/>
  <c r="AK1481" i="1" s="1"/>
  <c r="N1482" i="1"/>
  <c r="O1482" i="1"/>
  <c r="AC1482" i="1"/>
  <c r="AD1482" i="1"/>
  <c r="AK1482" i="1" s="1"/>
  <c r="AL1482" i="1" s="1"/>
  <c r="N1483" i="1"/>
  <c r="O1483" i="1" s="1"/>
  <c r="AC1483" i="1"/>
  <c r="AD1483" i="1" s="1"/>
  <c r="AK1483" i="1" s="1"/>
  <c r="AM1483" i="1" s="1"/>
  <c r="N1484" i="1"/>
  <c r="O1484" i="1"/>
  <c r="AC1484" i="1"/>
  <c r="AD1484" i="1"/>
  <c r="AK1484" i="1" s="1"/>
  <c r="N1485" i="1"/>
  <c r="O1485" i="1" s="1"/>
  <c r="AC1485" i="1"/>
  <c r="AD1485" i="1" s="1"/>
  <c r="AK1485" i="1" s="1"/>
  <c r="N1486" i="1"/>
  <c r="O1486" i="1"/>
  <c r="AC1486" i="1"/>
  <c r="AD1486" i="1"/>
  <c r="AK1486" i="1" s="1"/>
  <c r="AL1486" i="1" s="1"/>
  <c r="N1487" i="1"/>
  <c r="O1487" i="1" s="1"/>
  <c r="AC1487" i="1"/>
  <c r="AD1487" i="1" s="1"/>
  <c r="AK1487" i="1" s="1"/>
  <c r="AM1487" i="1" s="1"/>
  <c r="N1488" i="1"/>
  <c r="O1488" i="1"/>
  <c r="AC1488" i="1"/>
  <c r="AD1488" i="1"/>
  <c r="AK1488" i="1" s="1"/>
  <c r="N1489" i="1"/>
  <c r="O1489" i="1" s="1"/>
  <c r="AC1489" i="1"/>
  <c r="AD1489" i="1" s="1"/>
  <c r="AK1489" i="1" s="1"/>
  <c r="N1490" i="1"/>
  <c r="O1490" i="1"/>
  <c r="AC1490" i="1"/>
  <c r="AD1490" i="1"/>
  <c r="AK1490" i="1" s="1"/>
  <c r="AL1490" i="1" s="1"/>
  <c r="N1491" i="1"/>
  <c r="O1491" i="1" s="1"/>
  <c r="AC1491" i="1"/>
  <c r="AD1491" i="1" s="1"/>
  <c r="AK1491" i="1" s="1"/>
  <c r="AM1491" i="1" s="1"/>
  <c r="N1492" i="1"/>
  <c r="O1492" i="1"/>
  <c r="AC1492" i="1"/>
  <c r="AD1492" i="1"/>
  <c r="AK1492" i="1" s="1"/>
  <c r="N1493" i="1"/>
  <c r="O1493" i="1" s="1"/>
  <c r="AC1493" i="1"/>
  <c r="AD1493" i="1" s="1"/>
  <c r="AK1493" i="1" s="1"/>
  <c r="N1494" i="1"/>
  <c r="O1494" i="1"/>
  <c r="AC1494" i="1"/>
  <c r="AD1494" i="1"/>
  <c r="AK1494" i="1" s="1"/>
  <c r="AL1494" i="1" s="1"/>
  <c r="N1495" i="1"/>
  <c r="O1495" i="1" s="1"/>
  <c r="AC1495" i="1"/>
  <c r="AD1495" i="1" s="1"/>
  <c r="AK1495" i="1" s="1"/>
  <c r="AM1495" i="1" s="1"/>
  <c r="N1496" i="1"/>
  <c r="O1496" i="1"/>
  <c r="AC1496" i="1"/>
  <c r="AD1496" i="1"/>
  <c r="AK1496" i="1" s="1"/>
  <c r="N1497" i="1"/>
  <c r="O1497" i="1" s="1"/>
  <c r="AC1497" i="1"/>
  <c r="AD1497" i="1" s="1"/>
  <c r="AK1497" i="1" s="1"/>
  <c r="N1498" i="1"/>
  <c r="O1498" i="1"/>
  <c r="AC1498" i="1"/>
  <c r="AD1498" i="1"/>
  <c r="AK1498" i="1" s="1"/>
  <c r="AL1498" i="1" s="1"/>
  <c r="N1499" i="1"/>
  <c r="O1499" i="1" s="1"/>
  <c r="AC1499" i="1"/>
  <c r="AD1499" i="1" s="1"/>
  <c r="AK1499" i="1" s="1"/>
  <c r="AM1499" i="1" s="1"/>
  <c r="N1500" i="1"/>
  <c r="O1500" i="1"/>
  <c r="AC1500" i="1"/>
  <c r="AD1500" i="1"/>
  <c r="AK1500" i="1" s="1"/>
  <c r="N1501" i="1"/>
  <c r="O1501" i="1" s="1"/>
  <c r="AC1501" i="1"/>
  <c r="AD1501" i="1" s="1"/>
  <c r="AK1501" i="1" s="1"/>
  <c r="N1502" i="1"/>
  <c r="O1502" i="1"/>
  <c r="AC1502" i="1"/>
  <c r="AD1502" i="1"/>
  <c r="AK1502" i="1" s="1"/>
  <c r="AL1502" i="1" s="1"/>
  <c r="N1503" i="1"/>
  <c r="O1503" i="1" s="1"/>
  <c r="AC1503" i="1"/>
  <c r="AD1503" i="1" s="1"/>
  <c r="AK1503" i="1" s="1"/>
  <c r="AM1503" i="1" s="1"/>
  <c r="N1504" i="1"/>
  <c r="O1504" i="1"/>
  <c r="AC1504" i="1"/>
  <c r="AD1504" i="1"/>
  <c r="AK1504" i="1" s="1"/>
  <c r="N1505" i="1"/>
  <c r="O1505" i="1" s="1"/>
  <c r="AC1505" i="1"/>
  <c r="AD1505" i="1" s="1"/>
  <c r="AK1505" i="1" s="1"/>
  <c r="N1506" i="1"/>
  <c r="O1506" i="1"/>
  <c r="AC1506" i="1"/>
  <c r="AD1506" i="1"/>
  <c r="AK1506" i="1" s="1"/>
  <c r="AL1506" i="1" s="1"/>
  <c r="N1507" i="1"/>
  <c r="O1507" i="1" s="1"/>
  <c r="AC1507" i="1"/>
  <c r="AD1507" i="1" s="1"/>
  <c r="AK1507" i="1" s="1"/>
  <c r="AM1507" i="1" s="1"/>
  <c r="N1508" i="1"/>
  <c r="O1508" i="1"/>
  <c r="AC1508" i="1"/>
  <c r="AD1508" i="1"/>
  <c r="AK1508" i="1" s="1"/>
  <c r="N1509" i="1"/>
  <c r="O1509" i="1" s="1"/>
  <c r="AC1509" i="1"/>
  <c r="AD1509" i="1" s="1"/>
  <c r="AK1509" i="1" s="1"/>
  <c r="N1510" i="1"/>
  <c r="O1510" i="1"/>
  <c r="AC1510" i="1"/>
  <c r="AD1510" i="1"/>
  <c r="AK1510" i="1" s="1"/>
  <c r="AL1510" i="1" s="1"/>
  <c r="N1511" i="1"/>
  <c r="O1511" i="1" s="1"/>
  <c r="AC1511" i="1"/>
  <c r="AD1511" i="1" s="1"/>
  <c r="AK1511" i="1" s="1"/>
  <c r="AM1511" i="1" s="1"/>
  <c r="N1512" i="1"/>
  <c r="O1512" i="1"/>
  <c r="AC1512" i="1"/>
  <c r="AD1512" i="1"/>
  <c r="AK1512" i="1" s="1"/>
  <c r="N1513" i="1"/>
  <c r="O1513" i="1" s="1"/>
  <c r="AC1513" i="1"/>
  <c r="AD1513" i="1" s="1"/>
  <c r="AK1513" i="1" s="1"/>
  <c r="N1514" i="1"/>
  <c r="O1514" i="1"/>
  <c r="AC1514" i="1"/>
  <c r="AD1514" i="1"/>
  <c r="AK1514" i="1" s="1"/>
  <c r="AL1514" i="1" s="1"/>
  <c r="N1515" i="1"/>
  <c r="O1515" i="1" s="1"/>
  <c r="AC1515" i="1"/>
  <c r="AD1515" i="1" s="1"/>
  <c r="AK1515" i="1" s="1"/>
  <c r="AM1515" i="1" s="1"/>
  <c r="N1516" i="1"/>
  <c r="O1516" i="1"/>
  <c r="AC1516" i="1"/>
  <c r="AD1516" i="1"/>
  <c r="AK1516" i="1" s="1"/>
  <c r="N1517" i="1"/>
  <c r="O1517" i="1" s="1"/>
  <c r="AC1517" i="1"/>
  <c r="AD1517" i="1" s="1"/>
  <c r="AK1517" i="1" s="1"/>
  <c r="N1518" i="1"/>
  <c r="O1518" i="1"/>
  <c r="AC1518" i="1"/>
  <c r="AD1518" i="1"/>
  <c r="AK1518" i="1" s="1"/>
  <c r="AL1518" i="1" s="1"/>
  <c r="N1519" i="1"/>
  <c r="O1519" i="1" s="1"/>
  <c r="AC1519" i="1"/>
  <c r="AD1519" i="1" s="1"/>
  <c r="AK1519" i="1" s="1"/>
  <c r="AM1519" i="1" s="1"/>
  <c r="N1520" i="1"/>
  <c r="O1520" i="1"/>
  <c r="AC1520" i="1"/>
  <c r="AD1520" i="1"/>
  <c r="AK1520" i="1" s="1"/>
  <c r="N1521" i="1"/>
  <c r="O1521" i="1" s="1"/>
  <c r="AC1521" i="1"/>
  <c r="AD1521" i="1" s="1"/>
  <c r="AK1521" i="1" s="1"/>
  <c r="N1522" i="1"/>
  <c r="O1522" i="1"/>
  <c r="AC1522" i="1"/>
  <c r="AD1522" i="1"/>
  <c r="AK1522" i="1" s="1"/>
  <c r="AL1522" i="1" s="1"/>
  <c r="N1523" i="1"/>
  <c r="O1523" i="1" s="1"/>
  <c r="AC1523" i="1"/>
  <c r="AD1523" i="1" s="1"/>
  <c r="AK1523" i="1" s="1"/>
  <c r="AM1523" i="1" s="1"/>
  <c r="N1524" i="1"/>
  <c r="O1524" i="1"/>
  <c r="AC1524" i="1"/>
  <c r="AD1524" i="1"/>
  <c r="AK1524" i="1" s="1"/>
  <c r="N1525" i="1"/>
  <c r="O1525" i="1" s="1"/>
  <c r="AC1525" i="1"/>
  <c r="AD1525" i="1" s="1"/>
  <c r="AK1525" i="1" s="1"/>
  <c r="N1526" i="1"/>
  <c r="O1526" i="1"/>
  <c r="AC1526" i="1"/>
  <c r="AD1526" i="1"/>
  <c r="AK1526" i="1" s="1"/>
  <c r="AL1526" i="1" s="1"/>
  <c r="N1527" i="1"/>
  <c r="O1527" i="1" s="1"/>
  <c r="AC1527" i="1"/>
  <c r="AD1527" i="1" s="1"/>
  <c r="AK1527" i="1" s="1"/>
  <c r="AM1527" i="1" s="1"/>
  <c r="N1528" i="1"/>
  <c r="O1528" i="1"/>
  <c r="AC1528" i="1"/>
  <c r="AD1528" i="1"/>
  <c r="AK1528" i="1" s="1"/>
  <c r="N1529" i="1"/>
  <c r="O1529" i="1" s="1"/>
  <c r="AC1529" i="1"/>
  <c r="AD1529" i="1" s="1"/>
  <c r="AK1529" i="1" s="1"/>
  <c r="N1530" i="1"/>
  <c r="O1530" i="1"/>
  <c r="AC1530" i="1"/>
  <c r="AD1530" i="1"/>
  <c r="AK1530" i="1" s="1"/>
  <c r="AL1530" i="1" s="1"/>
  <c r="N1531" i="1"/>
  <c r="O1531" i="1" s="1"/>
  <c r="AC1531" i="1"/>
  <c r="AD1531" i="1" s="1"/>
  <c r="AK1531" i="1" s="1"/>
  <c r="AM1531" i="1" s="1"/>
  <c r="N1532" i="1"/>
  <c r="O1532" i="1"/>
  <c r="AC1532" i="1"/>
  <c r="AD1532" i="1"/>
  <c r="AK1532" i="1" s="1"/>
  <c r="N1533" i="1"/>
  <c r="O1533" i="1" s="1"/>
  <c r="AC1533" i="1"/>
  <c r="AD1533" i="1" s="1"/>
  <c r="AK1533" i="1" s="1"/>
  <c r="N1534" i="1"/>
  <c r="O1534" i="1"/>
  <c r="AC1534" i="1"/>
  <c r="AD1534" i="1"/>
  <c r="AK1534" i="1" s="1"/>
  <c r="AL1534" i="1" s="1"/>
  <c r="N1535" i="1"/>
  <c r="O1535" i="1" s="1"/>
  <c r="AC1535" i="1"/>
  <c r="AD1535" i="1" s="1"/>
  <c r="AK1535" i="1" s="1"/>
  <c r="AM1535" i="1" s="1"/>
  <c r="N1536" i="1"/>
  <c r="O1536" i="1"/>
  <c r="AC1536" i="1"/>
  <c r="AD1536" i="1"/>
  <c r="AK1536" i="1" s="1"/>
  <c r="N1537" i="1"/>
  <c r="O1537" i="1" s="1"/>
  <c r="AC1537" i="1"/>
  <c r="AD1537" i="1" s="1"/>
  <c r="AK1537" i="1" s="1"/>
  <c r="N1538" i="1"/>
  <c r="O1538" i="1"/>
  <c r="AC1538" i="1"/>
  <c r="AD1538" i="1"/>
  <c r="AK1538" i="1" s="1"/>
  <c r="AL1538" i="1" s="1"/>
  <c r="N1539" i="1"/>
  <c r="O1539" i="1" s="1"/>
  <c r="AC1539" i="1"/>
  <c r="AD1539" i="1" s="1"/>
  <c r="AK1539" i="1" s="1"/>
  <c r="AM1539" i="1" s="1"/>
  <c r="N1540" i="1"/>
  <c r="O1540" i="1"/>
  <c r="AC1540" i="1"/>
  <c r="AD1540" i="1"/>
  <c r="AK1540" i="1" s="1"/>
  <c r="N1541" i="1"/>
  <c r="O1541" i="1" s="1"/>
  <c r="AC1541" i="1"/>
  <c r="AD1541" i="1" s="1"/>
  <c r="AK1541" i="1" s="1"/>
  <c r="N1542" i="1"/>
  <c r="O1542" i="1"/>
  <c r="AC1542" i="1"/>
  <c r="AD1542" i="1"/>
  <c r="AK1542" i="1" s="1"/>
  <c r="AL1542" i="1" s="1"/>
  <c r="N1543" i="1"/>
  <c r="O1543" i="1" s="1"/>
  <c r="AC1543" i="1"/>
  <c r="AD1543" i="1" s="1"/>
  <c r="AK1543" i="1" s="1"/>
  <c r="AM1543" i="1" s="1"/>
  <c r="N1544" i="1"/>
  <c r="O1544" i="1"/>
  <c r="AC1544" i="1"/>
  <c r="AD1544" i="1"/>
  <c r="AK1544" i="1" s="1"/>
  <c r="N1545" i="1"/>
  <c r="O1545" i="1" s="1"/>
  <c r="AC1545" i="1"/>
  <c r="AD1545" i="1" s="1"/>
  <c r="AK1545" i="1" s="1"/>
  <c r="N1546" i="1"/>
  <c r="O1546" i="1"/>
  <c r="AC1546" i="1"/>
  <c r="AD1546" i="1"/>
  <c r="AK1546" i="1" s="1"/>
  <c r="AL1546" i="1" s="1"/>
  <c r="N1547" i="1"/>
  <c r="O1547" i="1" s="1"/>
  <c r="AC1547" i="1"/>
  <c r="AD1547" i="1" s="1"/>
  <c r="AK1547" i="1" s="1"/>
  <c r="AM1547" i="1" s="1"/>
  <c r="N1548" i="1"/>
  <c r="O1548" i="1"/>
  <c r="AC1548" i="1"/>
  <c r="AD1548" i="1"/>
  <c r="AK1548" i="1" s="1"/>
  <c r="N1549" i="1"/>
  <c r="O1549" i="1" s="1"/>
  <c r="AC1549" i="1"/>
  <c r="AD1549" i="1" s="1"/>
  <c r="AK1549" i="1" s="1"/>
  <c r="N1550" i="1"/>
  <c r="O1550" i="1"/>
  <c r="AC1550" i="1"/>
  <c r="AD1550" i="1"/>
  <c r="AK1550" i="1" s="1"/>
  <c r="AL1550" i="1" s="1"/>
  <c r="N1551" i="1"/>
  <c r="O1551" i="1" s="1"/>
  <c r="AC1551" i="1"/>
  <c r="AD1551" i="1" s="1"/>
  <c r="AK1551" i="1" s="1"/>
  <c r="AM1551" i="1" s="1"/>
  <c r="N1552" i="1"/>
  <c r="O1552" i="1"/>
  <c r="AC1552" i="1"/>
  <c r="AD1552" i="1"/>
  <c r="AK1552" i="1" s="1"/>
  <c r="N1553" i="1"/>
  <c r="O1553" i="1" s="1"/>
  <c r="AC1553" i="1"/>
  <c r="AD1553" i="1" s="1"/>
  <c r="AK1553" i="1" s="1"/>
  <c r="N1554" i="1"/>
  <c r="O1554" i="1"/>
  <c r="AC1554" i="1"/>
  <c r="AD1554" i="1"/>
  <c r="AK1554" i="1" s="1"/>
  <c r="AL1554" i="1" s="1"/>
  <c r="N1555" i="1"/>
  <c r="O1555" i="1" s="1"/>
  <c r="AC1555" i="1"/>
  <c r="AD1555" i="1" s="1"/>
  <c r="AK1555" i="1" s="1"/>
  <c r="AM1555" i="1" s="1"/>
  <c r="N1556" i="1"/>
  <c r="O1556" i="1"/>
  <c r="AC1556" i="1"/>
  <c r="AD1556" i="1"/>
  <c r="AK1556" i="1" s="1"/>
  <c r="N1557" i="1"/>
  <c r="AC1557" i="1"/>
  <c r="AD1557" i="1" s="1"/>
  <c r="AK1557" i="1" s="1"/>
  <c r="N1558" i="1"/>
  <c r="AM1558" i="1" s="1"/>
  <c r="O1558" i="1"/>
  <c r="AC1558" i="1"/>
  <c r="AD1558" i="1"/>
  <c r="AK1558" i="1" s="1"/>
  <c r="AL1558" i="1"/>
  <c r="N1559" i="1"/>
  <c r="O1559" i="1" s="1"/>
  <c r="AC1559" i="1"/>
  <c r="AD1559" i="1" s="1"/>
  <c r="AK1559" i="1" s="1"/>
  <c r="AM1559" i="1" s="1"/>
  <c r="N1560" i="1"/>
  <c r="O1560" i="1"/>
  <c r="AC1560" i="1"/>
  <c r="AD1560" i="1"/>
  <c r="AK1560" i="1" s="1"/>
  <c r="N1561" i="1"/>
  <c r="AC1561" i="1"/>
  <c r="AD1561" i="1" s="1"/>
  <c r="AK1561" i="1"/>
  <c r="N1562" i="1"/>
  <c r="O1562" i="1"/>
  <c r="AL1562" i="1" s="1"/>
  <c r="AC1562" i="1"/>
  <c r="AD1562" i="1"/>
  <c r="AK1562" i="1" s="1"/>
  <c r="N1563" i="1"/>
  <c r="O1563" i="1" s="1"/>
  <c r="AL1563" i="1" s="1"/>
  <c r="AC1563" i="1"/>
  <c r="AD1563" i="1" s="1"/>
  <c r="AK1563" i="1" s="1"/>
  <c r="AM1563" i="1"/>
  <c r="N1564" i="1"/>
  <c r="O1564" i="1"/>
  <c r="AC1564" i="1"/>
  <c r="AD1564" i="1"/>
  <c r="AK1564" i="1" s="1"/>
  <c r="N1565" i="1"/>
  <c r="AC1565" i="1"/>
  <c r="AD1565" i="1" s="1"/>
  <c r="AK1565" i="1" s="1"/>
  <c r="N1566" i="1"/>
  <c r="AM1566" i="1" s="1"/>
  <c r="O1566" i="1"/>
  <c r="AC1566" i="1"/>
  <c r="AD1566" i="1"/>
  <c r="AK1566" i="1" s="1"/>
  <c r="AL1566" i="1"/>
  <c r="N1567" i="1"/>
  <c r="O1567" i="1" s="1"/>
  <c r="AC1567" i="1"/>
  <c r="AD1567" i="1" s="1"/>
  <c r="AK1567" i="1" s="1"/>
  <c r="AM1567" i="1" s="1"/>
  <c r="N1568" i="1"/>
  <c r="O1568" i="1"/>
  <c r="AC1568" i="1"/>
  <c r="AD1568" i="1"/>
  <c r="AK1568" i="1" s="1"/>
  <c r="N1569" i="1"/>
  <c r="AC1569" i="1"/>
  <c r="AD1569" i="1" s="1"/>
  <c r="AK1569" i="1"/>
  <c r="N1570" i="1"/>
  <c r="O1570" i="1"/>
  <c r="AL1570" i="1" s="1"/>
  <c r="AC1570" i="1"/>
  <c r="AD1570" i="1"/>
  <c r="AK1570" i="1" s="1"/>
  <c r="N1571" i="1"/>
  <c r="O1571" i="1" s="1"/>
  <c r="AL1571" i="1" s="1"/>
  <c r="AC1571" i="1"/>
  <c r="AD1571" i="1" s="1"/>
  <c r="AK1571" i="1" s="1"/>
  <c r="AM1571" i="1"/>
  <c r="N1572" i="1"/>
  <c r="O1572" i="1"/>
  <c r="AC1572" i="1"/>
  <c r="AD1572" i="1"/>
  <c r="AK1572" i="1" s="1"/>
  <c r="N1573" i="1"/>
  <c r="AC1573" i="1"/>
  <c r="AD1573" i="1" s="1"/>
  <c r="AK1573" i="1" s="1"/>
  <c r="N1574" i="1"/>
  <c r="AM1574" i="1" s="1"/>
  <c r="O1574" i="1"/>
  <c r="AC1574" i="1"/>
  <c r="AD1574" i="1"/>
  <c r="AK1574" i="1" s="1"/>
  <c r="AL1574" i="1"/>
  <c r="N1575" i="1"/>
  <c r="O1575" i="1" s="1"/>
  <c r="AC1575" i="1"/>
  <c r="AD1575" i="1" s="1"/>
  <c r="AK1575" i="1" s="1"/>
  <c r="AM1575" i="1" s="1"/>
  <c r="N1576" i="1"/>
  <c r="O1576" i="1"/>
  <c r="AC1576" i="1"/>
  <c r="AD1576" i="1"/>
  <c r="AK1576" i="1" s="1"/>
  <c r="N1577" i="1"/>
  <c r="AC1577" i="1"/>
  <c r="AD1577" i="1" s="1"/>
  <c r="AK1577" i="1"/>
  <c r="N1578" i="1"/>
  <c r="O1578" i="1"/>
  <c r="AL1578" i="1" s="1"/>
  <c r="AC1578" i="1"/>
  <c r="AD1578" i="1"/>
  <c r="AK1578" i="1" s="1"/>
  <c r="N1579" i="1"/>
  <c r="O1579" i="1" s="1"/>
  <c r="AL1579" i="1" s="1"/>
  <c r="AC1579" i="1"/>
  <c r="AD1579" i="1" s="1"/>
  <c r="AK1579" i="1" s="1"/>
  <c r="AM1579" i="1"/>
  <c r="N1580" i="1"/>
  <c r="O1580" i="1"/>
  <c r="AL1580" i="1" s="1"/>
  <c r="AC1580" i="1"/>
  <c r="AD1580" i="1"/>
  <c r="AK1580" i="1" s="1"/>
  <c r="AM1580" i="1" s="1"/>
  <c r="N1581" i="1"/>
  <c r="O1581" i="1" s="1"/>
  <c r="AL1581" i="1" s="1"/>
  <c r="AC1581" i="1"/>
  <c r="AD1581" i="1" s="1"/>
  <c r="AK1581" i="1"/>
  <c r="N1582" i="1"/>
  <c r="AM1582" i="1" s="1"/>
  <c r="O1582" i="1"/>
  <c r="AC1582" i="1"/>
  <c r="AD1582" i="1"/>
  <c r="AK1582" i="1" s="1"/>
  <c r="AL1582" i="1"/>
  <c r="N1583" i="1"/>
  <c r="O1583" i="1" s="1"/>
  <c r="AC1583" i="1"/>
  <c r="AD1583" i="1" s="1"/>
  <c r="AK1583" i="1" s="1"/>
  <c r="AM1583" i="1" s="1"/>
  <c r="N1584" i="1"/>
  <c r="O1584" i="1"/>
  <c r="AL1584" i="1" s="1"/>
  <c r="AC1584" i="1"/>
  <c r="AD1584" i="1"/>
  <c r="AK1584" i="1" s="1"/>
  <c r="AM1584" i="1" s="1"/>
  <c r="N1585" i="1"/>
  <c r="O1585" i="1" s="1"/>
  <c r="AC1585" i="1"/>
  <c r="AD1585" i="1" s="1"/>
  <c r="AK1585" i="1"/>
  <c r="N1586" i="1"/>
  <c r="AM1586" i="1" s="1"/>
  <c r="O1586" i="1"/>
  <c r="AC1586" i="1"/>
  <c r="AD1586" i="1"/>
  <c r="AK1586" i="1" s="1"/>
  <c r="AL1586" i="1"/>
  <c r="N1587" i="1"/>
  <c r="O1587" i="1" s="1"/>
  <c r="AC1587" i="1"/>
  <c r="AD1587" i="1" s="1"/>
  <c r="AK1587" i="1" s="1"/>
  <c r="AM1587" i="1" s="1"/>
  <c r="N1588" i="1"/>
  <c r="O1588" i="1"/>
  <c r="AL1588" i="1" s="1"/>
  <c r="AC1588" i="1"/>
  <c r="AD1588" i="1"/>
  <c r="AK1588" i="1" s="1"/>
  <c r="AM1588" i="1" s="1"/>
  <c r="N1589" i="1"/>
  <c r="O1589" i="1" s="1"/>
  <c r="AL1589" i="1" s="1"/>
  <c r="AC1589" i="1"/>
  <c r="AD1589" i="1" s="1"/>
  <c r="AK1589" i="1"/>
  <c r="N1590" i="1"/>
  <c r="AM1590" i="1" s="1"/>
  <c r="O1590" i="1"/>
  <c r="AC1590" i="1"/>
  <c r="AD1590" i="1"/>
  <c r="AK1590" i="1" s="1"/>
  <c r="AL1590" i="1"/>
  <c r="N1591" i="1"/>
  <c r="U1591" i="1"/>
  <c r="AC1591" i="1"/>
  <c r="AD1591" i="1"/>
  <c r="AK1591" i="1" s="1"/>
  <c r="N1592" i="1"/>
  <c r="U1592" i="1"/>
  <c r="AC1592" i="1"/>
  <c r="AD1592" i="1"/>
  <c r="AK1592" i="1" s="1"/>
  <c r="N1593" i="1"/>
  <c r="O1593" i="1" s="1"/>
  <c r="AC1593" i="1"/>
  <c r="AD1593" i="1" s="1"/>
  <c r="AK1593" i="1" s="1"/>
  <c r="AM1593" i="1" s="1"/>
  <c r="N1594" i="1"/>
  <c r="O1594" i="1"/>
  <c r="AL1594" i="1" s="1"/>
  <c r="AC1594" i="1"/>
  <c r="AD1594" i="1"/>
  <c r="AK1594" i="1" s="1"/>
  <c r="AM1594" i="1" s="1"/>
  <c r="N1595" i="1"/>
  <c r="O1595" i="1" s="1"/>
  <c r="AL1595" i="1" s="1"/>
  <c r="AC1595" i="1"/>
  <c r="AD1595" i="1" s="1"/>
  <c r="AK1595" i="1"/>
  <c r="N1596" i="1"/>
  <c r="AM1596" i="1" s="1"/>
  <c r="O1596" i="1"/>
  <c r="AC1596" i="1"/>
  <c r="AD1596" i="1"/>
  <c r="AK1596" i="1" s="1"/>
  <c r="AL1596" i="1"/>
  <c r="N1597" i="1"/>
  <c r="O1597" i="1" s="1"/>
  <c r="AC1597" i="1"/>
  <c r="AD1597" i="1" s="1"/>
  <c r="AK1597" i="1" s="1"/>
  <c r="AM1597" i="1" s="1"/>
  <c r="N1598" i="1"/>
  <c r="O1598" i="1"/>
  <c r="U1598" i="1"/>
  <c r="AC1598" i="1"/>
  <c r="AD1598" i="1" s="1"/>
  <c r="AK1598" i="1" s="1"/>
  <c r="AM1598" i="1" s="1"/>
  <c r="N1599" i="1"/>
  <c r="O1599" i="1"/>
  <c r="AL1599" i="1" s="1"/>
  <c r="AC1599" i="1"/>
  <c r="AD1599" i="1"/>
  <c r="AK1599" i="1" s="1"/>
  <c r="AM1599" i="1" s="1"/>
  <c r="N1600" i="1"/>
  <c r="O1600" i="1" s="1"/>
  <c r="AL1600" i="1" s="1"/>
  <c r="AC1600" i="1"/>
  <c r="AD1600" i="1" s="1"/>
  <c r="AK1600" i="1"/>
  <c r="N1601" i="1"/>
  <c r="O1601" i="1"/>
  <c r="U1601" i="1"/>
  <c r="AC1601" i="1"/>
  <c r="AD1601" i="1" s="1"/>
  <c r="AK1601" i="1"/>
  <c r="AM1601" i="1" s="1"/>
  <c r="N1602" i="1"/>
  <c r="AM1602" i="1" s="1"/>
  <c r="O1602" i="1"/>
  <c r="AC1602" i="1"/>
  <c r="AD1602" i="1"/>
  <c r="AK1602" i="1" s="1"/>
  <c r="AL1602" i="1"/>
  <c r="N1603" i="1"/>
  <c r="O1603" i="1" s="1"/>
  <c r="AC1603" i="1"/>
  <c r="AD1603" i="1" s="1"/>
  <c r="AK1603" i="1" s="1"/>
  <c r="AM1603" i="1" s="1"/>
  <c r="N1604" i="1"/>
  <c r="O1604" i="1"/>
  <c r="U1604" i="1"/>
  <c r="AC1604" i="1"/>
  <c r="AD1604" i="1" s="1"/>
  <c r="AK1604" i="1" s="1"/>
  <c r="AM1604" i="1" s="1"/>
  <c r="N1605" i="1"/>
  <c r="O1605" i="1"/>
  <c r="U1605" i="1"/>
  <c r="AC1605" i="1"/>
  <c r="AD1605" i="1" s="1"/>
  <c r="AK1605" i="1" s="1"/>
  <c r="AM1605" i="1" s="1"/>
  <c r="N1606" i="1"/>
  <c r="O1606" i="1"/>
  <c r="U1606" i="1"/>
  <c r="AC1606" i="1"/>
  <c r="AD1606" i="1" s="1"/>
  <c r="AK1606" i="1" s="1"/>
  <c r="AM1606" i="1" s="1"/>
  <c r="N1607" i="1"/>
  <c r="O1607" i="1"/>
  <c r="AL1607" i="1" s="1"/>
  <c r="AC1607" i="1"/>
  <c r="AD1607" i="1"/>
  <c r="AK1607" i="1" s="1"/>
  <c r="AM1607" i="1" s="1"/>
  <c r="N1608" i="1"/>
  <c r="O1608" i="1" s="1"/>
  <c r="AC1608" i="1"/>
  <c r="AD1608" i="1" s="1"/>
  <c r="AK1608" i="1"/>
  <c r="N1609" i="1"/>
  <c r="O1609" i="1"/>
  <c r="U1609" i="1"/>
  <c r="AC1609" i="1"/>
  <c r="AD1609" i="1" s="1"/>
  <c r="AK1609" i="1"/>
  <c r="AM1609" i="1" s="1"/>
  <c r="N1610" i="1"/>
  <c r="O1610" i="1"/>
  <c r="U1610" i="1"/>
  <c r="AC1610" i="1"/>
  <c r="AD1610" i="1" s="1"/>
  <c r="AK1610" i="1"/>
  <c r="AM1610" i="1" s="1"/>
  <c r="N1611" i="1"/>
  <c r="O1611" i="1"/>
  <c r="U1611" i="1"/>
  <c r="AC1611" i="1"/>
  <c r="AD1611" i="1" s="1"/>
  <c r="AK1611" i="1"/>
  <c r="AM1611" i="1" s="1"/>
  <c r="N1612" i="1"/>
  <c r="AM1612" i="1" s="1"/>
  <c r="O1612" i="1"/>
  <c r="AC1612" i="1"/>
  <c r="AD1612" i="1"/>
  <c r="AK1612" i="1" s="1"/>
  <c r="AL1612" i="1"/>
  <c r="N1613" i="1"/>
  <c r="O1613" i="1" s="1"/>
  <c r="AC1613" i="1"/>
  <c r="AD1613" i="1" s="1"/>
  <c r="AK1613" i="1" s="1"/>
  <c r="AM1613" i="1" s="1"/>
  <c r="N1614" i="1"/>
  <c r="O1614" i="1"/>
  <c r="U1614" i="1"/>
  <c r="AC1614" i="1"/>
  <c r="AD1614" i="1" s="1"/>
  <c r="AK1614" i="1" s="1"/>
  <c r="AM1614" i="1" s="1"/>
  <c r="N1615" i="1"/>
  <c r="O1615" i="1"/>
  <c r="U1615" i="1"/>
  <c r="AC1615" i="1"/>
  <c r="AD1615" i="1" s="1"/>
  <c r="AK1615" i="1" s="1"/>
  <c r="AM1615" i="1" s="1"/>
  <c r="N1616" i="1"/>
  <c r="O1616" i="1"/>
  <c r="U1616" i="1"/>
  <c r="AC1616" i="1"/>
  <c r="AD1616" i="1" s="1"/>
  <c r="AK1616" i="1" s="1"/>
  <c r="AM1616" i="1" s="1"/>
  <c r="N1617" i="1"/>
  <c r="O1617" i="1"/>
  <c r="AL1617" i="1" s="1"/>
  <c r="AC1617" i="1"/>
  <c r="AD1617" i="1"/>
  <c r="AK1617" i="1" s="1"/>
  <c r="AM1617" i="1" s="1"/>
  <c r="N1618" i="1"/>
  <c r="O1618" i="1" s="1"/>
  <c r="AL1618" i="1" s="1"/>
  <c r="AC1618" i="1"/>
  <c r="AD1618" i="1" s="1"/>
  <c r="AK1618" i="1"/>
  <c r="N1619" i="1"/>
  <c r="O1619" i="1"/>
  <c r="U1619" i="1"/>
  <c r="AC1619" i="1"/>
  <c r="AD1619" i="1" s="1"/>
  <c r="AK1619" i="1"/>
  <c r="AM1619" i="1" s="1"/>
  <c r="N1620" i="1"/>
  <c r="O1620" i="1"/>
  <c r="U1620" i="1"/>
  <c r="AC1620" i="1"/>
  <c r="AD1620" i="1" s="1"/>
  <c r="AK1620" i="1"/>
  <c r="AM1620" i="1" s="1"/>
  <c r="N1621" i="1"/>
  <c r="AM1621" i="1" s="1"/>
  <c r="O1621" i="1"/>
  <c r="AC1621" i="1"/>
  <c r="AD1621" i="1"/>
  <c r="AK1621" i="1" s="1"/>
  <c r="AL1621" i="1"/>
  <c r="N1622" i="1"/>
  <c r="U1622" i="1"/>
  <c r="AC1622" i="1"/>
  <c r="AD1622" i="1"/>
  <c r="AK1622" i="1" s="1"/>
  <c r="N1623" i="1"/>
  <c r="AC1623" i="1"/>
  <c r="AD1623" i="1" s="1"/>
  <c r="AK1623" i="1" s="1"/>
  <c r="AJ1623" i="1"/>
  <c r="N1624" i="1"/>
  <c r="AC1624" i="1"/>
  <c r="AD1624" i="1" s="1"/>
  <c r="AK1624" i="1" s="1"/>
  <c r="AJ1624" i="1"/>
  <c r="N1625" i="1"/>
  <c r="O1625" i="1" s="1"/>
  <c r="AC1625" i="1"/>
  <c r="AD1625" i="1" s="1"/>
  <c r="AK1625" i="1"/>
  <c r="N1626" i="1"/>
  <c r="O1626" i="1"/>
  <c r="AC1626" i="1"/>
  <c r="AD1626" i="1"/>
  <c r="AK1626" i="1" s="1"/>
  <c r="AM1626" i="1" s="1"/>
  <c r="AL1626" i="1"/>
  <c r="N1627" i="1"/>
  <c r="O1627" i="1" s="1"/>
  <c r="AC1627" i="1"/>
  <c r="AD1627" i="1" s="1"/>
  <c r="AK1627" i="1" s="1"/>
  <c r="AM1627" i="1" s="1"/>
  <c r="N1628" i="1"/>
  <c r="O1628" i="1"/>
  <c r="AL1628" i="1" s="1"/>
  <c r="AC1628" i="1"/>
  <c r="AD1628" i="1"/>
  <c r="AK1628" i="1" s="1"/>
  <c r="N1629" i="1"/>
  <c r="O1629" i="1" s="1"/>
  <c r="AL1629" i="1" s="1"/>
  <c r="AC1629" i="1"/>
  <c r="AD1629" i="1" s="1"/>
  <c r="AK1629" i="1"/>
  <c r="N1630" i="1"/>
  <c r="O1630" i="1"/>
  <c r="AC1630" i="1"/>
  <c r="AD1630" i="1"/>
  <c r="AJ1630" i="1"/>
  <c r="AK1630" i="1"/>
  <c r="AM1630" i="1"/>
  <c r="N1631" i="1"/>
  <c r="O1631" i="1"/>
  <c r="AL1631" i="1" s="1"/>
  <c r="AC1631" i="1"/>
  <c r="AD1631" i="1"/>
  <c r="AK1631" i="1" s="1"/>
  <c r="AM1631" i="1" s="1"/>
  <c r="N1632" i="1"/>
  <c r="O1632" i="1" s="1"/>
  <c r="AL1632" i="1" s="1"/>
  <c r="AC1632" i="1"/>
  <c r="AD1632" i="1" s="1"/>
  <c r="AK1632" i="1"/>
  <c r="N1633" i="1"/>
  <c r="O1633" i="1"/>
  <c r="AC1633" i="1"/>
  <c r="AD1633" i="1"/>
  <c r="AJ1633" i="1"/>
  <c r="AK1633" i="1"/>
  <c r="AM1633" i="1"/>
  <c r="N1634" i="1"/>
  <c r="O1634" i="1"/>
  <c r="AL1634" i="1" s="1"/>
  <c r="AC1634" i="1"/>
  <c r="AD1634" i="1"/>
  <c r="AK1634" i="1" s="1"/>
  <c r="N1635" i="1"/>
  <c r="O1635" i="1" s="1"/>
  <c r="AL1635" i="1" s="1"/>
  <c r="AC1635" i="1"/>
  <c r="AD1635" i="1" s="1"/>
  <c r="AK1635" i="1"/>
  <c r="N1636" i="1"/>
  <c r="O1636" i="1"/>
  <c r="AC1636" i="1"/>
  <c r="AD1636" i="1"/>
  <c r="AK1636" i="1" s="1"/>
  <c r="AM1636" i="1" s="1"/>
  <c r="AL1636" i="1"/>
  <c r="N1637" i="1"/>
  <c r="AC1637" i="1"/>
  <c r="AD1637" i="1" s="1"/>
  <c r="AK1637" i="1" s="1"/>
  <c r="AJ1637" i="1"/>
  <c r="N1638" i="1"/>
  <c r="AC1638" i="1"/>
  <c r="AD1638" i="1" s="1"/>
  <c r="AK1638" i="1" s="1"/>
  <c r="AJ1638" i="1"/>
  <c r="N1639" i="1"/>
  <c r="AC1639" i="1"/>
  <c r="AD1639" i="1" s="1"/>
  <c r="AK1639" i="1" s="1"/>
  <c r="AJ1639" i="1"/>
  <c r="N1640" i="1"/>
  <c r="O1640" i="1" s="1"/>
  <c r="AC1640" i="1"/>
  <c r="AD1640" i="1" s="1"/>
  <c r="AK1640" i="1" s="1"/>
  <c r="AM1640" i="1" s="1"/>
  <c r="N1641" i="1"/>
  <c r="O1641" i="1"/>
  <c r="AL1641" i="1" s="1"/>
  <c r="AC1641" i="1"/>
  <c r="AD1641" i="1"/>
  <c r="AK1641" i="1" s="1"/>
  <c r="N1642" i="1"/>
  <c r="AC1642" i="1"/>
  <c r="AD1642" i="1" s="1"/>
  <c r="AJ1642" i="1"/>
  <c r="AK1642" i="1"/>
  <c r="N1643" i="1"/>
  <c r="O1643" i="1"/>
  <c r="AC1643" i="1"/>
  <c r="AD1643" i="1" s="1"/>
  <c r="AK1643" i="1" s="1"/>
  <c r="AL1643" i="1" s="1"/>
  <c r="AJ1643" i="1"/>
  <c r="N1644" i="1"/>
  <c r="O1644" i="1"/>
  <c r="AC1644" i="1"/>
  <c r="AD1644" i="1" s="1"/>
  <c r="AJ1644" i="1"/>
  <c r="AK1644" i="1"/>
  <c r="AL1644" i="1"/>
  <c r="N1645" i="1"/>
  <c r="O1645" i="1"/>
  <c r="AL1645" i="1" s="1"/>
  <c r="AC1645" i="1"/>
  <c r="AD1645" i="1" s="1"/>
  <c r="AK1645" i="1"/>
  <c r="AM1645" i="1" s="1"/>
  <c r="N1646" i="1"/>
  <c r="O1646" i="1"/>
  <c r="AL1646" i="1" s="1"/>
  <c r="AC1646" i="1"/>
  <c r="AD1646" i="1"/>
  <c r="AK1646" i="1" s="1"/>
  <c r="AM1646" i="1"/>
  <c r="N1647" i="1"/>
  <c r="O1647" i="1" s="1"/>
  <c r="AC1647" i="1"/>
  <c r="AD1647" i="1" s="1"/>
  <c r="AK1647" i="1" s="1"/>
  <c r="AM1647" i="1" s="1"/>
  <c r="N1648" i="1"/>
  <c r="O1648" i="1" s="1"/>
  <c r="AL1648" i="1" s="1"/>
  <c r="AC1648" i="1"/>
  <c r="AD1648" i="1"/>
  <c r="AJ1648" i="1"/>
  <c r="AK1648" i="1"/>
  <c r="AM1648" i="1"/>
  <c r="N1649" i="1"/>
  <c r="O1649" i="1"/>
  <c r="AC1649" i="1"/>
  <c r="AD1649" i="1"/>
  <c r="AK1649" i="1" s="1"/>
  <c r="AM1649" i="1" s="1"/>
  <c r="AJ1649" i="1"/>
  <c r="N1650" i="1"/>
  <c r="O1650" i="1" s="1"/>
  <c r="AL1650" i="1" s="1"/>
  <c r="AC1650" i="1"/>
  <c r="AD1650" i="1"/>
  <c r="AK1650" i="1" s="1"/>
  <c r="AJ1650" i="1"/>
  <c r="N1651" i="1"/>
  <c r="O1651" i="1"/>
  <c r="AC1651" i="1"/>
  <c r="AD1651" i="1"/>
  <c r="AK1651" i="1" s="1"/>
  <c r="AL1651" i="1" s="1"/>
  <c r="N1652" i="1"/>
  <c r="O1652" i="1"/>
  <c r="AC1652" i="1"/>
  <c r="AD1652" i="1" s="1"/>
  <c r="AK1652" i="1" s="1"/>
  <c r="AL1652" i="1" s="1"/>
  <c r="AJ1652" i="1"/>
  <c r="N1653" i="1"/>
  <c r="O1653" i="1"/>
  <c r="AC1653" i="1"/>
  <c r="AD1653" i="1" s="1"/>
  <c r="AJ1653" i="1"/>
  <c r="AK1653" i="1"/>
  <c r="AL1653" i="1"/>
  <c r="N1654" i="1"/>
  <c r="O1654" i="1"/>
  <c r="AL1654" i="1" s="1"/>
  <c r="AC1654" i="1"/>
  <c r="AD1654" i="1" s="1"/>
  <c r="AK1654" i="1"/>
  <c r="AM1654" i="1" s="1"/>
  <c r="N1655" i="1"/>
  <c r="O1655" i="1"/>
  <c r="AL1655" i="1" s="1"/>
  <c r="AC1655" i="1"/>
  <c r="AD1655" i="1"/>
  <c r="AK1655" i="1" s="1"/>
  <c r="AM1655" i="1"/>
  <c r="N1656" i="1"/>
  <c r="O1656" i="1" s="1"/>
  <c r="AC1656" i="1"/>
  <c r="AD1656" i="1" s="1"/>
  <c r="AK1656" i="1" s="1"/>
  <c r="AJ1656" i="1"/>
  <c r="N1657" i="1"/>
  <c r="O1657" i="1" s="1"/>
  <c r="AC1657" i="1"/>
  <c r="AD1657" i="1" s="1"/>
  <c r="AK1657" i="1" s="1"/>
  <c r="AM1657" i="1" s="1"/>
  <c r="N1658" i="1"/>
  <c r="O1658" i="1" s="1"/>
  <c r="AL1658" i="1" s="1"/>
  <c r="AC1658" i="1"/>
  <c r="AD1658" i="1"/>
  <c r="AK1658" i="1"/>
  <c r="N1659" i="1"/>
  <c r="O1659" i="1" s="1"/>
  <c r="AL1659" i="1" s="1"/>
  <c r="AC1659" i="1"/>
  <c r="AD1659" i="1" s="1"/>
  <c r="AK1659" i="1" s="1"/>
  <c r="N1660" i="1"/>
  <c r="O1660" i="1"/>
  <c r="AC1660" i="1"/>
  <c r="AD1660" i="1" s="1"/>
  <c r="AK1660" i="1" s="1"/>
  <c r="N1661" i="1"/>
  <c r="O1661" i="1" s="1"/>
  <c r="AC1661" i="1"/>
  <c r="AD1661" i="1"/>
  <c r="AK1661" i="1" s="1"/>
  <c r="AM1661" i="1" s="1"/>
  <c r="N1662" i="1"/>
  <c r="O1662" i="1"/>
  <c r="AC1662" i="1"/>
  <c r="AD1662" i="1"/>
  <c r="AK1662" i="1" s="1"/>
  <c r="AL1662" i="1" s="1"/>
  <c r="N1663" i="1"/>
  <c r="O1663" i="1"/>
  <c r="AL1663" i="1" s="1"/>
  <c r="AC1663" i="1"/>
  <c r="AD1663" i="1" s="1"/>
  <c r="AK1663" i="1"/>
  <c r="AM1663" i="1" s="1"/>
  <c r="N1664" i="1"/>
  <c r="O1664" i="1"/>
  <c r="AL1664" i="1" s="1"/>
  <c r="AC1664" i="1"/>
  <c r="AD1664" i="1"/>
  <c r="AK1664" i="1" s="1"/>
  <c r="AM1664" i="1"/>
  <c r="N1665" i="1"/>
  <c r="O1665" i="1" s="1"/>
  <c r="AC1665" i="1"/>
  <c r="AD1665" i="1" s="1"/>
  <c r="AK1665" i="1" s="1"/>
  <c r="AM1665" i="1" s="1"/>
  <c r="N1666" i="1"/>
  <c r="AC1666" i="1"/>
  <c r="AD1666" i="1"/>
  <c r="AK1666" i="1"/>
  <c r="N1667" i="1"/>
  <c r="O1667" i="1" s="1"/>
  <c r="AL1667" i="1" s="1"/>
  <c r="AC1667" i="1"/>
  <c r="AD1667" i="1" s="1"/>
  <c r="AK1667" i="1" s="1"/>
  <c r="N1668" i="1"/>
  <c r="O1668" i="1"/>
  <c r="AC1668" i="1"/>
  <c r="AD1668" i="1" s="1"/>
  <c r="AK1668" i="1" s="1"/>
  <c r="N1669" i="1"/>
  <c r="O1669" i="1" s="1"/>
  <c r="AC1669" i="1"/>
  <c r="AD1669" i="1"/>
  <c r="AK1669" i="1" s="1"/>
  <c r="AM1669" i="1" s="1"/>
  <c r="N1670" i="1"/>
  <c r="O1670" i="1"/>
  <c r="AC1670" i="1"/>
  <c r="AD1670" i="1"/>
  <c r="AK1670" i="1" s="1"/>
  <c r="AL1670" i="1" s="1"/>
  <c r="N1671" i="1"/>
  <c r="O1671" i="1"/>
  <c r="AL1671" i="1" s="1"/>
  <c r="AC1671" i="1"/>
  <c r="AD1671" i="1" s="1"/>
  <c r="AK1671" i="1"/>
  <c r="AM1671" i="1"/>
  <c r="N1672" i="1"/>
  <c r="O1672" i="1"/>
  <c r="AL1672" i="1" s="1"/>
  <c r="AC1672" i="1"/>
  <c r="AD1672" i="1"/>
  <c r="AK1672" i="1" s="1"/>
  <c r="AM1672" i="1" s="1"/>
  <c r="N1673" i="1"/>
  <c r="O1673" i="1" s="1"/>
  <c r="AC1673" i="1"/>
  <c r="AD1673" i="1" s="1"/>
  <c r="AK1673" i="1" s="1"/>
  <c r="N1674" i="1"/>
  <c r="O1674" i="1"/>
  <c r="AC1674" i="1"/>
  <c r="AD1674" i="1"/>
  <c r="AK1674" i="1" s="1"/>
  <c r="N1675" i="1"/>
  <c r="O1675" i="1" s="1"/>
  <c r="AL1675" i="1" s="1"/>
  <c r="AC1675" i="1"/>
  <c r="AD1675" i="1" s="1"/>
  <c r="AK1675" i="1" s="1"/>
  <c r="N1676" i="1"/>
  <c r="AM1676" i="1" s="1"/>
  <c r="O1676" i="1"/>
  <c r="AC1676" i="1"/>
  <c r="AD1676" i="1"/>
  <c r="AK1676" i="1" s="1"/>
  <c r="AL1676" i="1" s="1"/>
  <c r="N1677" i="1"/>
  <c r="O1677" i="1" s="1"/>
  <c r="AL1677" i="1" s="1"/>
  <c r="AC1677" i="1"/>
  <c r="AD1677" i="1" s="1"/>
  <c r="AK1677" i="1" s="1"/>
  <c r="AM1677" i="1" s="1"/>
  <c r="N1678" i="1"/>
  <c r="O1678" i="1"/>
  <c r="AC1678" i="1"/>
  <c r="AD1678" i="1"/>
  <c r="AK1678" i="1" s="1"/>
  <c r="N1679" i="1"/>
  <c r="O1679" i="1" s="1"/>
  <c r="AL1679" i="1" s="1"/>
  <c r="AC1679" i="1"/>
  <c r="AD1679" i="1" s="1"/>
  <c r="AK1679" i="1" s="1"/>
  <c r="N1680" i="1"/>
  <c r="AM1680" i="1" s="1"/>
  <c r="O1680" i="1"/>
  <c r="AC1680" i="1"/>
  <c r="AD1680" i="1"/>
  <c r="AK1680" i="1" s="1"/>
  <c r="AL1680" i="1" s="1"/>
  <c r="N1681" i="1"/>
  <c r="O1681" i="1" s="1"/>
  <c r="AL1681" i="1" s="1"/>
  <c r="AC1681" i="1"/>
  <c r="AD1681" i="1" s="1"/>
  <c r="AK1681" i="1" s="1"/>
  <c r="AM1681" i="1" s="1"/>
  <c r="N1682" i="1"/>
  <c r="O1682" i="1"/>
  <c r="AC1682" i="1"/>
  <c r="AD1682" i="1"/>
  <c r="AK1682" i="1" s="1"/>
  <c r="N1683" i="1"/>
  <c r="O1683" i="1" s="1"/>
  <c r="AL1683" i="1" s="1"/>
  <c r="AC1683" i="1"/>
  <c r="AD1683" i="1" s="1"/>
  <c r="AK1683" i="1" s="1"/>
  <c r="N1684" i="1"/>
  <c r="AM1684" i="1" s="1"/>
  <c r="O1684" i="1"/>
  <c r="AC1684" i="1"/>
  <c r="AD1684" i="1"/>
  <c r="AK1684" i="1" s="1"/>
  <c r="AL1684" i="1" s="1"/>
  <c r="N1685" i="1"/>
  <c r="O1685" i="1" s="1"/>
  <c r="AL1685" i="1" s="1"/>
  <c r="AC1685" i="1"/>
  <c r="AD1685" i="1" s="1"/>
  <c r="AK1685" i="1" s="1"/>
  <c r="AM1685" i="1" s="1"/>
  <c r="N1686" i="1"/>
  <c r="O1686" i="1"/>
  <c r="AC1686" i="1"/>
  <c r="AD1686" i="1"/>
  <c r="AK1686" i="1" s="1"/>
  <c r="N1687" i="1"/>
  <c r="O1687" i="1" s="1"/>
  <c r="AL1687" i="1" s="1"/>
  <c r="AC1687" i="1"/>
  <c r="AD1687" i="1" s="1"/>
  <c r="AK1687" i="1" s="1"/>
  <c r="N1688" i="1"/>
  <c r="AM1688" i="1" s="1"/>
  <c r="O1688" i="1"/>
  <c r="AC1688" i="1"/>
  <c r="AD1688" i="1"/>
  <c r="AK1688" i="1" s="1"/>
  <c r="AL1688" i="1" s="1"/>
  <c r="N1689" i="1"/>
  <c r="O1689" i="1" s="1"/>
  <c r="AL1689" i="1" s="1"/>
  <c r="AC1689" i="1"/>
  <c r="AD1689" i="1" s="1"/>
  <c r="AK1689" i="1" s="1"/>
  <c r="AM1689" i="1" s="1"/>
  <c r="N1690" i="1"/>
  <c r="O1690" i="1"/>
  <c r="AC1690" i="1"/>
  <c r="AD1690" i="1"/>
  <c r="AK1690" i="1" s="1"/>
  <c r="C2" i="4"/>
  <c r="D2" i="4"/>
  <c r="E2" i="4" s="1"/>
  <c r="F2" i="4"/>
  <c r="G2" i="4"/>
  <c r="H2" i="4" s="1"/>
  <c r="C3" i="4"/>
  <c r="D3" i="4"/>
  <c r="E3" i="4" s="1"/>
  <c r="F3" i="4"/>
  <c r="G3" i="4"/>
  <c r="H3" i="4"/>
  <c r="C4" i="4"/>
  <c r="D4" i="4"/>
  <c r="E4" i="4" s="1"/>
  <c r="F4" i="4"/>
  <c r="G4" i="4"/>
  <c r="H4" i="4" s="1"/>
  <c r="C5" i="4"/>
  <c r="D5" i="4"/>
  <c r="E5" i="4" s="1"/>
  <c r="F5" i="4"/>
  <c r="G5" i="4"/>
  <c r="H5" i="4"/>
  <c r="C6" i="4"/>
  <c r="D6" i="4"/>
  <c r="E6" i="4" s="1"/>
  <c r="F6" i="4"/>
  <c r="G6" i="4"/>
  <c r="H6" i="4" s="1"/>
  <c r="C7" i="4"/>
  <c r="D7" i="4"/>
  <c r="E7" i="4" s="1"/>
  <c r="F7" i="4"/>
  <c r="G7" i="4"/>
  <c r="H7" i="4"/>
  <c r="C8" i="4"/>
  <c r="D8" i="4"/>
  <c r="E8" i="4" s="1"/>
  <c r="F8" i="4"/>
  <c r="G8" i="4"/>
  <c r="H8" i="4" s="1"/>
  <c r="C9" i="4"/>
  <c r="D9" i="4"/>
  <c r="E9" i="4" s="1"/>
  <c r="F9" i="4"/>
  <c r="G9" i="4"/>
  <c r="H9" i="4"/>
  <c r="C10" i="4"/>
  <c r="D10" i="4"/>
  <c r="E10" i="4" s="1"/>
  <c r="F10" i="4"/>
  <c r="G10" i="4"/>
  <c r="H10" i="4" s="1"/>
  <c r="C11" i="4"/>
  <c r="D11" i="4"/>
  <c r="E11" i="4" s="1"/>
  <c r="F11" i="4"/>
  <c r="G11" i="4"/>
  <c r="H11" i="4"/>
  <c r="C12" i="4"/>
  <c r="D12" i="4"/>
  <c r="E12" i="4" s="1"/>
  <c r="F12" i="4"/>
  <c r="G12" i="4"/>
  <c r="H12" i="4" s="1"/>
  <c r="C13" i="4"/>
  <c r="D13" i="4"/>
  <c r="E13" i="4" s="1"/>
  <c r="F13" i="4"/>
  <c r="G13" i="4"/>
  <c r="H13" i="4"/>
  <c r="C14" i="4"/>
  <c r="D14" i="4"/>
  <c r="E14" i="4" s="1"/>
  <c r="F14" i="4"/>
  <c r="G14" i="4"/>
  <c r="H14" i="4" s="1"/>
  <c r="C15" i="4"/>
  <c r="D15" i="4"/>
  <c r="E15" i="4" s="1"/>
  <c r="F15" i="4"/>
  <c r="G15" i="4"/>
  <c r="H15" i="4"/>
  <c r="C16" i="4"/>
  <c r="D16" i="4"/>
  <c r="E16" i="4" s="1"/>
  <c r="F16" i="4"/>
  <c r="G16" i="4"/>
  <c r="H16" i="4" s="1"/>
  <c r="C17" i="4"/>
  <c r="D17" i="4"/>
  <c r="E17" i="4" s="1"/>
  <c r="F17" i="4"/>
  <c r="G17" i="4"/>
  <c r="H17" i="4"/>
  <c r="C18" i="4"/>
  <c r="D18" i="4"/>
  <c r="E18" i="4" s="1"/>
  <c r="F18" i="4"/>
  <c r="G18" i="4"/>
  <c r="H18" i="4" s="1"/>
  <c r="C19" i="4"/>
  <c r="D19" i="4"/>
  <c r="E19" i="4" s="1"/>
  <c r="F19" i="4"/>
  <c r="G19" i="4"/>
  <c r="H19" i="4"/>
  <c r="C20" i="4"/>
  <c r="D20" i="4"/>
  <c r="E20" i="4" s="1"/>
  <c r="F20" i="4"/>
  <c r="G20" i="4"/>
  <c r="H20" i="4" s="1"/>
  <c r="C21" i="4"/>
  <c r="D21" i="4"/>
  <c r="E21" i="4" s="1"/>
  <c r="F21" i="4"/>
  <c r="G21" i="4"/>
  <c r="H21" i="4"/>
  <c r="C22" i="4"/>
  <c r="D22" i="4"/>
  <c r="E22" i="4" s="1"/>
  <c r="F22" i="4"/>
  <c r="G22" i="4"/>
  <c r="H22" i="4" s="1"/>
  <c r="C23" i="4"/>
  <c r="D23" i="4"/>
  <c r="E23" i="4" s="1"/>
  <c r="F23" i="4"/>
  <c r="G23" i="4"/>
  <c r="H23" i="4"/>
  <c r="C24" i="4"/>
  <c r="D24" i="4"/>
  <c r="E24" i="4" s="1"/>
  <c r="F24" i="4"/>
  <c r="G24" i="4"/>
  <c r="H24" i="4" s="1"/>
  <c r="C25" i="4"/>
  <c r="D25" i="4"/>
  <c r="E25" i="4" s="1"/>
  <c r="F25" i="4"/>
  <c r="G25" i="4"/>
  <c r="H25" i="4"/>
  <c r="C26" i="4"/>
  <c r="D26" i="4"/>
  <c r="E26" i="4" s="1"/>
  <c r="F26" i="4"/>
  <c r="G26" i="4"/>
  <c r="H26" i="4" s="1"/>
  <c r="C27" i="4"/>
  <c r="D27" i="4"/>
  <c r="E27" i="4" s="1"/>
  <c r="F27" i="4"/>
  <c r="G27" i="4"/>
  <c r="H27" i="4"/>
  <c r="C28" i="4"/>
  <c r="D28" i="4"/>
  <c r="E28" i="4" s="1"/>
  <c r="F28" i="4"/>
  <c r="G28" i="4"/>
  <c r="H28" i="4" s="1"/>
  <c r="C29" i="4"/>
  <c r="D29" i="4"/>
  <c r="E29" i="4" s="1"/>
  <c r="F29" i="4"/>
  <c r="G29" i="4"/>
  <c r="H29" i="4"/>
  <c r="C30" i="4"/>
  <c r="D30" i="4"/>
  <c r="E30" i="4" s="1"/>
  <c r="F30" i="4"/>
  <c r="G30" i="4"/>
  <c r="H30" i="4" s="1"/>
  <c r="C31" i="4"/>
  <c r="D31" i="4"/>
  <c r="E31" i="4" s="1"/>
  <c r="F31" i="4"/>
  <c r="G31" i="4"/>
  <c r="H31" i="4"/>
  <c r="C32" i="4"/>
  <c r="D32" i="4"/>
  <c r="E32" i="4" s="1"/>
  <c r="F32" i="4"/>
  <c r="G32" i="4"/>
  <c r="H32" i="4" s="1"/>
  <c r="C33" i="4"/>
  <c r="D33" i="4"/>
  <c r="E33" i="4" s="1"/>
  <c r="F33" i="4"/>
  <c r="G33" i="4"/>
  <c r="H33" i="4"/>
  <c r="C34" i="4"/>
  <c r="D34" i="4"/>
  <c r="E34" i="4" s="1"/>
  <c r="F34" i="4"/>
  <c r="G34" i="4"/>
  <c r="H34" i="4" s="1"/>
  <c r="C35" i="4"/>
  <c r="D35" i="4"/>
  <c r="E35" i="4" s="1"/>
  <c r="F35" i="4"/>
  <c r="G35" i="4"/>
  <c r="H35" i="4"/>
  <c r="C36" i="4"/>
  <c r="D36" i="4"/>
  <c r="E36" i="4" s="1"/>
  <c r="F36" i="4"/>
  <c r="G36" i="4"/>
  <c r="H36" i="4" s="1"/>
  <c r="C37" i="4"/>
  <c r="D37" i="4"/>
  <c r="E37" i="4" s="1"/>
  <c r="F37" i="4"/>
  <c r="G37" i="4"/>
  <c r="H37" i="4"/>
  <c r="C38" i="4"/>
  <c r="D38" i="4"/>
  <c r="E38" i="4" s="1"/>
  <c r="F38" i="4"/>
  <c r="G38" i="4"/>
  <c r="H38" i="4" s="1"/>
  <c r="C39" i="4"/>
  <c r="D39" i="4"/>
  <c r="E39" i="4" s="1"/>
  <c r="F39" i="4"/>
  <c r="G39" i="4"/>
  <c r="H39" i="4"/>
  <c r="C40" i="4"/>
  <c r="D40" i="4"/>
  <c r="E40" i="4" s="1"/>
  <c r="F40" i="4"/>
  <c r="G40" i="4"/>
  <c r="H40" i="4" s="1"/>
  <c r="C41" i="4"/>
  <c r="D41" i="4"/>
  <c r="E41" i="4" s="1"/>
  <c r="F41" i="4"/>
  <c r="G41" i="4"/>
  <c r="H41" i="4"/>
  <c r="C42" i="4"/>
  <c r="D42" i="4"/>
  <c r="E42" i="4" s="1"/>
  <c r="F42" i="4"/>
  <c r="G42" i="4"/>
  <c r="H42" i="4" s="1"/>
  <c r="C43" i="4"/>
  <c r="D43" i="4"/>
  <c r="E43" i="4" s="1"/>
  <c r="F43" i="4"/>
  <c r="G43" i="4"/>
  <c r="H43" i="4"/>
  <c r="C44" i="4"/>
  <c r="D44" i="4"/>
  <c r="E44" i="4" s="1"/>
  <c r="F44" i="4"/>
  <c r="G44" i="4"/>
  <c r="H44" i="4" s="1"/>
  <c r="C45" i="4"/>
  <c r="D45" i="4"/>
  <c r="E45" i="4" s="1"/>
  <c r="F45" i="4"/>
  <c r="G45" i="4"/>
  <c r="H45" i="4"/>
  <c r="C46" i="4"/>
  <c r="E46" i="4" s="1"/>
  <c r="D46" i="4"/>
  <c r="F46" i="4"/>
  <c r="G46" i="4"/>
  <c r="H46" i="4" s="1"/>
  <c r="C47" i="4"/>
  <c r="D47" i="4"/>
  <c r="E47" i="4" s="1"/>
  <c r="F47" i="4"/>
  <c r="G47" i="4"/>
  <c r="H47" i="4"/>
  <c r="C48" i="4"/>
  <c r="E48" i="4" s="1"/>
  <c r="D48" i="4"/>
  <c r="F48" i="4"/>
  <c r="G48" i="4"/>
  <c r="H48" i="4" s="1"/>
  <c r="C49" i="4"/>
  <c r="D49" i="4"/>
  <c r="E49" i="4" s="1"/>
  <c r="F49" i="4"/>
  <c r="G49" i="4"/>
  <c r="H49" i="4"/>
  <c r="C50" i="4"/>
  <c r="E50" i="4" s="1"/>
  <c r="D50" i="4"/>
  <c r="F50" i="4"/>
  <c r="G50" i="4"/>
  <c r="H50" i="4" s="1"/>
  <c r="C51" i="4"/>
  <c r="D51" i="4"/>
  <c r="E51" i="4" s="1"/>
  <c r="F51" i="4"/>
  <c r="G51" i="4"/>
  <c r="H51" i="4"/>
  <c r="C52" i="4"/>
  <c r="E52" i="4" s="1"/>
  <c r="D52" i="4"/>
  <c r="F52" i="4"/>
  <c r="G52" i="4"/>
  <c r="H52" i="4" s="1"/>
  <c r="C53" i="4"/>
  <c r="D53" i="4"/>
  <c r="E53" i="4" s="1"/>
  <c r="F53" i="4"/>
  <c r="G53" i="4"/>
  <c r="H53" i="4"/>
  <c r="C54" i="4"/>
  <c r="E54" i="4" s="1"/>
  <c r="D54" i="4"/>
  <c r="F54" i="4"/>
  <c r="G54" i="4"/>
  <c r="H54" i="4" s="1"/>
  <c r="C55" i="4"/>
  <c r="D55" i="4"/>
  <c r="E55" i="4" s="1"/>
  <c r="F55" i="4"/>
  <c r="G55" i="4"/>
  <c r="H55" i="4"/>
  <c r="C56" i="4"/>
  <c r="E56" i="4" s="1"/>
  <c r="D56" i="4"/>
  <c r="F56" i="4"/>
  <c r="G56" i="4"/>
  <c r="H56" i="4" s="1"/>
  <c r="C57" i="4"/>
  <c r="D57" i="4"/>
  <c r="E57" i="4" s="1"/>
  <c r="F57" i="4"/>
  <c r="G57" i="4"/>
  <c r="H57" i="4"/>
  <c r="C58" i="4"/>
  <c r="D58" i="4"/>
  <c r="E58" i="4"/>
  <c r="F58" i="4"/>
  <c r="G58" i="4"/>
  <c r="H58" i="4" s="1"/>
  <c r="C59" i="4"/>
  <c r="D59" i="4"/>
  <c r="E59" i="4" s="1"/>
  <c r="F59" i="4"/>
  <c r="G59" i="4"/>
  <c r="H59" i="4"/>
  <c r="C60" i="4"/>
  <c r="D60" i="4"/>
  <c r="E60" i="4"/>
  <c r="F60" i="4"/>
  <c r="G60" i="4"/>
  <c r="H60" i="4" s="1"/>
  <c r="C61" i="4"/>
  <c r="D61" i="4"/>
  <c r="E61" i="4" s="1"/>
  <c r="F61" i="4"/>
  <c r="G61" i="4"/>
  <c r="H61" i="4"/>
  <c r="C62" i="4"/>
  <c r="D62" i="4"/>
  <c r="E62" i="4"/>
  <c r="F62" i="4"/>
  <c r="G62" i="4"/>
  <c r="H62" i="4" s="1"/>
  <c r="C63" i="4"/>
  <c r="D63" i="4"/>
  <c r="E63" i="4" s="1"/>
  <c r="F63" i="4"/>
  <c r="G63" i="4"/>
  <c r="H63" i="4"/>
  <c r="C64" i="4"/>
  <c r="D64" i="4"/>
  <c r="E64" i="4"/>
  <c r="F64" i="4"/>
  <c r="G64" i="4"/>
  <c r="H64" i="4" s="1"/>
  <c r="C65" i="4"/>
  <c r="D65" i="4"/>
  <c r="E65" i="4" s="1"/>
  <c r="F65" i="4"/>
  <c r="G65" i="4"/>
  <c r="H65" i="4"/>
  <c r="C66" i="4"/>
  <c r="D66" i="4"/>
  <c r="E66" i="4"/>
  <c r="F66" i="4"/>
  <c r="G66" i="4"/>
  <c r="H66" i="4" s="1"/>
  <c r="C67" i="4"/>
  <c r="D67" i="4"/>
  <c r="E67" i="4" s="1"/>
  <c r="F67" i="4"/>
  <c r="G67" i="4"/>
  <c r="H67" i="4"/>
  <c r="C68" i="4"/>
  <c r="D68" i="4"/>
  <c r="E68" i="4"/>
  <c r="F68" i="4"/>
  <c r="G68" i="4"/>
  <c r="H68" i="4" s="1"/>
  <c r="C69" i="4"/>
  <c r="D69" i="4"/>
  <c r="E69" i="4" s="1"/>
  <c r="F69" i="4"/>
  <c r="G69" i="4"/>
  <c r="H69" i="4"/>
  <c r="C70" i="4"/>
  <c r="D70" i="4"/>
  <c r="E70" i="4"/>
  <c r="F70" i="4"/>
  <c r="G70" i="4"/>
  <c r="H70" i="4" s="1"/>
  <c r="C71" i="4"/>
  <c r="D71" i="4"/>
  <c r="E71" i="4" s="1"/>
  <c r="F71" i="4"/>
  <c r="G71" i="4"/>
  <c r="H71" i="4"/>
  <c r="C72" i="4"/>
  <c r="D72" i="4"/>
  <c r="E72" i="4"/>
  <c r="F72" i="4"/>
  <c r="G72" i="4"/>
  <c r="H72" i="4" s="1"/>
  <c r="C73" i="4"/>
  <c r="D73" i="4"/>
  <c r="E73" i="4" s="1"/>
  <c r="F73" i="4"/>
  <c r="G73" i="4"/>
  <c r="H73" i="4"/>
  <c r="C74" i="4"/>
  <c r="D74" i="4"/>
  <c r="E74" i="4"/>
  <c r="F74" i="4"/>
  <c r="G74" i="4"/>
  <c r="H74" i="4" s="1"/>
  <c r="C75" i="4"/>
  <c r="D75" i="4"/>
  <c r="E75" i="4" s="1"/>
  <c r="F75" i="4"/>
  <c r="G75" i="4"/>
  <c r="H75" i="4"/>
  <c r="C76" i="4"/>
  <c r="D76" i="4"/>
  <c r="E76" i="4"/>
  <c r="F76" i="4"/>
  <c r="G76" i="4"/>
  <c r="H76" i="4" s="1"/>
  <c r="C77" i="4"/>
  <c r="D77" i="4"/>
  <c r="E77" i="4" s="1"/>
  <c r="F77" i="4"/>
  <c r="G77" i="4"/>
  <c r="H77" i="4"/>
  <c r="C78" i="4"/>
  <c r="D78" i="4"/>
  <c r="E78" i="4"/>
  <c r="F78" i="4"/>
  <c r="G78" i="4"/>
  <c r="H78" i="4" s="1"/>
  <c r="C79" i="4"/>
  <c r="D79" i="4"/>
  <c r="E79" i="4" s="1"/>
  <c r="F79" i="4"/>
  <c r="G79" i="4"/>
  <c r="H79" i="4"/>
  <c r="C80" i="4"/>
  <c r="E80" i="4" s="1"/>
  <c r="D80" i="4"/>
  <c r="F80" i="4"/>
  <c r="G80" i="4"/>
  <c r="H80" i="4" s="1"/>
  <c r="C81" i="4"/>
  <c r="D81" i="4"/>
  <c r="E81" i="4" s="1"/>
  <c r="F81" i="4"/>
  <c r="G81" i="4"/>
  <c r="H81" i="4"/>
  <c r="C82" i="4"/>
  <c r="E82" i="4" s="1"/>
  <c r="D82" i="4"/>
  <c r="F82" i="4"/>
  <c r="G82" i="4"/>
  <c r="H82" i="4" s="1"/>
  <c r="C83" i="4"/>
  <c r="D83" i="4"/>
  <c r="E83" i="4" s="1"/>
  <c r="F83" i="4"/>
  <c r="G83" i="4"/>
  <c r="H83" i="4"/>
  <c r="C84" i="4"/>
  <c r="E84" i="4" s="1"/>
  <c r="D84" i="4"/>
  <c r="F84" i="4"/>
  <c r="G84" i="4"/>
  <c r="H84" i="4" s="1"/>
  <c r="C85" i="4"/>
  <c r="D85" i="4"/>
  <c r="E85" i="4" s="1"/>
  <c r="F85" i="4"/>
  <c r="G85" i="4"/>
  <c r="H85" i="4"/>
  <c r="C86" i="4"/>
  <c r="E86" i="4" s="1"/>
  <c r="D86" i="4"/>
  <c r="F86" i="4"/>
  <c r="G86" i="4"/>
  <c r="H86" i="4" s="1"/>
  <c r="C87" i="4"/>
  <c r="D87" i="4"/>
  <c r="E87" i="4" s="1"/>
  <c r="F87" i="4"/>
  <c r="G87" i="4"/>
  <c r="H87" i="4"/>
  <c r="C88" i="4"/>
  <c r="E88" i="4" s="1"/>
  <c r="D88" i="4"/>
  <c r="F88" i="4"/>
  <c r="G88" i="4"/>
  <c r="H88" i="4" s="1"/>
  <c r="C89" i="4"/>
  <c r="D89" i="4"/>
  <c r="E89" i="4" s="1"/>
  <c r="F89" i="4"/>
  <c r="G89" i="4"/>
  <c r="H89" i="4"/>
  <c r="C90" i="4"/>
  <c r="E90" i="4" s="1"/>
  <c r="D90" i="4"/>
  <c r="F90" i="4"/>
  <c r="G90" i="4"/>
  <c r="H90" i="4" s="1"/>
  <c r="C91" i="4"/>
  <c r="D91" i="4"/>
  <c r="E91" i="4" s="1"/>
  <c r="F91" i="4"/>
  <c r="G91" i="4"/>
  <c r="H91" i="4"/>
  <c r="C92" i="4"/>
  <c r="E92" i="4" s="1"/>
  <c r="D92" i="4"/>
  <c r="F92" i="4"/>
  <c r="G92" i="4"/>
  <c r="H92" i="4" s="1"/>
  <c r="C93" i="4"/>
  <c r="D93" i="4"/>
  <c r="E93" i="4" s="1"/>
  <c r="F93" i="4"/>
  <c r="G93" i="4"/>
  <c r="H93" i="4"/>
  <c r="C94" i="4"/>
  <c r="E94" i="4" s="1"/>
  <c r="D94" i="4"/>
  <c r="F94" i="4"/>
  <c r="G94" i="4"/>
  <c r="H94" i="4" s="1"/>
  <c r="C95" i="4"/>
  <c r="D95" i="4"/>
  <c r="E95" i="4" s="1"/>
  <c r="F95" i="4"/>
  <c r="G95" i="4"/>
  <c r="H95" i="4"/>
  <c r="C96" i="4"/>
  <c r="E96" i="4" s="1"/>
  <c r="D96" i="4"/>
  <c r="F96" i="4"/>
  <c r="G96" i="4"/>
  <c r="H96" i="4" s="1"/>
  <c r="C97" i="4"/>
  <c r="D97" i="4"/>
  <c r="E97" i="4" s="1"/>
  <c r="F97" i="4"/>
  <c r="G97" i="4"/>
  <c r="H97" i="4"/>
  <c r="C98" i="4"/>
  <c r="E98" i="4" s="1"/>
  <c r="D98" i="4"/>
  <c r="F98" i="4"/>
  <c r="G98" i="4"/>
  <c r="H98" i="4" s="1"/>
  <c r="C99" i="4"/>
  <c r="D99" i="4"/>
  <c r="E99" i="4" s="1"/>
  <c r="F99" i="4"/>
  <c r="G99" i="4"/>
  <c r="H99" i="4"/>
  <c r="C100" i="4"/>
  <c r="E100" i="4" s="1"/>
  <c r="D100" i="4"/>
  <c r="F100" i="4"/>
  <c r="G100" i="4"/>
  <c r="H100" i="4" s="1"/>
  <c r="C101" i="4"/>
  <c r="D101" i="4"/>
  <c r="E101" i="4" s="1"/>
  <c r="F101" i="4"/>
  <c r="G101" i="4"/>
  <c r="H101" i="4"/>
  <c r="C102" i="4"/>
  <c r="E102" i="4" s="1"/>
  <c r="D102" i="4"/>
  <c r="F102" i="4"/>
  <c r="G102" i="4"/>
  <c r="H102" i="4" s="1"/>
  <c r="C103" i="4"/>
  <c r="D103" i="4"/>
  <c r="E103" i="4" s="1"/>
  <c r="F103" i="4"/>
  <c r="G103" i="4"/>
  <c r="H103" i="4"/>
  <c r="C104" i="4"/>
  <c r="E104" i="4" s="1"/>
  <c r="D104" i="4"/>
  <c r="F104" i="4"/>
  <c r="G104" i="4"/>
  <c r="H104" i="4" s="1"/>
  <c r="C105" i="4"/>
  <c r="D105" i="4"/>
  <c r="E105" i="4" s="1"/>
  <c r="F105" i="4"/>
  <c r="G105" i="4"/>
  <c r="H105" i="4"/>
  <c r="C106" i="4"/>
  <c r="E106" i="4" s="1"/>
  <c r="D106" i="4"/>
  <c r="F106" i="4"/>
  <c r="G106" i="4"/>
  <c r="H106" i="4" s="1"/>
  <c r="C107" i="4"/>
  <c r="D107" i="4"/>
  <c r="E107" i="4" s="1"/>
  <c r="F107" i="4"/>
  <c r="G107" i="4"/>
  <c r="H107" i="4"/>
  <c r="C108" i="4"/>
  <c r="E108" i="4" s="1"/>
  <c r="D108" i="4"/>
  <c r="F108" i="4"/>
  <c r="G108" i="4"/>
  <c r="H108" i="4" s="1"/>
  <c r="C109" i="4"/>
  <c r="D109" i="4"/>
  <c r="E109" i="4" s="1"/>
  <c r="F109" i="4"/>
  <c r="G109" i="4"/>
  <c r="H109" i="4"/>
  <c r="C110" i="4"/>
  <c r="E110" i="4" s="1"/>
  <c r="D110" i="4"/>
  <c r="F110" i="4"/>
  <c r="G110" i="4"/>
  <c r="H110" i="4" s="1"/>
  <c r="C111" i="4"/>
  <c r="D111" i="4"/>
  <c r="E111" i="4" s="1"/>
  <c r="F111" i="4"/>
  <c r="G111" i="4"/>
  <c r="H111" i="4"/>
  <c r="C112" i="4"/>
  <c r="E112" i="4" s="1"/>
  <c r="D112" i="4"/>
  <c r="F112" i="4"/>
  <c r="G112" i="4"/>
  <c r="H112" i="4" s="1"/>
  <c r="C113" i="4"/>
  <c r="D113" i="4"/>
  <c r="E113" i="4" s="1"/>
  <c r="F113" i="4"/>
  <c r="G113" i="4"/>
  <c r="H113" i="4"/>
  <c r="C114" i="4"/>
  <c r="E114" i="4" s="1"/>
  <c r="D114" i="4"/>
  <c r="F114" i="4"/>
  <c r="G114" i="4"/>
  <c r="H114" i="4" s="1"/>
  <c r="C115" i="4"/>
  <c r="D115" i="4"/>
  <c r="E115" i="4" s="1"/>
  <c r="F115" i="4"/>
  <c r="G115" i="4"/>
  <c r="H115" i="4"/>
  <c r="C116" i="4"/>
  <c r="E116" i="4" s="1"/>
  <c r="D116" i="4"/>
  <c r="F116" i="4"/>
  <c r="G116" i="4"/>
  <c r="H116" i="4" s="1"/>
  <c r="C117" i="4"/>
  <c r="D117" i="4"/>
  <c r="E117" i="4" s="1"/>
  <c r="F117" i="4"/>
  <c r="G117" i="4"/>
  <c r="H117" i="4"/>
  <c r="C118" i="4"/>
  <c r="E118" i="4" s="1"/>
  <c r="D118" i="4"/>
  <c r="F118" i="4"/>
  <c r="G118" i="4"/>
  <c r="H118" i="4" s="1"/>
  <c r="C119" i="4"/>
  <c r="D119" i="4"/>
  <c r="E119" i="4" s="1"/>
  <c r="F119" i="4"/>
  <c r="G119" i="4"/>
  <c r="H119" i="4"/>
  <c r="C120" i="4"/>
  <c r="E120" i="4" s="1"/>
  <c r="D120" i="4"/>
  <c r="F120" i="4"/>
  <c r="G120" i="4"/>
  <c r="H120" i="4" s="1"/>
  <c r="C121" i="4"/>
  <c r="D121" i="4"/>
  <c r="E121" i="4" s="1"/>
  <c r="F121" i="4"/>
  <c r="G121" i="4"/>
  <c r="H121" i="4"/>
  <c r="C122" i="4"/>
  <c r="E122" i="4" s="1"/>
  <c r="D122" i="4"/>
  <c r="F122" i="4"/>
  <c r="G122" i="4"/>
  <c r="H122" i="4" s="1"/>
  <c r="C123" i="4"/>
  <c r="D123" i="4"/>
  <c r="E123" i="4" s="1"/>
  <c r="F123" i="4"/>
  <c r="G123" i="4"/>
  <c r="H123" i="4"/>
  <c r="C124" i="4"/>
  <c r="E124" i="4" s="1"/>
  <c r="D124" i="4"/>
  <c r="F124" i="4"/>
  <c r="G124" i="4"/>
  <c r="H124" i="4" s="1"/>
  <c r="C125" i="4"/>
  <c r="D125" i="4"/>
  <c r="E125" i="4" s="1"/>
  <c r="F125" i="4"/>
  <c r="G125" i="4"/>
  <c r="H125" i="4"/>
  <c r="C126" i="4"/>
  <c r="E126" i="4" s="1"/>
  <c r="D126" i="4"/>
  <c r="F126" i="4"/>
  <c r="G126" i="4"/>
  <c r="H126" i="4" s="1"/>
  <c r="C127" i="4"/>
  <c r="D127" i="4"/>
  <c r="E127" i="4" s="1"/>
  <c r="F127" i="4"/>
  <c r="G127" i="4"/>
  <c r="H127" i="4"/>
  <c r="C128" i="4"/>
  <c r="E128" i="4" s="1"/>
  <c r="D128" i="4"/>
  <c r="F128" i="4"/>
  <c r="G128" i="4"/>
  <c r="H128" i="4" s="1"/>
  <c r="C129" i="4"/>
  <c r="D129" i="4"/>
  <c r="E129" i="4" s="1"/>
  <c r="F129" i="4"/>
  <c r="G129" i="4"/>
  <c r="H129" i="4"/>
  <c r="C130" i="4"/>
  <c r="E130" i="4" s="1"/>
  <c r="D130" i="4"/>
  <c r="F130" i="4"/>
  <c r="G130" i="4"/>
  <c r="H130" i="4" s="1"/>
  <c r="C131" i="4"/>
  <c r="D131" i="4"/>
  <c r="E131" i="4" s="1"/>
  <c r="F131" i="4"/>
  <c r="G131" i="4"/>
  <c r="H131" i="4"/>
  <c r="C132" i="4"/>
  <c r="E132" i="4" s="1"/>
  <c r="D132" i="4"/>
  <c r="F132" i="4"/>
  <c r="G132" i="4"/>
  <c r="H132" i="4" s="1"/>
  <c r="C133" i="4"/>
  <c r="D133" i="4"/>
  <c r="E133" i="4" s="1"/>
  <c r="F133" i="4"/>
  <c r="G133" i="4"/>
  <c r="H133" i="4"/>
  <c r="C134" i="4"/>
  <c r="E134" i="4" s="1"/>
  <c r="D134" i="4"/>
  <c r="F134" i="4"/>
  <c r="G134" i="4"/>
  <c r="H134" i="4" s="1"/>
  <c r="C135" i="4"/>
  <c r="D135" i="4"/>
  <c r="E135" i="4" s="1"/>
  <c r="F135" i="4"/>
  <c r="G135" i="4"/>
  <c r="H135" i="4"/>
  <c r="C136" i="4"/>
  <c r="E136" i="4" s="1"/>
  <c r="D136" i="4"/>
  <c r="F136" i="4"/>
  <c r="G136" i="4"/>
  <c r="H136" i="4" s="1"/>
  <c r="C137" i="4"/>
  <c r="D137" i="4"/>
  <c r="E137" i="4" s="1"/>
  <c r="F137" i="4"/>
  <c r="G137" i="4"/>
  <c r="H137" i="4"/>
  <c r="C138" i="4"/>
  <c r="E138" i="4" s="1"/>
  <c r="D138" i="4"/>
  <c r="F138" i="4"/>
  <c r="G138" i="4"/>
  <c r="H138" i="4" s="1"/>
  <c r="C139" i="4"/>
  <c r="D139" i="4"/>
  <c r="E139" i="4" s="1"/>
  <c r="F139" i="4"/>
  <c r="G139" i="4"/>
  <c r="H139" i="4"/>
  <c r="C140" i="4"/>
  <c r="E140" i="4" s="1"/>
  <c r="D140" i="4"/>
  <c r="F140" i="4"/>
  <c r="G140" i="4"/>
  <c r="H140" i="4" s="1"/>
  <c r="C141" i="4"/>
  <c r="D141" i="4"/>
  <c r="E141" i="4" s="1"/>
  <c r="F141" i="4"/>
  <c r="G141" i="4"/>
  <c r="H141" i="4"/>
  <c r="C142" i="4"/>
  <c r="E142" i="4" s="1"/>
  <c r="D142" i="4"/>
  <c r="F142" i="4"/>
  <c r="G142" i="4"/>
  <c r="H142" i="4" s="1"/>
  <c r="C143" i="4"/>
  <c r="D143" i="4"/>
  <c r="E143" i="4" s="1"/>
  <c r="F143" i="4"/>
  <c r="G143" i="4"/>
  <c r="H143" i="4"/>
  <c r="C144" i="4"/>
  <c r="E144" i="4" s="1"/>
  <c r="D144" i="4"/>
  <c r="F144" i="4"/>
  <c r="G144" i="4"/>
  <c r="H144" i="4" s="1"/>
  <c r="C145" i="4"/>
  <c r="D145" i="4"/>
  <c r="E145" i="4" s="1"/>
  <c r="F145" i="4"/>
  <c r="G145" i="4"/>
  <c r="H145" i="4"/>
  <c r="C146" i="4"/>
  <c r="E146" i="4" s="1"/>
  <c r="D146" i="4"/>
  <c r="F146" i="4"/>
  <c r="G146" i="4"/>
  <c r="H146" i="4" s="1"/>
  <c r="C147" i="4"/>
  <c r="D147" i="4"/>
  <c r="E147" i="4" s="1"/>
  <c r="F147" i="4"/>
  <c r="G147" i="4"/>
  <c r="H147" i="4"/>
  <c r="C148" i="4"/>
  <c r="D148" i="4"/>
  <c r="E148" i="4"/>
  <c r="F148" i="4"/>
  <c r="G148" i="4"/>
  <c r="H148" i="4" s="1"/>
  <c r="C149" i="4"/>
  <c r="D149" i="4"/>
  <c r="E149" i="4" s="1"/>
  <c r="F149" i="4"/>
  <c r="G149" i="4"/>
  <c r="H149" i="4"/>
  <c r="C150" i="4"/>
  <c r="D150" i="4"/>
  <c r="E150" i="4"/>
  <c r="F150" i="4"/>
  <c r="G150" i="4"/>
  <c r="H150" i="4" s="1"/>
  <c r="C151" i="4"/>
  <c r="D151" i="4"/>
  <c r="E151" i="4" s="1"/>
  <c r="F151" i="4"/>
  <c r="G151" i="4"/>
  <c r="H151" i="4"/>
  <c r="C152" i="4"/>
  <c r="D152" i="4"/>
  <c r="E152" i="4"/>
  <c r="F152" i="4"/>
  <c r="G152" i="4"/>
  <c r="H152" i="4" s="1"/>
  <c r="C153" i="4"/>
  <c r="D153" i="4"/>
  <c r="E153" i="4" s="1"/>
  <c r="F153" i="4"/>
  <c r="G153" i="4"/>
  <c r="H153" i="4"/>
  <c r="C154" i="4"/>
  <c r="D154" i="4"/>
  <c r="E154" i="4"/>
  <c r="F154" i="4"/>
  <c r="G154" i="4"/>
  <c r="H154" i="4" s="1"/>
  <c r="C155" i="4"/>
  <c r="D155" i="4"/>
  <c r="E155" i="4" s="1"/>
  <c r="F155" i="4"/>
  <c r="G155" i="4"/>
  <c r="H155" i="4"/>
  <c r="C156" i="4"/>
  <c r="D156" i="4"/>
  <c r="E156" i="4"/>
  <c r="F156" i="4"/>
  <c r="G156" i="4"/>
  <c r="H156" i="4" s="1"/>
  <c r="C157" i="4"/>
  <c r="D157" i="4"/>
  <c r="E157" i="4" s="1"/>
  <c r="F157" i="4"/>
  <c r="G157" i="4"/>
  <c r="H157" i="4"/>
  <c r="C158" i="4"/>
  <c r="D158" i="4"/>
  <c r="E158" i="4"/>
  <c r="F158" i="4"/>
  <c r="G158" i="4"/>
  <c r="H158" i="4" s="1"/>
  <c r="C159" i="4"/>
  <c r="D159" i="4"/>
  <c r="E159" i="4" s="1"/>
  <c r="F159" i="4"/>
  <c r="G159" i="4"/>
  <c r="H159" i="4"/>
  <c r="C160" i="4"/>
  <c r="D160" i="4"/>
  <c r="E160" i="4"/>
  <c r="F160" i="4"/>
  <c r="G160" i="4"/>
  <c r="H160" i="4" s="1"/>
  <c r="C161" i="4"/>
  <c r="D161" i="4"/>
  <c r="E161" i="4" s="1"/>
  <c r="F161" i="4"/>
  <c r="G161" i="4"/>
  <c r="H161" i="4"/>
  <c r="C162" i="4"/>
  <c r="D162" i="4"/>
  <c r="E162" i="4"/>
  <c r="F162" i="4"/>
  <c r="G162" i="4"/>
  <c r="H162" i="4" s="1"/>
  <c r="C163" i="4"/>
  <c r="D163" i="4"/>
  <c r="E163" i="4" s="1"/>
  <c r="F163" i="4"/>
  <c r="G163" i="4"/>
  <c r="H163" i="4"/>
  <c r="C164" i="4"/>
  <c r="D164" i="4"/>
  <c r="E164" i="4"/>
  <c r="F164" i="4"/>
  <c r="G164" i="4"/>
  <c r="H164" i="4" s="1"/>
  <c r="C165" i="4"/>
  <c r="D165" i="4"/>
  <c r="E165" i="4" s="1"/>
  <c r="F165" i="4"/>
  <c r="G165" i="4"/>
  <c r="H165" i="4"/>
  <c r="C166" i="4"/>
  <c r="D166" i="4"/>
  <c r="E166" i="4"/>
  <c r="F166" i="4"/>
  <c r="G166" i="4"/>
  <c r="H166" i="4" s="1"/>
  <c r="C167" i="4"/>
  <c r="D167" i="4"/>
  <c r="E167" i="4" s="1"/>
  <c r="F167" i="4"/>
  <c r="G167" i="4"/>
  <c r="H167" i="4"/>
  <c r="C168" i="4"/>
  <c r="D168" i="4"/>
  <c r="E168" i="4"/>
  <c r="F168" i="4"/>
  <c r="G168" i="4"/>
  <c r="H168" i="4" s="1"/>
  <c r="C169" i="4"/>
  <c r="D169" i="4"/>
  <c r="E169" i="4" s="1"/>
  <c r="F169" i="4"/>
  <c r="G169" i="4"/>
  <c r="H169" i="4"/>
  <c r="C170" i="4"/>
  <c r="D170" i="4"/>
  <c r="E170" i="4"/>
  <c r="F170" i="4"/>
  <c r="G170" i="4"/>
  <c r="H170" i="4" s="1"/>
  <c r="C171" i="4"/>
  <c r="D171" i="4"/>
  <c r="E171" i="4" s="1"/>
  <c r="F171" i="4"/>
  <c r="G171" i="4"/>
  <c r="H171" i="4"/>
  <c r="C172" i="4"/>
  <c r="D172" i="4"/>
  <c r="E172" i="4"/>
  <c r="F172" i="4"/>
  <c r="G172" i="4"/>
  <c r="H172" i="4" s="1"/>
  <c r="C173" i="4"/>
  <c r="D173" i="4"/>
  <c r="E173" i="4" s="1"/>
  <c r="F173" i="4"/>
  <c r="G173" i="4"/>
  <c r="H173" i="4"/>
  <c r="C174" i="4"/>
  <c r="D174" i="4"/>
  <c r="E174" i="4"/>
  <c r="F174" i="4"/>
  <c r="G174" i="4"/>
  <c r="H174" i="4" s="1"/>
  <c r="C175" i="4"/>
  <c r="D175" i="4"/>
  <c r="E175" i="4" s="1"/>
  <c r="F175" i="4"/>
  <c r="G175" i="4"/>
  <c r="H175" i="4"/>
  <c r="C176" i="4"/>
  <c r="D176" i="4"/>
  <c r="E176" i="4"/>
  <c r="F176" i="4"/>
  <c r="G176" i="4"/>
  <c r="H176" i="4" s="1"/>
  <c r="C177" i="4"/>
  <c r="D177" i="4"/>
  <c r="E177" i="4" s="1"/>
  <c r="F177" i="4"/>
  <c r="G177" i="4"/>
  <c r="H177" i="4"/>
  <c r="C178" i="4"/>
  <c r="D178" i="4"/>
  <c r="E178" i="4"/>
  <c r="F178" i="4"/>
  <c r="G178" i="4"/>
  <c r="H178" i="4" s="1"/>
  <c r="C179" i="4"/>
  <c r="D179" i="4"/>
  <c r="E179" i="4" s="1"/>
  <c r="F179" i="4"/>
  <c r="G179" i="4"/>
  <c r="H179" i="4"/>
  <c r="C180" i="4"/>
  <c r="D180" i="4"/>
  <c r="E180" i="4"/>
  <c r="F180" i="4"/>
  <c r="G180" i="4"/>
  <c r="H180" i="4" s="1"/>
  <c r="C181" i="4"/>
  <c r="D181" i="4"/>
  <c r="E181" i="4" s="1"/>
  <c r="F181" i="4"/>
  <c r="G181" i="4"/>
  <c r="H181" i="4"/>
  <c r="C182" i="4"/>
  <c r="D182" i="4"/>
  <c r="E182" i="4"/>
  <c r="F182" i="4"/>
  <c r="G182" i="4"/>
  <c r="H182" i="4" s="1"/>
  <c r="C183" i="4"/>
  <c r="D183" i="4"/>
  <c r="E183" i="4" s="1"/>
  <c r="F183" i="4"/>
  <c r="G183" i="4"/>
  <c r="H183" i="4"/>
  <c r="C184" i="4"/>
  <c r="D184" i="4"/>
  <c r="E184" i="4"/>
  <c r="F184" i="4"/>
  <c r="G184" i="4"/>
  <c r="H184" i="4" s="1"/>
  <c r="C185" i="4"/>
  <c r="D185" i="4"/>
  <c r="E185" i="4" s="1"/>
  <c r="F185" i="4"/>
  <c r="G185" i="4"/>
  <c r="H185" i="4"/>
  <c r="C186" i="4"/>
  <c r="D186" i="4"/>
  <c r="E186" i="4"/>
  <c r="F186" i="4"/>
  <c r="G186" i="4"/>
  <c r="H186" i="4" s="1"/>
  <c r="C187" i="4"/>
  <c r="D187" i="4"/>
  <c r="E187" i="4" s="1"/>
  <c r="F187" i="4"/>
  <c r="G187" i="4"/>
  <c r="H187" i="4"/>
  <c r="C188" i="4"/>
  <c r="D188" i="4"/>
  <c r="E188" i="4"/>
  <c r="F188" i="4"/>
  <c r="G188" i="4"/>
  <c r="H188" i="4" s="1"/>
  <c r="C189" i="4"/>
  <c r="D189" i="4"/>
  <c r="E189" i="4" s="1"/>
  <c r="F189" i="4"/>
  <c r="G189" i="4"/>
  <c r="H189" i="4"/>
  <c r="C190" i="4"/>
  <c r="D190" i="4"/>
  <c r="E190" i="4"/>
  <c r="F190" i="4"/>
  <c r="G190" i="4"/>
  <c r="H190" i="4" s="1"/>
  <c r="C191" i="4"/>
  <c r="D191" i="4"/>
  <c r="E191" i="4" s="1"/>
  <c r="F191" i="4"/>
  <c r="G191" i="4"/>
  <c r="H191" i="4"/>
  <c r="C192" i="4"/>
  <c r="D192" i="4"/>
  <c r="E192" i="4"/>
  <c r="F192" i="4"/>
  <c r="G192" i="4"/>
  <c r="H192" i="4" s="1"/>
  <c r="C193" i="4"/>
  <c r="D193" i="4"/>
  <c r="E193" i="4" s="1"/>
  <c r="F193" i="4"/>
  <c r="G193" i="4"/>
  <c r="H193" i="4"/>
  <c r="C194" i="4"/>
  <c r="D194" i="4"/>
  <c r="E194" i="4"/>
  <c r="F194" i="4"/>
  <c r="G194" i="4"/>
  <c r="H194" i="4" s="1"/>
  <c r="C195" i="4"/>
  <c r="D195" i="4"/>
  <c r="E195" i="4" s="1"/>
  <c r="F195" i="4"/>
  <c r="G195" i="4"/>
  <c r="H195" i="4"/>
  <c r="C196" i="4"/>
  <c r="D196" i="4"/>
  <c r="E196" i="4"/>
  <c r="F196" i="4"/>
  <c r="G196" i="4"/>
  <c r="H196" i="4" s="1"/>
  <c r="C197" i="4"/>
  <c r="D197" i="4"/>
  <c r="E197" i="4" s="1"/>
  <c r="F197" i="4"/>
  <c r="G197" i="4"/>
  <c r="H197" i="4"/>
  <c r="C198" i="4"/>
  <c r="D198" i="4"/>
  <c r="E198" i="4"/>
  <c r="F198" i="4"/>
  <c r="G198" i="4"/>
  <c r="H198" i="4" s="1"/>
  <c r="C199" i="4"/>
  <c r="D199" i="4"/>
  <c r="E199" i="4" s="1"/>
  <c r="F199" i="4"/>
  <c r="G199" i="4"/>
  <c r="H199" i="4"/>
  <c r="C200" i="4"/>
  <c r="D200" i="4"/>
  <c r="E200" i="4"/>
  <c r="F200" i="4"/>
  <c r="G200" i="4"/>
  <c r="H200" i="4" s="1"/>
  <c r="C201" i="4"/>
  <c r="D201" i="4"/>
  <c r="E201" i="4" s="1"/>
  <c r="F201" i="4"/>
  <c r="G201" i="4"/>
  <c r="H201" i="4"/>
  <c r="C202" i="4"/>
  <c r="D202" i="4"/>
  <c r="E202" i="4"/>
  <c r="F202" i="4"/>
  <c r="G202" i="4"/>
  <c r="H202" i="4" s="1"/>
  <c r="C203" i="4"/>
  <c r="D203" i="4"/>
  <c r="E203" i="4" s="1"/>
  <c r="F203" i="4"/>
  <c r="G203" i="4"/>
  <c r="H203" i="4"/>
  <c r="C204" i="4"/>
  <c r="D204" i="4"/>
  <c r="E204" i="4"/>
  <c r="F204" i="4"/>
  <c r="G204" i="4"/>
  <c r="H204" i="4" s="1"/>
  <c r="C205" i="4"/>
  <c r="D205" i="4"/>
  <c r="E205" i="4" s="1"/>
  <c r="F205" i="4"/>
  <c r="G205" i="4"/>
  <c r="H205" i="4"/>
  <c r="C206" i="4"/>
  <c r="D206" i="4"/>
  <c r="E206" i="4"/>
  <c r="F206" i="4"/>
  <c r="G206" i="4"/>
  <c r="H206" i="4" s="1"/>
  <c r="C207" i="4"/>
  <c r="D207" i="4"/>
  <c r="E207" i="4" s="1"/>
  <c r="F207" i="4"/>
  <c r="G207" i="4"/>
  <c r="H207" i="4"/>
  <c r="C208" i="4"/>
  <c r="D208" i="4"/>
  <c r="E208" i="4"/>
  <c r="F208" i="4"/>
  <c r="G208" i="4"/>
  <c r="H208" i="4" s="1"/>
  <c r="C209" i="4"/>
  <c r="D209" i="4"/>
  <c r="E209" i="4" s="1"/>
  <c r="F209" i="4"/>
  <c r="G209" i="4"/>
  <c r="H209" i="4"/>
  <c r="C210" i="4"/>
  <c r="D210" i="4"/>
  <c r="E210" i="4"/>
  <c r="F210" i="4"/>
  <c r="G210" i="4"/>
  <c r="H210" i="4" s="1"/>
  <c r="C211" i="4"/>
  <c r="D211" i="4"/>
  <c r="E211" i="4" s="1"/>
  <c r="F211" i="4"/>
  <c r="G211" i="4"/>
  <c r="H211" i="4"/>
  <c r="C212" i="4"/>
  <c r="D212" i="4"/>
  <c r="E212" i="4"/>
  <c r="F212" i="4"/>
  <c r="G212" i="4"/>
  <c r="H212" i="4" s="1"/>
  <c r="C213" i="4"/>
  <c r="D213" i="4"/>
  <c r="E213" i="4" s="1"/>
  <c r="F213" i="4"/>
  <c r="G213" i="4"/>
  <c r="H213" i="4"/>
  <c r="C214" i="4"/>
  <c r="D214" i="4"/>
  <c r="E214" i="4"/>
  <c r="F214" i="4"/>
  <c r="G214" i="4"/>
  <c r="H214" i="4" s="1"/>
  <c r="C215" i="4"/>
  <c r="D215" i="4"/>
  <c r="E215" i="4" s="1"/>
  <c r="F215" i="4"/>
  <c r="G215" i="4"/>
  <c r="H215" i="4"/>
  <c r="C216" i="4"/>
  <c r="D216" i="4"/>
  <c r="E216" i="4"/>
  <c r="F216" i="4"/>
  <c r="G216" i="4"/>
  <c r="H216" i="4" s="1"/>
  <c r="C217" i="4"/>
  <c r="D217" i="4"/>
  <c r="E217" i="4" s="1"/>
  <c r="F217" i="4"/>
  <c r="G217" i="4"/>
  <c r="H217" i="4"/>
  <c r="C218" i="4"/>
  <c r="D218" i="4"/>
  <c r="E218" i="4"/>
  <c r="F218" i="4"/>
  <c r="G218" i="4"/>
  <c r="H218" i="4" s="1"/>
  <c r="C219" i="4"/>
  <c r="D219" i="4"/>
  <c r="E219" i="4" s="1"/>
  <c r="F219" i="4"/>
  <c r="G219" i="4"/>
  <c r="H219" i="4"/>
  <c r="C220" i="4"/>
  <c r="D220" i="4"/>
  <c r="E220" i="4"/>
  <c r="F220" i="4"/>
  <c r="G220" i="4"/>
  <c r="H220" i="4" s="1"/>
  <c r="C221" i="4"/>
  <c r="D221" i="4"/>
  <c r="E221" i="4" s="1"/>
  <c r="F221" i="4"/>
  <c r="G221" i="4"/>
  <c r="H221" i="4"/>
  <c r="C222" i="4"/>
  <c r="D222" i="4"/>
  <c r="E222" i="4"/>
  <c r="F222" i="4"/>
  <c r="G222" i="4"/>
  <c r="H222" i="4" s="1"/>
  <c r="C223" i="4"/>
  <c r="D223" i="4"/>
  <c r="E223" i="4" s="1"/>
  <c r="F223" i="4"/>
  <c r="G223" i="4"/>
  <c r="H223" i="4"/>
  <c r="C224" i="4"/>
  <c r="D224" i="4"/>
  <c r="E224" i="4"/>
  <c r="F224" i="4"/>
  <c r="G224" i="4"/>
  <c r="H224" i="4" s="1"/>
  <c r="C225" i="4"/>
  <c r="D225" i="4"/>
  <c r="E225" i="4" s="1"/>
  <c r="F225" i="4"/>
  <c r="G225" i="4"/>
  <c r="H225" i="4"/>
  <c r="C226" i="4"/>
  <c r="D226" i="4"/>
  <c r="E226" i="4"/>
  <c r="F226" i="4"/>
  <c r="G226" i="4"/>
  <c r="H226" i="4" s="1"/>
  <c r="C227" i="4"/>
  <c r="D227" i="4"/>
  <c r="E227" i="4" s="1"/>
  <c r="F227" i="4"/>
  <c r="G227" i="4"/>
  <c r="H227" i="4"/>
  <c r="C228" i="4"/>
  <c r="D228" i="4"/>
  <c r="E228" i="4"/>
  <c r="F228" i="4"/>
  <c r="G228" i="4"/>
  <c r="H228" i="4" s="1"/>
  <c r="C229" i="4"/>
  <c r="D229" i="4"/>
  <c r="E229" i="4" s="1"/>
  <c r="F229" i="4"/>
  <c r="G229" i="4"/>
  <c r="H229" i="4"/>
  <c r="C230" i="4"/>
  <c r="D230" i="4"/>
  <c r="E230" i="4"/>
  <c r="F230" i="4"/>
  <c r="G230" i="4"/>
  <c r="H230" i="4" s="1"/>
  <c r="C231" i="4"/>
  <c r="D231" i="4"/>
  <c r="E231" i="4" s="1"/>
  <c r="F231" i="4"/>
  <c r="G231" i="4"/>
  <c r="H231" i="4"/>
  <c r="C232" i="4"/>
  <c r="D232" i="4"/>
  <c r="E232" i="4"/>
  <c r="F232" i="4"/>
  <c r="G232" i="4"/>
  <c r="H232" i="4" s="1"/>
  <c r="C233" i="4"/>
  <c r="D233" i="4"/>
  <c r="E233" i="4" s="1"/>
  <c r="F233" i="4"/>
  <c r="G233" i="4"/>
  <c r="H233" i="4"/>
  <c r="C234" i="4"/>
  <c r="D234" i="4"/>
  <c r="E234" i="4"/>
  <c r="F234" i="4"/>
  <c r="G234" i="4"/>
  <c r="H234" i="4" s="1"/>
  <c r="C235" i="4"/>
  <c r="D235" i="4"/>
  <c r="E235" i="4" s="1"/>
  <c r="F235" i="4"/>
  <c r="G235" i="4"/>
  <c r="H235" i="4"/>
  <c r="C236" i="4"/>
  <c r="D236" i="4"/>
  <c r="E236" i="4"/>
  <c r="F236" i="4"/>
  <c r="G236" i="4"/>
  <c r="H236" i="4" s="1"/>
  <c r="C237" i="4"/>
  <c r="D237" i="4"/>
  <c r="E237" i="4" s="1"/>
  <c r="F237" i="4"/>
  <c r="G237" i="4"/>
  <c r="H237" i="4"/>
  <c r="C238" i="4"/>
  <c r="D238" i="4"/>
  <c r="E238" i="4"/>
  <c r="F238" i="4"/>
  <c r="G238" i="4"/>
  <c r="H238" i="4" s="1"/>
  <c r="C239" i="4"/>
  <c r="D239" i="4"/>
  <c r="E239" i="4" s="1"/>
  <c r="F239" i="4"/>
  <c r="G239" i="4"/>
  <c r="H239" i="4"/>
  <c r="C240" i="4"/>
  <c r="D240" i="4"/>
  <c r="E240" i="4"/>
  <c r="F240" i="4"/>
  <c r="G240" i="4"/>
  <c r="H240" i="4" s="1"/>
  <c r="C241" i="4"/>
  <c r="D241" i="4"/>
  <c r="E241" i="4" s="1"/>
  <c r="F241" i="4"/>
  <c r="G241" i="4"/>
  <c r="H241" i="4"/>
  <c r="C242" i="4"/>
  <c r="D242" i="4"/>
  <c r="E242" i="4"/>
  <c r="F242" i="4"/>
  <c r="G242" i="4"/>
  <c r="H242" i="4" s="1"/>
  <c r="C243" i="4"/>
  <c r="D243" i="4"/>
  <c r="E243" i="4" s="1"/>
  <c r="F243" i="4"/>
  <c r="G243" i="4"/>
  <c r="H243" i="4"/>
  <c r="C244" i="4"/>
  <c r="D244" i="4"/>
  <c r="E244" i="4"/>
  <c r="F244" i="4"/>
  <c r="H244" i="4" s="1"/>
  <c r="G244" i="4"/>
  <c r="C245" i="4"/>
  <c r="D245" i="4"/>
  <c r="E245" i="4" s="1"/>
  <c r="F245" i="4"/>
  <c r="G245" i="4"/>
  <c r="H245" i="4"/>
  <c r="C246" i="4"/>
  <c r="D246" i="4"/>
  <c r="E246" i="4"/>
  <c r="F246" i="4"/>
  <c r="H246" i="4" s="1"/>
  <c r="G246" i="4"/>
  <c r="C247" i="4"/>
  <c r="D247" i="4"/>
  <c r="E247" i="4" s="1"/>
  <c r="F247" i="4"/>
  <c r="G247" i="4"/>
  <c r="H247" i="4"/>
  <c r="C248" i="4"/>
  <c r="D248" i="4"/>
  <c r="E248" i="4"/>
  <c r="F248" i="4"/>
  <c r="H248" i="4" s="1"/>
  <c r="G248" i="4"/>
  <c r="C249" i="4"/>
  <c r="D249" i="4"/>
  <c r="E249" i="4" s="1"/>
  <c r="F249" i="4"/>
  <c r="G249" i="4"/>
  <c r="H249" i="4"/>
  <c r="C250" i="4"/>
  <c r="D250" i="4"/>
  <c r="E250" i="4"/>
  <c r="F250" i="4"/>
  <c r="H250" i="4" s="1"/>
  <c r="G250" i="4"/>
  <c r="C251" i="4"/>
  <c r="D251" i="4"/>
  <c r="E251" i="4" s="1"/>
  <c r="F251" i="4"/>
  <c r="G251" i="4"/>
  <c r="H251" i="4"/>
  <c r="C252" i="4"/>
  <c r="D252" i="4"/>
  <c r="E252" i="4"/>
  <c r="F252" i="4"/>
  <c r="H252" i="4" s="1"/>
  <c r="G252" i="4"/>
  <c r="C253" i="4"/>
  <c r="D253" i="4"/>
  <c r="E253" i="4" s="1"/>
  <c r="F253" i="4"/>
  <c r="G253" i="4"/>
  <c r="H253" i="4"/>
  <c r="C254" i="4"/>
  <c r="D254" i="4"/>
  <c r="E254" i="4"/>
  <c r="F254" i="4"/>
  <c r="H254" i="4" s="1"/>
  <c r="G254" i="4"/>
  <c r="C255" i="4"/>
  <c r="D255" i="4"/>
  <c r="E255" i="4" s="1"/>
  <c r="F255" i="4"/>
  <c r="G255" i="4"/>
  <c r="H255" i="4"/>
  <c r="C256" i="4"/>
  <c r="D256" i="4"/>
  <c r="E256" i="4"/>
  <c r="F256" i="4"/>
  <c r="H256" i="4" s="1"/>
  <c r="G256" i="4"/>
  <c r="C257" i="4"/>
  <c r="D257" i="4"/>
  <c r="E257" i="4" s="1"/>
  <c r="F257" i="4"/>
  <c r="G257" i="4"/>
  <c r="H257" i="4"/>
  <c r="C258" i="4"/>
  <c r="D258" i="4"/>
  <c r="E258" i="4"/>
  <c r="F258" i="4"/>
  <c r="H258" i="4" s="1"/>
  <c r="G258" i="4"/>
  <c r="C259" i="4"/>
  <c r="D259" i="4"/>
  <c r="E259" i="4" s="1"/>
  <c r="F259" i="4"/>
  <c r="G259" i="4"/>
  <c r="H259" i="4"/>
  <c r="C260" i="4"/>
  <c r="D260" i="4"/>
  <c r="E260" i="4"/>
  <c r="F260" i="4"/>
  <c r="H260" i="4" s="1"/>
  <c r="G260" i="4"/>
  <c r="C261" i="4"/>
  <c r="D261" i="4"/>
  <c r="E261" i="4" s="1"/>
  <c r="F261" i="4"/>
  <c r="G261" i="4"/>
  <c r="H261" i="4"/>
  <c r="C262" i="4"/>
  <c r="D262" i="4"/>
  <c r="E262" i="4"/>
  <c r="F262" i="4"/>
  <c r="H262" i="4" s="1"/>
  <c r="G262" i="4"/>
  <c r="C263" i="4"/>
  <c r="D263" i="4"/>
  <c r="E263" i="4" s="1"/>
  <c r="F263" i="4"/>
  <c r="G263" i="4"/>
  <c r="H263" i="4"/>
  <c r="C264" i="4"/>
  <c r="D264" i="4"/>
  <c r="E264" i="4"/>
  <c r="F264" i="4"/>
  <c r="H264" i="4" s="1"/>
  <c r="G264" i="4"/>
  <c r="C265" i="4"/>
  <c r="D265" i="4"/>
  <c r="E265" i="4" s="1"/>
  <c r="F265" i="4"/>
  <c r="G265" i="4"/>
  <c r="H265" i="4"/>
  <c r="C266" i="4"/>
  <c r="D266" i="4"/>
  <c r="E266" i="4"/>
  <c r="F266" i="4"/>
  <c r="H266" i="4" s="1"/>
  <c r="G266" i="4"/>
  <c r="C267" i="4"/>
  <c r="D267" i="4"/>
  <c r="E267" i="4" s="1"/>
  <c r="F267" i="4"/>
  <c r="G267" i="4"/>
  <c r="H267" i="4"/>
  <c r="C268" i="4"/>
  <c r="D268" i="4"/>
  <c r="E268" i="4"/>
  <c r="F268" i="4"/>
  <c r="H268" i="4" s="1"/>
  <c r="G268" i="4"/>
  <c r="C269" i="4"/>
  <c r="D269" i="4"/>
  <c r="E269" i="4" s="1"/>
  <c r="F269" i="4"/>
  <c r="G269" i="4"/>
  <c r="H269" i="4"/>
  <c r="C270" i="4"/>
  <c r="D270" i="4"/>
  <c r="E270" i="4"/>
  <c r="F270" i="4"/>
  <c r="H270" i="4" s="1"/>
  <c r="G270" i="4"/>
  <c r="C271" i="4"/>
  <c r="D271" i="4"/>
  <c r="E271" i="4" s="1"/>
  <c r="F271" i="4"/>
  <c r="G271" i="4"/>
  <c r="H271" i="4"/>
  <c r="C272" i="4"/>
  <c r="D272" i="4"/>
  <c r="E272" i="4"/>
  <c r="F272" i="4"/>
  <c r="H272" i="4" s="1"/>
  <c r="G272" i="4"/>
  <c r="C273" i="4"/>
  <c r="D273" i="4"/>
  <c r="E273" i="4" s="1"/>
  <c r="F273" i="4"/>
  <c r="G273" i="4"/>
  <c r="H273" i="4"/>
  <c r="C274" i="4"/>
  <c r="D274" i="4"/>
  <c r="E274" i="4"/>
  <c r="F274" i="4"/>
  <c r="H274" i="4" s="1"/>
  <c r="G274" i="4"/>
  <c r="C275" i="4"/>
  <c r="D275" i="4"/>
  <c r="E275" i="4" s="1"/>
  <c r="F275" i="4"/>
  <c r="G275" i="4"/>
  <c r="H275" i="4"/>
  <c r="C276" i="4"/>
  <c r="D276" i="4"/>
  <c r="E276" i="4"/>
  <c r="F276" i="4"/>
  <c r="H276" i="4" s="1"/>
  <c r="G276" i="4"/>
  <c r="C277" i="4"/>
  <c r="D277" i="4"/>
  <c r="E277" i="4" s="1"/>
  <c r="F277" i="4"/>
  <c r="G277" i="4"/>
  <c r="H277" i="4"/>
  <c r="C278" i="4"/>
  <c r="D278" i="4"/>
  <c r="E278" i="4"/>
  <c r="F278" i="4"/>
  <c r="H278" i="4" s="1"/>
  <c r="G278" i="4"/>
  <c r="C279" i="4"/>
  <c r="D279" i="4"/>
  <c r="E279" i="4" s="1"/>
  <c r="F279" i="4"/>
  <c r="G279" i="4"/>
  <c r="H279" i="4"/>
  <c r="C280" i="4"/>
  <c r="D280" i="4"/>
  <c r="E280" i="4"/>
  <c r="F280" i="4"/>
  <c r="H280" i="4" s="1"/>
  <c r="G280" i="4"/>
  <c r="C281" i="4"/>
  <c r="D281" i="4"/>
  <c r="E281" i="4" s="1"/>
  <c r="F281" i="4"/>
  <c r="G281" i="4"/>
  <c r="H281" i="4"/>
  <c r="C282" i="4"/>
  <c r="D282" i="4"/>
  <c r="E282" i="4"/>
  <c r="F282" i="4"/>
  <c r="H282" i="4" s="1"/>
  <c r="G282" i="4"/>
  <c r="C283" i="4"/>
  <c r="D283" i="4"/>
  <c r="E283" i="4" s="1"/>
  <c r="F283" i="4"/>
  <c r="G283" i="4"/>
  <c r="H283" i="4"/>
  <c r="C284" i="4"/>
  <c r="D284" i="4"/>
  <c r="E284" i="4"/>
  <c r="F284" i="4"/>
  <c r="H284" i="4" s="1"/>
  <c r="G284" i="4"/>
  <c r="C285" i="4"/>
  <c r="D285" i="4"/>
  <c r="E285" i="4" s="1"/>
  <c r="F285" i="4"/>
  <c r="G285" i="4"/>
  <c r="H285" i="4"/>
  <c r="C286" i="4"/>
  <c r="D286" i="4"/>
  <c r="E286" i="4"/>
  <c r="F286" i="4"/>
  <c r="H286" i="4" s="1"/>
  <c r="G286" i="4"/>
  <c r="C287" i="4"/>
  <c r="D287" i="4"/>
  <c r="E287" i="4" s="1"/>
  <c r="F287" i="4"/>
  <c r="G287" i="4"/>
  <c r="H287" i="4"/>
  <c r="C288" i="4"/>
  <c r="D288" i="4"/>
  <c r="E288" i="4"/>
  <c r="F288" i="4"/>
  <c r="H288" i="4" s="1"/>
  <c r="G288" i="4"/>
  <c r="C289" i="4"/>
  <c r="D289" i="4"/>
  <c r="E289" i="4" s="1"/>
  <c r="F289" i="4"/>
  <c r="G289" i="4"/>
  <c r="H289" i="4"/>
  <c r="C290" i="4"/>
  <c r="D290" i="4"/>
  <c r="E290" i="4"/>
  <c r="F290" i="4"/>
  <c r="H290" i="4" s="1"/>
  <c r="G290" i="4"/>
  <c r="C291" i="4"/>
  <c r="D291" i="4"/>
  <c r="E291" i="4" s="1"/>
  <c r="F291" i="4"/>
  <c r="G291" i="4"/>
  <c r="H291" i="4"/>
  <c r="C292" i="4"/>
  <c r="D292" i="4"/>
  <c r="E292" i="4"/>
  <c r="F292" i="4"/>
  <c r="H292" i="4" s="1"/>
  <c r="G292" i="4"/>
  <c r="C293" i="4"/>
  <c r="D293" i="4"/>
  <c r="E293" i="4" s="1"/>
  <c r="F293" i="4"/>
  <c r="G293" i="4"/>
  <c r="H293" i="4"/>
  <c r="C294" i="4"/>
  <c r="D294" i="4"/>
  <c r="E294" i="4"/>
  <c r="F294" i="4"/>
  <c r="H294" i="4" s="1"/>
  <c r="G294" i="4"/>
  <c r="C295" i="4"/>
  <c r="D295" i="4"/>
  <c r="E295" i="4" s="1"/>
  <c r="F295" i="4"/>
  <c r="G295" i="4"/>
  <c r="H295" i="4"/>
  <c r="C296" i="4"/>
  <c r="D296" i="4"/>
  <c r="E296" i="4"/>
  <c r="F296" i="4"/>
  <c r="H296" i="4" s="1"/>
  <c r="G296" i="4"/>
  <c r="C297" i="4"/>
  <c r="D297" i="4"/>
  <c r="E297" i="4" s="1"/>
  <c r="F297" i="4"/>
  <c r="G297" i="4"/>
  <c r="H297" i="4"/>
  <c r="C298" i="4"/>
  <c r="D298" i="4"/>
  <c r="E298" i="4"/>
  <c r="F298" i="4"/>
  <c r="H298" i="4" s="1"/>
  <c r="G298" i="4"/>
  <c r="C299" i="4"/>
  <c r="D299" i="4"/>
  <c r="E299" i="4" s="1"/>
  <c r="F299" i="4"/>
  <c r="G299" i="4"/>
  <c r="H299" i="4"/>
  <c r="C300" i="4"/>
  <c r="D300" i="4"/>
  <c r="E300" i="4"/>
  <c r="F300" i="4"/>
  <c r="H300" i="4" s="1"/>
  <c r="G300" i="4"/>
  <c r="C301" i="4"/>
  <c r="D301" i="4"/>
  <c r="E301" i="4" s="1"/>
  <c r="F301" i="4"/>
  <c r="G301" i="4"/>
  <c r="H301" i="4"/>
  <c r="C302" i="4"/>
  <c r="D302" i="4"/>
  <c r="E302" i="4"/>
  <c r="F302" i="4"/>
  <c r="H302" i="4" s="1"/>
  <c r="G302" i="4"/>
  <c r="C303" i="4"/>
  <c r="D303" i="4"/>
  <c r="E303" i="4" s="1"/>
  <c r="F303" i="4"/>
  <c r="G303" i="4"/>
  <c r="H303" i="4"/>
  <c r="C304" i="4"/>
  <c r="D304" i="4"/>
  <c r="E304" i="4"/>
  <c r="F304" i="4"/>
  <c r="H304" i="4" s="1"/>
  <c r="G304" i="4"/>
  <c r="C305" i="4"/>
  <c r="D305" i="4"/>
  <c r="E305" i="4" s="1"/>
  <c r="F305" i="4"/>
  <c r="G305" i="4"/>
  <c r="H305" i="4"/>
  <c r="C306" i="4"/>
  <c r="D306" i="4"/>
  <c r="E306" i="4"/>
  <c r="F306" i="4"/>
  <c r="H306" i="4" s="1"/>
  <c r="G306" i="4"/>
  <c r="C307" i="4"/>
  <c r="D307" i="4"/>
  <c r="E307" i="4" s="1"/>
  <c r="F307" i="4"/>
  <c r="G307" i="4"/>
  <c r="H307" i="4"/>
  <c r="C308" i="4"/>
  <c r="D308" i="4"/>
  <c r="E308" i="4"/>
  <c r="F308" i="4"/>
  <c r="H308" i="4" s="1"/>
  <c r="G308" i="4"/>
  <c r="C309" i="4"/>
  <c r="D309" i="4"/>
  <c r="E309" i="4" s="1"/>
  <c r="F309" i="4"/>
  <c r="G309" i="4"/>
  <c r="H309" i="4"/>
  <c r="C310" i="4"/>
  <c r="D310" i="4"/>
  <c r="E310" i="4"/>
  <c r="F310" i="4"/>
  <c r="H310" i="4" s="1"/>
  <c r="G310" i="4"/>
  <c r="C311" i="4"/>
  <c r="D311" i="4"/>
  <c r="E311" i="4" s="1"/>
  <c r="F311" i="4"/>
  <c r="G311" i="4"/>
  <c r="H311" i="4"/>
  <c r="C312" i="4"/>
  <c r="D312" i="4"/>
  <c r="E312" i="4"/>
  <c r="F312" i="4"/>
  <c r="H312" i="4" s="1"/>
  <c r="G312" i="4"/>
  <c r="C313" i="4"/>
  <c r="D313" i="4"/>
  <c r="E313" i="4" s="1"/>
  <c r="F313" i="4"/>
  <c r="G313" i="4"/>
  <c r="H313" i="4"/>
  <c r="C314" i="4"/>
  <c r="D314" i="4"/>
  <c r="E314" i="4" s="1"/>
  <c r="F314" i="4"/>
  <c r="H314" i="4" s="1"/>
  <c r="G314" i="4"/>
  <c r="C315" i="4"/>
  <c r="D315" i="4"/>
  <c r="E315" i="4" s="1"/>
  <c r="F315" i="4"/>
  <c r="G315" i="4"/>
  <c r="H315" i="4"/>
  <c r="C316" i="4"/>
  <c r="D316" i="4"/>
  <c r="E316" i="4" s="1"/>
  <c r="F316" i="4"/>
  <c r="H316" i="4" s="1"/>
  <c r="G316" i="4"/>
  <c r="C317" i="4"/>
  <c r="D317" i="4"/>
  <c r="E317" i="4" s="1"/>
  <c r="F317" i="4"/>
  <c r="G317" i="4"/>
  <c r="H317" i="4"/>
  <c r="C318" i="4"/>
  <c r="D318" i="4"/>
  <c r="E318" i="4" s="1"/>
  <c r="F318" i="4"/>
  <c r="H318" i="4" s="1"/>
  <c r="G318" i="4"/>
  <c r="C319" i="4"/>
  <c r="D319" i="4"/>
  <c r="E319" i="4" s="1"/>
  <c r="F319" i="4"/>
  <c r="G319" i="4"/>
  <c r="H319" i="4"/>
  <c r="C320" i="4"/>
  <c r="D320" i="4"/>
  <c r="E320" i="4" s="1"/>
  <c r="F320" i="4"/>
  <c r="H320" i="4" s="1"/>
  <c r="G320" i="4"/>
  <c r="C321" i="4"/>
  <c r="D321" i="4"/>
  <c r="E321" i="4" s="1"/>
  <c r="F321" i="4"/>
  <c r="G321" i="4"/>
  <c r="H321" i="4"/>
  <c r="C322" i="4"/>
  <c r="D322" i="4"/>
  <c r="E322" i="4" s="1"/>
  <c r="F322" i="4"/>
  <c r="H322" i="4" s="1"/>
  <c r="G322" i="4"/>
  <c r="C323" i="4"/>
  <c r="D323" i="4"/>
  <c r="E323" i="4" s="1"/>
  <c r="F323" i="4"/>
  <c r="G323" i="4"/>
  <c r="H323" i="4"/>
  <c r="C324" i="4"/>
  <c r="D324" i="4"/>
  <c r="E324" i="4" s="1"/>
  <c r="F324" i="4"/>
  <c r="H324" i="4" s="1"/>
  <c r="G324" i="4"/>
  <c r="C325" i="4"/>
  <c r="D325" i="4"/>
  <c r="E325" i="4" s="1"/>
  <c r="F325" i="4"/>
  <c r="G325" i="4"/>
  <c r="H325" i="4"/>
  <c r="C326" i="4"/>
  <c r="D326" i="4"/>
  <c r="E326" i="4" s="1"/>
  <c r="F326" i="4"/>
  <c r="H326" i="4" s="1"/>
  <c r="G326" i="4"/>
  <c r="C327" i="4"/>
  <c r="D327" i="4"/>
  <c r="E327" i="4" s="1"/>
  <c r="F327" i="4"/>
  <c r="G327" i="4"/>
  <c r="H327" i="4"/>
  <c r="C328" i="4"/>
  <c r="D328" i="4"/>
  <c r="E328" i="4" s="1"/>
  <c r="F328" i="4"/>
  <c r="H328" i="4" s="1"/>
  <c r="G328" i="4"/>
  <c r="C329" i="4"/>
  <c r="D329" i="4"/>
  <c r="E329" i="4" s="1"/>
  <c r="F329" i="4"/>
  <c r="G329" i="4"/>
  <c r="H329" i="4"/>
  <c r="C330" i="4"/>
  <c r="D330" i="4"/>
  <c r="E330" i="4" s="1"/>
  <c r="F330" i="4"/>
  <c r="H330" i="4" s="1"/>
  <c r="G330" i="4"/>
  <c r="C331" i="4"/>
  <c r="D331" i="4"/>
  <c r="E331" i="4" s="1"/>
  <c r="F331" i="4"/>
  <c r="G331" i="4"/>
  <c r="H331" i="4"/>
  <c r="C332" i="4"/>
  <c r="D332" i="4"/>
  <c r="E332" i="4" s="1"/>
  <c r="F332" i="4"/>
  <c r="H332" i="4" s="1"/>
  <c r="G332" i="4"/>
  <c r="C333" i="4"/>
  <c r="D333" i="4"/>
  <c r="E333" i="4" s="1"/>
  <c r="F333" i="4"/>
  <c r="G333" i="4"/>
  <c r="H333" i="4"/>
  <c r="C334" i="4"/>
  <c r="D334" i="4"/>
  <c r="E334" i="4" s="1"/>
  <c r="F334" i="4"/>
  <c r="H334" i="4" s="1"/>
  <c r="G334" i="4"/>
  <c r="C335" i="4"/>
  <c r="D335" i="4"/>
  <c r="E335" i="4" s="1"/>
  <c r="F335" i="4"/>
  <c r="G335" i="4"/>
  <c r="H335" i="4"/>
  <c r="C336" i="4"/>
  <c r="D336" i="4"/>
  <c r="E336" i="4" s="1"/>
  <c r="F336" i="4"/>
  <c r="H336" i="4" s="1"/>
  <c r="G336" i="4"/>
  <c r="C337" i="4"/>
  <c r="D337" i="4"/>
  <c r="E337" i="4" s="1"/>
  <c r="F337" i="4"/>
  <c r="G337" i="4"/>
  <c r="H337" i="4"/>
  <c r="C338" i="4"/>
  <c r="D338" i="4"/>
  <c r="E338" i="4" s="1"/>
  <c r="F338" i="4"/>
  <c r="H338" i="4" s="1"/>
  <c r="G338" i="4"/>
  <c r="C339" i="4"/>
  <c r="D339" i="4"/>
  <c r="E339" i="4" s="1"/>
  <c r="F339" i="4"/>
  <c r="G339" i="4"/>
  <c r="H339" i="4"/>
  <c r="C340" i="4"/>
  <c r="D340" i="4"/>
  <c r="E340" i="4" s="1"/>
  <c r="F340" i="4"/>
  <c r="H340" i="4" s="1"/>
  <c r="G340" i="4"/>
  <c r="C341" i="4"/>
  <c r="D341" i="4"/>
  <c r="E341" i="4" s="1"/>
  <c r="F341" i="4"/>
  <c r="G341" i="4"/>
  <c r="H341" i="4"/>
  <c r="C342" i="4"/>
  <c r="D342" i="4"/>
  <c r="E342" i="4" s="1"/>
  <c r="F342" i="4"/>
  <c r="H342" i="4" s="1"/>
  <c r="G342" i="4"/>
  <c r="C343" i="4"/>
  <c r="D343" i="4"/>
  <c r="E343" i="4" s="1"/>
  <c r="F343" i="4"/>
  <c r="G343" i="4"/>
  <c r="H343" i="4"/>
  <c r="C344" i="4"/>
  <c r="D344" i="4"/>
  <c r="E344" i="4" s="1"/>
  <c r="F344" i="4"/>
  <c r="H344" i="4" s="1"/>
  <c r="G344" i="4"/>
  <c r="C345" i="4"/>
  <c r="D345" i="4"/>
  <c r="E345" i="4" s="1"/>
  <c r="F345" i="4"/>
  <c r="G345" i="4"/>
  <c r="H345" i="4"/>
  <c r="C346" i="4"/>
  <c r="D346" i="4"/>
  <c r="E346" i="4" s="1"/>
  <c r="F346" i="4"/>
  <c r="H346" i="4" s="1"/>
  <c r="G346" i="4"/>
  <c r="C347" i="4"/>
  <c r="D347" i="4"/>
  <c r="E347" i="4" s="1"/>
  <c r="F347" i="4"/>
  <c r="G347" i="4"/>
  <c r="H347" i="4"/>
  <c r="C348" i="4"/>
  <c r="D348" i="4"/>
  <c r="E348" i="4" s="1"/>
  <c r="F348" i="4"/>
  <c r="H348" i="4" s="1"/>
  <c r="G348" i="4"/>
  <c r="C349" i="4"/>
  <c r="D349" i="4"/>
  <c r="E349" i="4" s="1"/>
  <c r="F349" i="4"/>
  <c r="G349" i="4"/>
  <c r="H349" i="4"/>
  <c r="C350" i="4"/>
  <c r="D350" i="4"/>
  <c r="E350" i="4" s="1"/>
  <c r="F350" i="4"/>
  <c r="H350" i="4" s="1"/>
  <c r="G350" i="4"/>
  <c r="C351" i="4"/>
  <c r="D351" i="4"/>
  <c r="E351" i="4" s="1"/>
  <c r="F351" i="4"/>
  <c r="G351" i="4"/>
  <c r="H351" i="4"/>
  <c r="C352" i="4"/>
  <c r="D352" i="4"/>
  <c r="E352" i="4" s="1"/>
  <c r="F352" i="4"/>
  <c r="H352" i="4" s="1"/>
  <c r="G352" i="4"/>
  <c r="C353" i="4"/>
  <c r="D353" i="4"/>
  <c r="E353" i="4" s="1"/>
  <c r="F353" i="4"/>
  <c r="G353" i="4"/>
  <c r="H353" i="4"/>
  <c r="C354" i="4"/>
  <c r="D354" i="4"/>
  <c r="E354" i="4" s="1"/>
  <c r="F354" i="4"/>
  <c r="H354" i="4" s="1"/>
  <c r="G354" i="4"/>
  <c r="C355" i="4"/>
  <c r="D355" i="4"/>
  <c r="E355" i="4" s="1"/>
  <c r="F355" i="4"/>
  <c r="G355" i="4"/>
  <c r="H355" i="4"/>
  <c r="C356" i="4"/>
  <c r="D356" i="4"/>
  <c r="E356" i="4" s="1"/>
  <c r="F356" i="4"/>
  <c r="H356" i="4" s="1"/>
  <c r="G356" i="4"/>
  <c r="C357" i="4"/>
  <c r="D357" i="4"/>
  <c r="E357" i="4" s="1"/>
  <c r="F357" i="4"/>
  <c r="G357" i="4"/>
  <c r="H357" i="4"/>
  <c r="C358" i="4"/>
  <c r="D358" i="4"/>
  <c r="E358" i="4" s="1"/>
  <c r="F358" i="4"/>
  <c r="H358" i="4" s="1"/>
  <c r="G358" i="4"/>
  <c r="C359" i="4"/>
  <c r="D359" i="4"/>
  <c r="E359" i="4" s="1"/>
  <c r="F359" i="4"/>
  <c r="G359" i="4"/>
  <c r="H359" i="4"/>
  <c r="C360" i="4"/>
  <c r="D360" i="4"/>
  <c r="E360" i="4" s="1"/>
  <c r="F360" i="4"/>
  <c r="H360" i="4" s="1"/>
  <c r="G360" i="4"/>
  <c r="C361" i="4"/>
  <c r="D361" i="4"/>
  <c r="E361" i="4" s="1"/>
  <c r="F361" i="4"/>
  <c r="G361" i="4"/>
  <c r="H361" i="4"/>
  <c r="C362" i="4"/>
  <c r="D362" i="4"/>
  <c r="E362" i="4" s="1"/>
  <c r="F362" i="4"/>
  <c r="H362" i="4" s="1"/>
  <c r="G362" i="4"/>
  <c r="C363" i="4"/>
  <c r="D363" i="4"/>
  <c r="E363" i="4" s="1"/>
  <c r="F363" i="4"/>
  <c r="G363" i="4"/>
  <c r="H363" i="4"/>
  <c r="C364" i="4"/>
  <c r="D364" i="4"/>
  <c r="E364" i="4" s="1"/>
  <c r="F364" i="4"/>
  <c r="H364" i="4" s="1"/>
  <c r="G364" i="4"/>
  <c r="C365" i="4"/>
  <c r="D365" i="4"/>
  <c r="E365" i="4" s="1"/>
  <c r="F365" i="4"/>
  <c r="G365" i="4"/>
  <c r="H365" i="4"/>
  <c r="C366" i="4"/>
  <c r="D366" i="4"/>
  <c r="E366" i="4" s="1"/>
  <c r="F366" i="4"/>
  <c r="H366" i="4" s="1"/>
  <c r="G366" i="4"/>
  <c r="C367" i="4"/>
  <c r="D367" i="4"/>
  <c r="E367" i="4" s="1"/>
  <c r="F367" i="4"/>
  <c r="G367" i="4"/>
  <c r="H367" i="4"/>
  <c r="C368" i="4"/>
  <c r="D368" i="4"/>
  <c r="E368" i="4" s="1"/>
  <c r="F368" i="4"/>
  <c r="H368" i="4" s="1"/>
  <c r="G368" i="4"/>
  <c r="C369" i="4"/>
  <c r="D369" i="4"/>
  <c r="E369" i="4" s="1"/>
  <c r="F369" i="4"/>
  <c r="G369" i="4"/>
  <c r="H369" i="4"/>
  <c r="C370" i="4"/>
  <c r="D370" i="4"/>
  <c r="E370" i="4" s="1"/>
  <c r="F370" i="4"/>
  <c r="H370" i="4" s="1"/>
  <c r="G370" i="4"/>
  <c r="C371" i="4"/>
  <c r="D371" i="4"/>
  <c r="E371" i="4" s="1"/>
  <c r="F371" i="4"/>
  <c r="G371" i="4"/>
  <c r="H371" i="4"/>
  <c r="C372" i="4"/>
  <c r="D372" i="4"/>
  <c r="E372" i="4" s="1"/>
  <c r="F372" i="4"/>
  <c r="H372" i="4" s="1"/>
  <c r="G372" i="4"/>
  <c r="C373" i="4"/>
  <c r="D373" i="4"/>
  <c r="E373" i="4" s="1"/>
  <c r="F373" i="4"/>
  <c r="G373" i="4"/>
  <c r="H373" i="4"/>
  <c r="C374" i="4"/>
  <c r="D374" i="4"/>
  <c r="E374" i="4" s="1"/>
  <c r="F374" i="4"/>
  <c r="H374" i="4" s="1"/>
  <c r="G374" i="4"/>
  <c r="C375" i="4"/>
  <c r="D375" i="4"/>
  <c r="E375" i="4" s="1"/>
  <c r="F375" i="4"/>
  <c r="G375" i="4"/>
  <c r="H375" i="4"/>
  <c r="C376" i="4"/>
  <c r="D376" i="4"/>
  <c r="E376" i="4" s="1"/>
  <c r="F376" i="4"/>
  <c r="H376" i="4" s="1"/>
  <c r="G376" i="4"/>
  <c r="C377" i="4"/>
  <c r="D377" i="4"/>
  <c r="E377" i="4" s="1"/>
  <c r="F377" i="4"/>
  <c r="G377" i="4"/>
  <c r="H377" i="4"/>
  <c r="C378" i="4"/>
  <c r="D378" i="4"/>
  <c r="E378" i="4" s="1"/>
  <c r="F378" i="4"/>
  <c r="H378" i="4" s="1"/>
  <c r="G378" i="4"/>
  <c r="C379" i="4"/>
  <c r="D379" i="4"/>
  <c r="E379" i="4" s="1"/>
  <c r="F379" i="4"/>
  <c r="G379" i="4"/>
  <c r="H379" i="4"/>
  <c r="C380" i="4"/>
  <c r="D380" i="4"/>
  <c r="E380" i="4" s="1"/>
  <c r="F380" i="4"/>
  <c r="H380" i="4" s="1"/>
  <c r="G380" i="4"/>
  <c r="C381" i="4"/>
  <c r="D381" i="4"/>
  <c r="E381" i="4" s="1"/>
  <c r="F381" i="4"/>
  <c r="G381" i="4"/>
  <c r="H381" i="4"/>
  <c r="C382" i="4"/>
  <c r="D382" i="4"/>
  <c r="E382" i="4" s="1"/>
  <c r="F382" i="4"/>
  <c r="H382" i="4" s="1"/>
  <c r="G382" i="4"/>
  <c r="C383" i="4"/>
  <c r="D383" i="4"/>
  <c r="E383" i="4" s="1"/>
  <c r="F383" i="4"/>
  <c r="G383" i="4"/>
  <c r="H383" i="4"/>
  <c r="C384" i="4"/>
  <c r="D384" i="4"/>
  <c r="E384" i="4" s="1"/>
  <c r="F384" i="4"/>
  <c r="H384" i="4" s="1"/>
  <c r="G384" i="4"/>
  <c r="C385" i="4"/>
  <c r="D385" i="4"/>
  <c r="E385" i="4" s="1"/>
  <c r="F385" i="4"/>
  <c r="G385" i="4"/>
  <c r="H385" i="4"/>
  <c r="C386" i="4"/>
  <c r="D386" i="4"/>
  <c r="E386" i="4" s="1"/>
  <c r="F386" i="4"/>
  <c r="H386" i="4" s="1"/>
  <c r="G386" i="4"/>
  <c r="C387" i="4"/>
  <c r="D387" i="4"/>
  <c r="E387" i="4" s="1"/>
  <c r="F387" i="4"/>
  <c r="G387" i="4"/>
  <c r="H387" i="4"/>
  <c r="C388" i="4"/>
  <c r="D388" i="4"/>
  <c r="E388" i="4" s="1"/>
  <c r="F388" i="4"/>
  <c r="H388" i="4" s="1"/>
  <c r="G388" i="4"/>
  <c r="C389" i="4"/>
  <c r="D389" i="4"/>
  <c r="E389" i="4" s="1"/>
  <c r="F389" i="4"/>
  <c r="G389" i="4"/>
  <c r="H389" i="4"/>
  <c r="C390" i="4"/>
  <c r="D390" i="4"/>
  <c r="E390" i="4" s="1"/>
  <c r="F390" i="4"/>
  <c r="H390" i="4" s="1"/>
  <c r="G390" i="4"/>
  <c r="C391" i="4"/>
  <c r="D391" i="4"/>
  <c r="E391" i="4" s="1"/>
  <c r="F391" i="4"/>
  <c r="G391" i="4"/>
  <c r="H391" i="4"/>
  <c r="C392" i="4"/>
  <c r="D392" i="4"/>
  <c r="E392" i="4" s="1"/>
  <c r="F392" i="4"/>
  <c r="H392" i="4" s="1"/>
  <c r="G392" i="4"/>
  <c r="C393" i="4"/>
  <c r="D393" i="4"/>
  <c r="E393" i="4" s="1"/>
  <c r="F393" i="4"/>
  <c r="G393" i="4"/>
  <c r="H393" i="4"/>
  <c r="C394" i="4"/>
  <c r="D394" i="4"/>
  <c r="E394" i="4" s="1"/>
  <c r="F394" i="4"/>
  <c r="H394" i="4" s="1"/>
  <c r="G394" i="4"/>
  <c r="C395" i="4"/>
  <c r="D395" i="4"/>
  <c r="E395" i="4" s="1"/>
  <c r="F395" i="4"/>
  <c r="G395" i="4"/>
  <c r="H395" i="4"/>
  <c r="C396" i="4"/>
  <c r="D396" i="4"/>
  <c r="E396" i="4" s="1"/>
  <c r="F396" i="4"/>
  <c r="H396" i="4" s="1"/>
  <c r="G396" i="4"/>
  <c r="C397" i="4"/>
  <c r="D397" i="4"/>
  <c r="E397" i="4" s="1"/>
  <c r="F397" i="4"/>
  <c r="G397" i="4"/>
  <c r="H397" i="4"/>
  <c r="C398" i="4"/>
  <c r="D398" i="4"/>
  <c r="E398" i="4" s="1"/>
  <c r="F398" i="4"/>
  <c r="H398" i="4" s="1"/>
  <c r="G398" i="4"/>
  <c r="C399" i="4"/>
  <c r="D399" i="4"/>
  <c r="E399" i="4" s="1"/>
  <c r="F399" i="4"/>
  <c r="G399" i="4"/>
  <c r="H399" i="4"/>
  <c r="C400" i="4"/>
  <c r="D400" i="4"/>
  <c r="E400" i="4" s="1"/>
  <c r="F400" i="4"/>
  <c r="H400" i="4" s="1"/>
  <c r="G400" i="4"/>
  <c r="C401" i="4"/>
  <c r="D401" i="4"/>
  <c r="E401" i="4" s="1"/>
  <c r="F401" i="4"/>
  <c r="G401" i="4"/>
  <c r="H401" i="4"/>
  <c r="C402" i="4"/>
  <c r="D402" i="4"/>
  <c r="E402" i="4" s="1"/>
  <c r="F402" i="4"/>
  <c r="H402" i="4" s="1"/>
  <c r="G402" i="4"/>
  <c r="C403" i="4"/>
  <c r="D403" i="4"/>
  <c r="E403" i="4" s="1"/>
  <c r="F403" i="4"/>
  <c r="G403" i="4"/>
  <c r="H403" i="4"/>
  <c r="C404" i="4"/>
  <c r="D404" i="4"/>
  <c r="E404" i="4" s="1"/>
  <c r="F404" i="4"/>
  <c r="H404" i="4" s="1"/>
  <c r="G404" i="4"/>
  <c r="C405" i="4"/>
  <c r="D405" i="4"/>
  <c r="E405" i="4" s="1"/>
  <c r="F405" i="4"/>
  <c r="G405" i="4"/>
  <c r="H405" i="4"/>
  <c r="C406" i="4"/>
  <c r="D406" i="4"/>
  <c r="E406" i="4" s="1"/>
  <c r="F406" i="4"/>
  <c r="H406" i="4" s="1"/>
  <c r="G406" i="4"/>
  <c r="C407" i="4"/>
  <c r="D407" i="4"/>
  <c r="E407" i="4" s="1"/>
  <c r="F407" i="4"/>
  <c r="G407" i="4"/>
  <c r="H407" i="4"/>
  <c r="C408" i="4"/>
  <c r="D408" i="4"/>
  <c r="E408" i="4"/>
  <c r="F408" i="4"/>
  <c r="H408" i="4" s="1"/>
  <c r="G408" i="4"/>
  <c r="C409" i="4"/>
  <c r="D409" i="4"/>
  <c r="E409" i="4" s="1"/>
  <c r="F409" i="4"/>
  <c r="G409" i="4"/>
  <c r="H409" i="4"/>
  <c r="C410" i="4"/>
  <c r="D410" i="4"/>
  <c r="E410" i="4"/>
  <c r="F410" i="4"/>
  <c r="H410" i="4" s="1"/>
  <c r="G410" i="4"/>
  <c r="C411" i="4"/>
  <c r="D411" i="4"/>
  <c r="E411" i="4" s="1"/>
  <c r="F411" i="4"/>
  <c r="G411" i="4"/>
  <c r="H411" i="4"/>
  <c r="C412" i="4"/>
  <c r="D412" i="4"/>
  <c r="E412" i="4"/>
  <c r="F412" i="4"/>
  <c r="H412" i="4" s="1"/>
  <c r="G412" i="4"/>
  <c r="C413" i="4"/>
  <c r="D413" i="4"/>
  <c r="E413" i="4" s="1"/>
  <c r="F413" i="4"/>
  <c r="G413" i="4"/>
  <c r="H413" i="4"/>
  <c r="C414" i="4"/>
  <c r="D414" i="4"/>
  <c r="E414" i="4"/>
  <c r="F414" i="4"/>
  <c r="H414" i="4" s="1"/>
  <c r="G414" i="4"/>
  <c r="C415" i="4"/>
  <c r="D415" i="4"/>
  <c r="E415" i="4" s="1"/>
  <c r="F415" i="4"/>
  <c r="G415" i="4"/>
  <c r="H415" i="4"/>
  <c r="C416" i="4"/>
  <c r="D416" i="4"/>
  <c r="E416" i="4"/>
  <c r="F416" i="4"/>
  <c r="H416" i="4" s="1"/>
  <c r="G416" i="4"/>
  <c r="C417" i="4"/>
  <c r="D417" i="4"/>
  <c r="E417" i="4" s="1"/>
  <c r="F417" i="4"/>
  <c r="G417" i="4"/>
  <c r="H417" i="4"/>
  <c r="C418" i="4"/>
  <c r="D418" i="4"/>
  <c r="E418" i="4"/>
  <c r="F418" i="4"/>
  <c r="H418" i="4" s="1"/>
  <c r="G418" i="4"/>
  <c r="C419" i="4"/>
  <c r="D419" i="4"/>
  <c r="E419" i="4" s="1"/>
  <c r="F419" i="4"/>
  <c r="G419" i="4"/>
  <c r="H419" i="4"/>
  <c r="C420" i="4"/>
  <c r="D420" i="4"/>
  <c r="E420" i="4"/>
  <c r="F420" i="4"/>
  <c r="H420" i="4" s="1"/>
  <c r="G420" i="4"/>
  <c r="C421" i="4"/>
  <c r="D421" i="4"/>
  <c r="E421" i="4" s="1"/>
  <c r="F421" i="4"/>
  <c r="G421" i="4"/>
  <c r="H421" i="4"/>
  <c r="C422" i="4"/>
  <c r="D422" i="4"/>
  <c r="E422" i="4"/>
  <c r="F422" i="4"/>
  <c r="H422" i="4" s="1"/>
  <c r="G422" i="4"/>
  <c r="C423" i="4"/>
  <c r="D423" i="4"/>
  <c r="E423" i="4" s="1"/>
  <c r="F423" i="4"/>
  <c r="G423" i="4"/>
  <c r="H423" i="4"/>
  <c r="C424" i="4"/>
  <c r="D424" i="4"/>
  <c r="E424" i="4"/>
  <c r="F424" i="4"/>
  <c r="H424" i="4" s="1"/>
  <c r="G424" i="4"/>
  <c r="C425" i="4"/>
  <c r="D425" i="4"/>
  <c r="E425" i="4" s="1"/>
  <c r="F425" i="4"/>
  <c r="G425" i="4"/>
  <c r="H425" i="4"/>
  <c r="C426" i="4"/>
  <c r="D426" i="4"/>
  <c r="E426" i="4"/>
  <c r="F426" i="4"/>
  <c r="H426" i="4" s="1"/>
  <c r="G426" i="4"/>
  <c r="C427" i="4"/>
  <c r="D427" i="4"/>
  <c r="E427" i="4" s="1"/>
  <c r="F427" i="4"/>
  <c r="G427" i="4"/>
  <c r="H427" i="4"/>
  <c r="C428" i="4"/>
  <c r="D428" i="4"/>
  <c r="E428" i="4"/>
  <c r="F428" i="4"/>
  <c r="H428" i="4" s="1"/>
  <c r="G428" i="4"/>
  <c r="C429" i="4"/>
  <c r="D429" i="4"/>
  <c r="E429" i="4" s="1"/>
  <c r="F429" i="4"/>
  <c r="G429" i="4"/>
  <c r="H429" i="4"/>
  <c r="C430" i="4"/>
  <c r="D430" i="4"/>
  <c r="E430" i="4"/>
  <c r="F430" i="4"/>
  <c r="H430" i="4" s="1"/>
  <c r="G430" i="4"/>
  <c r="C431" i="4"/>
  <c r="D431" i="4"/>
  <c r="E431" i="4" s="1"/>
  <c r="F431" i="4"/>
  <c r="G431" i="4"/>
  <c r="H431" i="4"/>
  <c r="C432" i="4"/>
  <c r="D432" i="4"/>
  <c r="E432" i="4"/>
  <c r="F432" i="4"/>
  <c r="H432" i="4" s="1"/>
  <c r="G432" i="4"/>
  <c r="C433" i="4"/>
  <c r="D433" i="4"/>
  <c r="E433" i="4" s="1"/>
  <c r="F433" i="4"/>
  <c r="G433" i="4"/>
  <c r="H433" i="4"/>
  <c r="C434" i="4"/>
  <c r="D434" i="4"/>
  <c r="E434" i="4"/>
  <c r="F434" i="4"/>
  <c r="H434" i="4" s="1"/>
  <c r="G434" i="4"/>
  <c r="C435" i="4"/>
  <c r="D435" i="4"/>
  <c r="E435" i="4" s="1"/>
  <c r="F435" i="4"/>
  <c r="G435" i="4"/>
  <c r="H435" i="4"/>
  <c r="C436" i="4"/>
  <c r="D436" i="4"/>
  <c r="E436" i="4"/>
  <c r="F436" i="4"/>
  <c r="H436" i="4" s="1"/>
  <c r="G436" i="4"/>
  <c r="C437" i="4"/>
  <c r="D437" i="4"/>
  <c r="E437" i="4" s="1"/>
  <c r="F437" i="4"/>
  <c r="G437" i="4"/>
  <c r="H437" i="4"/>
  <c r="C438" i="4"/>
  <c r="D438" i="4"/>
  <c r="E438" i="4"/>
  <c r="F438" i="4"/>
  <c r="H438" i="4" s="1"/>
  <c r="G438" i="4"/>
  <c r="C439" i="4"/>
  <c r="D439" i="4"/>
  <c r="E439" i="4" s="1"/>
  <c r="F439" i="4"/>
  <c r="G439" i="4"/>
  <c r="H439" i="4"/>
  <c r="C440" i="4"/>
  <c r="D440" i="4"/>
  <c r="E440" i="4"/>
  <c r="F440" i="4"/>
  <c r="H440" i="4" s="1"/>
  <c r="G440" i="4"/>
  <c r="C441" i="4"/>
  <c r="D441" i="4"/>
  <c r="E441" i="4" s="1"/>
  <c r="F441" i="4"/>
  <c r="G441" i="4"/>
  <c r="H441" i="4"/>
  <c r="C442" i="4"/>
  <c r="D442" i="4"/>
  <c r="E442" i="4"/>
  <c r="F442" i="4"/>
  <c r="H442" i="4" s="1"/>
  <c r="G442" i="4"/>
  <c r="C443" i="4"/>
  <c r="D443" i="4"/>
  <c r="E443" i="4" s="1"/>
  <c r="F443" i="4"/>
  <c r="G443" i="4"/>
  <c r="H443" i="4"/>
  <c r="C444" i="4"/>
  <c r="D444" i="4"/>
  <c r="E444" i="4"/>
  <c r="F444" i="4"/>
  <c r="H444" i="4" s="1"/>
  <c r="G444" i="4"/>
  <c r="C445" i="4"/>
  <c r="D445" i="4"/>
  <c r="E445" i="4" s="1"/>
  <c r="F445" i="4"/>
  <c r="G445" i="4"/>
  <c r="H445" i="4"/>
  <c r="C446" i="4"/>
  <c r="D446" i="4"/>
  <c r="E446" i="4"/>
  <c r="F446" i="4"/>
  <c r="H446" i="4" s="1"/>
  <c r="G446" i="4"/>
  <c r="C447" i="4"/>
  <c r="D447" i="4"/>
  <c r="E447" i="4" s="1"/>
  <c r="F447" i="4"/>
  <c r="G447" i="4"/>
  <c r="H447" i="4"/>
  <c r="C448" i="4"/>
  <c r="D448" i="4"/>
  <c r="E448" i="4"/>
  <c r="F448" i="4"/>
  <c r="H448" i="4" s="1"/>
  <c r="G448" i="4"/>
  <c r="C449" i="4"/>
  <c r="D449" i="4"/>
  <c r="E449" i="4" s="1"/>
  <c r="F449" i="4"/>
  <c r="G449" i="4"/>
  <c r="H449" i="4"/>
  <c r="C450" i="4"/>
  <c r="D450" i="4"/>
  <c r="E450" i="4"/>
  <c r="F450" i="4"/>
  <c r="H450" i="4" s="1"/>
  <c r="G450" i="4"/>
  <c r="C451" i="4"/>
  <c r="D451" i="4"/>
  <c r="E451" i="4" s="1"/>
  <c r="F451" i="4"/>
  <c r="G451" i="4"/>
  <c r="H451" i="4"/>
  <c r="C452" i="4"/>
  <c r="D452" i="4"/>
  <c r="E452" i="4"/>
  <c r="F452" i="4"/>
  <c r="H452" i="4" s="1"/>
  <c r="G452" i="4"/>
  <c r="C453" i="4"/>
  <c r="D453" i="4"/>
  <c r="E453" i="4" s="1"/>
  <c r="F453" i="4"/>
  <c r="G453" i="4"/>
  <c r="H453" i="4"/>
  <c r="C454" i="4"/>
  <c r="D454" i="4"/>
  <c r="E454" i="4"/>
  <c r="F454" i="4"/>
  <c r="H454" i="4" s="1"/>
  <c r="G454" i="4"/>
  <c r="C455" i="4"/>
  <c r="D455" i="4"/>
  <c r="E455" i="4" s="1"/>
  <c r="F455" i="4"/>
  <c r="G455" i="4"/>
  <c r="H455" i="4"/>
  <c r="C456" i="4"/>
  <c r="D456" i="4"/>
  <c r="E456" i="4"/>
  <c r="F456" i="4"/>
  <c r="H456" i="4" s="1"/>
  <c r="G456" i="4"/>
  <c r="C457" i="4"/>
  <c r="D457" i="4"/>
  <c r="E457" i="4" s="1"/>
  <c r="F457" i="4"/>
  <c r="G457" i="4"/>
  <c r="H457" i="4"/>
  <c r="C458" i="4"/>
  <c r="D458" i="4"/>
  <c r="E458" i="4"/>
  <c r="F458" i="4"/>
  <c r="H458" i="4" s="1"/>
  <c r="G458" i="4"/>
  <c r="C459" i="4"/>
  <c r="D459" i="4"/>
  <c r="E459" i="4" s="1"/>
  <c r="F459" i="4"/>
  <c r="G459" i="4"/>
  <c r="H459" i="4"/>
  <c r="C460" i="4"/>
  <c r="D460" i="4"/>
  <c r="E460" i="4"/>
  <c r="F460" i="4"/>
  <c r="H460" i="4" s="1"/>
  <c r="G460" i="4"/>
  <c r="C461" i="4"/>
  <c r="D461" i="4"/>
  <c r="E461" i="4" s="1"/>
  <c r="F461" i="4"/>
  <c r="G461" i="4"/>
  <c r="H461" i="4"/>
  <c r="C462" i="4"/>
  <c r="D462" i="4"/>
  <c r="E462" i="4"/>
  <c r="F462" i="4"/>
  <c r="H462" i="4" s="1"/>
  <c r="G462" i="4"/>
  <c r="C463" i="4"/>
  <c r="D463" i="4"/>
  <c r="E463" i="4" s="1"/>
  <c r="F463" i="4"/>
  <c r="G463" i="4"/>
  <c r="H463" i="4"/>
  <c r="C464" i="4"/>
  <c r="D464" i="4"/>
  <c r="E464" i="4"/>
  <c r="F464" i="4"/>
  <c r="H464" i="4" s="1"/>
  <c r="G464" i="4"/>
  <c r="C465" i="4"/>
  <c r="D465" i="4"/>
  <c r="E465" i="4" s="1"/>
  <c r="F465" i="4"/>
  <c r="G465" i="4"/>
  <c r="H465" i="4"/>
  <c r="C466" i="4"/>
  <c r="D466" i="4"/>
  <c r="E466" i="4"/>
  <c r="F466" i="4"/>
  <c r="H466" i="4" s="1"/>
  <c r="G466" i="4"/>
  <c r="C467" i="4"/>
  <c r="D467" i="4"/>
  <c r="E467" i="4" s="1"/>
  <c r="F467" i="4"/>
  <c r="G467" i="4"/>
  <c r="H467" i="4"/>
  <c r="C468" i="4"/>
  <c r="D468" i="4"/>
  <c r="E468" i="4"/>
  <c r="F468" i="4"/>
  <c r="H468" i="4" s="1"/>
  <c r="G468" i="4"/>
  <c r="C469" i="4"/>
  <c r="D469" i="4"/>
  <c r="E469" i="4" s="1"/>
  <c r="F469" i="4"/>
  <c r="G469" i="4"/>
  <c r="H469" i="4"/>
  <c r="C470" i="4"/>
  <c r="D470" i="4"/>
  <c r="E470" i="4"/>
  <c r="F470" i="4"/>
  <c r="H470" i="4" s="1"/>
  <c r="G470" i="4"/>
  <c r="C471" i="4"/>
  <c r="D471" i="4"/>
  <c r="E471" i="4" s="1"/>
  <c r="F471" i="4"/>
  <c r="G471" i="4"/>
  <c r="H471" i="4"/>
  <c r="C472" i="4"/>
  <c r="D472" i="4"/>
  <c r="E472" i="4"/>
  <c r="F472" i="4"/>
  <c r="H472" i="4" s="1"/>
  <c r="G472" i="4"/>
  <c r="C473" i="4"/>
  <c r="D473" i="4"/>
  <c r="E473" i="4" s="1"/>
  <c r="F473" i="4"/>
  <c r="G473" i="4"/>
  <c r="H473" i="4"/>
  <c r="C474" i="4"/>
  <c r="D474" i="4"/>
  <c r="E474" i="4"/>
  <c r="F474" i="4"/>
  <c r="H474" i="4" s="1"/>
  <c r="G474" i="4"/>
  <c r="C475" i="4"/>
  <c r="D475" i="4"/>
  <c r="E475" i="4" s="1"/>
  <c r="F475" i="4"/>
  <c r="G475" i="4"/>
  <c r="H475" i="4"/>
  <c r="C476" i="4"/>
  <c r="D476" i="4"/>
  <c r="E476" i="4"/>
  <c r="F476" i="4"/>
  <c r="H476" i="4" s="1"/>
  <c r="G476" i="4"/>
  <c r="C477" i="4"/>
  <c r="D477" i="4"/>
  <c r="E477" i="4" s="1"/>
  <c r="F477" i="4"/>
  <c r="G477" i="4"/>
  <c r="H477" i="4"/>
  <c r="C478" i="4"/>
  <c r="D478" i="4"/>
  <c r="E478" i="4"/>
  <c r="F478" i="4"/>
  <c r="H478" i="4" s="1"/>
  <c r="G478" i="4"/>
  <c r="C479" i="4"/>
  <c r="D479" i="4"/>
  <c r="E479" i="4" s="1"/>
  <c r="F479" i="4"/>
  <c r="G479" i="4"/>
  <c r="H479" i="4"/>
  <c r="C480" i="4"/>
  <c r="D480" i="4"/>
  <c r="E480" i="4"/>
  <c r="F480" i="4"/>
  <c r="H480" i="4" s="1"/>
  <c r="G480" i="4"/>
  <c r="C481" i="4"/>
  <c r="D481" i="4"/>
  <c r="E481" i="4" s="1"/>
  <c r="F481" i="4"/>
  <c r="G481" i="4"/>
  <c r="H481" i="4"/>
  <c r="C482" i="4"/>
  <c r="D482" i="4"/>
  <c r="E482" i="4"/>
  <c r="F482" i="4"/>
  <c r="H482" i="4" s="1"/>
  <c r="G482" i="4"/>
  <c r="C483" i="4"/>
  <c r="D483" i="4"/>
  <c r="E483" i="4" s="1"/>
  <c r="F483" i="4"/>
  <c r="G483" i="4"/>
  <c r="H483" i="4"/>
  <c r="C484" i="4"/>
  <c r="D484" i="4"/>
  <c r="E484" i="4"/>
  <c r="F484" i="4"/>
  <c r="H484" i="4" s="1"/>
  <c r="G484" i="4"/>
  <c r="C485" i="4"/>
  <c r="D485" i="4"/>
  <c r="E485" i="4" s="1"/>
  <c r="F485" i="4"/>
  <c r="G485" i="4"/>
  <c r="H485" i="4"/>
  <c r="C486" i="4"/>
  <c r="D486" i="4"/>
  <c r="E486" i="4"/>
  <c r="F486" i="4"/>
  <c r="H486" i="4" s="1"/>
  <c r="G486" i="4"/>
  <c r="C487" i="4"/>
  <c r="D487" i="4"/>
  <c r="E487" i="4" s="1"/>
  <c r="F487" i="4"/>
  <c r="G487" i="4"/>
  <c r="H487" i="4"/>
  <c r="C488" i="4"/>
  <c r="D488" i="4"/>
  <c r="E488" i="4"/>
  <c r="F488" i="4"/>
  <c r="H488" i="4" s="1"/>
  <c r="G488" i="4"/>
  <c r="C489" i="4"/>
  <c r="D489" i="4"/>
  <c r="E489" i="4" s="1"/>
  <c r="F489" i="4"/>
  <c r="G489" i="4"/>
  <c r="H489" i="4"/>
  <c r="C490" i="4"/>
  <c r="D490" i="4"/>
  <c r="E490" i="4"/>
  <c r="F490" i="4"/>
  <c r="H490" i="4" s="1"/>
  <c r="G490" i="4"/>
  <c r="C491" i="4"/>
  <c r="D491" i="4"/>
  <c r="E491" i="4" s="1"/>
  <c r="F491" i="4"/>
  <c r="G491" i="4"/>
  <c r="H491" i="4"/>
  <c r="C492" i="4"/>
  <c r="D492" i="4"/>
  <c r="E492" i="4"/>
  <c r="F492" i="4"/>
  <c r="H492" i="4" s="1"/>
  <c r="G492" i="4"/>
  <c r="C493" i="4"/>
  <c r="D493" i="4"/>
  <c r="E493" i="4" s="1"/>
  <c r="F493" i="4"/>
  <c r="G493" i="4"/>
  <c r="H493" i="4"/>
  <c r="C494" i="4"/>
  <c r="D494" i="4"/>
  <c r="E494" i="4"/>
  <c r="F494" i="4"/>
  <c r="H494" i="4" s="1"/>
  <c r="G494" i="4"/>
  <c r="C495" i="4"/>
  <c r="D495" i="4"/>
  <c r="E495" i="4" s="1"/>
  <c r="F495" i="4"/>
  <c r="G495" i="4"/>
  <c r="H495" i="4"/>
  <c r="C496" i="4"/>
  <c r="D496" i="4"/>
  <c r="E496" i="4"/>
  <c r="F496" i="4"/>
  <c r="H496" i="4" s="1"/>
  <c r="G496" i="4"/>
  <c r="C497" i="4"/>
  <c r="D497" i="4"/>
  <c r="E497" i="4" s="1"/>
  <c r="F497" i="4"/>
  <c r="G497" i="4"/>
  <c r="H497" i="4"/>
  <c r="C498" i="4"/>
  <c r="D498" i="4"/>
  <c r="E498" i="4"/>
  <c r="F498" i="4"/>
  <c r="H498" i="4" s="1"/>
  <c r="G498" i="4"/>
  <c r="C499" i="4"/>
  <c r="D499" i="4"/>
  <c r="E499" i="4" s="1"/>
  <c r="F499" i="4"/>
  <c r="G499" i="4"/>
  <c r="H499" i="4"/>
  <c r="C500" i="4"/>
  <c r="D500" i="4"/>
  <c r="E500" i="4"/>
  <c r="F500" i="4"/>
  <c r="H500" i="4" s="1"/>
  <c r="G500" i="4"/>
  <c r="C501" i="4"/>
  <c r="D501" i="4"/>
  <c r="E501" i="4" s="1"/>
  <c r="F501" i="4"/>
  <c r="G501" i="4"/>
  <c r="H501" i="4"/>
  <c r="C502" i="4"/>
  <c r="D502" i="4"/>
  <c r="E502" i="4"/>
  <c r="F502" i="4"/>
  <c r="H502" i="4" s="1"/>
  <c r="G502" i="4"/>
  <c r="C503" i="4"/>
  <c r="D503" i="4"/>
  <c r="E503" i="4" s="1"/>
  <c r="F503" i="4"/>
  <c r="G503" i="4"/>
  <c r="H503" i="4"/>
  <c r="C504" i="4"/>
  <c r="D504" i="4"/>
  <c r="E504" i="4"/>
  <c r="F504" i="4"/>
  <c r="H504" i="4" s="1"/>
  <c r="G504" i="4"/>
  <c r="C505" i="4"/>
  <c r="D505" i="4"/>
  <c r="E505" i="4" s="1"/>
  <c r="F505" i="4"/>
  <c r="G505" i="4"/>
  <c r="H505" i="4"/>
  <c r="C506" i="4"/>
  <c r="D506" i="4"/>
  <c r="E506" i="4"/>
  <c r="F506" i="4"/>
  <c r="H506" i="4" s="1"/>
  <c r="G506" i="4"/>
  <c r="C507" i="4"/>
  <c r="D507" i="4"/>
  <c r="E507" i="4" s="1"/>
  <c r="F507" i="4"/>
  <c r="G507" i="4"/>
  <c r="H507" i="4"/>
  <c r="C508" i="4"/>
  <c r="D508" i="4"/>
  <c r="E508" i="4"/>
  <c r="F508" i="4"/>
  <c r="H508" i="4" s="1"/>
  <c r="G508" i="4"/>
  <c r="C509" i="4"/>
  <c r="D509" i="4"/>
  <c r="E509" i="4" s="1"/>
  <c r="F509" i="4"/>
  <c r="G509" i="4"/>
  <c r="H509" i="4"/>
  <c r="C510" i="4"/>
  <c r="D510" i="4"/>
  <c r="E510" i="4"/>
  <c r="F510" i="4"/>
  <c r="H510" i="4" s="1"/>
  <c r="G510" i="4"/>
  <c r="C511" i="4"/>
  <c r="D511" i="4"/>
  <c r="E511" i="4" s="1"/>
  <c r="F511" i="4"/>
  <c r="G511" i="4"/>
  <c r="H511" i="4"/>
  <c r="C512" i="4"/>
  <c r="D512" i="4"/>
  <c r="E512" i="4"/>
  <c r="F512" i="4"/>
  <c r="H512" i="4" s="1"/>
  <c r="G512" i="4"/>
  <c r="C513" i="4"/>
  <c r="D513" i="4"/>
  <c r="E513" i="4" s="1"/>
  <c r="F513" i="4"/>
  <c r="G513" i="4"/>
  <c r="H513" i="4"/>
  <c r="C514" i="4"/>
  <c r="D514" i="4"/>
  <c r="E514" i="4"/>
  <c r="F514" i="4"/>
  <c r="H514" i="4" s="1"/>
  <c r="G514" i="4"/>
  <c r="C515" i="4"/>
  <c r="D515" i="4"/>
  <c r="E515" i="4" s="1"/>
  <c r="F515" i="4"/>
  <c r="G515" i="4"/>
  <c r="H515" i="4"/>
  <c r="C516" i="4"/>
  <c r="D516" i="4"/>
  <c r="E516" i="4"/>
  <c r="F516" i="4"/>
  <c r="H516" i="4" s="1"/>
  <c r="G516" i="4"/>
  <c r="C517" i="4"/>
  <c r="D517" i="4"/>
  <c r="E517" i="4" s="1"/>
  <c r="F517" i="4"/>
  <c r="G517" i="4"/>
  <c r="H517" i="4"/>
  <c r="C518" i="4"/>
  <c r="D518" i="4"/>
  <c r="E518" i="4"/>
  <c r="F518" i="4"/>
  <c r="H518" i="4" s="1"/>
  <c r="G518" i="4"/>
  <c r="C519" i="4"/>
  <c r="D519" i="4"/>
  <c r="E519" i="4" s="1"/>
  <c r="F519" i="4"/>
  <c r="G519" i="4"/>
  <c r="H519" i="4"/>
  <c r="C520" i="4"/>
  <c r="D520" i="4"/>
  <c r="E520" i="4"/>
  <c r="F520" i="4"/>
  <c r="H520" i="4" s="1"/>
  <c r="G520" i="4"/>
  <c r="C521" i="4"/>
  <c r="D521" i="4"/>
  <c r="E521" i="4" s="1"/>
  <c r="F521" i="4"/>
  <c r="G521" i="4"/>
  <c r="H521" i="4"/>
  <c r="C522" i="4"/>
  <c r="D522" i="4"/>
  <c r="E522" i="4"/>
  <c r="F522" i="4"/>
  <c r="H522" i="4" s="1"/>
  <c r="G522" i="4"/>
  <c r="C523" i="4"/>
  <c r="D523" i="4"/>
  <c r="E523" i="4" s="1"/>
  <c r="F523" i="4"/>
  <c r="G523" i="4"/>
  <c r="H523" i="4"/>
  <c r="C524" i="4"/>
  <c r="D524" i="4"/>
  <c r="E524" i="4"/>
  <c r="F524" i="4"/>
  <c r="H524" i="4" s="1"/>
  <c r="G524" i="4"/>
  <c r="C525" i="4"/>
  <c r="D525" i="4"/>
  <c r="E525" i="4" s="1"/>
  <c r="F525" i="4"/>
  <c r="G525" i="4"/>
  <c r="H525" i="4"/>
  <c r="C526" i="4"/>
  <c r="D526" i="4"/>
  <c r="E526" i="4"/>
  <c r="F526" i="4"/>
  <c r="H526" i="4" s="1"/>
  <c r="G526" i="4"/>
  <c r="C527" i="4"/>
  <c r="D527" i="4"/>
  <c r="E527" i="4" s="1"/>
  <c r="F527" i="4"/>
  <c r="G527" i="4"/>
  <c r="H527" i="4"/>
  <c r="C528" i="4"/>
  <c r="D528" i="4"/>
  <c r="E528" i="4" s="1"/>
  <c r="F528" i="4"/>
  <c r="H528" i="4" s="1"/>
  <c r="G528" i="4"/>
  <c r="C529" i="4"/>
  <c r="D529" i="4"/>
  <c r="E529" i="4" s="1"/>
  <c r="F529" i="4"/>
  <c r="G529" i="4"/>
  <c r="H529" i="4"/>
  <c r="C530" i="4"/>
  <c r="D530" i="4"/>
  <c r="E530" i="4" s="1"/>
  <c r="F530" i="4"/>
  <c r="H530" i="4" s="1"/>
  <c r="G530" i="4"/>
  <c r="C531" i="4"/>
  <c r="D531" i="4"/>
  <c r="E531" i="4" s="1"/>
  <c r="F531" i="4"/>
  <c r="G531" i="4"/>
  <c r="H531" i="4"/>
  <c r="C532" i="4"/>
  <c r="D532" i="4"/>
  <c r="E532" i="4" s="1"/>
  <c r="F532" i="4"/>
  <c r="H532" i="4" s="1"/>
  <c r="G532" i="4"/>
  <c r="C533" i="4"/>
  <c r="D533" i="4"/>
  <c r="E533" i="4" s="1"/>
  <c r="F533" i="4"/>
  <c r="G533" i="4"/>
  <c r="H533" i="4"/>
  <c r="C534" i="4"/>
  <c r="D534" i="4"/>
  <c r="E534" i="4" s="1"/>
  <c r="F534" i="4"/>
  <c r="H534" i="4" s="1"/>
  <c r="G534" i="4"/>
  <c r="C535" i="4"/>
  <c r="D535" i="4"/>
  <c r="E535" i="4" s="1"/>
  <c r="F535" i="4"/>
  <c r="G535" i="4"/>
  <c r="H535" i="4"/>
  <c r="C536" i="4"/>
  <c r="D536" i="4"/>
  <c r="E536" i="4" s="1"/>
  <c r="F536" i="4"/>
  <c r="H536" i="4" s="1"/>
  <c r="G536" i="4"/>
  <c r="C537" i="4"/>
  <c r="D537" i="4"/>
  <c r="E537" i="4" s="1"/>
  <c r="F537" i="4"/>
  <c r="G537" i="4"/>
  <c r="H537" i="4"/>
  <c r="C538" i="4"/>
  <c r="D538" i="4"/>
  <c r="E538" i="4" s="1"/>
  <c r="F538" i="4"/>
  <c r="H538" i="4" s="1"/>
  <c r="G538" i="4"/>
  <c r="C539" i="4"/>
  <c r="D539" i="4"/>
  <c r="E539" i="4" s="1"/>
  <c r="F539" i="4"/>
  <c r="G539" i="4"/>
  <c r="H539" i="4"/>
  <c r="C540" i="4"/>
  <c r="D540" i="4"/>
  <c r="E540" i="4" s="1"/>
  <c r="F540" i="4"/>
  <c r="H540" i="4" s="1"/>
  <c r="G540" i="4"/>
  <c r="C541" i="4"/>
  <c r="D541" i="4"/>
  <c r="E541" i="4" s="1"/>
  <c r="F541" i="4"/>
  <c r="G541" i="4"/>
  <c r="H541" i="4"/>
  <c r="C542" i="4"/>
  <c r="D542" i="4"/>
  <c r="E542" i="4" s="1"/>
  <c r="F542" i="4"/>
  <c r="H542" i="4" s="1"/>
  <c r="G542" i="4"/>
  <c r="C543" i="4"/>
  <c r="D543" i="4"/>
  <c r="E543" i="4" s="1"/>
  <c r="F543" i="4"/>
  <c r="G543" i="4"/>
  <c r="H543" i="4"/>
  <c r="C544" i="4"/>
  <c r="D544" i="4"/>
  <c r="E544" i="4" s="1"/>
  <c r="F544" i="4"/>
  <c r="H544" i="4" s="1"/>
  <c r="G544" i="4"/>
  <c r="C545" i="4"/>
  <c r="D545" i="4"/>
  <c r="E545" i="4" s="1"/>
  <c r="F545" i="4"/>
  <c r="G545" i="4"/>
  <c r="H545" i="4"/>
  <c r="C546" i="4"/>
  <c r="D546" i="4"/>
  <c r="E546" i="4" s="1"/>
  <c r="F546" i="4"/>
  <c r="H546" i="4" s="1"/>
  <c r="G546" i="4"/>
  <c r="C547" i="4"/>
  <c r="D547" i="4"/>
  <c r="E547" i="4" s="1"/>
  <c r="F547" i="4"/>
  <c r="G547" i="4"/>
  <c r="H547" i="4"/>
  <c r="C548" i="4"/>
  <c r="D548" i="4"/>
  <c r="E548" i="4" s="1"/>
  <c r="F548" i="4"/>
  <c r="H548" i="4" s="1"/>
  <c r="G548" i="4"/>
  <c r="C549" i="4"/>
  <c r="D549" i="4"/>
  <c r="E549" i="4" s="1"/>
  <c r="F549" i="4"/>
  <c r="G549" i="4"/>
  <c r="H549" i="4"/>
  <c r="C550" i="4"/>
  <c r="D550" i="4"/>
  <c r="E550" i="4" s="1"/>
  <c r="F550" i="4"/>
  <c r="H550" i="4" s="1"/>
  <c r="G550" i="4"/>
  <c r="C551" i="4"/>
  <c r="D551" i="4"/>
  <c r="E551" i="4" s="1"/>
  <c r="F551" i="4"/>
  <c r="G551" i="4"/>
  <c r="H551" i="4"/>
  <c r="C552" i="4"/>
  <c r="D552" i="4"/>
  <c r="E552" i="4" s="1"/>
  <c r="F552" i="4"/>
  <c r="H552" i="4" s="1"/>
  <c r="G552" i="4"/>
  <c r="C553" i="4"/>
  <c r="D553" i="4"/>
  <c r="E553" i="4" s="1"/>
  <c r="F553" i="4"/>
  <c r="G553" i="4"/>
  <c r="H553" i="4"/>
  <c r="C554" i="4"/>
  <c r="D554" i="4"/>
  <c r="E554" i="4" s="1"/>
  <c r="F554" i="4"/>
  <c r="H554" i="4" s="1"/>
  <c r="G554" i="4"/>
  <c r="C555" i="4"/>
  <c r="D555" i="4"/>
  <c r="E555" i="4" s="1"/>
  <c r="F555" i="4"/>
  <c r="G555" i="4"/>
  <c r="H555" i="4"/>
  <c r="C556" i="4"/>
  <c r="D556" i="4"/>
  <c r="E556" i="4" s="1"/>
  <c r="F556" i="4"/>
  <c r="H556" i="4" s="1"/>
  <c r="G556" i="4"/>
  <c r="C557" i="4"/>
  <c r="D557" i="4"/>
  <c r="E557" i="4" s="1"/>
  <c r="F557" i="4"/>
  <c r="G557" i="4"/>
  <c r="H557" i="4"/>
  <c r="C558" i="4"/>
  <c r="D558" i="4"/>
  <c r="E558" i="4" s="1"/>
  <c r="F558" i="4"/>
  <c r="H558" i="4" s="1"/>
  <c r="G558" i="4"/>
  <c r="C559" i="4"/>
  <c r="D559" i="4"/>
  <c r="E559" i="4" s="1"/>
  <c r="F559" i="4"/>
  <c r="G559" i="4"/>
  <c r="H559" i="4"/>
  <c r="C560" i="4"/>
  <c r="D560" i="4"/>
  <c r="E560" i="4" s="1"/>
  <c r="F560" i="4"/>
  <c r="H560" i="4" s="1"/>
  <c r="G560" i="4"/>
  <c r="C561" i="4"/>
  <c r="D561" i="4"/>
  <c r="E561" i="4" s="1"/>
  <c r="F561" i="4"/>
  <c r="G561" i="4"/>
  <c r="H561" i="4"/>
  <c r="C562" i="4"/>
  <c r="D562" i="4"/>
  <c r="E562" i="4" s="1"/>
  <c r="F562" i="4"/>
  <c r="H562" i="4" s="1"/>
  <c r="G562" i="4"/>
  <c r="C563" i="4"/>
  <c r="D563" i="4"/>
  <c r="E563" i="4" s="1"/>
  <c r="F563" i="4"/>
  <c r="G563" i="4"/>
  <c r="H563" i="4"/>
  <c r="C564" i="4"/>
  <c r="D564" i="4"/>
  <c r="E564" i="4" s="1"/>
  <c r="F564" i="4"/>
  <c r="H564" i="4" s="1"/>
  <c r="G564" i="4"/>
  <c r="C565" i="4"/>
  <c r="D565" i="4"/>
  <c r="E565" i="4" s="1"/>
  <c r="F565" i="4"/>
  <c r="G565" i="4"/>
  <c r="H565" i="4"/>
  <c r="C566" i="4"/>
  <c r="D566" i="4"/>
  <c r="E566" i="4" s="1"/>
  <c r="F566" i="4"/>
  <c r="H566" i="4" s="1"/>
  <c r="G566" i="4"/>
  <c r="C567" i="4"/>
  <c r="D567" i="4"/>
  <c r="E567" i="4" s="1"/>
  <c r="F567" i="4"/>
  <c r="G567" i="4"/>
  <c r="H567" i="4"/>
  <c r="C568" i="4"/>
  <c r="D568" i="4"/>
  <c r="E568" i="4" s="1"/>
  <c r="F568" i="4"/>
  <c r="H568" i="4" s="1"/>
  <c r="G568" i="4"/>
  <c r="C569" i="4"/>
  <c r="D569" i="4"/>
  <c r="E569" i="4" s="1"/>
  <c r="F569" i="4"/>
  <c r="G569" i="4"/>
  <c r="H569" i="4"/>
  <c r="C570" i="4"/>
  <c r="D570" i="4"/>
  <c r="E570" i="4" s="1"/>
  <c r="F570" i="4"/>
  <c r="H570" i="4" s="1"/>
  <c r="G570" i="4"/>
  <c r="C571" i="4"/>
  <c r="D571" i="4"/>
  <c r="E571" i="4" s="1"/>
  <c r="F571" i="4"/>
  <c r="G571" i="4"/>
  <c r="H571" i="4"/>
  <c r="C572" i="4"/>
  <c r="D572" i="4"/>
  <c r="E572" i="4" s="1"/>
  <c r="F572" i="4"/>
  <c r="H572" i="4" s="1"/>
  <c r="G572" i="4"/>
  <c r="C573" i="4"/>
  <c r="D573" i="4"/>
  <c r="E573" i="4" s="1"/>
  <c r="F573" i="4"/>
  <c r="G573" i="4"/>
  <c r="H573" i="4"/>
  <c r="C574" i="4"/>
  <c r="D574" i="4"/>
  <c r="E574" i="4" s="1"/>
  <c r="F574" i="4"/>
  <c r="H574" i="4" s="1"/>
  <c r="G574" i="4"/>
  <c r="C575" i="4"/>
  <c r="D575" i="4"/>
  <c r="E575" i="4" s="1"/>
  <c r="F575" i="4"/>
  <c r="G575" i="4"/>
  <c r="H575" i="4"/>
  <c r="C576" i="4"/>
  <c r="D576" i="4"/>
  <c r="E576" i="4" s="1"/>
  <c r="F576" i="4"/>
  <c r="H576" i="4" s="1"/>
  <c r="G576" i="4"/>
  <c r="C577" i="4"/>
  <c r="D577" i="4"/>
  <c r="E577" i="4" s="1"/>
  <c r="F577" i="4"/>
  <c r="G577" i="4"/>
  <c r="H577" i="4"/>
  <c r="C578" i="4"/>
  <c r="D578" i="4"/>
  <c r="E578" i="4" s="1"/>
  <c r="F578" i="4"/>
  <c r="H578" i="4" s="1"/>
  <c r="G578" i="4"/>
  <c r="C579" i="4"/>
  <c r="D579" i="4"/>
  <c r="E579" i="4" s="1"/>
  <c r="F579" i="4"/>
  <c r="G579" i="4"/>
  <c r="H579" i="4"/>
  <c r="C580" i="4"/>
  <c r="D580" i="4"/>
  <c r="E580" i="4" s="1"/>
  <c r="F580" i="4"/>
  <c r="H580" i="4" s="1"/>
  <c r="G580" i="4"/>
  <c r="C581" i="4"/>
  <c r="D581" i="4"/>
  <c r="E581" i="4" s="1"/>
  <c r="F581" i="4"/>
  <c r="G581" i="4"/>
  <c r="H581" i="4"/>
  <c r="C582" i="4"/>
  <c r="D582" i="4"/>
  <c r="E582" i="4" s="1"/>
  <c r="F582" i="4"/>
  <c r="H582" i="4" s="1"/>
  <c r="G582" i="4"/>
  <c r="C583" i="4"/>
  <c r="D583" i="4"/>
  <c r="E583" i="4" s="1"/>
  <c r="F583" i="4"/>
  <c r="G583" i="4"/>
  <c r="H583" i="4"/>
  <c r="C584" i="4"/>
  <c r="D584" i="4"/>
  <c r="E584" i="4" s="1"/>
  <c r="F584" i="4"/>
  <c r="H584" i="4" s="1"/>
  <c r="G584" i="4"/>
  <c r="C585" i="4"/>
  <c r="D585" i="4"/>
  <c r="E585" i="4" s="1"/>
  <c r="F585" i="4"/>
  <c r="G585" i="4"/>
  <c r="H585" i="4"/>
  <c r="C586" i="4"/>
  <c r="D586" i="4"/>
  <c r="E586" i="4" s="1"/>
  <c r="F586" i="4"/>
  <c r="H586" i="4" s="1"/>
  <c r="G586" i="4"/>
  <c r="C587" i="4"/>
  <c r="D587" i="4"/>
  <c r="E587" i="4" s="1"/>
  <c r="F587" i="4"/>
  <c r="G587" i="4"/>
  <c r="H587" i="4"/>
  <c r="C588" i="4"/>
  <c r="D588" i="4"/>
  <c r="E588" i="4" s="1"/>
  <c r="F588" i="4"/>
  <c r="H588" i="4" s="1"/>
  <c r="G588" i="4"/>
  <c r="C589" i="4"/>
  <c r="D589" i="4"/>
  <c r="E589" i="4" s="1"/>
  <c r="F589" i="4"/>
  <c r="G589" i="4"/>
  <c r="H589" i="4"/>
  <c r="C590" i="4"/>
  <c r="D590" i="4"/>
  <c r="E590" i="4" s="1"/>
  <c r="F590" i="4"/>
  <c r="G590" i="4"/>
  <c r="H590" i="4"/>
  <c r="C591" i="4"/>
  <c r="D591" i="4"/>
  <c r="E591" i="4" s="1"/>
  <c r="F591" i="4"/>
  <c r="G591" i="4"/>
  <c r="H591" i="4"/>
  <c r="C592" i="4"/>
  <c r="D592" i="4"/>
  <c r="E592" i="4"/>
  <c r="F592" i="4"/>
  <c r="G592" i="4"/>
  <c r="H592" i="4"/>
  <c r="C593" i="4"/>
  <c r="D593" i="4"/>
  <c r="E593" i="4" s="1"/>
  <c r="F593" i="4"/>
  <c r="G593" i="4"/>
  <c r="H593" i="4"/>
  <c r="C594" i="4"/>
  <c r="D594" i="4"/>
  <c r="E594" i="4"/>
  <c r="F594" i="4"/>
  <c r="G594" i="4"/>
  <c r="H594" i="4"/>
  <c r="C595" i="4"/>
  <c r="D595" i="4"/>
  <c r="E595" i="4" s="1"/>
  <c r="F595" i="4"/>
  <c r="G595" i="4"/>
  <c r="H595" i="4"/>
  <c r="C596" i="4"/>
  <c r="D596" i="4"/>
  <c r="E596" i="4"/>
  <c r="F596" i="4"/>
  <c r="G596" i="4"/>
  <c r="H596" i="4"/>
  <c r="C597" i="4"/>
  <c r="D597" i="4"/>
  <c r="E597" i="4"/>
  <c r="F597" i="4"/>
  <c r="G597" i="4"/>
  <c r="H597" i="4"/>
  <c r="C598" i="4"/>
  <c r="D598" i="4"/>
  <c r="E598" i="4"/>
  <c r="F598" i="4"/>
  <c r="G598" i="4"/>
  <c r="H598" i="4"/>
  <c r="C599" i="4"/>
  <c r="D599" i="4"/>
  <c r="E599" i="4"/>
  <c r="F599" i="4"/>
  <c r="G599" i="4"/>
  <c r="H599" i="4"/>
  <c r="C600" i="4"/>
  <c r="D600" i="4"/>
  <c r="E600" i="4"/>
  <c r="F600" i="4"/>
  <c r="G600" i="4"/>
  <c r="H600" i="4"/>
  <c r="C601" i="4"/>
  <c r="D601" i="4"/>
  <c r="E601" i="4"/>
  <c r="F601" i="4"/>
  <c r="G601" i="4"/>
  <c r="H601" i="4"/>
  <c r="C602" i="4"/>
  <c r="D602" i="4"/>
  <c r="E602" i="4"/>
  <c r="F602" i="4"/>
  <c r="G602" i="4"/>
  <c r="H602" i="4"/>
  <c r="C603" i="4"/>
  <c r="D603" i="4"/>
  <c r="E603" i="4"/>
  <c r="F603" i="4"/>
  <c r="G603" i="4"/>
  <c r="H603" i="4"/>
  <c r="C604" i="4"/>
  <c r="D604" i="4"/>
  <c r="E604" i="4"/>
  <c r="F604" i="4"/>
  <c r="G604" i="4"/>
  <c r="H604" i="4"/>
  <c r="C605" i="4"/>
  <c r="D605" i="4"/>
  <c r="E605" i="4"/>
  <c r="F605" i="4"/>
  <c r="G605" i="4"/>
  <c r="H605" i="4"/>
  <c r="C606" i="4"/>
  <c r="D606" i="4"/>
  <c r="E606" i="4"/>
  <c r="F606" i="4"/>
  <c r="G606" i="4"/>
  <c r="H606" i="4"/>
  <c r="C607" i="4"/>
  <c r="D607" i="4"/>
  <c r="E607" i="4"/>
  <c r="F607" i="4"/>
  <c r="G607" i="4"/>
  <c r="H607" i="4"/>
  <c r="C608" i="4"/>
  <c r="D608" i="4"/>
  <c r="E608" i="4"/>
  <c r="F608" i="4"/>
  <c r="G608" i="4"/>
  <c r="H608" i="4"/>
  <c r="C609" i="4"/>
  <c r="D609" i="4"/>
  <c r="E609" i="4"/>
  <c r="F609" i="4"/>
  <c r="G609" i="4"/>
  <c r="H609" i="4"/>
  <c r="C610" i="4"/>
  <c r="D610" i="4"/>
  <c r="E610" i="4"/>
  <c r="F610" i="4"/>
  <c r="G610" i="4"/>
  <c r="H610" i="4"/>
  <c r="C611" i="4"/>
  <c r="D611" i="4"/>
  <c r="E611" i="4"/>
  <c r="F611" i="4"/>
  <c r="G611" i="4"/>
  <c r="H611" i="4"/>
  <c r="C612" i="4"/>
  <c r="D612" i="4"/>
  <c r="E612" i="4"/>
  <c r="F612" i="4"/>
  <c r="G612" i="4"/>
  <c r="H612" i="4"/>
  <c r="C613" i="4"/>
  <c r="D613" i="4"/>
  <c r="E613" i="4"/>
  <c r="F613" i="4"/>
  <c r="G613" i="4"/>
  <c r="H613" i="4"/>
  <c r="C614" i="4"/>
  <c r="D614" i="4"/>
  <c r="E614" i="4"/>
  <c r="F614" i="4"/>
  <c r="G614" i="4"/>
  <c r="H614" i="4"/>
  <c r="C615" i="4"/>
  <c r="D615" i="4"/>
  <c r="E615" i="4"/>
  <c r="F615" i="4"/>
  <c r="G615" i="4"/>
  <c r="H615" i="4"/>
  <c r="C616" i="4"/>
  <c r="D616" i="4"/>
  <c r="E616" i="4"/>
  <c r="F616" i="4"/>
  <c r="G616" i="4"/>
  <c r="H616" i="4"/>
  <c r="C617" i="4"/>
  <c r="D617" i="4"/>
  <c r="E617" i="4"/>
  <c r="F617" i="4"/>
  <c r="G617" i="4"/>
  <c r="H617" i="4"/>
  <c r="C618" i="4"/>
  <c r="D618" i="4"/>
  <c r="E618" i="4"/>
  <c r="F618" i="4"/>
  <c r="G618" i="4"/>
  <c r="H618" i="4"/>
  <c r="C619" i="4"/>
  <c r="D619" i="4"/>
  <c r="E619" i="4"/>
  <c r="F619" i="4"/>
  <c r="G619" i="4"/>
  <c r="H619" i="4"/>
  <c r="C620" i="4"/>
  <c r="D620" i="4"/>
  <c r="E620" i="4"/>
  <c r="F620" i="4"/>
  <c r="G620" i="4"/>
  <c r="H620" i="4"/>
  <c r="C621" i="4"/>
  <c r="D621" i="4"/>
  <c r="E621" i="4"/>
  <c r="F621" i="4"/>
  <c r="G621" i="4"/>
  <c r="H621" i="4"/>
  <c r="C622" i="4"/>
  <c r="D622" i="4"/>
  <c r="E622" i="4"/>
  <c r="F622" i="4"/>
  <c r="G622" i="4"/>
  <c r="H622" i="4"/>
  <c r="C623" i="4"/>
  <c r="D623" i="4"/>
  <c r="E623" i="4"/>
  <c r="F623" i="4"/>
  <c r="G623" i="4"/>
  <c r="H623" i="4"/>
  <c r="C624" i="4"/>
  <c r="D624" i="4"/>
  <c r="E624" i="4"/>
  <c r="F624" i="4"/>
  <c r="G624" i="4"/>
  <c r="H624" i="4"/>
  <c r="C625" i="4"/>
  <c r="D625" i="4"/>
  <c r="E625" i="4"/>
  <c r="F625" i="4"/>
  <c r="G625" i="4"/>
  <c r="H625" i="4"/>
  <c r="C626" i="4"/>
  <c r="D626" i="4"/>
  <c r="E626" i="4"/>
  <c r="F626" i="4"/>
  <c r="G626" i="4"/>
  <c r="H626" i="4"/>
  <c r="C627" i="4"/>
  <c r="D627" i="4"/>
  <c r="E627" i="4"/>
  <c r="F627" i="4"/>
  <c r="G627" i="4"/>
  <c r="H627" i="4"/>
  <c r="C628" i="4"/>
  <c r="D628" i="4"/>
  <c r="E628" i="4"/>
  <c r="F628" i="4"/>
  <c r="G628" i="4"/>
  <c r="H628" i="4"/>
  <c r="C629" i="4"/>
  <c r="D629" i="4"/>
  <c r="E629" i="4"/>
  <c r="F629" i="4"/>
  <c r="G629" i="4"/>
  <c r="H629" i="4"/>
  <c r="C630" i="4"/>
  <c r="D630" i="4"/>
  <c r="E630" i="4"/>
  <c r="F630" i="4"/>
  <c r="G630" i="4"/>
  <c r="H630" i="4"/>
  <c r="C631" i="4"/>
  <c r="D631" i="4"/>
  <c r="E631" i="4"/>
  <c r="F631" i="4"/>
  <c r="G631" i="4"/>
  <c r="H631" i="4"/>
  <c r="C632" i="4"/>
  <c r="D632" i="4"/>
  <c r="E632" i="4"/>
  <c r="F632" i="4"/>
  <c r="G632" i="4"/>
  <c r="H632" i="4"/>
  <c r="C633" i="4"/>
  <c r="D633" i="4"/>
  <c r="E633" i="4"/>
  <c r="F633" i="4"/>
  <c r="G633" i="4"/>
  <c r="H633" i="4"/>
  <c r="C634" i="4"/>
  <c r="D634" i="4"/>
  <c r="E634" i="4"/>
  <c r="F634" i="4"/>
  <c r="G634" i="4"/>
  <c r="H634" i="4"/>
  <c r="C635" i="4"/>
  <c r="D635" i="4"/>
  <c r="E635" i="4"/>
  <c r="F635" i="4"/>
  <c r="G635" i="4"/>
  <c r="H635" i="4"/>
  <c r="C636" i="4"/>
  <c r="D636" i="4"/>
  <c r="E636" i="4"/>
  <c r="F636" i="4"/>
  <c r="G636" i="4"/>
  <c r="H636" i="4"/>
  <c r="C637" i="4"/>
  <c r="D637" i="4"/>
  <c r="E637" i="4"/>
  <c r="F637" i="4"/>
  <c r="G637" i="4"/>
  <c r="H637" i="4"/>
  <c r="C638" i="4"/>
  <c r="D638" i="4"/>
  <c r="E638" i="4"/>
  <c r="F638" i="4"/>
  <c r="G638" i="4"/>
  <c r="H638" i="4"/>
  <c r="C639" i="4"/>
  <c r="D639" i="4"/>
  <c r="E639" i="4"/>
  <c r="F639" i="4"/>
  <c r="G639" i="4"/>
  <c r="H639" i="4"/>
  <c r="C640" i="4"/>
  <c r="D640" i="4"/>
  <c r="E640" i="4"/>
  <c r="F640" i="4"/>
  <c r="G640" i="4"/>
  <c r="H640" i="4"/>
  <c r="C641" i="4"/>
  <c r="D641" i="4"/>
  <c r="E641" i="4"/>
  <c r="F641" i="4"/>
  <c r="G641" i="4"/>
  <c r="H641" i="4"/>
  <c r="C642" i="4"/>
  <c r="D642" i="4"/>
  <c r="E642" i="4"/>
  <c r="F642" i="4"/>
  <c r="G642" i="4"/>
  <c r="H642" i="4"/>
  <c r="C643" i="4"/>
  <c r="D643" i="4"/>
  <c r="E643" i="4"/>
  <c r="F643" i="4"/>
  <c r="G643" i="4"/>
  <c r="H643" i="4"/>
  <c r="C644" i="4"/>
  <c r="D644" i="4"/>
  <c r="E644" i="4"/>
  <c r="F644" i="4"/>
  <c r="G644" i="4"/>
  <c r="H644" i="4"/>
  <c r="C645" i="4"/>
  <c r="D645" i="4"/>
  <c r="E645" i="4"/>
  <c r="F645" i="4"/>
  <c r="G645" i="4"/>
  <c r="H645" i="4"/>
  <c r="C646" i="4"/>
  <c r="D646" i="4"/>
  <c r="E646" i="4"/>
  <c r="F646" i="4"/>
  <c r="G646" i="4"/>
  <c r="H646" i="4"/>
  <c r="C647" i="4"/>
  <c r="D647" i="4"/>
  <c r="E647" i="4"/>
  <c r="F647" i="4"/>
  <c r="G647" i="4"/>
  <c r="H647" i="4"/>
  <c r="C648" i="4"/>
  <c r="D648" i="4"/>
  <c r="E648" i="4"/>
  <c r="F648" i="4"/>
  <c r="G648" i="4"/>
  <c r="H648" i="4"/>
  <c r="C649" i="4"/>
  <c r="D649" i="4"/>
  <c r="E649" i="4"/>
  <c r="F649" i="4"/>
  <c r="G649" i="4"/>
  <c r="H649" i="4"/>
  <c r="C650" i="4"/>
  <c r="D650" i="4"/>
  <c r="E650" i="4"/>
  <c r="F650" i="4"/>
  <c r="G650" i="4"/>
  <c r="H650" i="4"/>
  <c r="C651" i="4"/>
  <c r="D651" i="4"/>
  <c r="E651" i="4"/>
  <c r="F651" i="4"/>
  <c r="G651" i="4"/>
  <c r="H651" i="4"/>
  <c r="C652" i="4"/>
  <c r="D652" i="4"/>
  <c r="E652" i="4"/>
  <c r="F652" i="4"/>
  <c r="G652" i="4"/>
  <c r="H652" i="4"/>
  <c r="C653" i="4"/>
  <c r="D653" i="4"/>
  <c r="E653" i="4"/>
  <c r="F653" i="4"/>
  <c r="G653" i="4"/>
  <c r="H653" i="4"/>
  <c r="C654" i="4"/>
  <c r="D654" i="4"/>
  <c r="E654" i="4"/>
  <c r="F654" i="4"/>
  <c r="G654" i="4"/>
  <c r="H654" i="4"/>
  <c r="C655" i="4"/>
  <c r="D655" i="4"/>
  <c r="E655" i="4"/>
  <c r="F655" i="4"/>
  <c r="G655" i="4"/>
  <c r="H655" i="4"/>
  <c r="C656" i="4"/>
  <c r="D656" i="4"/>
  <c r="E656" i="4"/>
  <c r="F656" i="4"/>
  <c r="G656" i="4"/>
  <c r="H656" i="4"/>
  <c r="C657" i="4"/>
  <c r="D657" i="4"/>
  <c r="E657" i="4"/>
  <c r="F657" i="4"/>
  <c r="G657" i="4"/>
  <c r="H657" i="4"/>
  <c r="C658" i="4"/>
  <c r="D658" i="4"/>
  <c r="E658" i="4"/>
  <c r="F658" i="4"/>
  <c r="G658" i="4"/>
  <c r="H658" i="4"/>
  <c r="C659" i="4"/>
  <c r="D659" i="4"/>
  <c r="E659" i="4"/>
  <c r="F659" i="4"/>
  <c r="G659" i="4"/>
  <c r="H659" i="4"/>
  <c r="C660" i="4"/>
  <c r="D660" i="4"/>
  <c r="E660" i="4"/>
  <c r="F660" i="4"/>
  <c r="G660" i="4"/>
  <c r="H660" i="4"/>
  <c r="C661" i="4"/>
  <c r="D661" i="4"/>
  <c r="E661" i="4"/>
  <c r="F661" i="4"/>
  <c r="G661" i="4"/>
  <c r="H661" i="4"/>
  <c r="C662" i="4"/>
  <c r="D662" i="4"/>
  <c r="E662" i="4"/>
  <c r="F662" i="4"/>
  <c r="G662" i="4"/>
  <c r="H662" i="4"/>
  <c r="C663" i="4"/>
  <c r="D663" i="4"/>
  <c r="E663" i="4"/>
  <c r="F663" i="4"/>
  <c r="G663" i="4"/>
  <c r="H663" i="4"/>
  <c r="C664" i="4"/>
  <c r="D664" i="4"/>
  <c r="E664" i="4"/>
  <c r="F664" i="4"/>
  <c r="G664" i="4"/>
  <c r="H664" i="4"/>
  <c r="C665" i="4"/>
  <c r="D665" i="4"/>
  <c r="E665" i="4"/>
  <c r="F665" i="4"/>
  <c r="G665" i="4"/>
  <c r="H665" i="4"/>
  <c r="C666" i="4"/>
  <c r="D666" i="4"/>
  <c r="E666" i="4"/>
  <c r="F666" i="4"/>
  <c r="G666" i="4"/>
  <c r="H666" i="4"/>
  <c r="C667" i="4"/>
  <c r="D667" i="4"/>
  <c r="E667" i="4"/>
  <c r="F667" i="4"/>
  <c r="G667" i="4"/>
  <c r="H667" i="4"/>
  <c r="C668" i="4"/>
  <c r="D668" i="4"/>
  <c r="E668" i="4"/>
  <c r="F668" i="4"/>
  <c r="G668" i="4"/>
  <c r="H668" i="4"/>
  <c r="C669" i="4"/>
  <c r="D669" i="4"/>
  <c r="E669" i="4"/>
  <c r="F669" i="4"/>
  <c r="G669" i="4"/>
  <c r="H669" i="4"/>
  <c r="C670" i="4"/>
  <c r="D670" i="4"/>
  <c r="E670" i="4"/>
  <c r="F670" i="4"/>
  <c r="G670" i="4"/>
  <c r="H670" i="4"/>
  <c r="C671" i="4"/>
  <c r="D671" i="4"/>
  <c r="E671" i="4"/>
  <c r="F671" i="4"/>
  <c r="G671" i="4"/>
  <c r="H671" i="4"/>
  <c r="C672" i="4"/>
  <c r="D672" i="4"/>
  <c r="E672" i="4"/>
  <c r="F672" i="4"/>
  <c r="G672" i="4"/>
  <c r="H672" i="4"/>
  <c r="C673" i="4"/>
  <c r="D673" i="4"/>
  <c r="E673" i="4"/>
  <c r="F673" i="4"/>
  <c r="G673" i="4"/>
  <c r="H673" i="4"/>
  <c r="C674" i="4"/>
  <c r="D674" i="4"/>
  <c r="E674" i="4"/>
  <c r="F674" i="4"/>
  <c r="G674" i="4"/>
  <c r="H674" i="4"/>
  <c r="C675" i="4"/>
  <c r="D675" i="4"/>
  <c r="E675" i="4"/>
  <c r="F675" i="4"/>
  <c r="G675" i="4"/>
  <c r="H675" i="4"/>
  <c r="C676" i="4"/>
  <c r="D676" i="4"/>
  <c r="E676" i="4"/>
  <c r="F676" i="4"/>
  <c r="G676" i="4"/>
  <c r="H676" i="4"/>
  <c r="C677" i="4"/>
  <c r="D677" i="4"/>
  <c r="E677" i="4"/>
  <c r="F677" i="4"/>
  <c r="G677" i="4"/>
  <c r="H677" i="4"/>
  <c r="C678" i="4"/>
  <c r="D678" i="4"/>
  <c r="E678" i="4"/>
  <c r="F678" i="4"/>
  <c r="G678" i="4"/>
  <c r="H678" i="4"/>
  <c r="C679" i="4"/>
  <c r="D679" i="4"/>
  <c r="E679" i="4"/>
  <c r="F679" i="4"/>
  <c r="G679" i="4"/>
  <c r="H679" i="4"/>
  <c r="C680" i="4"/>
  <c r="D680" i="4"/>
  <c r="E680" i="4"/>
  <c r="F680" i="4"/>
  <c r="G680" i="4"/>
  <c r="H680" i="4"/>
  <c r="C681" i="4"/>
  <c r="D681" i="4"/>
  <c r="E681" i="4"/>
  <c r="F681" i="4"/>
  <c r="G681" i="4"/>
  <c r="H681" i="4"/>
  <c r="C682" i="4"/>
  <c r="D682" i="4"/>
  <c r="E682" i="4"/>
  <c r="F682" i="4"/>
  <c r="G682" i="4"/>
  <c r="H682" i="4"/>
  <c r="C683" i="4"/>
  <c r="D683" i="4"/>
  <c r="E683" i="4"/>
  <c r="F683" i="4"/>
  <c r="G683" i="4"/>
  <c r="H683" i="4"/>
  <c r="C684" i="4"/>
  <c r="D684" i="4"/>
  <c r="E684" i="4"/>
  <c r="F684" i="4"/>
  <c r="G684" i="4"/>
  <c r="H684" i="4"/>
  <c r="C685" i="4"/>
  <c r="D685" i="4"/>
  <c r="E685" i="4"/>
  <c r="F685" i="4"/>
  <c r="G685" i="4"/>
  <c r="H685" i="4"/>
  <c r="C686" i="4"/>
  <c r="D686" i="4"/>
  <c r="E686" i="4"/>
  <c r="F686" i="4"/>
  <c r="G686" i="4"/>
  <c r="H686" i="4"/>
  <c r="C687" i="4"/>
  <c r="D687" i="4"/>
  <c r="E687" i="4"/>
  <c r="F687" i="4"/>
  <c r="G687" i="4"/>
  <c r="H687" i="4"/>
  <c r="C688" i="4"/>
  <c r="D688" i="4"/>
  <c r="E688" i="4"/>
  <c r="F688" i="4"/>
  <c r="G688" i="4"/>
  <c r="H688" i="4"/>
  <c r="C689" i="4"/>
  <c r="D689" i="4"/>
  <c r="E689" i="4"/>
  <c r="F689" i="4"/>
  <c r="G689" i="4"/>
  <c r="H689" i="4"/>
  <c r="C690" i="4"/>
  <c r="D690" i="4"/>
  <c r="E690" i="4"/>
  <c r="F690" i="4"/>
  <c r="G690" i="4"/>
  <c r="H690" i="4"/>
  <c r="C691" i="4"/>
  <c r="D691" i="4"/>
  <c r="E691" i="4"/>
  <c r="F691" i="4"/>
  <c r="G691" i="4"/>
  <c r="H691" i="4"/>
  <c r="C692" i="4"/>
  <c r="D692" i="4"/>
  <c r="E692" i="4"/>
  <c r="F692" i="4"/>
  <c r="G692" i="4"/>
  <c r="H692" i="4"/>
  <c r="C693" i="4"/>
  <c r="D693" i="4"/>
  <c r="E693" i="4"/>
  <c r="F693" i="4"/>
  <c r="G693" i="4"/>
  <c r="H693" i="4"/>
  <c r="C694" i="4"/>
  <c r="D694" i="4"/>
  <c r="E694" i="4"/>
  <c r="F694" i="4"/>
  <c r="G694" i="4"/>
  <c r="H694" i="4"/>
  <c r="C695" i="4"/>
  <c r="D695" i="4"/>
  <c r="E695" i="4"/>
  <c r="F695" i="4"/>
  <c r="G695" i="4"/>
  <c r="H695" i="4"/>
  <c r="C696" i="4"/>
  <c r="D696" i="4"/>
  <c r="E696" i="4"/>
  <c r="F696" i="4"/>
  <c r="G696" i="4"/>
  <c r="H696" i="4"/>
  <c r="C697" i="4"/>
  <c r="D697" i="4"/>
  <c r="E697" i="4"/>
  <c r="F697" i="4"/>
  <c r="G697" i="4"/>
  <c r="H697" i="4"/>
  <c r="C698" i="4"/>
  <c r="D698" i="4"/>
  <c r="E698" i="4"/>
  <c r="F698" i="4"/>
  <c r="G698" i="4"/>
  <c r="H698" i="4"/>
  <c r="C699" i="4"/>
  <c r="D699" i="4"/>
  <c r="E699" i="4"/>
  <c r="F699" i="4"/>
  <c r="G699" i="4"/>
  <c r="H699" i="4"/>
  <c r="C700" i="4"/>
  <c r="D700" i="4"/>
  <c r="E700" i="4"/>
  <c r="F700" i="4"/>
  <c r="G700" i="4"/>
  <c r="H700" i="4"/>
  <c r="C701" i="4"/>
  <c r="D701" i="4"/>
  <c r="E701" i="4"/>
  <c r="F701" i="4"/>
  <c r="G701" i="4"/>
  <c r="H701" i="4"/>
  <c r="C702" i="4"/>
  <c r="D702" i="4"/>
  <c r="E702" i="4"/>
  <c r="F702" i="4"/>
  <c r="G702" i="4"/>
  <c r="H702" i="4"/>
  <c r="C703" i="4"/>
  <c r="D703" i="4"/>
  <c r="E703" i="4"/>
  <c r="F703" i="4"/>
  <c r="G703" i="4"/>
  <c r="H703" i="4"/>
  <c r="C704" i="4"/>
  <c r="D704" i="4"/>
  <c r="E704" i="4"/>
  <c r="F704" i="4"/>
  <c r="G704" i="4"/>
  <c r="H704" i="4"/>
  <c r="C705" i="4"/>
  <c r="D705" i="4"/>
  <c r="E705" i="4"/>
  <c r="F705" i="4"/>
  <c r="G705" i="4"/>
  <c r="H705" i="4"/>
  <c r="C706" i="4"/>
  <c r="D706" i="4"/>
  <c r="E706" i="4"/>
  <c r="F706" i="4"/>
  <c r="G706" i="4"/>
  <c r="H706" i="4"/>
  <c r="C707" i="4"/>
  <c r="D707" i="4"/>
  <c r="E707" i="4"/>
  <c r="F707" i="4"/>
  <c r="G707" i="4"/>
  <c r="H707" i="4"/>
  <c r="C708" i="4"/>
  <c r="D708" i="4"/>
  <c r="E708" i="4"/>
  <c r="F708" i="4"/>
  <c r="G708" i="4"/>
  <c r="H708" i="4"/>
  <c r="C709" i="4"/>
  <c r="D709" i="4"/>
  <c r="E709" i="4"/>
  <c r="F709" i="4"/>
  <c r="G709" i="4"/>
  <c r="H709" i="4"/>
  <c r="C710" i="4"/>
  <c r="D710" i="4"/>
  <c r="E710" i="4"/>
  <c r="F710" i="4"/>
  <c r="G710" i="4"/>
  <c r="H710" i="4"/>
  <c r="C711" i="4"/>
  <c r="D711" i="4"/>
  <c r="E711" i="4"/>
  <c r="F711" i="4"/>
  <c r="G711" i="4"/>
  <c r="H711" i="4"/>
  <c r="C712" i="4"/>
  <c r="D712" i="4"/>
  <c r="E712" i="4"/>
  <c r="F712" i="4"/>
  <c r="G712" i="4"/>
  <c r="H712" i="4"/>
  <c r="C713" i="4"/>
  <c r="D713" i="4"/>
  <c r="E713" i="4"/>
  <c r="F713" i="4"/>
  <c r="G713" i="4"/>
  <c r="H713" i="4"/>
  <c r="C714" i="4"/>
  <c r="D714" i="4"/>
  <c r="E714" i="4"/>
  <c r="F714" i="4"/>
  <c r="G714" i="4"/>
  <c r="H714" i="4"/>
  <c r="C715" i="4"/>
  <c r="D715" i="4"/>
  <c r="E715" i="4"/>
  <c r="F715" i="4"/>
  <c r="G715" i="4"/>
  <c r="H715" i="4"/>
  <c r="C716" i="4"/>
  <c r="D716" i="4"/>
  <c r="E716" i="4"/>
  <c r="F716" i="4"/>
  <c r="G716" i="4"/>
  <c r="H716" i="4"/>
  <c r="C717" i="4"/>
  <c r="D717" i="4"/>
  <c r="E717" i="4"/>
  <c r="F717" i="4"/>
  <c r="G717" i="4"/>
  <c r="H717" i="4"/>
  <c r="C718" i="4"/>
  <c r="D718" i="4"/>
  <c r="E718" i="4"/>
  <c r="F718" i="4"/>
  <c r="G718" i="4"/>
  <c r="H718" i="4"/>
  <c r="C719" i="4"/>
  <c r="D719" i="4"/>
  <c r="E719" i="4"/>
  <c r="F719" i="4"/>
  <c r="G719" i="4"/>
  <c r="H719" i="4"/>
  <c r="C720" i="4"/>
  <c r="D720" i="4"/>
  <c r="E720" i="4"/>
  <c r="F720" i="4"/>
  <c r="G720" i="4"/>
  <c r="H720" i="4"/>
  <c r="C721" i="4"/>
  <c r="D721" i="4"/>
  <c r="E721" i="4"/>
  <c r="F721" i="4"/>
  <c r="G721" i="4"/>
  <c r="H721" i="4"/>
  <c r="C722" i="4"/>
  <c r="D722" i="4"/>
  <c r="E722" i="4"/>
  <c r="F722" i="4"/>
  <c r="G722" i="4"/>
  <c r="H722" i="4"/>
  <c r="C723" i="4"/>
  <c r="D723" i="4"/>
  <c r="E723" i="4"/>
  <c r="F723" i="4"/>
  <c r="G723" i="4"/>
  <c r="H723" i="4"/>
  <c r="C724" i="4"/>
  <c r="D724" i="4"/>
  <c r="E724" i="4"/>
  <c r="F724" i="4"/>
  <c r="G724" i="4"/>
  <c r="H724" i="4"/>
  <c r="C725" i="4"/>
  <c r="D725" i="4"/>
  <c r="E725" i="4"/>
  <c r="F725" i="4"/>
  <c r="G725" i="4"/>
  <c r="H725" i="4"/>
  <c r="C726" i="4"/>
  <c r="D726" i="4"/>
  <c r="E726" i="4"/>
  <c r="F726" i="4"/>
  <c r="G726" i="4"/>
  <c r="H726" i="4"/>
  <c r="C727" i="4"/>
  <c r="D727" i="4"/>
  <c r="E727" i="4"/>
  <c r="F727" i="4"/>
  <c r="G727" i="4"/>
  <c r="H727" i="4"/>
  <c r="C728" i="4"/>
  <c r="D728" i="4"/>
  <c r="E728" i="4"/>
  <c r="F728" i="4"/>
  <c r="G728" i="4"/>
  <c r="H728" i="4"/>
  <c r="C729" i="4"/>
  <c r="D729" i="4"/>
  <c r="E729" i="4"/>
  <c r="F729" i="4"/>
  <c r="G729" i="4"/>
  <c r="H729" i="4"/>
  <c r="C730" i="4"/>
  <c r="D730" i="4"/>
  <c r="E730" i="4"/>
  <c r="F730" i="4"/>
  <c r="G730" i="4"/>
  <c r="H730" i="4"/>
  <c r="C731" i="4"/>
  <c r="D731" i="4"/>
  <c r="E731" i="4"/>
  <c r="F731" i="4"/>
  <c r="G731" i="4"/>
  <c r="H731" i="4"/>
  <c r="C732" i="4"/>
  <c r="D732" i="4"/>
  <c r="E732" i="4"/>
  <c r="F732" i="4"/>
  <c r="G732" i="4"/>
  <c r="H732" i="4"/>
  <c r="C733" i="4"/>
  <c r="D733" i="4"/>
  <c r="E733" i="4"/>
  <c r="F733" i="4"/>
  <c r="G733" i="4"/>
  <c r="H733" i="4"/>
  <c r="C734" i="4"/>
  <c r="D734" i="4"/>
  <c r="E734" i="4"/>
  <c r="F734" i="4"/>
  <c r="G734" i="4"/>
  <c r="H734" i="4"/>
  <c r="C735" i="4"/>
  <c r="D735" i="4"/>
  <c r="E735" i="4"/>
  <c r="F735" i="4"/>
  <c r="G735" i="4"/>
  <c r="H735" i="4"/>
  <c r="C736" i="4"/>
  <c r="D736" i="4"/>
  <c r="E736" i="4"/>
  <c r="F736" i="4"/>
  <c r="G736" i="4"/>
  <c r="H736" i="4"/>
  <c r="C737" i="4"/>
  <c r="D737" i="4"/>
  <c r="E737" i="4"/>
  <c r="F737" i="4"/>
  <c r="G737" i="4"/>
  <c r="H737" i="4"/>
  <c r="C738" i="4"/>
  <c r="D738" i="4"/>
  <c r="E738" i="4"/>
  <c r="F738" i="4"/>
  <c r="G738" i="4"/>
  <c r="H738" i="4"/>
  <c r="C739" i="4"/>
  <c r="D739" i="4"/>
  <c r="E739" i="4"/>
  <c r="F739" i="4"/>
  <c r="G739" i="4"/>
  <c r="H739" i="4"/>
  <c r="C740" i="4"/>
  <c r="D740" i="4"/>
  <c r="E740" i="4"/>
  <c r="F740" i="4"/>
  <c r="G740" i="4"/>
  <c r="H740" i="4"/>
  <c r="C741" i="4"/>
  <c r="D741" i="4"/>
  <c r="E741" i="4"/>
  <c r="F741" i="4"/>
  <c r="G741" i="4"/>
  <c r="H741" i="4"/>
  <c r="C742" i="4"/>
  <c r="D742" i="4"/>
  <c r="E742" i="4"/>
  <c r="F742" i="4"/>
  <c r="G742" i="4"/>
  <c r="H742" i="4"/>
  <c r="C743" i="4"/>
  <c r="D743" i="4"/>
  <c r="E743" i="4"/>
  <c r="F743" i="4"/>
  <c r="G743" i="4"/>
  <c r="H743" i="4"/>
  <c r="C744" i="4"/>
  <c r="D744" i="4"/>
  <c r="E744" i="4"/>
  <c r="F744" i="4"/>
  <c r="G744" i="4"/>
  <c r="H744" i="4"/>
  <c r="C745" i="4"/>
  <c r="D745" i="4"/>
  <c r="E745" i="4"/>
  <c r="F745" i="4"/>
  <c r="G745" i="4"/>
  <c r="H745" i="4"/>
  <c r="C746" i="4"/>
  <c r="D746" i="4"/>
  <c r="E746" i="4"/>
  <c r="F746" i="4"/>
  <c r="G746" i="4"/>
  <c r="H746" i="4"/>
  <c r="C747" i="4"/>
  <c r="D747" i="4"/>
  <c r="E747" i="4"/>
  <c r="F747" i="4"/>
  <c r="G747" i="4"/>
  <c r="H747" i="4"/>
  <c r="C748" i="4"/>
  <c r="D748" i="4"/>
  <c r="E748" i="4"/>
  <c r="F748" i="4"/>
  <c r="G748" i="4"/>
  <c r="H748" i="4"/>
  <c r="C749" i="4"/>
  <c r="D749" i="4"/>
  <c r="E749" i="4"/>
  <c r="F749" i="4"/>
  <c r="G749" i="4"/>
  <c r="H749" i="4"/>
  <c r="C750" i="4"/>
  <c r="D750" i="4"/>
  <c r="E750" i="4"/>
  <c r="F750" i="4"/>
  <c r="G750" i="4"/>
  <c r="H750" i="4"/>
  <c r="C751" i="4"/>
  <c r="D751" i="4"/>
  <c r="E751" i="4"/>
  <c r="F751" i="4"/>
  <c r="G751" i="4"/>
  <c r="H751" i="4"/>
  <c r="C752" i="4"/>
  <c r="D752" i="4"/>
  <c r="E752" i="4"/>
  <c r="F752" i="4"/>
  <c r="G752" i="4"/>
  <c r="H752" i="4"/>
  <c r="C753" i="4"/>
  <c r="D753" i="4"/>
  <c r="E753" i="4"/>
  <c r="F753" i="4"/>
  <c r="G753" i="4"/>
  <c r="H753" i="4"/>
  <c r="C754" i="4"/>
  <c r="D754" i="4"/>
  <c r="E754" i="4"/>
  <c r="F754" i="4"/>
  <c r="G754" i="4"/>
  <c r="H754" i="4"/>
  <c r="C755" i="4"/>
  <c r="D755" i="4"/>
  <c r="E755" i="4"/>
  <c r="F755" i="4"/>
  <c r="G755" i="4"/>
  <c r="H755" i="4"/>
  <c r="C756" i="4"/>
  <c r="D756" i="4"/>
  <c r="E756" i="4"/>
  <c r="F756" i="4"/>
  <c r="G756" i="4"/>
  <c r="H756" i="4"/>
  <c r="C757" i="4"/>
  <c r="D757" i="4"/>
  <c r="E757" i="4"/>
  <c r="F757" i="4"/>
  <c r="G757" i="4"/>
  <c r="H757" i="4"/>
  <c r="C758" i="4"/>
  <c r="D758" i="4"/>
  <c r="E758" i="4"/>
  <c r="F758" i="4"/>
  <c r="G758" i="4"/>
  <c r="H758" i="4"/>
  <c r="C759" i="4"/>
  <c r="D759" i="4"/>
  <c r="E759" i="4"/>
  <c r="F759" i="4"/>
  <c r="G759" i="4"/>
  <c r="H759" i="4"/>
  <c r="C760" i="4"/>
  <c r="D760" i="4"/>
  <c r="E760" i="4"/>
  <c r="F760" i="4"/>
  <c r="G760" i="4"/>
  <c r="H760" i="4"/>
  <c r="C761" i="4"/>
  <c r="D761" i="4"/>
  <c r="E761" i="4"/>
  <c r="F761" i="4"/>
  <c r="G761" i="4"/>
  <c r="H761" i="4"/>
  <c r="C762" i="4"/>
  <c r="D762" i="4"/>
  <c r="E762" i="4"/>
  <c r="F762" i="4"/>
  <c r="G762" i="4"/>
  <c r="H762" i="4"/>
  <c r="C763" i="4"/>
  <c r="D763" i="4"/>
  <c r="E763" i="4"/>
  <c r="F763" i="4"/>
  <c r="G763" i="4"/>
  <c r="H763" i="4"/>
  <c r="C764" i="4"/>
  <c r="D764" i="4"/>
  <c r="E764" i="4"/>
  <c r="F764" i="4"/>
  <c r="G764" i="4"/>
  <c r="H764" i="4"/>
  <c r="C765" i="4"/>
  <c r="D765" i="4"/>
  <c r="E765" i="4"/>
  <c r="F765" i="4"/>
  <c r="G765" i="4"/>
  <c r="H765" i="4"/>
  <c r="C766" i="4"/>
  <c r="D766" i="4"/>
  <c r="E766" i="4"/>
  <c r="F766" i="4"/>
  <c r="G766" i="4"/>
  <c r="H766" i="4"/>
  <c r="C767" i="4"/>
  <c r="D767" i="4"/>
  <c r="E767" i="4"/>
  <c r="F767" i="4"/>
  <c r="G767" i="4"/>
  <c r="H767" i="4"/>
  <c r="C768" i="4"/>
  <c r="D768" i="4"/>
  <c r="E768" i="4"/>
  <c r="F768" i="4"/>
  <c r="G768" i="4"/>
  <c r="H768" i="4"/>
  <c r="C769" i="4"/>
  <c r="D769" i="4"/>
  <c r="E769" i="4"/>
  <c r="F769" i="4"/>
  <c r="G769" i="4"/>
  <c r="H769" i="4"/>
  <c r="C770" i="4"/>
  <c r="D770" i="4"/>
  <c r="E770" i="4"/>
  <c r="F770" i="4"/>
  <c r="G770" i="4"/>
  <c r="H770" i="4"/>
  <c r="C771" i="4"/>
  <c r="D771" i="4"/>
  <c r="E771" i="4"/>
  <c r="F771" i="4"/>
  <c r="G771" i="4"/>
  <c r="H771" i="4"/>
  <c r="C772" i="4"/>
  <c r="D772" i="4"/>
  <c r="E772" i="4"/>
  <c r="F772" i="4"/>
  <c r="G772" i="4"/>
  <c r="H772" i="4"/>
  <c r="C773" i="4"/>
  <c r="D773" i="4"/>
  <c r="E773" i="4"/>
  <c r="F773" i="4"/>
  <c r="G773" i="4"/>
  <c r="H773" i="4"/>
  <c r="C774" i="4"/>
  <c r="D774" i="4"/>
  <c r="E774" i="4"/>
  <c r="F774" i="4"/>
  <c r="G774" i="4"/>
  <c r="H774" i="4"/>
  <c r="C775" i="4"/>
  <c r="D775" i="4"/>
  <c r="E775" i="4"/>
  <c r="F775" i="4"/>
  <c r="G775" i="4"/>
  <c r="H775" i="4"/>
  <c r="C776" i="4"/>
  <c r="D776" i="4"/>
  <c r="E776" i="4"/>
  <c r="F776" i="4"/>
  <c r="G776" i="4"/>
  <c r="H776" i="4"/>
  <c r="C777" i="4"/>
  <c r="D777" i="4"/>
  <c r="E777" i="4"/>
  <c r="F777" i="4"/>
  <c r="G777" i="4"/>
  <c r="H777" i="4"/>
  <c r="C778" i="4"/>
  <c r="D778" i="4"/>
  <c r="E778" i="4"/>
  <c r="F778" i="4"/>
  <c r="G778" i="4"/>
  <c r="H778" i="4"/>
  <c r="C779" i="4"/>
  <c r="D779" i="4"/>
  <c r="E779" i="4"/>
  <c r="F779" i="4"/>
  <c r="G779" i="4"/>
  <c r="H779" i="4"/>
  <c r="C780" i="4"/>
  <c r="D780" i="4"/>
  <c r="E780" i="4"/>
  <c r="F780" i="4"/>
  <c r="G780" i="4"/>
  <c r="H780" i="4"/>
  <c r="C781" i="4"/>
  <c r="D781" i="4"/>
  <c r="E781" i="4"/>
  <c r="F781" i="4"/>
  <c r="G781" i="4"/>
  <c r="H781" i="4"/>
  <c r="C782" i="4"/>
  <c r="D782" i="4"/>
  <c r="E782" i="4"/>
  <c r="F782" i="4"/>
  <c r="G782" i="4"/>
  <c r="H782" i="4"/>
  <c r="C783" i="4"/>
  <c r="D783" i="4"/>
  <c r="E783" i="4"/>
  <c r="F783" i="4"/>
  <c r="G783" i="4"/>
  <c r="H783" i="4"/>
  <c r="C784" i="4"/>
  <c r="D784" i="4"/>
  <c r="E784" i="4"/>
  <c r="F784" i="4"/>
  <c r="G784" i="4"/>
  <c r="H784" i="4"/>
  <c r="C785" i="4"/>
  <c r="D785" i="4"/>
  <c r="E785" i="4"/>
  <c r="F785" i="4"/>
  <c r="G785" i="4"/>
  <c r="H785" i="4"/>
  <c r="C786" i="4"/>
  <c r="D786" i="4"/>
  <c r="E786" i="4"/>
  <c r="F786" i="4"/>
  <c r="G786" i="4"/>
  <c r="H786" i="4"/>
  <c r="C787" i="4"/>
  <c r="D787" i="4"/>
  <c r="E787" i="4"/>
  <c r="F787" i="4"/>
  <c r="G787" i="4"/>
  <c r="H787" i="4"/>
  <c r="C788" i="4"/>
  <c r="D788" i="4"/>
  <c r="E788" i="4"/>
  <c r="F788" i="4"/>
  <c r="G788" i="4"/>
  <c r="H788" i="4"/>
  <c r="C789" i="4"/>
  <c r="D789" i="4"/>
  <c r="E789" i="4"/>
  <c r="F789" i="4"/>
  <c r="G789" i="4"/>
  <c r="H789" i="4"/>
  <c r="C790" i="4"/>
  <c r="D790" i="4"/>
  <c r="E790" i="4"/>
  <c r="F790" i="4"/>
  <c r="G790" i="4"/>
  <c r="H790" i="4"/>
  <c r="C791" i="4"/>
  <c r="D791" i="4"/>
  <c r="E791" i="4"/>
  <c r="F791" i="4"/>
  <c r="G791" i="4"/>
  <c r="H791" i="4"/>
  <c r="C792" i="4"/>
  <c r="D792" i="4"/>
  <c r="E792" i="4"/>
  <c r="F792" i="4"/>
  <c r="G792" i="4"/>
  <c r="H792" i="4"/>
  <c r="C793" i="4"/>
  <c r="D793" i="4"/>
  <c r="E793" i="4"/>
  <c r="F793" i="4"/>
  <c r="G793" i="4"/>
  <c r="H793" i="4"/>
  <c r="C794" i="4"/>
  <c r="D794" i="4"/>
  <c r="E794" i="4"/>
  <c r="F794" i="4"/>
  <c r="G794" i="4"/>
  <c r="H794" i="4"/>
  <c r="C795" i="4"/>
  <c r="D795" i="4"/>
  <c r="E795" i="4"/>
  <c r="F795" i="4"/>
  <c r="G795" i="4"/>
  <c r="H795" i="4"/>
  <c r="C796" i="4"/>
  <c r="D796" i="4"/>
  <c r="E796" i="4"/>
  <c r="F796" i="4"/>
  <c r="G796" i="4"/>
  <c r="H796" i="4"/>
  <c r="C797" i="4"/>
  <c r="D797" i="4"/>
  <c r="E797" i="4"/>
  <c r="F797" i="4"/>
  <c r="G797" i="4"/>
  <c r="H797" i="4"/>
  <c r="C798" i="4"/>
  <c r="D798" i="4"/>
  <c r="E798" i="4"/>
  <c r="F798" i="4"/>
  <c r="G798" i="4"/>
  <c r="H798" i="4"/>
  <c r="C799" i="4"/>
  <c r="D799" i="4"/>
  <c r="E799" i="4"/>
  <c r="F799" i="4"/>
  <c r="G799" i="4"/>
  <c r="H799" i="4"/>
  <c r="C800" i="4"/>
  <c r="D800" i="4"/>
  <c r="E800" i="4"/>
  <c r="F800" i="4"/>
  <c r="G800" i="4"/>
  <c r="H800" i="4"/>
  <c r="C801" i="4"/>
  <c r="D801" i="4"/>
  <c r="E801" i="4"/>
  <c r="F801" i="4"/>
  <c r="G801" i="4"/>
  <c r="H801" i="4"/>
  <c r="C802" i="4"/>
  <c r="D802" i="4"/>
  <c r="E802" i="4"/>
  <c r="F802" i="4"/>
  <c r="G802" i="4"/>
  <c r="H802" i="4"/>
  <c r="C803" i="4"/>
  <c r="D803" i="4"/>
  <c r="E803" i="4"/>
  <c r="F803" i="4"/>
  <c r="G803" i="4"/>
  <c r="H803" i="4"/>
  <c r="C804" i="4"/>
  <c r="D804" i="4"/>
  <c r="E804" i="4"/>
  <c r="F804" i="4"/>
  <c r="G804" i="4"/>
  <c r="H804" i="4"/>
  <c r="C805" i="4"/>
  <c r="D805" i="4"/>
  <c r="E805" i="4"/>
  <c r="F805" i="4"/>
  <c r="G805" i="4"/>
  <c r="H805" i="4"/>
  <c r="C806" i="4"/>
  <c r="D806" i="4"/>
  <c r="E806" i="4"/>
  <c r="F806" i="4"/>
  <c r="G806" i="4"/>
  <c r="H806" i="4"/>
  <c r="C807" i="4"/>
  <c r="D807" i="4"/>
  <c r="E807" i="4"/>
  <c r="F807" i="4"/>
  <c r="G807" i="4"/>
  <c r="H807" i="4"/>
  <c r="C808" i="4"/>
  <c r="D808" i="4"/>
  <c r="E808" i="4"/>
  <c r="F808" i="4"/>
  <c r="G808" i="4"/>
  <c r="H808" i="4"/>
  <c r="C809" i="4"/>
  <c r="D809" i="4"/>
  <c r="E809" i="4"/>
  <c r="F809" i="4"/>
  <c r="G809" i="4"/>
  <c r="H809" i="4"/>
  <c r="C810" i="4"/>
  <c r="D810" i="4"/>
  <c r="E810" i="4"/>
  <c r="F810" i="4"/>
  <c r="G810" i="4"/>
  <c r="H810" i="4"/>
  <c r="C811" i="4"/>
  <c r="D811" i="4"/>
  <c r="E811" i="4"/>
  <c r="F811" i="4"/>
  <c r="G811" i="4"/>
  <c r="H811" i="4"/>
  <c r="C812" i="4"/>
  <c r="D812" i="4"/>
  <c r="E812" i="4"/>
  <c r="F812" i="4"/>
  <c r="G812" i="4"/>
  <c r="H812" i="4"/>
  <c r="C813" i="4"/>
  <c r="D813" i="4"/>
  <c r="E813" i="4"/>
  <c r="F813" i="4"/>
  <c r="G813" i="4"/>
  <c r="H813" i="4"/>
  <c r="C814" i="4"/>
  <c r="D814" i="4"/>
  <c r="E814" i="4"/>
  <c r="F814" i="4"/>
  <c r="G814" i="4"/>
  <c r="H814" i="4"/>
  <c r="C815" i="4"/>
  <c r="D815" i="4"/>
  <c r="E815" i="4"/>
  <c r="F815" i="4"/>
  <c r="G815" i="4"/>
  <c r="H815" i="4"/>
  <c r="C816" i="4"/>
  <c r="D816" i="4"/>
  <c r="E816" i="4"/>
  <c r="F816" i="4"/>
  <c r="G816" i="4"/>
  <c r="H816" i="4"/>
  <c r="C817" i="4"/>
  <c r="D817" i="4"/>
  <c r="E817" i="4"/>
  <c r="F817" i="4"/>
  <c r="G817" i="4"/>
  <c r="H817" i="4"/>
  <c r="C818" i="4"/>
  <c r="D818" i="4"/>
  <c r="E818" i="4"/>
  <c r="F818" i="4"/>
  <c r="G818" i="4"/>
  <c r="H818" i="4"/>
  <c r="C819" i="4"/>
  <c r="D819" i="4"/>
  <c r="E819" i="4"/>
  <c r="F819" i="4"/>
  <c r="G819" i="4"/>
  <c r="H819" i="4"/>
  <c r="C820" i="4"/>
  <c r="D820" i="4"/>
  <c r="E820" i="4"/>
  <c r="F820" i="4"/>
  <c r="G820" i="4"/>
  <c r="H820" i="4"/>
  <c r="C821" i="4"/>
  <c r="D821" i="4"/>
  <c r="E821" i="4"/>
  <c r="F821" i="4"/>
  <c r="G821" i="4"/>
  <c r="H821" i="4"/>
  <c r="C822" i="4"/>
  <c r="D822" i="4"/>
  <c r="E822" i="4"/>
  <c r="F822" i="4"/>
  <c r="G822" i="4"/>
  <c r="H822" i="4"/>
  <c r="C823" i="4"/>
  <c r="D823" i="4"/>
  <c r="E823" i="4"/>
  <c r="F823" i="4"/>
  <c r="G823" i="4"/>
  <c r="H823" i="4"/>
  <c r="C824" i="4"/>
  <c r="D824" i="4"/>
  <c r="E824" i="4"/>
  <c r="F824" i="4"/>
  <c r="G824" i="4"/>
  <c r="H824" i="4"/>
  <c r="C825" i="4"/>
  <c r="D825" i="4"/>
  <c r="E825" i="4"/>
  <c r="F825" i="4"/>
  <c r="G825" i="4"/>
  <c r="H825" i="4"/>
  <c r="C826" i="4"/>
  <c r="D826" i="4"/>
  <c r="E826" i="4"/>
  <c r="F826" i="4"/>
  <c r="G826" i="4"/>
  <c r="H826" i="4"/>
  <c r="C827" i="4"/>
  <c r="D827" i="4"/>
  <c r="E827" i="4"/>
  <c r="F827" i="4"/>
  <c r="G827" i="4"/>
  <c r="H827" i="4"/>
  <c r="C828" i="4"/>
  <c r="D828" i="4"/>
  <c r="E828" i="4"/>
  <c r="F828" i="4"/>
  <c r="G828" i="4"/>
  <c r="H828" i="4"/>
  <c r="C829" i="4"/>
  <c r="D829" i="4"/>
  <c r="E829" i="4"/>
  <c r="F829" i="4"/>
  <c r="G829" i="4"/>
  <c r="H829" i="4"/>
  <c r="C830" i="4"/>
  <c r="D830" i="4"/>
  <c r="E830" i="4"/>
  <c r="F830" i="4"/>
  <c r="G830" i="4"/>
  <c r="H830" i="4"/>
  <c r="C831" i="4"/>
  <c r="D831" i="4"/>
  <c r="E831" i="4"/>
  <c r="F831" i="4"/>
  <c r="G831" i="4"/>
  <c r="H831" i="4"/>
  <c r="C832" i="4"/>
  <c r="D832" i="4"/>
  <c r="E832" i="4"/>
  <c r="F832" i="4"/>
  <c r="G832" i="4"/>
  <c r="H832" i="4"/>
  <c r="C833" i="4"/>
  <c r="D833" i="4"/>
  <c r="E833" i="4"/>
  <c r="F833" i="4"/>
  <c r="G833" i="4"/>
  <c r="H833" i="4"/>
  <c r="C834" i="4"/>
  <c r="D834" i="4"/>
  <c r="E834" i="4"/>
  <c r="F834" i="4"/>
  <c r="G834" i="4"/>
  <c r="H834" i="4"/>
  <c r="C835" i="4"/>
  <c r="D835" i="4"/>
  <c r="E835" i="4"/>
  <c r="F835" i="4"/>
  <c r="G835" i="4"/>
  <c r="H835" i="4"/>
  <c r="C836" i="4"/>
  <c r="D836" i="4"/>
  <c r="E836" i="4"/>
  <c r="F836" i="4"/>
  <c r="G836" i="4"/>
  <c r="H836" i="4"/>
  <c r="C837" i="4"/>
  <c r="D837" i="4"/>
  <c r="E837" i="4"/>
  <c r="F837" i="4"/>
  <c r="G837" i="4"/>
  <c r="H837" i="4"/>
  <c r="C838" i="4"/>
  <c r="D838" i="4"/>
  <c r="E838" i="4"/>
  <c r="F838" i="4"/>
  <c r="G838" i="4"/>
  <c r="H838" i="4"/>
  <c r="C839" i="4"/>
  <c r="D839" i="4"/>
  <c r="E839" i="4"/>
  <c r="F839" i="4"/>
  <c r="G839" i="4"/>
  <c r="H839" i="4"/>
  <c r="C840" i="4"/>
  <c r="D840" i="4"/>
  <c r="E840" i="4"/>
  <c r="F840" i="4"/>
  <c r="G840" i="4"/>
  <c r="H840" i="4"/>
  <c r="C841" i="4"/>
  <c r="D841" i="4"/>
  <c r="E841" i="4"/>
  <c r="F841" i="4"/>
  <c r="G841" i="4"/>
  <c r="H841" i="4"/>
  <c r="C842" i="4"/>
  <c r="D842" i="4"/>
  <c r="E842" i="4"/>
  <c r="F842" i="4"/>
  <c r="G842" i="4"/>
  <c r="H842" i="4"/>
  <c r="C843" i="4"/>
  <c r="D843" i="4"/>
  <c r="E843" i="4"/>
  <c r="F843" i="4"/>
  <c r="G843" i="4"/>
  <c r="H843" i="4"/>
  <c r="C844" i="4"/>
  <c r="D844" i="4"/>
  <c r="E844" i="4"/>
  <c r="F844" i="4"/>
  <c r="G844" i="4"/>
  <c r="H844" i="4"/>
  <c r="C845" i="4"/>
  <c r="D845" i="4"/>
  <c r="E845" i="4"/>
  <c r="F845" i="4"/>
  <c r="G845" i="4"/>
  <c r="H845" i="4"/>
  <c r="C846" i="4"/>
  <c r="D846" i="4"/>
  <c r="E846" i="4"/>
  <c r="F846" i="4"/>
  <c r="G846" i="4"/>
  <c r="H846" i="4"/>
  <c r="C847" i="4"/>
  <c r="D847" i="4"/>
  <c r="E847" i="4"/>
  <c r="F847" i="4"/>
  <c r="G847" i="4"/>
  <c r="H847" i="4"/>
  <c r="C848" i="4"/>
  <c r="D848" i="4"/>
  <c r="E848" i="4"/>
  <c r="F848" i="4"/>
  <c r="G848" i="4"/>
  <c r="H848" i="4"/>
  <c r="C849" i="4"/>
  <c r="D849" i="4"/>
  <c r="E849" i="4"/>
  <c r="F849" i="4"/>
  <c r="G849" i="4"/>
  <c r="H849" i="4"/>
  <c r="C850" i="4"/>
  <c r="D850" i="4"/>
  <c r="E850" i="4"/>
  <c r="F850" i="4"/>
  <c r="G850" i="4"/>
  <c r="H850" i="4"/>
  <c r="C851" i="4"/>
  <c r="D851" i="4"/>
  <c r="E851" i="4"/>
  <c r="F851" i="4"/>
  <c r="G851" i="4"/>
  <c r="H851" i="4"/>
  <c r="C852" i="4"/>
  <c r="D852" i="4"/>
  <c r="E852" i="4"/>
  <c r="F852" i="4"/>
  <c r="G852" i="4"/>
  <c r="H852" i="4"/>
  <c r="C853" i="4"/>
  <c r="D853" i="4"/>
  <c r="E853" i="4"/>
  <c r="F853" i="4"/>
  <c r="G853" i="4"/>
  <c r="H853" i="4"/>
  <c r="C854" i="4"/>
  <c r="D854" i="4"/>
  <c r="E854" i="4"/>
  <c r="F854" i="4"/>
  <c r="G854" i="4"/>
  <c r="H854" i="4"/>
  <c r="C855" i="4"/>
  <c r="D855" i="4"/>
  <c r="E855" i="4"/>
  <c r="F855" i="4"/>
  <c r="G855" i="4"/>
  <c r="H855" i="4"/>
  <c r="C856" i="4"/>
  <c r="D856" i="4"/>
  <c r="E856" i="4"/>
  <c r="F856" i="4"/>
  <c r="G856" i="4"/>
  <c r="H856" i="4"/>
  <c r="C857" i="4"/>
  <c r="D857" i="4"/>
  <c r="E857" i="4"/>
  <c r="F857" i="4"/>
  <c r="G857" i="4"/>
  <c r="H857" i="4"/>
  <c r="C858" i="4"/>
  <c r="D858" i="4"/>
  <c r="E858" i="4"/>
  <c r="F858" i="4"/>
  <c r="G858" i="4"/>
  <c r="H858" i="4"/>
  <c r="C859" i="4"/>
  <c r="D859" i="4"/>
  <c r="E859" i="4"/>
  <c r="F859" i="4"/>
  <c r="G859" i="4"/>
  <c r="H859" i="4"/>
  <c r="C860" i="4"/>
  <c r="D860" i="4"/>
  <c r="E860" i="4"/>
  <c r="F860" i="4"/>
  <c r="G860" i="4"/>
  <c r="H860" i="4"/>
  <c r="C861" i="4"/>
  <c r="D861" i="4"/>
  <c r="E861" i="4"/>
  <c r="F861" i="4"/>
  <c r="G861" i="4"/>
  <c r="H861" i="4"/>
  <c r="C862" i="4"/>
  <c r="D862" i="4"/>
  <c r="E862" i="4"/>
  <c r="F862" i="4"/>
  <c r="G862" i="4"/>
  <c r="H862" i="4"/>
  <c r="C863" i="4"/>
  <c r="D863" i="4"/>
  <c r="E863" i="4"/>
  <c r="F863" i="4"/>
  <c r="G863" i="4"/>
  <c r="H863" i="4"/>
  <c r="C864" i="4"/>
  <c r="D864" i="4"/>
  <c r="E864" i="4"/>
  <c r="F864" i="4"/>
  <c r="G864" i="4"/>
  <c r="H864" i="4"/>
  <c r="C865" i="4"/>
  <c r="D865" i="4"/>
  <c r="E865" i="4"/>
  <c r="F865" i="4"/>
  <c r="G865" i="4"/>
  <c r="H865" i="4"/>
  <c r="C866" i="4"/>
  <c r="D866" i="4"/>
  <c r="E866" i="4"/>
  <c r="F866" i="4"/>
  <c r="G866" i="4"/>
  <c r="H866" i="4"/>
  <c r="C867" i="4"/>
  <c r="D867" i="4"/>
  <c r="E867" i="4"/>
  <c r="F867" i="4"/>
  <c r="G867" i="4"/>
  <c r="H867" i="4"/>
  <c r="C868" i="4"/>
  <c r="D868" i="4"/>
  <c r="E868" i="4"/>
  <c r="F868" i="4"/>
  <c r="G868" i="4"/>
  <c r="H868" i="4"/>
  <c r="C869" i="4"/>
  <c r="D869" i="4"/>
  <c r="E869" i="4"/>
  <c r="F869" i="4"/>
  <c r="G869" i="4"/>
  <c r="H869" i="4"/>
  <c r="C870" i="4"/>
  <c r="D870" i="4"/>
  <c r="E870" i="4"/>
  <c r="F870" i="4"/>
  <c r="G870" i="4"/>
  <c r="H870" i="4"/>
  <c r="C871" i="4"/>
  <c r="D871" i="4"/>
  <c r="E871" i="4"/>
  <c r="F871" i="4"/>
  <c r="G871" i="4"/>
  <c r="H871" i="4"/>
  <c r="C872" i="4"/>
  <c r="D872" i="4"/>
  <c r="E872" i="4"/>
  <c r="F872" i="4"/>
  <c r="G872" i="4"/>
  <c r="H872" i="4"/>
  <c r="C873" i="4"/>
  <c r="D873" i="4"/>
  <c r="E873" i="4"/>
  <c r="F873" i="4"/>
  <c r="G873" i="4"/>
  <c r="H873" i="4"/>
  <c r="C874" i="4"/>
  <c r="D874" i="4"/>
  <c r="E874" i="4"/>
  <c r="F874" i="4"/>
  <c r="G874" i="4"/>
  <c r="H874" i="4"/>
  <c r="C875" i="4"/>
  <c r="D875" i="4"/>
  <c r="E875" i="4"/>
  <c r="F875" i="4"/>
  <c r="G875" i="4"/>
  <c r="H875" i="4"/>
  <c r="C876" i="4"/>
  <c r="D876" i="4"/>
  <c r="E876" i="4"/>
  <c r="F876" i="4"/>
  <c r="G876" i="4"/>
  <c r="H876" i="4"/>
  <c r="C877" i="4"/>
  <c r="D877" i="4"/>
  <c r="E877" i="4"/>
  <c r="F877" i="4"/>
  <c r="G877" i="4"/>
  <c r="H877" i="4"/>
  <c r="C878" i="4"/>
  <c r="D878" i="4"/>
  <c r="E878" i="4"/>
  <c r="F878" i="4"/>
  <c r="G878" i="4"/>
  <c r="H878" i="4"/>
  <c r="C879" i="4"/>
  <c r="D879" i="4"/>
  <c r="E879" i="4"/>
  <c r="F879" i="4"/>
  <c r="G879" i="4"/>
  <c r="H879" i="4"/>
  <c r="C880" i="4"/>
  <c r="D880" i="4"/>
  <c r="E880" i="4"/>
  <c r="F880" i="4"/>
  <c r="G880" i="4"/>
  <c r="H880" i="4"/>
  <c r="C881" i="4"/>
  <c r="D881" i="4"/>
  <c r="E881" i="4"/>
  <c r="F881" i="4"/>
  <c r="G881" i="4"/>
  <c r="H881" i="4"/>
  <c r="C882" i="4"/>
  <c r="D882" i="4"/>
  <c r="E882" i="4"/>
  <c r="F882" i="4"/>
  <c r="G882" i="4"/>
  <c r="H882" i="4"/>
  <c r="C883" i="4"/>
  <c r="D883" i="4"/>
  <c r="E883" i="4"/>
  <c r="F883" i="4"/>
  <c r="G883" i="4"/>
  <c r="H883" i="4"/>
  <c r="C884" i="4"/>
  <c r="D884" i="4"/>
  <c r="E884" i="4"/>
  <c r="F884" i="4"/>
  <c r="G884" i="4"/>
  <c r="H884" i="4"/>
  <c r="C885" i="4"/>
  <c r="D885" i="4"/>
  <c r="E885" i="4"/>
  <c r="F885" i="4"/>
  <c r="G885" i="4"/>
  <c r="H885" i="4"/>
  <c r="C886" i="4"/>
  <c r="D886" i="4"/>
  <c r="E886" i="4"/>
  <c r="F886" i="4"/>
  <c r="G886" i="4"/>
  <c r="H886" i="4"/>
  <c r="C887" i="4"/>
  <c r="D887" i="4"/>
  <c r="E887" i="4"/>
  <c r="F887" i="4"/>
  <c r="G887" i="4"/>
  <c r="H887" i="4"/>
  <c r="C888" i="4"/>
  <c r="D888" i="4"/>
  <c r="E888" i="4"/>
  <c r="F888" i="4"/>
  <c r="G888" i="4"/>
  <c r="H888" i="4"/>
  <c r="C889" i="4"/>
  <c r="D889" i="4"/>
  <c r="E889" i="4"/>
  <c r="F889" i="4"/>
  <c r="G889" i="4"/>
  <c r="H889" i="4"/>
  <c r="C890" i="4"/>
  <c r="D890" i="4"/>
  <c r="E890" i="4"/>
  <c r="F890" i="4"/>
  <c r="G890" i="4"/>
  <c r="H890" i="4"/>
  <c r="C891" i="4"/>
  <c r="D891" i="4"/>
  <c r="E891" i="4"/>
  <c r="F891" i="4"/>
  <c r="G891" i="4"/>
  <c r="H891" i="4"/>
  <c r="C892" i="4"/>
  <c r="D892" i="4"/>
  <c r="E892" i="4"/>
  <c r="F892" i="4"/>
  <c r="G892" i="4"/>
  <c r="H892" i="4"/>
  <c r="C893" i="4"/>
  <c r="D893" i="4"/>
  <c r="E893" i="4"/>
  <c r="F893" i="4"/>
  <c r="G893" i="4"/>
  <c r="H893" i="4"/>
  <c r="C894" i="4"/>
  <c r="D894" i="4"/>
  <c r="E894" i="4"/>
  <c r="F894" i="4"/>
  <c r="G894" i="4"/>
  <c r="H894" i="4"/>
  <c r="C895" i="4"/>
  <c r="D895" i="4"/>
  <c r="E895" i="4"/>
  <c r="F895" i="4"/>
  <c r="G895" i="4"/>
  <c r="H895" i="4"/>
  <c r="C896" i="4"/>
  <c r="D896" i="4"/>
  <c r="E896" i="4"/>
  <c r="F896" i="4"/>
  <c r="G896" i="4"/>
  <c r="H896" i="4"/>
  <c r="C897" i="4"/>
  <c r="D897" i="4"/>
  <c r="E897" i="4"/>
  <c r="F897" i="4"/>
  <c r="G897" i="4"/>
  <c r="H897" i="4"/>
  <c r="C898" i="4"/>
  <c r="D898" i="4"/>
  <c r="E898" i="4"/>
  <c r="F898" i="4"/>
  <c r="G898" i="4"/>
  <c r="H898" i="4"/>
  <c r="C899" i="4"/>
  <c r="D899" i="4"/>
  <c r="E899" i="4"/>
  <c r="F899" i="4"/>
  <c r="G899" i="4"/>
  <c r="H899" i="4"/>
  <c r="C900" i="4"/>
  <c r="D900" i="4"/>
  <c r="E900" i="4"/>
  <c r="F900" i="4"/>
  <c r="G900" i="4"/>
  <c r="H900" i="4"/>
  <c r="C901" i="4"/>
  <c r="D901" i="4"/>
  <c r="E901" i="4"/>
  <c r="F901" i="4"/>
  <c r="G901" i="4"/>
  <c r="H901" i="4"/>
  <c r="C902" i="4"/>
  <c r="D902" i="4"/>
  <c r="E902" i="4"/>
  <c r="F902" i="4"/>
  <c r="G902" i="4"/>
  <c r="H902" i="4"/>
  <c r="C903" i="4"/>
  <c r="D903" i="4"/>
  <c r="E903" i="4"/>
  <c r="F903" i="4"/>
  <c r="G903" i="4"/>
  <c r="H903" i="4"/>
  <c r="C904" i="4"/>
  <c r="D904" i="4"/>
  <c r="E904" i="4"/>
  <c r="F904" i="4"/>
  <c r="G904" i="4"/>
  <c r="H904" i="4"/>
  <c r="C905" i="4"/>
  <c r="D905" i="4"/>
  <c r="E905" i="4"/>
  <c r="F905" i="4"/>
  <c r="G905" i="4"/>
  <c r="H905" i="4"/>
  <c r="C906" i="4"/>
  <c r="D906" i="4"/>
  <c r="E906" i="4"/>
  <c r="F906" i="4"/>
  <c r="G906" i="4"/>
  <c r="H906" i="4"/>
  <c r="C907" i="4"/>
  <c r="D907" i="4"/>
  <c r="E907" i="4"/>
  <c r="F907" i="4"/>
  <c r="G907" i="4"/>
  <c r="H907" i="4"/>
  <c r="C908" i="4"/>
  <c r="D908" i="4"/>
  <c r="E908" i="4"/>
  <c r="F908" i="4"/>
  <c r="G908" i="4"/>
  <c r="H908" i="4"/>
  <c r="C909" i="4"/>
  <c r="D909" i="4"/>
  <c r="E909" i="4"/>
  <c r="F909" i="4"/>
  <c r="G909" i="4"/>
  <c r="H909" i="4"/>
  <c r="C910" i="4"/>
  <c r="D910" i="4"/>
  <c r="E910" i="4"/>
  <c r="F910" i="4"/>
  <c r="G910" i="4"/>
  <c r="H910" i="4"/>
  <c r="C911" i="4"/>
  <c r="D911" i="4"/>
  <c r="E911" i="4"/>
  <c r="F911" i="4"/>
  <c r="G911" i="4"/>
  <c r="H911" i="4"/>
  <c r="C912" i="4"/>
  <c r="D912" i="4"/>
  <c r="E912" i="4"/>
  <c r="F912" i="4"/>
  <c r="G912" i="4"/>
  <c r="H912" i="4"/>
  <c r="C913" i="4"/>
  <c r="D913" i="4"/>
  <c r="E913" i="4"/>
  <c r="F913" i="4"/>
  <c r="G913" i="4"/>
  <c r="H913" i="4"/>
  <c r="C914" i="4"/>
  <c r="D914" i="4"/>
  <c r="E914" i="4"/>
  <c r="F914" i="4"/>
  <c r="G914" i="4"/>
  <c r="H914" i="4"/>
  <c r="C915" i="4"/>
  <c r="D915" i="4"/>
  <c r="E915" i="4"/>
  <c r="F915" i="4"/>
  <c r="G915" i="4"/>
  <c r="H915" i="4"/>
  <c r="C916" i="4"/>
  <c r="D916" i="4"/>
  <c r="E916" i="4"/>
  <c r="F916" i="4"/>
  <c r="G916" i="4"/>
  <c r="H916" i="4"/>
  <c r="C917" i="4"/>
  <c r="D917" i="4"/>
  <c r="E917" i="4"/>
  <c r="F917" i="4"/>
  <c r="G917" i="4"/>
  <c r="H917" i="4"/>
  <c r="C918" i="4"/>
  <c r="D918" i="4"/>
  <c r="E918" i="4"/>
  <c r="F918" i="4"/>
  <c r="G918" i="4"/>
  <c r="H918" i="4"/>
  <c r="C919" i="4"/>
  <c r="D919" i="4"/>
  <c r="E919" i="4"/>
  <c r="F919" i="4"/>
  <c r="G919" i="4"/>
  <c r="H919" i="4"/>
  <c r="C920" i="4"/>
  <c r="D920" i="4"/>
  <c r="E920" i="4"/>
  <c r="F920" i="4"/>
  <c r="G920" i="4"/>
  <c r="H920" i="4"/>
  <c r="C921" i="4"/>
  <c r="D921" i="4"/>
  <c r="E921" i="4"/>
  <c r="F921" i="4"/>
  <c r="G921" i="4"/>
  <c r="H921" i="4"/>
  <c r="C922" i="4"/>
  <c r="D922" i="4"/>
  <c r="E922" i="4"/>
  <c r="F922" i="4"/>
  <c r="G922" i="4"/>
  <c r="H922" i="4"/>
  <c r="C923" i="4"/>
  <c r="D923" i="4"/>
  <c r="E923" i="4"/>
  <c r="F923" i="4"/>
  <c r="G923" i="4"/>
  <c r="H923" i="4"/>
  <c r="C924" i="4"/>
  <c r="D924" i="4"/>
  <c r="E924" i="4"/>
  <c r="F924" i="4"/>
  <c r="G924" i="4"/>
  <c r="H924" i="4"/>
  <c r="C925" i="4"/>
  <c r="D925" i="4"/>
  <c r="E925" i="4"/>
  <c r="F925" i="4"/>
  <c r="G925" i="4"/>
  <c r="H925" i="4"/>
  <c r="C926" i="4"/>
  <c r="D926" i="4"/>
  <c r="E926" i="4"/>
  <c r="F926" i="4"/>
  <c r="G926" i="4"/>
  <c r="H926" i="4"/>
  <c r="C927" i="4"/>
  <c r="D927" i="4"/>
  <c r="E927" i="4"/>
  <c r="F927" i="4"/>
  <c r="G927" i="4"/>
  <c r="H927" i="4"/>
  <c r="C928" i="4"/>
  <c r="D928" i="4"/>
  <c r="E928" i="4"/>
  <c r="F928" i="4"/>
  <c r="G928" i="4"/>
  <c r="H928" i="4"/>
  <c r="C929" i="4"/>
  <c r="D929" i="4"/>
  <c r="E929" i="4"/>
  <c r="F929" i="4"/>
  <c r="G929" i="4"/>
  <c r="H929" i="4"/>
  <c r="C930" i="4"/>
  <c r="D930" i="4"/>
  <c r="E930" i="4"/>
  <c r="F930" i="4"/>
  <c r="G930" i="4"/>
  <c r="H930" i="4"/>
  <c r="C931" i="4"/>
  <c r="D931" i="4"/>
  <c r="E931" i="4"/>
  <c r="F931" i="4"/>
  <c r="G931" i="4"/>
  <c r="H931" i="4"/>
  <c r="C932" i="4"/>
  <c r="D932" i="4"/>
  <c r="E932" i="4"/>
  <c r="F932" i="4"/>
  <c r="G932" i="4"/>
  <c r="H932" i="4"/>
  <c r="C933" i="4"/>
  <c r="D933" i="4"/>
  <c r="E933" i="4"/>
  <c r="F933" i="4"/>
  <c r="G933" i="4"/>
  <c r="H933" i="4"/>
  <c r="C934" i="4"/>
  <c r="D934" i="4"/>
  <c r="E934" i="4"/>
  <c r="F934" i="4"/>
  <c r="G934" i="4"/>
  <c r="H934" i="4"/>
  <c r="C935" i="4"/>
  <c r="D935" i="4"/>
  <c r="E935" i="4"/>
  <c r="F935" i="4"/>
  <c r="G935" i="4"/>
  <c r="H935" i="4"/>
  <c r="C936" i="4"/>
  <c r="D936" i="4"/>
  <c r="E936" i="4"/>
  <c r="F936" i="4"/>
  <c r="G936" i="4"/>
  <c r="H936" i="4"/>
  <c r="C937" i="4"/>
  <c r="D937" i="4"/>
  <c r="E937" i="4"/>
  <c r="F937" i="4"/>
  <c r="G937" i="4"/>
  <c r="H937" i="4"/>
  <c r="C938" i="4"/>
  <c r="D938" i="4"/>
  <c r="E938" i="4"/>
  <c r="F938" i="4"/>
  <c r="G938" i="4"/>
  <c r="H938" i="4"/>
  <c r="C939" i="4"/>
  <c r="D939" i="4"/>
  <c r="E939" i="4"/>
  <c r="F939" i="4"/>
  <c r="G939" i="4"/>
  <c r="H939" i="4"/>
  <c r="C940" i="4"/>
  <c r="D940" i="4"/>
  <c r="E940" i="4"/>
  <c r="F940" i="4"/>
  <c r="G940" i="4"/>
  <c r="H940" i="4"/>
  <c r="C941" i="4"/>
  <c r="D941" i="4"/>
  <c r="E941" i="4"/>
  <c r="F941" i="4"/>
  <c r="G941" i="4"/>
  <c r="H941" i="4"/>
  <c r="C942" i="4"/>
  <c r="D942" i="4"/>
  <c r="E942" i="4"/>
  <c r="F942" i="4"/>
  <c r="G942" i="4"/>
  <c r="H942" i="4"/>
  <c r="C943" i="4"/>
  <c r="D943" i="4"/>
  <c r="E943" i="4"/>
  <c r="F943" i="4"/>
  <c r="G943" i="4"/>
  <c r="H943" i="4"/>
  <c r="C944" i="4"/>
  <c r="D944" i="4"/>
  <c r="E944" i="4"/>
  <c r="F944" i="4"/>
  <c r="G944" i="4"/>
  <c r="H944" i="4"/>
  <c r="C945" i="4"/>
  <c r="D945" i="4"/>
  <c r="E945" i="4"/>
  <c r="F945" i="4"/>
  <c r="G945" i="4"/>
  <c r="H945" i="4"/>
  <c r="C946" i="4"/>
  <c r="D946" i="4"/>
  <c r="E946" i="4"/>
  <c r="F946" i="4"/>
  <c r="G946" i="4"/>
  <c r="H946" i="4"/>
  <c r="C947" i="4"/>
  <c r="D947" i="4"/>
  <c r="E947" i="4"/>
  <c r="F947" i="4"/>
  <c r="G947" i="4"/>
  <c r="H947" i="4"/>
  <c r="C948" i="4"/>
  <c r="D948" i="4"/>
  <c r="E948" i="4"/>
  <c r="F948" i="4"/>
  <c r="G948" i="4"/>
  <c r="H948" i="4"/>
  <c r="C949" i="4"/>
  <c r="D949" i="4"/>
  <c r="E949" i="4"/>
  <c r="F949" i="4"/>
  <c r="G949" i="4"/>
  <c r="H949" i="4"/>
  <c r="C950" i="4"/>
  <c r="D950" i="4"/>
  <c r="E950" i="4"/>
  <c r="F950" i="4"/>
  <c r="G950" i="4"/>
  <c r="H950" i="4"/>
  <c r="C951" i="4"/>
  <c r="D951" i="4"/>
  <c r="E951" i="4"/>
  <c r="F951" i="4"/>
  <c r="G951" i="4"/>
  <c r="H951" i="4"/>
  <c r="C952" i="4"/>
  <c r="D952" i="4"/>
  <c r="E952" i="4"/>
  <c r="F952" i="4"/>
  <c r="G952" i="4"/>
  <c r="H952" i="4"/>
  <c r="C953" i="4"/>
  <c r="D953" i="4"/>
  <c r="E953" i="4"/>
  <c r="F953" i="4"/>
  <c r="G953" i="4"/>
  <c r="H953" i="4"/>
  <c r="C954" i="4"/>
  <c r="D954" i="4"/>
  <c r="E954" i="4"/>
  <c r="F954" i="4"/>
  <c r="G954" i="4"/>
  <c r="H954" i="4"/>
  <c r="C955" i="4"/>
  <c r="D955" i="4"/>
  <c r="E955" i="4"/>
  <c r="F955" i="4"/>
  <c r="G955" i="4"/>
  <c r="H955" i="4"/>
  <c r="C956" i="4"/>
  <c r="D956" i="4"/>
  <c r="E956" i="4"/>
  <c r="F956" i="4"/>
  <c r="G956" i="4"/>
  <c r="H956" i="4"/>
  <c r="C957" i="4"/>
  <c r="D957" i="4"/>
  <c r="E957" i="4"/>
  <c r="F957" i="4"/>
  <c r="G957" i="4"/>
  <c r="H957" i="4"/>
  <c r="C958" i="4"/>
  <c r="D958" i="4"/>
  <c r="E958" i="4"/>
  <c r="F958" i="4"/>
  <c r="G958" i="4"/>
  <c r="H958" i="4"/>
  <c r="C959" i="4"/>
  <c r="D959" i="4"/>
  <c r="E959" i="4"/>
  <c r="F959" i="4"/>
  <c r="G959" i="4"/>
  <c r="H959" i="4"/>
  <c r="C960" i="4"/>
  <c r="D960" i="4"/>
  <c r="E960" i="4"/>
  <c r="F960" i="4"/>
  <c r="G960" i="4"/>
  <c r="H960" i="4"/>
  <c r="C961" i="4"/>
  <c r="D961" i="4"/>
  <c r="E961" i="4"/>
  <c r="F961" i="4"/>
  <c r="G961" i="4"/>
  <c r="H961" i="4"/>
  <c r="C962" i="4"/>
  <c r="D962" i="4"/>
  <c r="E962" i="4"/>
  <c r="F962" i="4"/>
  <c r="G962" i="4"/>
  <c r="H962" i="4"/>
  <c r="C963" i="4"/>
  <c r="D963" i="4"/>
  <c r="E963" i="4"/>
  <c r="F963" i="4"/>
  <c r="G963" i="4"/>
  <c r="H963" i="4"/>
  <c r="C964" i="4"/>
  <c r="D964" i="4"/>
  <c r="E964" i="4"/>
  <c r="F964" i="4"/>
  <c r="G964" i="4"/>
  <c r="H964" i="4"/>
  <c r="C965" i="4"/>
  <c r="D965" i="4"/>
  <c r="E965" i="4"/>
  <c r="F965" i="4"/>
  <c r="G965" i="4"/>
  <c r="H965" i="4"/>
  <c r="C966" i="4"/>
  <c r="D966" i="4"/>
  <c r="E966" i="4"/>
  <c r="F966" i="4"/>
  <c r="G966" i="4"/>
  <c r="H966" i="4"/>
  <c r="C967" i="4"/>
  <c r="D967" i="4"/>
  <c r="E967" i="4"/>
  <c r="F967" i="4"/>
  <c r="G967" i="4"/>
  <c r="H967" i="4"/>
  <c r="C968" i="4"/>
  <c r="D968" i="4"/>
  <c r="E968" i="4"/>
  <c r="F968" i="4"/>
  <c r="G968" i="4"/>
  <c r="H968" i="4"/>
  <c r="C969" i="4"/>
  <c r="D969" i="4"/>
  <c r="E969" i="4"/>
  <c r="F969" i="4"/>
  <c r="G969" i="4"/>
  <c r="H969" i="4"/>
  <c r="C970" i="4"/>
  <c r="D970" i="4"/>
  <c r="E970" i="4"/>
  <c r="F970" i="4"/>
  <c r="G970" i="4"/>
  <c r="H970" i="4"/>
  <c r="C971" i="4"/>
  <c r="D971" i="4"/>
  <c r="E971" i="4"/>
  <c r="F971" i="4"/>
  <c r="G971" i="4"/>
  <c r="H971" i="4"/>
  <c r="C972" i="4"/>
  <c r="D972" i="4"/>
  <c r="E972" i="4"/>
  <c r="F972" i="4"/>
  <c r="G972" i="4"/>
  <c r="H972" i="4"/>
  <c r="C973" i="4"/>
  <c r="D973" i="4"/>
  <c r="E973" i="4"/>
  <c r="F973" i="4"/>
  <c r="G973" i="4"/>
  <c r="H973" i="4"/>
  <c r="C974" i="4"/>
  <c r="D974" i="4"/>
  <c r="E974" i="4"/>
  <c r="F974" i="4"/>
  <c r="G974" i="4"/>
  <c r="H974" i="4"/>
  <c r="C975" i="4"/>
  <c r="D975" i="4"/>
  <c r="E975" i="4"/>
  <c r="F975" i="4"/>
  <c r="G975" i="4"/>
  <c r="H975" i="4"/>
  <c r="C976" i="4"/>
  <c r="D976" i="4"/>
  <c r="E976" i="4"/>
  <c r="F976" i="4"/>
  <c r="G976" i="4"/>
  <c r="H976" i="4"/>
  <c r="C977" i="4"/>
  <c r="D977" i="4"/>
  <c r="E977" i="4"/>
  <c r="F977" i="4"/>
  <c r="G977" i="4"/>
  <c r="H977" i="4"/>
  <c r="C978" i="4"/>
  <c r="D978" i="4"/>
  <c r="E978" i="4"/>
  <c r="F978" i="4"/>
  <c r="G978" i="4"/>
  <c r="H978" i="4"/>
  <c r="C979" i="4"/>
  <c r="D979" i="4"/>
  <c r="E979" i="4"/>
  <c r="F979" i="4"/>
  <c r="G979" i="4"/>
  <c r="H979" i="4"/>
  <c r="C980" i="4"/>
  <c r="D980" i="4"/>
  <c r="E980" i="4"/>
  <c r="F980" i="4"/>
  <c r="G980" i="4"/>
  <c r="H980" i="4"/>
  <c r="C981" i="4"/>
  <c r="D981" i="4"/>
  <c r="E981" i="4"/>
  <c r="F981" i="4"/>
  <c r="G981" i="4"/>
  <c r="H981" i="4"/>
  <c r="C982" i="4"/>
  <c r="D982" i="4"/>
  <c r="E982" i="4"/>
  <c r="F982" i="4"/>
  <c r="G982" i="4"/>
  <c r="H982" i="4"/>
  <c r="C983" i="4"/>
  <c r="D983" i="4"/>
  <c r="E983" i="4"/>
  <c r="F983" i="4"/>
  <c r="G983" i="4"/>
  <c r="H983" i="4"/>
  <c r="C984" i="4"/>
  <c r="D984" i="4"/>
  <c r="E984" i="4"/>
  <c r="F984" i="4"/>
  <c r="G984" i="4"/>
  <c r="H984" i="4"/>
  <c r="C985" i="4"/>
  <c r="D985" i="4"/>
  <c r="E985" i="4"/>
  <c r="F985" i="4"/>
  <c r="G985" i="4"/>
  <c r="H985" i="4"/>
  <c r="C986" i="4"/>
  <c r="D986" i="4"/>
  <c r="E986" i="4"/>
  <c r="F986" i="4"/>
  <c r="G986" i="4"/>
  <c r="H986" i="4"/>
  <c r="C987" i="4"/>
  <c r="D987" i="4"/>
  <c r="E987" i="4"/>
  <c r="F987" i="4"/>
  <c r="G987" i="4"/>
  <c r="H987" i="4"/>
  <c r="C988" i="4"/>
  <c r="D988" i="4"/>
  <c r="E988" i="4"/>
  <c r="F988" i="4"/>
  <c r="G988" i="4"/>
  <c r="H988" i="4"/>
  <c r="C989" i="4"/>
  <c r="D989" i="4"/>
  <c r="E989" i="4"/>
  <c r="F989" i="4"/>
  <c r="G989" i="4"/>
  <c r="H989" i="4"/>
  <c r="C990" i="4"/>
  <c r="D990" i="4"/>
  <c r="E990" i="4"/>
  <c r="F990" i="4"/>
  <c r="G990" i="4"/>
  <c r="H990" i="4"/>
  <c r="C991" i="4"/>
  <c r="D991" i="4"/>
  <c r="E991" i="4"/>
  <c r="F991" i="4"/>
  <c r="G991" i="4"/>
  <c r="H991" i="4"/>
  <c r="C992" i="4"/>
  <c r="D992" i="4"/>
  <c r="E992" i="4"/>
  <c r="F992" i="4"/>
  <c r="G992" i="4"/>
  <c r="H992" i="4"/>
  <c r="C993" i="4"/>
  <c r="D993" i="4"/>
  <c r="E993" i="4"/>
  <c r="F993" i="4"/>
  <c r="G993" i="4"/>
  <c r="H993" i="4"/>
  <c r="C994" i="4"/>
  <c r="D994" i="4"/>
  <c r="E994" i="4"/>
  <c r="F994" i="4"/>
  <c r="G994" i="4"/>
  <c r="H994" i="4"/>
  <c r="C995" i="4"/>
  <c r="D995" i="4"/>
  <c r="E995" i="4"/>
  <c r="F995" i="4"/>
  <c r="G995" i="4"/>
  <c r="H995" i="4"/>
  <c r="C996" i="4"/>
  <c r="D996" i="4"/>
  <c r="E996" i="4"/>
  <c r="F996" i="4"/>
  <c r="G996" i="4"/>
  <c r="H996" i="4"/>
  <c r="C997" i="4"/>
  <c r="D997" i="4"/>
  <c r="E997" i="4"/>
  <c r="F997" i="4"/>
  <c r="G997" i="4"/>
  <c r="H997" i="4"/>
  <c r="C998" i="4"/>
  <c r="D998" i="4"/>
  <c r="E998" i="4"/>
  <c r="F998" i="4"/>
  <c r="G998" i="4"/>
  <c r="H998" i="4"/>
  <c r="C999" i="4"/>
  <c r="D999" i="4"/>
  <c r="E999" i="4"/>
  <c r="F999" i="4"/>
  <c r="G999" i="4"/>
  <c r="H999" i="4"/>
  <c r="C1000" i="4"/>
  <c r="D1000" i="4"/>
  <c r="E1000" i="4"/>
  <c r="F1000" i="4"/>
  <c r="G1000" i="4"/>
  <c r="H1000" i="4"/>
  <c r="C1001" i="4"/>
  <c r="D1001" i="4"/>
  <c r="E1001" i="4"/>
  <c r="F1001" i="4"/>
  <c r="G1001" i="4"/>
  <c r="H1001" i="4"/>
  <c r="C1002" i="4"/>
  <c r="D1002" i="4"/>
  <c r="E1002" i="4"/>
  <c r="F1002" i="4"/>
  <c r="G1002" i="4"/>
  <c r="H1002" i="4"/>
  <c r="C1003" i="4"/>
  <c r="D1003" i="4"/>
  <c r="E1003" i="4"/>
  <c r="F1003" i="4"/>
  <c r="G1003" i="4"/>
  <c r="H1003" i="4"/>
  <c r="C1004" i="4"/>
  <c r="D1004" i="4"/>
  <c r="E1004" i="4"/>
  <c r="F1004" i="4"/>
  <c r="G1004" i="4"/>
  <c r="H1004" i="4"/>
  <c r="C1005" i="4"/>
  <c r="D1005" i="4"/>
  <c r="E1005" i="4"/>
  <c r="F1005" i="4"/>
  <c r="G1005" i="4"/>
  <c r="H1005" i="4"/>
  <c r="C1006" i="4"/>
  <c r="D1006" i="4"/>
  <c r="E1006" i="4"/>
  <c r="F1006" i="4"/>
  <c r="G1006" i="4"/>
  <c r="H1006" i="4"/>
  <c r="C1007" i="4"/>
  <c r="D1007" i="4"/>
  <c r="E1007" i="4"/>
  <c r="F1007" i="4"/>
  <c r="G1007" i="4"/>
  <c r="H1007" i="4"/>
  <c r="C1008" i="4"/>
  <c r="D1008" i="4"/>
  <c r="E1008" i="4"/>
  <c r="F1008" i="4"/>
  <c r="G1008" i="4"/>
  <c r="H1008" i="4"/>
  <c r="C1009" i="4"/>
  <c r="D1009" i="4"/>
  <c r="E1009" i="4"/>
  <c r="F1009" i="4"/>
  <c r="G1009" i="4"/>
  <c r="H1009" i="4"/>
  <c r="C1010" i="4"/>
  <c r="D1010" i="4"/>
  <c r="E1010" i="4"/>
  <c r="F1010" i="4"/>
  <c r="G1010" i="4"/>
  <c r="H1010" i="4"/>
  <c r="C1011" i="4"/>
  <c r="D1011" i="4"/>
  <c r="E1011" i="4"/>
  <c r="F1011" i="4"/>
  <c r="G1011" i="4"/>
  <c r="H1011" i="4"/>
  <c r="C1012" i="4"/>
  <c r="D1012" i="4"/>
  <c r="E1012" i="4"/>
  <c r="F1012" i="4"/>
  <c r="G1012" i="4"/>
  <c r="H1012" i="4"/>
  <c r="C1013" i="4"/>
  <c r="D1013" i="4"/>
  <c r="E1013" i="4"/>
  <c r="F1013" i="4"/>
  <c r="G1013" i="4"/>
  <c r="H1013" i="4"/>
  <c r="C1014" i="4"/>
  <c r="D1014" i="4"/>
  <c r="E1014" i="4"/>
  <c r="F1014" i="4"/>
  <c r="G1014" i="4"/>
  <c r="H1014" i="4"/>
  <c r="C1015" i="4"/>
  <c r="D1015" i="4"/>
  <c r="E1015" i="4"/>
  <c r="F1015" i="4"/>
  <c r="G1015" i="4"/>
  <c r="H1015" i="4"/>
  <c r="C1016" i="4"/>
  <c r="D1016" i="4"/>
  <c r="E1016" i="4"/>
  <c r="F1016" i="4"/>
  <c r="G1016" i="4"/>
  <c r="H1016" i="4"/>
  <c r="C1017" i="4"/>
  <c r="D1017" i="4"/>
  <c r="E1017" i="4"/>
  <c r="F1017" i="4"/>
  <c r="G1017" i="4"/>
  <c r="H1017" i="4"/>
  <c r="C1018" i="4"/>
  <c r="D1018" i="4"/>
  <c r="E1018" i="4"/>
  <c r="F1018" i="4"/>
  <c r="G1018" i="4"/>
  <c r="H1018" i="4"/>
  <c r="C1019" i="4"/>
  <c r="D1019" i="4"/>
  <c r="E1019" i="4"/>
  <c r="F1019" i="4"/>
  <c r="G1019" i="4"/>
  <c r="H1019" i="4"/>
  <c r="C1020" i="4"/>
  <c r="D1020" i="4"/>
  <c r="E1020" i="4"/>
  <c r="F1020" i="4"/>
  <c r="G1020" i="4"/>
  <c r="H1020" i="4"/>
  <c r="C1021" i="4"/>
  <c r="D1021" i="4"/>
  <c r="E1021" i="4"/>
  <c r="F1021" i="4"/>
  <c r="G1021" i="4"/>
  <c r="H1021" i="4"/>
  <c r="C1022" i="4"/>
  <c r="D1022" i="4"/>
  <c r="E1022" i="4"/>
  <c r="F1022" i="4"/>
  <c r="G1022" i="4"/>
  <c r="H1022" i="4"/>
  <c r="C1023" i="4"/>
  <c r="D1023" i="4"/>
  <c r="E1023" i="4"/>
  <c r="F1023" i="4"/>
  <c r="G1023" i="4"/>
  <c r="H1023" i="4"/>
  <c r="C1024" i="4"/>
  <c r="D1024" i="4"/>
  <c r="E1024" i="4"/>
  <c r="F1024" i="4"/>
  <c r="G1024" i="4"/>
  <c r="H1024" i="4"/>
  <c r="C1025" i="4"/>
  <c r="D1025" i="4"/>
  <c r="E1025" i="4"/>
  <c r="F1025" i="4"/>
  <c r="G1025" i="4"/>
  <c r="H1025" i="4"/>
  <c r="C1026" i="4"/>
  <c r="D1026" i="4"/>
  <c r="E1026" i="4"/>
  <c r="F1026" i="4"/>
  <c r="G1026" i="4"/>
  <c r="H1026" i="4"/>
  <c r="C1027" i="4"/>
  <c r="D1027" i="4"/>
  <c r="E1027" i="4"/>
  <c r="F1027" i="4"/>
  <c r="G1027" i="4"/>
  <c r="H1027" i="4"/>
  <c r="C1028" i="4"/>
  <c r="D1028" i="4"/>
  <c r="E1028" i="4"/>
  <c r="F1028" i="4"/>
  <c r="G1028" i="4"/>
  <c r="H1028" i="4"/>
  <c r="C1029" i="4"/>
  <c r="D1029" i="4"/>
  <c r="E1029" i="4"/>
  <c r="F1029" i="4"/>
  <c r="G1029" i="4"/>
  <c r="H1029" i="4"/>
  <c r="C1030" i="4"/>
  <c r="D1030" i="4"/>
  <c r="E1030" i="4"/>
  <c r="F1030" i="4"/>
  <c r="G1030" i="4"/>
  <c r="H1030" i="4"/>
  <c r="C1031" i="4"/>
  <c r="D1031" i="4"/>
  <c r="E1031" i="4"/>
  <c r="F1031" i="4"/>
  <c r="G1031" i="4"/>
  <c r="H1031" i="4"/>
  <c r="C1032" i="4"/>
  <c r="D1032" i="4"/>
  <c r="E1032" i="4"/>
  <c r="F1032" i="4"/>
  <c r="G1032" i="4"/>
  <c r="H1032" i="4"/>
  <c r="C1033" i="4"/>
  <c r="D1033" i="4"/>
  <c r="E1033" i="4"/>
  <c r="F1033" i="4"/>
  <c r="G1033" i="4"/>
  <c r="H1033" i="4"/>
  <c r="C1034" i="4"/>
  <c r="D1034" i="4"/>
  <c r="E1034" i="4"/>
  <c r="F1034" i="4"/>
  <c r="G1034" i="4"/>
  <c r="H1034" i="4"/>
  <c r="C1035" i="4"/>
  <c r="D1035" i="4"/>
  <c r="E1035" i="4"/>
  <c r="F1035" i="4"/>
  <c r="G1035" i="4"/>
  <c r="H1035" i="4"/>
  <c r="C1036" i="4"/>
  <c r="D1036" i="4"/>
  <c r="E1036" i="4"/>
  <c r="F1036" i="4"/>
  <c r="G1036" i="4"/>
  <c r="H1036" i="4"/>
  <c r="C1037" i="4"/>
  <c r="D1037" i="4"/>
  <c r="E1037" i="4"/>
  <c r="F1037" i="4"/>
  <c r="G1037" i="4"/>
  <c r="H1037" i="4"/>
  <c r="C1038" i="4"/>
  <c r="D1038" i="4"/>
  <c r="E1038" i="4"/>
  <c r="F1038" i="4"/>
  <c r="G1038" i="4"/>
  <c r="H1038" i="4"/>
  <c r="C1039" i="4"/>
  <c r="D1039" i="4"/>
  <c r="E1039" i="4"/>
  <c r="F1039" i="4"/>
  <c r="G1039" i="4"/>
  <c r="H1039" i="4"/>
  <c r="C1040" i="4"/>
  <c r="D1040" i="4"/>
  <c r="E1040" i="4"/>
  <c r="F1040" i="4"/>
  <c r="G1040" i="4"/>
  <c r="H1040" i="4"/>
  <c r="C1041" i="4"/>
  <c r="D1041" i="4"/>
  <c r="E1041" i="4"/>
  <c r="F1041" i="4"/>
  <c r="G1041" i="4"/>
  <c r="H1041" i="4"/>
  <c r="C1042" i="4"/>
  <c r="D1042" i="4"/>
  <c r="E1042" i="4"/>
  <c r="F1042" i="4"/>
  <c r="G1042" i="4"/>
  <c r="H1042" i="4"/>
  <c r="C1043" i="4"/>
  <c r="D1043" i="4"/>
  <c r="E1043" i="4"/>
  <c r="F1043" i="4"/>
  <c r="G1043" i="4"/>
  <c r="H1043" i="4"/>
  <c r="C1044" i="4"/>
  <c r="D1044" i="4"/>
  <c r="E1044" i="4"/>
  <c r="F1044" i="4"/>
  <c r="G1044" i="4"/>
  <c r="H1044" i="4"/>
  <c r="C1045" i="4"/>
  <c r="D1045" i="4"/>
  <c r="E1045" i="4"/>
  <c r="F1045" i="4"/>
  <c r="G1045" i="4"/>
  <c r="H1045" i="4"/>
  <c r="C1046" i="4"/>
  <c r="D1046" i="4"/>
  <c r="E1046" i="4"/>
  <c r="F1046" i="4"/>
  <c r="G1046" i="4"/>
  <c r="H1046" i="4"/>
  <c r="C1047" i="4"/>
  <c r="D1047" i="4"/>
  <c r="E1047" i="4"/>
  <c r="F1047" i="4"/>
  <c r="G1047" i="4"/>
  <c r="H1047" i="4"/>
  <c r="C1048" i="4"/>
  <c r="D1048" i="4"/>
  <c r="E1048" i="4"/>
  <c r="F1048" i="4"/>
  <c r="G1048" i="4"/>
  <c r="H1048" i="4"/>
  <c r="C1049" i="4"/>
  <c r="D1049" i="4"/>
  <c r="E1049" i="4"/>
  <c r="F1049" i="4"/>
  <c r="G1049" i="4"/>
  <c r="H1049" i="4"/>
  <c r="C1050" i="4"/>
  <c r="D1050" i="4"/>
  <c r="E1050" i="4"/>
  <c r="F1050" i="4"/>
  <c r="G1050" i="4"/>
  <c r="H1050" i="4"/>
  <c r="C1051" i="4"/>
  <c r="D1051" i="4"/>
  <c r="E1051" i="4"/>
  <c r="F1051" i="4"/>
  <c r="G1051" i="4"/>
  <c r="H1051" i="4"/>
  <c r="C1052" i="4"/>
  <c r="D1052" i="4"/>
  <c r="E1052" i="4"/>
  <c r="F1052" i="4"/>
  <c r="G1052" i="4"/>
  <c r="H1052" i="4"/>
  <c r="C1053" i="4"/>
  <c r="D1053" i="4"/>
  <c r="E1053" i="4"/>
  <c r="F1053" i="4"/>
  <c r="G1053" i="4"/>
  <c r="H1053" i="4"/>
  <c r="C1054" i="4"/>
  <c r="D1054" i="4"/>
  <c r="E1054" i="4"/>
  <c r="F1054" i="4"/>
  <c r="G1054" i="4"/>
  <c r="H1054" i="4"/>
  <c r="C1055" i="4"/>
  <c r="D1055" i="4"/>
  <c r="E1055" i="4"/>
  <c r="F1055" i="4"/>
  <c r="G1055" i="4"/>
  <c r="H1055" i="4"/>
  <c r="C1056" i="4"/>
  <c r="D1056" i="4"/>
  <c r="E1056" i="4"/>
  <c r="F1056" i="4"/>
  <c r="G1056" i="4"/>
  <c r="H1056" i="4"/>
  <c r="C1057" i="4"/>
  <c r="D1057" i="4"/>
  <c r="E1057" i="4"/>
  <c r="F1057" i="4"/>
  <c r="G1057" i="4"/>
  <c r="H1057" i="4"/>
  <c r="C1058" i="4"/>
  <c r="D1058" i="4"/>
  <c r="E1058" i="4"/>
  <c r="F1058" i="4"/>
  <c r="G1058" i="4"/>
  <c r="H1058" i="4"/>
  <c r="C1059" i="4"/>
  <c r="D1059" i="4"/>
  <c r="E1059" i="4"/>
  <c r="F1059" i="4"/>
  <c r="G1059" i="4"/>
  <c r="H1059" i="4"/>
  <c r="C1060" i="4"/>
  <c r="D1060" i="4"/>
  <c r="E1060" i="4"/>
  <c r="F1060" i="4"/>
  <c r="G1060" i="4"/>
  <c r="H1060" i="4"/>
  <c r="C1061" i="4"/>
  <c r="D1061" i="4"/>
  <c r="E1061" i="4"/>
  <c r="F1061" i="4"/>
  <c r="G1061" i="4"/>
  <c r="H1061" i="4"/>
  <c r="C1062" i="4"/>
  <c r="D1062" i="4"/>
  <c r="E1062" i="4"/>
  <c r="F1062" i="4"/>
  <c r="G1062" i="4"/>
  <c r="H1062" i="4"/>
  <c r="C1063" i="4"/>
  <c r="D1063" i="4"/>
  <c r="E1063" i="4"/>
  <c r="F1063" i="4"/>
  <c r="G1063" i="4"/>
  <c r="H1063" i="4"/>
  <c r="C1064" i="4"/>
  <c r="D1064" i="4"/>
  <c r="E1064" i="4"/>
  <c r="F1064" i="4"/>
  <c r="G1064" i="4"/>
  <c r="H1064" i="4"/>
  <c r="C1065" i="4"/>
  <c r="D1065" i="4"/>
  <c r="E1065" i="4"/>
  <c r="F1065" i="4"/>
  <c r="G1065" i="4"/>
  <c r="H1065" i="4"/>
  <c r="C1066" i="4"/>
  <c r="D1066" i="4"/>
  <c r="E1066" i="4"/>
  <c r="F1066" i="4"/>
  <c r="G1066" i="4"/>
  <c r="H1066" i="4"/>
  <c r="C1067" i="4"/>
  <c r="D1067" i="4"/>
  <c r="E1067" i="4"/>
  <c r="F1067" i="4"/>
  <c r="G1067" i="4"/>
  <c r="H1067" i="4"/>
  <c r="C1068" i="4"/>
  <c r="D1068" i="4"/>
  <c r="E1068" i="4"/>
  <c r="F1068" i="4"/>
  <c r="G1068" i="4"/>
  <c r="H1068" i="4"/>
  <c r="C1069" i="4"/>
  <c r="D1069" i="4"/>
  <c r="E1069" i="4"/>
  <c r="F1069" i="4"/>
  <c r="G1069" i="4"/>
  <c r="H1069" i="4"/>
  <c r="C1070" i="4"/>
  <c r="D1070" i="4"/>
  <c r="E1070" i="4"/>
  <c r="F1070" i="4"/>
  <c r="G1070" i="4"/>
  <c r="H1070" i="4"/>
  <c r="C1071" i="4"/>
  <c r="D1071" i="4"/>
  <c r="E1071" i="4"/>
  <c r="F1071" i="4"/>
  <c r="G1071" i="4"/>
  <c r="H1071" i="4"/>
  <c r="C1072" i="4"/>
  <c r="D1072" i="4"/>
  <c r="E1072" i="4"/>
  <c r="F1072" i="4"/>
  <c r="G1072" i="4"/>
  <c r="H1072" i="4"/>
  <c r="C1073" i="4"/>
  <c r="D1073" i="4"/>
  <c r="E1073" i="4"/>
  <c r="F1073" i="4"/>
  <c r="G1073" i="4"/>
  <c r="H1073" i="4"/>
  <c r="C1074" i="4"/>
  <c r="D1074" i="4"/>
  <c r="E1074" i="4"/>
  <c r="F1074" i="4"/>
  <c r="G1074" i="4"/>
  <c r="H1074" i="4"/>
  <c r="C1075" i="4"/>
  <c r="D1075" i="4"/>
  <c r="E1075" i="4"/>
  <c r="F1075" i="4"/>
  <c r="G1075" i="4"/>
  <c r="H1075" i="4"/>
  <c r="C1076" i="4"/>
  <c r="D1076" i="4"/>
  <c r="E1076" i="4"/>
  <c r="F1076" i="4"/>
  <c r="G1076" i="4"/>
  <c r="H1076" i="4"/>
  <c r="C1077" i="4"/>
  <c r="D1077" i="4"/>
  <c r="E1077" i="4"/>
  <c r="F1077" i="4"/>
  <c r="G1077" i="4"/>
  <c r="H1077" i="4"/>
  <c r="C1078" i="4"/>
  <c r="D1078" i="4"/>
  <c r="E1078" i="4"/>
  <c r="F1078" i="4"/>
  <c r="G1078" i="4"/>
  <c r="H1078" i="4"/>
  <c r="C1079" i="4"/>
  <c r="D1079" i="4"/>
  <c r="E1079" i="4"/>
  <c r="F1079" i="4"/>
  <c r="G1079" i="4"/>
  <c r="H1079" i="4"/>
  <c r="C1080" i="4"/>
  <c r="D1080" i="4"/>
  <c r="E1080" i="4"/>
  <c r="F1080" i="4"/>
  <c r="G1080" i="4"/>
  <c r="H1080" i="4"/>
  <c r="C1081" i="4"/>
  <c r="D1081" i="4"/>
  <c r="E1081" i="4"/>
  <c r="F1081" i="4"/>
  <c r="G1081" i="4"/>
  <c r="H1081" i="4"/>
  <c r="C1082" i="4"/>
  <c r="D1082" i="4"/>
  <c r="E1082" i="4"/>
  <c r="F1082" i="4"/>
  <c r="G1082" i="4"/>
  <c r="H1082" i="4"/>
  <c r="C1083" i="4"/>
  <c r="D1083" i="4"/>
  <c r="E1083" i="4"/>
  <c r="F1083" i="4"/>
  <c r="G1083" i="4"/>
  <c r="H1083" i="4"/>
  <c r="C1084" i="4"/>
  <c r="D1084" i="4"/>
  <c r="E1084" i="4"/>
  <c r="F1084" i="4"/>
  <c r="G1084" i="4"/>
  <c r="H1084" i="4"/>
  <c r="C1085" i="4"/>
  <c r="D1085" i="4"/>
  <c r="E1085" i="4"/>
  <c r="F1085" i="4"/>
  <c r="G1085" i="4"/>
  <c r="H1085" i="4"/>
  <c r="C1086" i="4"/>
  <c r="D1086" i="4"/>
  <c r="E1086" i="4"/>
  <c r="F1086" i="4"/>
  <c r="G1086" i="4"/>
  <c r="H1086" i="4"/>
  <c r="C1087" i="4"/>
  <c r="D1087" i="4"/>
  <c r="E1087" i="4"/>
  <c r="F1087" i="4"/>
  <c r="G1087" i="4"/>
  <c r="H1087" i="4"/>
  <c r="C1088" i="4"/>
  <c r="D1088" i="4"/>
  <c r="E1088" i="4"/>
  <c r="F1088" i="4"/>
  <c r="G1088" i="4"/>
  <c r="H1088" i="4"/>
  <c r="C1089" i="4"/>
  <c r="D1089" i="4"/>
  <c r="E1089" i="4"/>
  <c r="F1089" i="4"/>
  <c r="G1089" i="4"/>
  <c r="H1089" i="4"/>
  <c r="C1090" i="4"/>
  <c r="D1090" i="4"/>
  <c r="E1090" i="4"/>
  <c r="F1090" i="4"/>
  <c r="G1090" i="4"/>
  <c r="H1090" i="4"/>
  <c r="C1091" i="4"/>
  <c r="D1091" i="4"/>
  <c r="E1091" i="4"/>
  <c r="F1091" i="4"/>
  <c r="G1091" i="4"/>
  <c r="H1091" i="4"/>
  <c r="C1092" i="4"/>
  <c r="D1092" i="4"/>
  <c r="E1092" i="4"/>
  <c r="F1092" i="4"/>
  <c r="G1092" i="4"/>
  <c r="H1092" i="4"/>
  <c r="C1093" i="4"/>
  <c r="D1093" i="4"/>
  <c r="E1093" i="4"/>
  <c r="F1093" i="4"/>
  <c r="G1093" i="4"/>
  <c r="H1093" i="4"/>
  <c r="C1094" i="4"/>
  <c r="D1094" i="4"/>
  <c r="E1094" i="4"/>
  <c r="F1094" i="4"/>
  <c r="G1094" i="4"/>
  <c r="H1094" i="4"/>
  <c r="C1095" i="4"/>
  <c r="D1095" i="4"/>
  <c r="E1095" i="4"/>
  <c r="F1095" i="4"/>
  <c r="G1095" i="4"/>
  <c r="H1095" i="4"/>
  <c r="C1096" i="4"/>
  <c r="D1096" i="4"/>
  <c r="E1096" i="4"/>
  <c r="F1096" i="4"/>
  <c r="G1096" i="4"/>
  <c r="H1096" i="4"/>
  <c r="C1097" i="4"/>
  <c r="D1097" i="4"/>
  <c r="E1097" i="4"/>
  <c r="F1097" i="4"/>
  <c r="G1097" i="4"/>
  <c r="H1097" i="4"/>
  <c r="C1098" i="4"/>
  <c r="D1098" i="4"/>
  <c r="E1098" i="4"/>
  <c r="F1098" i="4"/>
  <c r="G1098" i="4"/>
  <c r="H1098" i="4"/>
  <c r="C1099" i="4"/>
  <c r="D1099" i="4"/>
  <c r="E1099" i="4"/>
  <c r="F1099" i="4"/>
  <c r="G1099" i="4"/>
  <c r="H1099" i="4"/>
  <c r="C1100" i="4"/>
  <c r="D1100" i="4"/>
  <c r="E1100" i="4"/>
  <c r="F1100" i="4"/>
  <c r="G1100" i="4"/>
  <c r="H1100" i="4"/>
  <c r="C1101" i="4"/>
  <c r="D1101" i="4"/>
  <c r="E1101" i="4"/>
  <c r="F1101" i="4"/>
  <c r="G1101" i="4"/>
  <c r="H1101" i="4"/>
  <c r="C1102" i="4"/>
  <c r="D1102" i="4"/>
  <c r="E1102" i="4"/>
  <c r="F1102" i="4"/>
  <c r="G1102" i="4"/>
  <c r="H1102" i="4"/>
  <c r="C1103" i="4"/>
  <c r="D1103" i="4"/>
  <c r="E1103" i="4"/>
  <c r="F1103" i="4"/>
  <c r="G1103" i="4"/>
  <c r="H1103" i="4"/>
  <c r="C1104" i="4"/>
  <c r="D1104" i="4"/>
  <c r="E1104" i="4"/>
  <c r="F1104" i="4"/>
  <c r="G1104" i="4"/>
  <c r="H1104" i="4"/>
  <c r="C1105" i="4"/>
  <c r="D1105" i="4"/>
  <c r="E1105" i="4"/>
  <c r="F1105" i="4"/>
  <c r="G1105" i="4"/>
  <c r="H1105" i="4"/>
  <c r="C1106" i="4"/>
  <c r="D1106" i="4"/>
  <c r="E1106" i="4"/>
  <c r="F1106" i="4"/>
  <c r="G1106" i="4"/>
  <c r="H1106" i="4"/>
  <c r="C1107" i="4"/>
  <c r="D1107" i="4"/>
  <c r="E1107" i="4"/>
  <c r="F1107" i="4"/>
  <c r="G1107" i="4"/>
  <c r="H1107" i="4"/>
  <c r="C1108" i="4"/>
  <c r="D1108" i="4"/>
  <c r="E1108" i="4"/>
  <c r="F1108" i="4"/>
  <c r="G1108" i="4"/>
  <c r="H1108" i="4"/>
  <c r="C1109" i="4"/>
  <c r="D1109" i="4"/>
  <c r="E1109" i="4"/>
  <c r="F1109" i="4"/>
  <c r="G1109" i="4"/>
  <c r="H1109" i="4"/>
  <c r="C1110" i="4"/>
  <c r="D1110" i="4"/>
  <c r="E1110" i="4"/>
  <c r="F1110" i="4"/>
  <c r="G1110" i="4"/>
  <c r="H1110" i="4"/>
  <c r="C1111" i="4"/>
  <c r="D1111" i="4"/>
  <c r="E1111" i="4"/>
  <c r="F1111" i="4"/>
  <c r="G1111" i="4"/>
  <c r="H1111" i="4"/>
  <c r="C1112" i="4"/>
  <c r="D1112" i="4"/>
  <c r="E1112" i="4"/>
  <c r="F1112" i="4"/>
  <c r="G1112" i="4"/>
  <c r="H1112" i="4"/>
  <c r="C1113" i="4"/>
  <c r="D1113" i="4"/>
  <c r="E1113" i="4"/>
  <c r="F1113" i="4"/>
  <c r="G1113" i="4"/>
  <c r="H1113" i="4"/>
  <c r="C1114" i="4"/>
  <c r="D1114" i="4"/>
  <c r="E1114" i="4"/>
  <c r="F1114" i="4"/>
  <c r="G1114" i="4"/>
  <c r="H1114" i="4"/>
  <c r="C1115" i="4"/>
  <c r="D1115" i="4"/>
  <c r="E1115" i="4"/>
  <c r="F1115" i="4"/>
  <c r="G1115" i="4"/>
  <c r="H1115" i="4"/>
  <c r="C1116" i="4"/>
  <c r="D1116" i="4"/>
  <c r="E1116" i="4"/>
  <c r="F1116" i="4"/>
  <c r="G1116" i="4"/>
  <c r="H1116" i="4"/>
  <c r="C1117" i="4"/>
  <c r="D1117" i="4"/>
  <c r="E1117" i="4"/>
  <c r="F1117" i="4"/>
  <c r="G1117" i="4"/>
  <c r="H1117" i="4"/>
  <c r="C1118" i="4"/>
  <c r="D1118" i="4"/>
  <c r="E1118" i="4"/>
  <c r="F1118" i="4"/>
  <c r="G1118" i="4"/>
  <c r="H1118" i="4"/>
  <c r="C1119" i="4"/>
  <c r="D1119" i="4"/>
  <c r="E1119" i="4"/>
  <c r="F1119" i="4"/>
  <c r="G1119" i="4"/>
  <c r="H1119" i="4"/>
  <c r="C1120" i="4"/>
  <c r="D1120" i="4"/>
  <c r="E1120" i="4"/>
  <c r="F1120" i="4"/>
  <c r="G1120" i="4"/>
  <c r="H1120" i="4"/>
  <c r="C1121" i="4"/>
  <c r="D1121" i="4"/>
  <c r="E1121" i="4"/>
  <c r="F1121" i="4"/>
  <c r="G1121" i="4"/>
  <c r="H1121" i="4"/>
  <c r="C1122" i="4"/>
  <c r="D1122" i="4"/>
  <c r="E1122" i="4"/>
  <c r="F1122" i="4"/>
  <c r="G1122" i="4"/>
  <c r="H1122" i="4"/>
  <c r="C1123" i="4"/>
  <c r="D1123" i="4"/>
  <c r="E1123" i="4"/>
  <c r="F1123" i="4"/>
  <c r="G1123" i="4"/>
  <c r="H1123" i="4"/>
  <c r="C1124" i="4"/>
  <c r="D1124" i="4"/>
  <c r="E1124" i="4"/>
  <c r="F1124" i="4"/>
  <c r="G1124" i="4"/>
  <c r="H1124" i="4"/>
  <c r="C1125" i="4"/>
  <c r="D1125" i="4"/>
  <c r="E1125" i="4"/>
  <c r="F1125" i="4"/>
  <c r="G1125" i="4"/>
  <c r="H1125" i="4"/>
  <c r="C1126" i="4"/>
  <c r="D1126" i="4"/>
  <c r="E1126" i="4"/>
  <c r="F1126" i="4"/>
  <c r="G1126" i="4"/>
  <c r="H1126" i="4"/>
  <c r="C1127" i="4"/>
  <c r="D1127" i="4"/>
  <c r="E1127" i="4"/>
  <c r="F1127" i="4"/>
  <c r="G1127" i="4"/>
  <c r="H1127" i="4"/>
  <c r="C1128" i="4"/>
  <c r="D1128" i="4"/>
  <c r="E1128" i="4"/>
  <c r="F1128" i="4"/>
  <c r="G1128" i="4"/>
  <c r="H1128" i="4"/>
  <c r="C1129" i="4"/>
  <c r="D1129" i="4"/>
  <c r="E1129" i="4"/>
  <c r="F1129" i="4"/>
  <c r="G1129" i="4"/>
  <c r="H1129" i="4"/>
  <c r="C1130" i="4"/>
  <c r="D1130" i="4"/>
  <c r="E1130" i="4"/>
  <c r="F1130" i="4"/>
  <c r="G1130" i="4"/>
  <c r="H1130" i="4"/>
  <c r="C1131" i="4"/>
  <c r="D1131" i="4"/>
  <c r="E1131" i="4"/>
  <c r="F1131" i="4"/>
  <c r="G1131" i="4"/>
  <c r="H1131" i="4"/>
  <c r="C1132" i="4"/>
  <c r="D1132" i="4"/>
  <c r="E1132" i="4"/>
  <c r="F1132" i="4"/>
  <c r="G1132" i="4"/>
  <c r="H1132" i="4"/>
  <c r="C1133" i="4"/>
  <c r="D1133" i="4"/>
  <c r="E1133" i="4"/>
  <c r="F1133" i="4"/>
  <c r="G1133" i="4"/>
  <c r="H1133" i="4"/>
  <c r="C1134" i="4"/>
  <c r="D1134" i="4"/>
  <c r="E1134" i="4"/>
  <c r="F1134" i="4"/>
  <c r="G1134" i="4"/>
  <c r="H1134" i="4"/>
  <c r="C1135" i="4"/>
  <c r="D1135" i="4"/>
  <c r="E1135" i="4"/>
  <c r="F1135" i="4"/>
  <c r="G1135" i="4"/>
  <c r="H1135" i="4"/>
  <c r="C1136" i="4"/>
  <c r="D1136" i="4"/>
  <c r="E1136" i="4"/>
  <c r="F1136" i="4"/>
  <c r="G1136" i="4"/>
  <c r="H1136" i="4"/>
  <c r="C1137" i="4"/>
  <c r="D1137" i="4"/>
  <c r="E1137" i="4"/>
  <c r="F1137" i="4"/>
  <c r="G1137" i="4"/>
  <c r="H1137" i="4"/>
  <c r="C1138" i="4"/>
  <c r="D1138" i="4"/>
  <c r="E1138" i="4"/>
  <c r="F1138" i="4"/>
  <c r="G1138" i="4"/>
  <c r="H1138" i="4"/>
  <c r="C1139" i="4"/>
  <c r="D1139" i="4"/>
  <c r="E1139" i="4"/>
  <c r="F1139" i="4"/>
  <c r="G1139" i="4"/>
  <c r="H1139" i="4"/>
  <c r="C1140" i="4"/>
  <c r="D1140" i="4"/>
  <c r="E1140" i="4"/>
  <c r="F1140" i="4"/>
  <c r="G1140" i="4"/>
  <c r="H1140" i="4"/>
  <c r="C1141" i="4"/>
  <c r="D1141" i="4"/>
  <c r="E1141" i="4"/>
  <c r="F1141" i="4"/>
  <c r="G1141" i="4"/>
  <c r="H1141" i="4"/>
  <c r="C1142" i="4"/>
  <c r="D1142" i="4"/>
  <c r="E1142" i="4"/>
  <c r="F1142" i="4"/>
  <c r="G1142" i="4"/>
  <c r="H1142" i="4"/>
  <c r="C1143" i="4"/>
  <c r="D1143" i="4"/>
  <c r="E1143" i="4"/>
  <c r="F1143" i="4"/>
  <c r="G1143" i="4"/>
  <c r="H1143" i="4"/>
  <c r="C1144" i="4"/>
  <c r="D1144" i="4"/>
  <c r="E1144" i="4"/>
  <c r="F1144" i="4"/>
  <c r="G1144" i="4"/>
  <c r="H1144" i="4"/>
  <c r="C1145" i="4"/>
  <c r="D1145" i="4"/>
  <c r="E1145" i="4"/>
  <c r="F1145" i="4"/>
  <c r="G1145" i="4"/>
  <c r="H1145" i="4"/>
  <c r="C1146" i="4"/>
  <c r="D1146" i="4"/>
  <c r="E1146" i="4"/>
  <c r="F1146" i="4"/>
  <c r="G1146" i="4"/>
  <c r="H1146" i="4"/>
  <c r="C1147" i="4"/>
  <c r="D1147" i="4"/>
  <c r="E1147" i="4"/>
  <c r="F1147" i="4"/>
  <c r="G1147" i="4"/>
  <c r="H1147" i="4"/>
  <c r="C1148" i="4"/>
  <c r="D1148" i="4"/>
  <c r="E1148" i="4"/>
  <c r="F1148" i="4"/>
  <c r="G1148" i="4"/>
  <c r="H1148" i="4"/>
  <c r="C1149" i="4"/>
  <c r="D1149" i="4"/>
  <c r="E1149" i="4"/>
  <c r="F1149" i="4"/>
  <c r="G1149" i="4"/>
  <c r="H1149" i="4"/>
  <c r="C1150" i="4"/>
  <c r="D1150" i="4"/>
  <c r="E1150" i="4"/>
  <c r="F1150" i="4"/>
  <c r="G1150" i="4"/>
  <c r="H1150" i="4"/>
  <c r="C1151" i="4"/>
  <c r="D1151" i="4"/>
  <c r="E1151" i="4"/>
  <c r="F1151" i="4"/>
  <c r="G1151" i="4"/>
  <c r="H1151" i="4"/>
  <c r="C1152" i="4"/>
  <c r="D1152" i="4"/>
  <c r="E1152" i="4"/>
  <c r="F1152" i="4"/>
  <c r="G1152" i="4"/>
  <c r="H1152" i="4"/>
  <c r="C1153" i="4"/>
  <c r="D1153" i="4"/>
  <c r="E1153" i="4"/>
  <c r="F1153" i="4"/>
  <c r="G1153" i="4"/>
  <c r="H1153" i="4"/>
  <c r="C1154" i="4"/>
  <c r="D1154" i="4"/>
  <c r="E1154" i="4"/>
  <c r="F1154" i="4"/>
  <c r="G1154" i="4"/>
  <c r="H1154" i="4"/>
  <c r="C1155" i="4"/>
  <c r="D1155" i="4"/>
  <c r="E1155" i="4"/>
  <c r="F1155" i="4"/>
  <c r="G1155" i="4"/>
  <c r="H1155" i="4"/>
  <c r="C1156" i="4"/>
  <c r="D1156" i="4"/>
  <c r="E1156" i="4"/>
  <c r="F1156" i="4"/>
  <c r="G1156" i="4"/>
  <c r="H1156" i="4"/>
  <c r="C1157" i="4"/>
  <c r="D1157" i="4"/>
  <c r="E1157" i="4"/>
  <c r="F1157" i="4"/>
  <c r="G1157" i="4"/>
  <c r="H1157" i="4"/>
  <c r="C1158" i="4"/>
  <c r="D1158" i="4"/>
  <c r="E1158" i="4"/>
  <c r="F1158" i="4"/>
  <c r="G1158" i="4"/>
  <c r="H1158" i="4"/>
  <c r="C1159" i="4"/>
  <c r="D1159" i="4"/>
  <c r="E1159" i="4"/>
  <c r="F1159" i="4"/>
  <c r="G1159" i="4"/>
  <c r="H1159" i="4"/>
  <c r="C1160" i="4"/>
  <c r="D1160" i="4"/>
  <c r="E1160" i="4"/>
  <c r="F1160" i="4"/>
  <c r="G1160" i="4"/>
  <c r="H1160" i="4"/>
  <c r="C1161" i="4"/>
  <c r="D1161" i="4"/>
  <c r="E1161" i="4"/>
  <c r="F1161" i="4"/>
  <c r="G1161" i="4"/>
  <c r="H1161" i="4"/>
  <c r="C1162" i="4"/>
  <c r="D1162" i="4"/>
  <c r="E1162" i="4"/>
  <c r="F1162" i="4"/>
  <c r="G1162" i="4"/>
  <c r="H1162" i="4"/>
  <c r="C1163" i="4"/>
  <c r="D1163" i="4"/>
  <c r="E1163" i="4"/>
  <c r="F1163" i="4"/>
  <c r="G1163" i="4"/>
  <c r="H1163" i="4"/>
  <c r="C1164" i="4"/>
  <c r="D1164" i="4"/>
  <c r="E1164" i="4"/>
  <c r="F1164" i="4"/>
  <c r="G1164" i="4"/>
  <c r="H1164" i="4"/>
  <c r="C1165" i="4"/>
  <c r="D1165" i="4"/>
  <c r="E1165" i="4"/>
  <c r="F1165" i="4"/>
  <c r="G1165" i="4"/>
  <c r="H1165" i="4"/>
  <c r="C1166" i="4"/>
  <c r="D1166" i="4"/>
  <c r="E1166" i="4"/>
  <c r="F1166" i="4"/>
  <c r="G1166" i="4"/>
  <c r="H1166" i="4"/>
  <c r="C1167" i="4"/>
  <c r="D1167" i="4"/>
  <c r="E1167" i="4"/>
  <c r="F1167" i="4"/>
  <c r="G1167" i="4"/>
  <c r="H1167" i="4"/>
  <c r="C1168" i="4"/>
  <c r="D1168" i="4"/>
  <c r="E1168" i="4"/>
  <c r="F1168" i="4"/>
  <c r="G1168" i="4"/>
  <c r="H1168" i="4"/>
  <c r="C1169" i="4"/>
  <c r="D1169" i="4"/>
  <c r="E1169" i="4"/>
  <c r="F1169" i="4"/>
  <c r="G1169" i="4"/>
  <c r="H1169" i="4"/>
  <c r="C1170" i="4"/>
  <c r="D1170" i="4"/>
  <c r="E1170" i="4"/>
  <c r="F1170" i="4"/>
  <c r="G1170" i="4"/>
  <c r="H1170" i="4"/>
  <c r="C1171" i="4"/>
  <c r="D1171" i="4"/>
  <c r="E1171" i="4"/>
  <c r="F1171" i="4"/>
  <c r="G1171" i="4"/>
  <c r="H1171" i="4"/>
  <c r="C1172" i="4"/>
  <c r="D1172" i="4"/>
  <c r="E1172" i="4"/>
  <c r="F1172" i="4"/>
  <c r="G1172" i="4"/>
  <c r="H1172" i="4"/>
  <c r="C1173" i="4"/>
  <c r="D1173" i="4"/>
  <c r="E1173" i="4"/>
  <c r="F1173" i="4"/>
  <c r="G1173" i="4"/>
  <c r="H1173" i="4"/>
  <c r="C1174" i="4"/>
  <c r="D1174" i="4"/>
  <c r="E1174" i="4"/>
  <c r="F1174" i="4"/>
  <c r="G1174" i="4"/>
  <c r="H1174" i="4"/>
  <c r="C1175" i="4"/>
  <c r="D1175" i="4"/>
  <c r="E1175" i="4"/>
  <c r="F1175" i="4"/>
  <c r="G1175" i="4"/>
  <c r="H1175" i="4"/>
  <c r="C1176" i="4"/>
  <c r="D1176" i="4"/>
  <c r="E1176" i="4"/>
  <c r="F1176" i="4"/>
  <c r="G1176" i="4"/>
  <c r="H1176" i="4"/>
  <c r="C1177" i="4"/>
  <c r="D1177" i="4"/>
  <c r="E1177" i="4"/>
  <c r="F1177" i="4"/>
  <c r="G1177" i="4"/>
  <c r="H1177" i="4"/>
  <c r="C1178" i="4"/>
  <c r="D1178" i="4"/>
  <c r="E1178" i="4"/>
  <c r="F1178" i="4"/>
  <c r="G1178" i="4"/>
  <c r="H1178" i="4"/>
  <c r="C1179" i="4"/>
  <c r="D1179" i="4"/>
  <c r="E1179" i="4"/>
  <c r="F1179" i="4"/>
  <c r="G1179" i="4"/>
  <c r="H1179" i="4"/>
  <c r="C1180" i="4"/>
  <c r="D1180" i="4"/>
  <c r="E1180" i="4"/>
  <c r="F1180" i="4"/>
  <c r="G1180" i="4"/>
  <c r="H1180" i="4"/>
  <c r="C1181" i="4"/>
  <c r="D1181" i="4"/>
  <c r="E1181" i="4"/>
  <c r="F1181" i="4"/>
  <c r="G1181" i="4"/>
  <c r="H1181" i="4"/>
  <c r="C1182" i="4"/>
  <c r="D1182" i="4"/>
  <c r="E1182" i="4"/>
  <c r="F1182" i="4"/>
  <c r="G1182" i="4"/>
  <c r="H1182" i="4"/>
  <c r="C1183" i="4"/>
  <c r="D1183" i="4"/>
  <c r="E1183" i="4"/>
  <c r="F1183" i="4"/>
  <c r="G1183" i="4"/>
  <c r="H1183" i="4"/>
  <c r="C1184" i="4"/>
  <c r="D1184" i="4"/>
  <c r="E1184" i="4"/>
  <c r="F1184" i="4"/>
  <c r="G1184" i="4"/>
  <c r="H1184" i="4"/>
  <c r="C1185" i="4"/>
  <c r="D1185" i="4"/>
  <c r="E1185" i="4"/>
  <c r="F1185" i="4"/>
  <c r="G1185" i="4"/>
  <c r="H1185" i="4"/>
  <c r="C1186" i="4"/>
  <c r="D1186" i="4"/>
  <c r="E1186" i="4"/>
  <c r="F1186" i="4"/>
  <c r="G1186" i="4"/>
  <c r="H1186" i="4"/>
  <c r="C1187" i="4"/>
  <c r="D1187" i="4"/>
  <c r="E1187" i="4"/>
  <c r="F1187" i="4"/>
  <c r="G1187" i="4"/>
  <c r="H1187" i="4"/>
  <c r="C1188" i="4"/>
  <c r="D1188" i="4"/>
  <c r="E1188" i="4"/>
  <c r="F1188" i="4"/>
  <c r="G1188" i="4"/>
  <c r="H1188" i="4"/>
  <c r="C1189" i="4"/>
  <c r="D1189" i="4"/>
  <c r="E1189" i="4"/>
  <c r="F1189" i="4"/>
  <c r="G1189" i="4"/>
  <c r="H1189" i="4"/>
  <c r="C1190" i="4"/>
  <c r="D1190" i="4"/>
  <c r="E1190" i="4"/>
  <c r="F1190" i="4"/>
  <c r="G1190" i="4"/>
  <c r="H1190" i="4"/>
  <c r="C1191" i="4"/>
  <c r="D1191" i="4"/>
  <c r="E1191" i="4"/>
  <c r="F1191" i="4"/>
  <c r="G1191" i="4"/>
  <c r="H1191" i="4"/>
  <c r="C1192" i="4"/>
  <c r="D1192" i="4"/>
  <c r="E1192" i="4"/>
  <c r="F1192" i="4"/>
  <c r="G1192" i="4"/>
  <c r="H1192" i="4"/>
  <c r="C1193" i="4"/>
  <c r="D1193" i="4"/>
  <c r="E1193" i="4"/>
  <c r="F1193" i="4"/>
  <c r="G1193" i="4"/>
  <c r="H1193" i="4"/>
  <c r="C1194" i="4"/>
  <c r="D1194" i="4"/>
  <c r="E1194" i="4"/>
  <c r="F1194" i="4"/>
  <c r="G1194" i="4"/>
  <c r="H1194" i="4"/>
  <c r="C1195" i="4"/>
  <c r="D1195" i="4"/>
  <c r="E1195" i="4"/>
  <c r="F1195" i="4"/>
  <c r="G1195" i="4"/>
  <c r="H1195" i="4"/>
  <c r="C1196" i="4"/>
  <c r="D1196" i="4"/>
  <c r="E1196" i="4"/>
  <c r="F1196" i="4"/>
  <c r="G1196" i="4"/>
  <c r="H1196" i="4"/>
  <c r="C1197" i="4"/>
  <c r="D1197" i="4"/>
  <c r="E1197" i="4"/>
  <c r="F1197" i="4"/>
  <c r="G1197" i="4"/>
  <c r="H1197" i="4"/>
  <c r="C1198" i="4"/>
  <c r="D1198" i="4"/>
  <c r="E1198" i="4"/>
  <c r="F1198" i="4"/>
  <c r="G1198" i="4"/>
  <c r="H1198" i="4"/>
  <c r="C1199" i="4"/>
  <c r="D1199" i="4"/>
  <c r="E1199" i="4"/>
  <c r="F1199" i="4"/>
  <c r="G1199" i="4"/>
  <c r="H1199" i="4"/>
  <c r="C1200" i="4"/>
  <c r="D1200" i="4"/>
  <c r="E1200" i="4"/>
  <c r="F1200" i="4"/>
  <c r="G1200" i="4"/>
  <c r="H1200" i="4"/>
  <c r="C1201" i="4"/>
  <c r="D1201" i="4"/>
  <c r="E1201" i="4"/>
  <c r="F1201" i="4"/>
  <c r="G1201" i="4"/>
  <c r="H1201" i="4"/>
  <c r="C1202" i="4"/>
  <c r="D1202" i="4"/>
  <c r="E1202" i="4"/>
  <c r="F1202" i="4"/>
  <c r="G1202" i="4"/>
  <c r="H1202" i="4"/>
  <c r="C1203" i="4"/>
  <c r="D1203" i="4"/>
  <c r="E1203" i="4"/>
  <c r="F1203" i="4"/>
  <c r="G1203" i="4"/>
  <c r="H1203" i="4"/>
  <c r="C1204" i="4"/>
  <c r="D1204" i="4"/>
  <c r="E1204" i="4"/>
  <c r="F1204" i="4"/>
  <c r="G1204" i="4"/>
  <c r="H1204" i="4"/>
  <c r="C1205" i="4"/>
  <c r="D1205" i="4"/>
  <c r="E1205" i="4"/>
  <c r="F1205" i="4"/>
  <c r="G1205" i="4"/>
  <c r="H1205" i="4"/>
  <c r="C1206" i="4"/>
  <c r="D1206" i="4"/>
  <c r="E1206" i="4"/>
  <c r="F1206" i="4"/>
  <c r="G1206" i="4"/>
  <c r="H1206" i="4"/>
  <c r="C1207" i="4"/>
  <c r="D1207" i="4"/>
  <c r="E1207" i="4"/>
  <c r="F1207" i="4"/>
  <c r="G1207" i="4"/>
  <c r="H1207" i="4"/>
  <c r="C1208" i="4"/>
  <c r="D1208" i="4"/>
  <c r="E1208" i="4"/>
  <c r="F1208" i="4"/>
  <c r="G1208" i="4"/>
  <c r="H1208" i="4"/>
  <c r="C1209" i="4"/>
  <c r="D1209" i="4"/>
  <c r="E1209" i="4"/>
  <c r="F1209" i="4"/>
  <c r="G1209" i="4"/>
  <c r="H1209" i="4"/>
  <c r="C1210" i="4"/>
  <c r="D1210" i="4"/>
  <c r="E1210" i="4"/>
  <c r="F1210" i="4"/>
  <c r="G1210" i="4"/>
  <c r="H1210" i="4"/>
  <c r="C1211" i="4"/>
  <c r="D1211" i="4"/>
  <c r="E1211" i="4"/>
  <c r="F1211" i="4"/>
  <c r="G1211" i="4"/>
  <c r="H1211" i="4"/>
  <c r="C1212" i="4"/>
  <c r="D1212" i="4"/>
  <c r="E1212" i="4"/>
  <c r="F1212" i="4"/>
  <c r="G1212" i="4"/>
  <c r="H1212" i="4"/>
  <c r="C1213" i="4"/>
  <c r="D1213" i="4"/>
  <c r="E1213" i="4"/>
  <c r="F1213" i="4"/>
  <c r="G1213" i="4"/>
  <c r="H1213" i="4"/>
  <c r="C1214" i="4"/>
  <c r="D1214" i="4"/>
  <c r="E1214" i="4"/>
  <c r="F1214" i="4"/>
  <c r="G1214" i="4"/>
  <c r="H1214" i="4"/>
  <c r="C1215" i="4"/>
  <c r="D1215" i="4"/>
  <c r="E1215" i="4"/>
  <c r="F1215" i="4"/>
  <c r="G1215" i="4"/>
  <c r="H1215" i="4" s="1"/>
  <c r="C1216" i="4"/>
  <c r="D1216" i="4"/>
  <c r="E1216" i="4"/>
  <c r="F1216" i="4"/>
  <c r="G1216" i="4"/>
  <c r="H1216" i="4"/>
  <c r="C1217" i="4"/>
  <c r="E1217" i="4" s="1"/>
  <c r="D1217" i="4"/>
  <c r="F1217" i="4"/>
  <c r="G1217" i="4"/>
  <c r="H1217" i="4" s="1"/>
  <c r="C1218" i="4"/>
  <c r="D1218" i="4"/>
  <c r="E1218" i="4"/>
  <c r="F1218" i="4"/>
  <c r="G1218" i="4"/>
  <c r="H1218" i="4"/>
  <c r="C1219" i="4"/>
  <c r="E1219" i="4" s="1"/>
  <c r="D1219" i="4"/>
  <c r="F1219" i="4"/>
  <c r="G1219" i="4"/>
  <c r="H1219" i="4" s="1"/>
  <c r="C1220" i="4"/>
  <c r="D1220" i="4"/>
  <c r="E1220" i="4"/>
  <c r="F1220" i="4"/>
  <c r="G1220" i="4"/>
  <c r="H1220" i="4"/>
  <c r="C1221" i="4"/>
  <c r="E1221" i="4" s="1"/>
  <c r="D1221" i="4"/>
  <c r="F1221" i="4"/>
  <c r="G1221" i="4"/>
  <c r="H1221" i="4" s="1"/>
  <c r="C1222" i="4"/>
  <c r="D1222" i="4"/>
  <c r="E1222" i="4"/>
  <c r="F1222" i="4"/>
  <c r="G1222" i="4"/>
  <c r="H1222" i="4"/>
  <c r="C1223" i="4"/>
  <c r="E1223" i="4" s="1"/>
  <c r="D1223" i="4"/>
  <c r="F1223" i="4"/>
  <c r="G1223" i="4"/>
  <c r="H1223" i="4" s="1"/>
  <c r="C1224" i="4"/>
  <c r="D1224" i="4"/>
  <c r="E1224" i="4"/>
  <c r="F1224" i="4"/>
  <c r="G1224" i="4"/>
  <c r="H1224" i="4"/>
  <c r="C1225" i="4"/>
  <c r="E1225" i="4" s="1"/>
  <c r="D1225" i="4"/>
  <c r="F1225" i="4"/>
  <c r="G1225" i="4"/>
  <c r="H1225" i="4" s="1"/>
  <c r="C1226" i="4"/>
  <c r="D1226" i="4"/>
  <c r="E1226" i="4"/>
  <c r="F1226" i="4"/>
  <c r="G1226" i="4"/>
  <c r="H1226" i="4"/>
  <c r="C1227" i="4"/>
  <c r="E1227" i="4" s="1"/>
  <c r="D1227" i="4"/>
  <c r="F1227" i="4"/>
  <c r="G1227" i="4"/>
  <c r="H1227" i="4" s="1"/>
  <c r="C1228" i="4"/>
  <c r="D1228" i="4"/>
  <c r="E1228" i="4"/>
  <c r="F1228" i="4"/>
  <c r="G1228" i="4"/>
  <c r="H1228" i="4"/>
  <c r="C1229" i="4"/>
  <c r="E1229" i="4" s="1"/>
  <c r="D1229" i="4"/>
  <c r="F1229" i="4"/>
  <c r="G1229" i="4"/>
  <c r="H1229" i="4" s="1"/>
  <c r="C1230" i="4"/>
  <c r="D1230" i="4"/>
  <c r="E1230" i="4"/>
  <c r="F1230" i="4"/>
  <c r="G1230" i="4"/>
  <c r="H1230" i="4"/>
  <c r="C1231" i="4"/>
  <c r="E1231" i="4" s="1"/>
  <c r="D1231" i="4"/>
  <c r="F1231" i="4"/>
  <c r="G1231" i="4"/>
  <c r="H1231" i="4" s="1"/>
  <c r="C1232" i="4"/>
  <c r="D1232" i="4"/>
  <c r="E1232" i="4"/>
  <c r="F1232" i="4"/>
  <c r="G1232" i="4"/>
  <c r="H1232" i="4"/>
  <c r="C1233" i="4"/>
  <c r="E1233" i="4" s="1"/>
  <c r="D1233" i="4"/>
  <c r="F1233" i="4"/>
  <c r="G1233" i="4"/>
  <c r="H1233" i="4" s="1"/>
  <c r="C1234" i="4"/>
  <c r="D1234" i="4"/>
  <c r="E1234" i="4"/>
  <c r="F1234" i="4"/>
  <c r="G1234" i="4"/>
  <c r="H1234" i="4"/>
  <c r="C1235" i="4"/>
  <c r="E1235" i="4" s="1"/>
  <c r="D1235" i="4"/>
  <c r="F1235" i="4"/>
  <c r="G1235" i="4"/>
  <c r="H1235" i="4" s="1"/>
  <c r="C1236" i="4"/>
  <c r="D1236" i="4"/>
  <c r="E1236" i="4"/>
  <c r="F1236" i="4"/>
  <c r="G1236" i="4"/>
  <c r="H1236" i="4"/>
  <c r="C1237" i="4"/>
  <c r="E1237" i="4" s="1"/>
  <c r="D1237" i="4"/>
  <c r="F1237" i="4"/>
  <c r="G1237" i="4"/>
  <c r="H1237" i="4" s="1"/>
  <c r="C1238" i="4"/>
  <c r="D1238" i="4"/>
  <c r="E1238" i="4"/>
  <c r="F1238" i="4"/>
  <c r="G1238" i="4"/>
  <c r="H1238" i="4"/>
  <c r="C1239" i="4"/>
  <c r="E1239" i="4" s="1"/>
  <c r="D1239" i="4"/>
  <c r="F1239" i="4"/>
  <c r="G1239" i="4"/>
  <c r="H1239" i="4" s="1"/>
  <c r="C1240" i="4"/>
  <c r="D1240" i="4"/>
  <c r="E1240" i="4"/>
  <c r="F1240" i="4"/>
  <c r="G1240" i="4"/>
  <c r="H1240" i="4"/>
  <c r="C1241" i="4"/>
  <c r="E1241" i="4" s="1"/>
  <c r="D1241" i="4"/>
  <c r="F1241" i="4"/>
  <c r="G1241" i="4"/>
  <c r="H1241" i="4" s="1"/>
  <c r="C1242" i="4"/>
  <c r="D1242" i="4"/>
  <c r="E1242" i="4"/>
  <c r="F1242" i="4"/>
  <c r="G1242" i="4"/>
  <c r="H1242" i="4"/>
  <c r="C1243" i="4"/>
  <c r="E1243" i="4" s="1"/>
  <c r="D1243" i="4"/>
  <c r="F1243" i="4"/>
  <c r="G1243" i="4"/>
  <c r="H1243" i="4" s="1"/>
  <c r="C1244" i="4"/>
  <c r="D1244" i="4"/>
  <c r="E1244" i="4"/>
  <c r="F1244" i="4"/>
  <c r="G1244" i="4"/>
  <c r="H1244" i="4"/>
  <c r="C1245" i="4"/>
  <c r="E1245" i="4" s="1"/>
  <c r="D1245" i="4"/>
  <c r="F1245" i="4"/>
  <c r="G1245" i="4"/>
  <c r="H1245" i="4" s="1"/>
  <c r="C1246" i="4"/>
  <c r="D1246" i="4"/>
  <c r="E1246" i="4"/>
  <c r="F1246" i="4"/>
  <c r="G1246" i="4"/>
  <c r="H1246" i="4"/>
  <c r="C1247" i="4"/>
  <c r="E1247" i="4" s="1"/>
  <c r="D1247" i="4"/>
  <c r="F1247" i="4"/>
  <c r="G1247" i="4"/>
  <c r="H1247" i="4" s="1"/>
  <c r="C1248" i="4"/>
  <c r="D1248" i="4"/>
  <c r="E1248" i="4"/>
  <c r="F1248" i="4"/>
  <c r="G1248" i="4"/>
  <c r="H1248" i="4"/>
  <c r="C1249" i="4"/>
  <c r="E1249" i="4" s="1"/>
  <c r="D1249" i="4"/>
  <c r="F1249" i="4"/>
  <c r="G1249" i="4"/>
  <c r="H1249" i="4" s="1"/>
  <c r="C1250" i="4"/>
  <c r="D1250" i="4"/>
  <c r="E1250" i="4"/>
  <c r="F1250" i="4"/>
  <c r="G1250" i="4"/>
  <c r="H1250" i="4"/>
  <c r="C1251" i="4"/>
  <c r="E1251" i="4" s="1"/>
  <c r="D1251" i="4"/>
  <c r="F1251" i="4"/>
  <c r="G1251" i="4"/>
  <c r="H1251" i="4" s="1"/>
  <c r="C1252" i="4"/>
  <c r="D1252" i="4"/>
  <c r="E1252" i="4"/>
  <c r="F1252" i="4"/>
  <c r="G1252" i="4"/>
  <c r="H1252" i="4"/>
  <c r="C1253" i="4"/>
  <c r="E1253" i="4" s="1"/>
  <c r="D1253" i="4"/>
  <c r="F1253" i="4"/>
  <c r="G1253" i="4"/>
  <c r="H1253" i="4" s="1"/>
  <c r="C1254" i="4"/>
  <c r="D1254" i="4"/>
  <c r="E1254" i="4"/>
  <c r="F1254" i="4"/>
  <c r="G1254" i="4"/>
  <c r="H1254" i="4"/>
  <c r="C1255" i="4"/>
  <c r="E1255" i="4" s="1"/>
  <c r="D1255" i="4"/>
  <c r="F1255" i="4"/>
  <c r="G1255" i="4"/>
  <c r="H1255" i="4" s="1"/>
  <c r="C1256" i="4"/>
  <c r="D1256" i="4"/>
  <c r="E1256" i="4"/>
  <c r="F1256" i="4"/>
  <c r="G1256" i="4"/>
  <c r="H1256" i="4"/>
  <c r="C1257" i="4"/>
  <c r="E1257" i="4" s="1"/>
  <c r="D1257" i="4"/>
  <c r="F1257" i="4"/>
  <c r="G1257" i="4"/>
  <c r="H1257" i="4" s="1"/>
  <c r="C1258" i="4"/>
  <c r="D1258" i="4"/>
  <c r="E1258" i="4"/>
  <c r="F1258" i="4"/>
  <c r="G1258" i="4"/>
  <c r="H1258" i="4"/>
  <c r="C1259" i="4"/>
  <c r="E1259" i="4" s="1"/>
  <c r="D1259" i="4"/>
  <c r="F1259" i="4"/>
  <c r="G1259" i="4"/>
  <c r="H1259" i="4" s="1"/>
  <c r="C1260" i="4"/>
  <c r="D1260" i="4"/>
  <c r="E1260" i="4"/>
  <c r="F1260" i="4"/>
  <c r="G1260" i="4"/>
  <c r="H1260" i="4"/>
  <c r="C1261" i="4"/>
  <c r="E1261" i="4" s="1"/>
  <c r="D1261" i="4"/>
  <c r="F1261" i="4"/>
  <c r="G1261" i="4"/>
  <c r="H1261" i="4" s="1"/>
  <c r="C1262" i="4"/>
  <c r="D1262" i="4"/>
  <c r="E1262" i="4"/>
  <c r="F1262" i="4"/>
  <c r="G1262" i="4"/>
  <c r="H1262" i="4"/>
  <c r="C1263" i="4"/>
  <c r="E1263" i="4" s="1"/>
  <c r="D1263" i="4"/>
  <c r="F1263" i="4"/>
  <c r="G1263" i="4"/>
  <c r="H1263" i="4" s="1"/>
  <c r="C1264" i="4"/>
  <c r="D1264" i="4"/>
  <c r="E1264" i="4"/>
  <c r="F1264" i="4"/>
  <c r="G1264" i="4"/>
  <c r="H1264" i="4"/>
  <c r="C1265" i="4"/>
  <c r="E1265" i="4" s="1"/>
  <c r="D1265" i="4"/>
  <c r="F1265" i="4"/>
  <c r="G1265" i="4"/>
  <c r="H1265" i="4" s="1"/>
  <c r="C1266" i="4"/>
  <c r="D1266" i="4"/>
  <c r="E1266" i="4"/>
  <c r="F1266" i="4"/>
  <c r="G1266" i="4"/>
  <c r="H1266" i="4"/>
  <c r="C1267" i="4"/>
  <c r="E1267" i="4" s="1"/>
  <c r="D1267" i="4"/>
  <c r="F1267" i="4"/>
  <c r="G1267" i="4"/>
  <c r="H1267" i="4" s="1"/>
  <c r="C1268" i="4"/>
  <c r="D1268" i="4"/>
  <c r="E1268" i="4"/>
  <c r="F1268" i="4"/>
  <c r="G1268" i="4"/>
  <c r="H1268" i="4" s="1"/>
  <c r="C1269" i="4"/>
  <c r="E1269" i="4" s="1"/>
  <c r="D1269" i="4"/>
  <c r="F1269" i="4"/>
  <c r="G1269" i="4"/>
  <c r="H1269" i="4" s="1"/>
  <c r="C1270" i="4"/>
  <c r="D1270" i="4"/>
  <c r="E1270" i="4"/>
  <c r="F1270" i="4"/>
  <c r="G1270" i="4"/>
  <c r="H1270" i="4" s="1"/>
  <c r="C1271" i="4"/>
  <c r="E1271" i="4" s="1"/>
  <c r="D1271" i="4"/>
  <c r="F1271" i="4"/>
  <c r="G1271" i="4"/>
  <c r="H1271" i="4" s="1"/>
  <c r="C1272" i="4"/>
  <c r="D1272" i="4"/>
  <c r="E1272" i="4"/>
  <c r="F1272" i="4"/>
  <c r="G1272" i="4"/>
  <c r="H1272" i="4" s="1"/>
  <c r="C1273" i="4"/>
  <c r="E1273" i="4" s="1"/>
  <c r="D1273" i="4"/>
  <c r="F1273" i="4"/>
  <c r="G1273" i="4"/>
  <c r="H1273" i="4" s="1"/>
  <c r="C1274" i="4"/>
  <c r="D1274" i="4"/>
  <c r="E1274" i="4"/>
  <c r="F1274" i="4"/>
  <c r="G1274" i="4"/>
  <c r="H1274" i="4" s="1"/>
  <c r="C1275" i="4"/>
  <c r="E1275" i="4" s="1"/>
  <c r="D1275" i="4"/>
  <c r="F1275" i="4"/>
  <c r="G1275" i="4"/>
  <c r="H1275" i="4" s="1"/>
  <c r="C1276" i="4"/>
  <c r="D1276" i="4"/>
  <c r="E1276" i="4"/>
  <c r="F1276" i="4"/>
  <c r="G1276" i="4"/>
  <c r="H1276" i="4" s="1"/>
  <c r="C1277" i="4"/>
  <c r="E1277" i="4" s="1"/>
  <c r="D1277" i="4"/>
  <c r="F1277" i="4"/>
  <c r="G1277" i="4"/>
  <c r="H1277" i="4" s="1"/>
  <c r="C1278" i="4"/>
  <c r="D1278" i="4"/>
  <c r="E1278" i="4"/>
  <c r="F1278" i="4"/>
  <c r="G1278" i="4"/>
  <c r="H1278" i="4" s="1"/>
  <c r="C1279" i="4"/>
  <c r="E1279" i="4" s="1"/>
  <c r="D1279" i="4"/>
  <c r="F1279" i="4"/>
  <c r="G1279" i="4"/>
  <c r="H1279" i="4" s="1"/>
  <c r="C1280" i="4"/>
  <c r="D1280" i="4"/>
  <c r="E1280" i="4"/>
  <c r="F1280" i="4"/>
  <c r="G1280" i="4"/>
  <c r="H1280" i="4" s="1"/>
  <c r="C1281" i="4"/>
  <c r="E1281" i="4" s="1"/>
  <c r="D1281" i="4"/>
  <c r="F1281" i="4"/>
  <c r="G1281" i="4"/>
  <c r="H1281" i="4" s="1"/>
  <c r="C1282" i="4"/>
  <c r="D1282" i="4"/>
  <c r="E1282" i="4"/>
  <c r="F1282" i="4"/>
  <c r="G1282" i="4"/>
  <c r="H1282" i="4" s="1"/>
  <c r="C1283" i="4"/>
  <c r="E1283" i="4" s="1"/>
  <c r="D1283" i="4"/>
  <c r="F1283" i="4"/>
  <c r="G1283" i="4"/>
  <c r="H1283" i="4" s="1"/>
  <c r="C1284" i="4"/>
  <c r="D1284" i="4"/>
  <c r="E1284" i="4"/>
  <c r="F1284" i="4"/>
  <c r="G1284" i="4"/>
  <c r="H1284" i="4" s="1"/>
  <c r="C1285" i="4"/>
  <c r="E1285" i="4" s="1"/>
  <c r="D1285" i="4"/>
  <c r="F1285" i="4"/>
  <c r="G1285" i="4"/>
  <c r="H1285" i="4" s="1"/>
  <c r="C1286" i="4"/>
  <c r="D1286" i="4"/>
  <c r="E1286" i="4"/>
  <c r="F1286" i="4"/>
  <c r="G1286" i="4"/>
  <c r="H1286" i="4" s="1"/>
  <c r="C1287" i="4"/>
  <c r="E1287" i="4" s="1"/>
  <c r="D1287" i="4"/>
  <c r="F1287" i="4"/>
  <c r="G1287" i="4"/>
  <c r="H1287" i="4" s="1"/>
  <c r="C1288" i="4"/>
  <c r="D1288" i="4"/>
  <c r="E1288" i="4"/>
  <c r="F1288" i="4"/>
  <c r="G1288" i="4"/>
  <c r="H1288" i="4" s="1"/>
  <c r="C1289" i="4"/>
  <c r="E1289" i="4" s="1"/>
  <c r="D1289" i="4"/>
  <c r="F1289" i="4"/>
  <c r="G1289" i="4"/>
  <c r="H1289" i="4" s="1"/>
  <c r="C1290" i="4"/>
  <c r="D1290" i="4"/>
  <c r="E1290" i="4"/>
  <c r="F1290" i="4"/>
  <c r="G1290" i="4"/>
  <c r="H1290" i="4" s="1"/>
  <c r="C1291" i="4"/>
  <c r="E1291" i="4" s="1"/>
  <c r="D1291" i="4"/>
  <c r="F1291" i="4"/>
  <c r="G1291" i="4"/>
  <c r="H1291" i="4" s="1"/>
  <c r="C1292" i="4"/>
  <c r="D1292" i="4"/>
  <c r="E1292" i="4"/>
  <c r="F1292" i="4"/>
  <c r="G1292" i="4"/>
  <c r="H1292" i="4" s="1"/>
  <c r="C1293" i="4"/>
  <c r="E1293" i="4" s="1"/>
  <c r="D1293" i="4"/>
  <c r="F1293" i="4"/>
  <c r="G1293" i="4"/>
  <c r="H1293" i="4" s="1"/>
  <c r="C1294" i="4"/>
  <c r="D1294" i="4"/>
  <c r="E1294" i="4"/>
  <c r="F1294" i="4"/>
  <c r="G1294" i="4"/>
  <c r="H1294" i="4" s="1"/>
  <c r="C1295" i="4"/>
  <c r="E1295" i="4" s="1"/>
  <c r="D1295" i="4"/>
  <c r="F1295" i="4"/>
  <c r="G1295" i="4"/>
  <c r="H1295" i="4" s="1"/>
  <c r="C1296" i="4"/>
  <c r="D1296" i="4"/>
  <c r="E1296" i="4"/>
  <c r="F1296" i="4"/>
  <c r="G1296" i="4"/>
  <c r="H1296" i="4" s="1"/>
  <c r="C1297" i="4"/>
  <c r="E1297" i="4" s="1"/>
  <c r="D1297" i="4"/>
  <c r="F1297" i="4"/>
  <c r="G1297" i="4"/>
  <c r="H1297" i="4" s="1"/>
  <c r="C1298" i="4"/>
  <c r="D1298" i="4"/>
  <c r="E1298" i="4"/>
  <c r="F1298" i="4"/>
  <c r="G1298" i="4"/>
  <c r="H1298" i="4" s="1"/>
  <c r="C1299" i="4"/>
  <c r="E1299" i="4" s="1"/>
  <c r="D1299" i="4"/>
  <c r="F1299" i="4"/>
  <c r="G1299" i="4"/>
  <c r="H1299" i="4" s="1"/>
  <c r="C1300" i="4"/>
  <c r="D1300" i="4"/>
  <c r="E1300" i="4"/>
  <c r="F1300" i="4"/>
  <c r="G1300" i="4"/>
  <c r="H1300" i="4" s="1"/>
  <c r="C1301" i="4"/>
  <c r="E1301" i="4" s="1"/>
  <c r="D1301" i="4"/>
  <c r="F1301" i="4"/>
  <c r="G1301" i="4"/>
  <c r="H1301" i="4" s="1"/>
  <c r="C1302" i="4"/>
  <c r="D1302" i="4"/>
  <c r="E1302" i="4"/>
  <c r="F1302" i="4"/>
  <c r="G1302" i="4"/>
  <c r="H1302" i="4" s="1"/>
  <c r="C1303" i="4"/>
  <c r="E1303" i="4" s="1"/>
  <c r="D1303" i="4"/>
  <c r="F1303" i="4"/>
  <c r="G1303" i="4"/>
  <c r="H1303" i="4" s="1"/>
  <c r="C1304" i="4"/>
  <c r="D1304" i="4"/>
  <c r="E1304" i="4"/>
  <c r="F1304" i="4"/>
  <c r="G1304" i="4"/>
  <c r="H1304" i="4" s="1"/>
  <c r="C1305" i="4"/>
  <c r="E1305" i="4" s="1"/>
  <c r="D1305" i="4"/>
  <c r="F1305" i="4"/>
  <c r="G1305" i="4"/>
  <c r="H1305" i="4" s="1"/>
  <c r="C1306" i="4"/>
  <c r="D1306" i="4"/>
  <c r="E1306" i="4"/>
  <c r="F1306" i="4"/>
  <c r="G1306" i="4"/>
  <c r="H1306" i="4" s="1"/>
  <c r="C1307" i="4"/>
  <c r="E1307" i="4" s="1"/>
  <c r="D1307" i="4"/>
  <c r="F1307" i="4"/>
  <c r="G1307" i="4"/>
  <c r="H1307" i="4" s="1"/>
  <c r="C1308" i="4"/>
  <c r="D1308" i="4"/>
  <c r="E1308" i="4"/>
  <c r="F1308" i="4"/>
  <c r="G1308" i="4"/>
  <c r="H1308" i="4" s="1"/>
  <c r="C1309" i="4"/>
  <c r="E1309" i="4" s="1"/>
  <c r="D1309" i="4"/>
  <c r="F1309" i="4"/>
  <c r="G1309" i="4"/>
  <c r="H1309" i="4" s="1"/>
  <c r="C1310" i="4"/>
  <c r="D1310" i="4"/>
  <c r="E1310" i="4"/>
  <c r="F1310" i="4"/>
  <c r="G1310" i="4"/>
  <c r="H1310" i="4" s="1"/>
  <c r="C1311" i="4"/>
  <c r="E1311" i="4" s="1"/>
  <c r="D1311" i="4"/>
  <c r="F1311" i="4"/>
  <c r="G1311" i="4"/>
  <c r="H1311" i="4" s="1"/>
  <c r="C1312" i="4"/>
  <c r="D1312" i="4"/>
  <c r="E1312" i="4"/>
  <c r="F1312" i="4"/>
  <c r="G1312" i="4"/>
  <c r="H1312" i="4" s="1"/>
  <c r="C1313" i="4"/>
  <c r="E1313" i="4" s="1"/>
  <c r="D1313" i="4"/>
  <c r="F1313" i="4"/>
  <c r="G1313" i="4"/>
  <c r="H1313" i="4" s="1"/>
  <c r="C1314" i="4"/>
  <c r="D1314" i="4"/>
  <c r="E1314" i="4"/>
  <c r="F1314" i="4"/>
  <c r="G1314" i="4"/>
  <c r="H1314" i="4" s="1"/>
  <c r="C1315" i="4"/>
  <c r="E1315" i="4" s="1"/>
  <c r="D1315" i="4"/>
  <c r="F1315" i="4"/>
  <c r="G1315" i="4"/>
  <c r="H1315" i="4" s="1"/>
  <c r="C1316" i="4"/>
  <c r="D1316" i="4"/>
  <c r="E1316" i="4"/>
  <c r="F1316" i="4"/>
  <c r="G1316" i="4"/>
  <c r="H1316" i="4" s="1"/>
  <c r="C1317" i="4"/>
  <c r="E1317" i="4" s="1"/>
  <c r="D1317" i="4"/>
  <c r="F1317" i="4"/>
  <c r="G1317" i="4"/>
  <c r="H1317" i="4" s="1"/>
  <c r="C1318" i="4"/>
  <c r="D1318" i="4"/>
  <c r="E1318" i="4"/>
  <c r="F1318" i="4"/>
  <c r="G1318" i="4"/>
  <c r="H1318" i="4" s="1"/>
  <c r="C1319" i="4"/>
  <c r="E1319" i="4" s="1"/>
  <c r="D1319" i="4"/>
  <c r="F1319" i="4"/>
  <c r="G1319" i="4"/>
  <c r="H1319" i="4" s="1"/>
  <c r="C1320" i="4"/>
  <c r="D1320" i="4"/>
  <c r="E1320" i="4"/>
  <c r="F1320" i="4"/>
  <c r="G1320" i="4"/>
  <c r="H1320" i="4" s="1"/>
  <c r="C1321" i="4"/>
  <c r="E1321" i="4" s="1"/>
  <c r="D1321" i="4"/>
  <c r="F1321" i="4"/>
  <c r="G1321" i="4"/>
  <c r="H1321" i="4" s="1"/>
  <c r="C1322" i="4"/>
  <c r="D1322" i="4"/>
  <c r="E1322" i="4"/>
  <c r="F1322" i="4"/>
  <c r="G1322" i="4"/>
  <c r="H1322" i="4" s="1"/>
  <c r="C1323" i="4"/>
  <c r="E1323" i="4" s="1"/>
  <c r="D1323" i="4"/>
  <c r="F1323" i="4"/>
  <c r="G1323" i="4"/>
  <c r="H1323" i="4" s="1"/>
  <c r="C1324" i="4"/>
  <c r="D1324" i="4"/>
  <c r="E1324" i="4"/>
  <c r="F1324" i="4"/>
  <c r="G1324" i="4"/>
  <c r="H1324" i="4" s="1"/>
  <c r="C1325" i="4"/>
  <c r="E1325" i="4" s="1"/>
  <c r="D1325" i="4"/>
  <c r="F1325" i="4"/>
  <c r="G1325" i="4"/>
  <c r="H1325" i="4" s="1"/>
  <c r="C1326" i="4"/>
  <c r="D1326" i="4"/>
  <c r="E1326" i="4"/>
  <c r="F1326" i="4"/>
  <c r="G1326" i="4"/>
  <c r="H1326" i="4" s="1"/>
  <c r="C1327" i="4"/>
  <c r="E1327" i="4" s="1"/>
  <c r="D1327" i="4"/>
  <c r="F1327" i="4"/>
  <c r="G1327" i="4"/>
  <c r="H1327" i="4" s="1"/>
  <c r="C1328" i="4"/>
  <c r="D1328" i="4"/>
  <c r="E1328" i="4"/>
  <c r="F1328" i="4"/>
  <c r="G1328" i="4"/>
  <c r="H1328" i="4" s="1"/>
  <c r="C1329" i="4"/>
  <c r="D1329" i="4"/>
  <c r="E1329" i="4"/>
  <c r="F1329" i="4"/>
  <c r="G1329" i="4"/>
  <c r="H1329" i="4" s="1"/>
  <c r="C1330" i="4"/>
  <c r="E1330" i="4" s="1"/>
  <c r="D1330" i="4"/>
  <c r="F1330" i="4"/>
  <c r="G1330" i="4"/>
  <c r="H1330" i="4" s="1"/>
  <c r="C1331" i="4"/>
  <c r="E1331" i="4" s="1"/>
  <c r="D1331" i="4"/>
  <c r="F1331" i="4"/>
  <c r="G1331" i="4"/>
  <c r="H1331" i="4" s="1"/>
  <c r="C1332" i="4"/>
  <c r="D1332" i="4"/>
  <c r="E1332" i="4"/>
  <c r="F1332" i="4"/>
  <c r="G1332" i="4"/>
  <c r="H1332" i="4" s="1"/>
  <c r="C1333" i="4"/>
  <c r="D1333" i="4"/>
  <c r="E1333" i="4"/>
  <c r="F1333" i="4"/>
  <c r="G1333" i="4"/>
  <c r="H1333" i="4" s="1"/>
  <c r="C1334" i="4"/>
  <c r="E1334" i="4" s="1"/>
  <c r="D1334" i="4"/>
  <c r="F1334" i="4"/>
  <c r="G1334" i="4"/>
  <c r="H1334" i="4" s="1"/>
  <c r="C1335" i="4"/>
  <c r="E1335" i="4" s="1"/>
  <c r="D1335" i="4"/>
  <c r="F1335" i="4"/>
  <c r="G1335" i="4"/>
  <c r="H1335" i="4" s="1"/>
  <c r="C1336" i="4"/>
  <c r="D1336" i="4"/>
  <c r="E1336" i="4"/>
  <c r="F1336" i="4"/>
  <c r="G1336" i="4"/>
  <c r="H1336" i="4" s="1"/>
  <c r="C1337" i="4"/>
  <c r="D1337" i="4"/>
  <c r="E1337" i="4"/>
  <c r="F1337" i="4"/>
  <c r="G1337" i="4"/>
  <c r="H1337" i="4" s="1"/>
  <c r="C1338" i="4"/>
  <c r="E1338" i="4" s="1"/>
  <c r="D1338" i="4"/>
  <c r="F1338" i="4"/>
  <c r="G1338" i="4"/>
  <c r="H1338" i="4" s="1"/>
  <c r="C1339" i="4"/>
  <c r="E1339" i="4" s="1"/>
  <c r="D1339" i="4"/>
  <c r="F1339" i="4"/>
  <c r="G1339" i="4"/>
  <c r="H1339" i="4" s="1"/>
  <c r="C1340" i="4"/>
  <c r="D1340" i="4"/>
  <c r="E1340" i="4"/>
  <c r="F1340" i="4"/>
  <c r="G1340" i="4"/>
  <c r="H1340" i="4" s="1"/>
  <c r="C1341" i="4"/>
  <c r="D1341" i="4"/>
  <c r="E1341" i="4"/>
  <c r="F1341" i="4"/>
  <c r="G1341" i="4"/>
  <c r="H1341" i="4" s="1"/>
  <c r="C1342" i="4"/>
  <c r="E1342" i="4" s="1"/>
  <c r="D1342" i="4"/>
  <c r="F1342" i="4"/>
  <c r="G1342" i="4"/>
  <c r="H1342" i="4" s="1"/>
  <c r="C1343" i="4"/>
  <c r="E1343" i="4" s="1"/>
  <c r="D1343" i="4"/>
  <c r="F1343" i="4"/>
  <c r="G1343" i="4"/>
  <c r="H1343" i="4" s="1"/>
  <c r="C1344" i="4"/>
  <c r="D1344" i="4"/>
  <c r="E1344" i="4"/>
  <c r="F1344" i="4"/>
  <c r="G1344" i="4"/>
  <c r="H1344" i="4" s="1"/>
  <c r="C1345" i="4"/>
  <c r="D1345" i="4"/>
  <c r="E1345" i="4"/>
  <c r="F1345" i="4"/>
  <c r="G1345" i="4"/>
  <c r="H1345" i="4" s="1"/>
  <c r="C1346" i="4"/>
  <c r="E1346" i="4" s="1"/>
  <c r="D1346" i="4"/>
  <c r="F1346" i="4"/>
  <c r="G1346" i="4"/>
  <c r="H1346" i="4" s="1"/>
  <c r="C1347" i="4"/>
  <c r="E1347" i="4" s="1"/>
  <c r="D1347" i="4"/>
  <c r="F1347" i="4"/>
  <c r="G1347" i="4"/>
  <c r="H1347" i="4" s="1"/>
  <c r="C1348" i="4"/>
  <c r="D1348" i="4"/>
  <c r="E1348" i="4"/>
  <c r="F1348" i="4"/>
  <c r="G1348" i="4"/>
  <c r="H1348" i="4" s="1"/>
  <c r="C1349" i="4"/>
  <c r="D1349" i="4"/>
  <c r="E1349" i="4"/>
  <c r="F1349" i="4"/>
  <c r="G1349" i="4"/>
  <c r="H1349" i="4" s="1"/>
  <c r="C1350" i="4"/>
  <c r="E1350" i="4" s="1"/>
  <c r="D1350" i="4"/>
  <c r="F1350" i="4"/>
  <c r="G1350" i="4"/>
  <c r="H1350" i="4" s="1"/>
  <c r="C1351" i="4"/>
  <c r="E1351" i="4" s="1"/>
  <c r="D1351" i="4"/>
  <c r="F1351" i="4"/>
  <c r="G1351" i="4"/>
  <c r="H1351" i="4" s="1"/>
  <c r="C1352" i="4"/>
  <c r="D1352" i="4"/>
  <c r="E1352" i="4"/>
  <c r="F1352" i="4"/>
  <c r="G1352" i="4"/>
  <c r="H1352" i="4" s="1"/>
  <c r="C1353" i="4"/>
  <c r="D1353" i="4"/>
  <c r="E1353" i="4"/>
  <c r="F1353" i="4"/>
  <c r="G1353" i="4"/>
  <c r="H1353" i="4" s="1"/>
  <c r="C1354" i="4"/>
  <c r="E1354" i="4" s="1"/>
  <c r="D1354" i="4"/>
  <c r="F1354" i="4"/>
  <c r="G1354" i="4"/>
  <c r="H1354" i="4" s="1"/>
  <c r="C1355" i="4"/>
  <c r="E1355" i="4" s="1"/>
  <c r="D1355" i="4"/>
  <c r="F1355" i="4"/>
  <c r="G1355" i="4"/>
  <c r="H1355" i="4" s="1"/>
  <c r="C1356" i="4"/>
  <c r="D1356" i="4"/>
  <c r="E1356" i="4"/>
  <c r="F1356" i="4"/>
  <c r="G1356" i="4"/>
  <c r="H1356" i="4" s="1"/>
  <c r="C1357" i="4"/>
  <c r="D1357" i="4"/>
  <c r="E1357" i="4"/>
  <c r="F1357" i="4"/>
  <c r="G1357" i="4"/>
  <c r="H1357" i="4" s="1"/>
  <c r="C1358" i="4"/>
  <c r="E1358" i="4" s="1"/>
  <c r="D1358" i="4"/>
  <c r="F1358" i="4"/>
  <c r="G1358" i="4"/>
  <c r="H1358" i="4" s="1"/>
  <c r="C1359" i="4"/>
  <c r="E1359" i="4" s="1"/>
  <c r="D1359" i="4"/>
  <c r="F1359" i="4"/>
  <c r="G1359" i="4"/>
  <c r="H1359" i="4" s="1"/>
  <c r="C1360" i="4"/>
  <c r="D1360" i="4"/>
  <c r="E1360" i="4"/>
  <c r="F1360" i="4"/>
  <c r="G1360" i="4"/>
  <c r="H1360" i="4" s="1"/>
  <c r="C1361" i="4"/>
  <c r="D1361" i="4"/>
  <c r="E1361" i="4"/>
  <c r="F1361" i="4"/>
  <c r="G1361" i="4"/>
  <c r="H1361" i="4" s="1"/>
  <c r="C1362" i="4"/>
  <c r="E1362" i="4" s="1"/>
  <c r="D1362" i="4"/>
  <c r="F1362" i="4"/>
  <c r="G1362" i="4"/>
  <c r="H1362" i="4" s="1"/>
  <c r="C1363" i="4"/>
  <c r="E1363" i="4" s="1"/>
  <c r="D1363" i="4"/>
  <c r="F1363" i="4"/>
  <c r="G1363" i="4"/>
  <c r="H1363" i="4" s="1"/>
  <c r="C1364" i="4"/>
  <c r="D1364" i="4"/>
  <c r="E1364" i="4"/>
  <c r="F1364" i="4"/>
  <c r="G1364" i="4"/>
  <c r="H1364" i="4" s="1"/>
  <c r="C1365" i="4"/>
  <c r="D1365" i="4"/>
  <c r="E1365" i="4"/>
  <c r="F1365" i="4"/>
  <c r="G1365" i="4"/>
  <c r="H1365" i="4" s="1"/>
  <c r="C1366" i="4"/>
  <c r="E1366" i="4" s="1"/>
  <c r="D1366" i="4"/>
  <c r="F1366" i="4"/>
  <c r="G1366" i="4"/>
  <c r="H1366" i="4" s="1"/>
  <c r="C1367" i="4"/>
  <c r="E1367" i="4" s="1"/>
  <c r="D1367" i="4"/>
  <c r="F1367" i="4"/>
  <c r="G1367" i="4"/>
  <c r="H1367" i="4" s="1"/>
  <c r="C1368" i="4"/>
  <c r="D1368" i="4"/>
  <c r="E1368" i="4"/>
  <c r="F1368" i="4"/>
  <c r="G1368" i="4"/>
  <c r="H1368" i="4" s="1"/>
  <c r="C1369" i="4"/>
  <c r="D1369" i="4"/>
  <c r="E1369" i="4"/>
  <c r="F1369" i="4"/>
  <c r="G1369" i="4"/>
  <c r="H1369" i="4" s="1"/>
  <c r="C1370" i="4"/>
  <c r="E1370" i="4" s="1"/>
  <c r="D1370" i="4"/>
  <c r="F1370" i="4"/>
  <c r="G1370" i="4"/>
  <c r="H1370" i="4" s="1"/>
  <c r="C1371" i="4"/>
  <c r="E1371" i="4" s="1"/>
  <c r="D1371" i="4"/>
  <c r="F1371" i="4"/>
  <c r="G1371" i="4"/>
  <c r="H1371" i="4" s="1"/>
  <c r="C1372" i="4"/>
  <c r="D1372" i="4"/>
  <c r="E1372" i="4"/>
  <c r="F1372" i="4"/>
  <c r="G1372" i="4"/>
  <c r="H1372" i="4" s="1"/>
  <c r="C1373" i="4"/>
  <c r="D1373" i="4"/>
  <c r="E1373" i="4"/>
  <c r="F1373" i="4"/>
  <c r="G1373" i="4"/>
  <c r="H1373" i="4" s="1"/>
  <c r="C1374" i="4"/>
  <c r="E1374" i="4" s="1"/>
  <c r="D1374" i="4"/>
  <c r="F1374" i="4"/>
  <c r="G1374" i="4"/>
  <c r="H1374" i="4" s="1"/>
  <c r="C1375" i="4"/>
  <c r="E1375" i="4" s="1"/>
  <c r="D1375" i="4"/>
  <c r="F1375" i="4"/>
  <c r="G1375" i="4"/>
  <c r="H1375" i="4" s="1"/>
  <c r="C1376" i="4"/>
  <c r="D1376" i="4"/>
  <c r="E1376" i="4"/>
  <c r="F1376" i="4"/>
  <c r="G1376" i="4"/>
  <c r="H1376" i="4" s="1"/>
  <c r="C1377" i="4"/>
  <c r="D1377" i="4"/>
  <c r="E1377" i="4"/>
  <c r="F1377" i="4"/>
  <c r="G1377" i="4"/>
  <c r="H1377" i="4" s="1"/>
  <c r="C1378" i="4"/>
  <c r="E1378" i="4" s="1"/>
  <c r="D1378" i="4"/>
  <c r="F1378" i="4"/>
  <c r="G1378" i="4"/>
  <c r="H1378" i="4" s="1"/>
  <c r="C1379" i="4"/>
  <c r="E1379" i="4" s="1"/>
  <c r="D1379" i="4"/>
  <c r="F1379" i="4"/>
  <c r="G1379" i="4"/>
  <c r="H1379" i="4" s="1"/>
  <c r="C1380" i="4"/>
  <c r="D1380" i="4"/>
  <c r="E1380" i="4"/>
  <c r="F1380" i="4"/>
  <c r="G1380" i="4"/>
  <c r="H1380" i="4" s="1"/>
  <c r="C1381" i="4"/>
  <c r="D1381" i="4"/>
  <c r="E1381" i="4"/>
  <c r="F1381" i="4"/>
  <c r="G1381" i="4"/>
  <c r="H1381" i="4" s="1"/>
  <c r="C1382" i="4"/>
  <c r="E1382" i="4" s="1"/>
  <c r="D1382" i="4"/>
  <c r="F1382" i="4"/>
  <c r="G1382" i="4"/>
  <c r="H1382" i="4" s="1"/>
  <c r="C1383" i="4"/>
  <c r="E1383" i="4" s="1"/>
  <c r="D1383" i="4"/>
  <c r="F1383" i="4"/>
  <c r="G1383" i="4"/>
  <c r="H1383" i="4" s="1"/>
  <c r="C1384" i="4"/>
  <c r="D1384" i="4"/>
  <c r="E1384" i="4"/>
  <c r="F1384" i="4"/>
  <c r="G1384" i="4"/>
  <c r="C1385" i="4"/>
  <c r="D1385" i="4"/>
  <c r="E1385" i="4"/>
  <c r="F1385" i="4"/>
  <c r="G1385" i="4"/>
  <c r="H1385" i="4"/>
  <c r="C1386" i="4"/>
  <c r="E1386" i="4" s="1"/>
  <c r="D1386" i="4"/>
  <c r="F1386" i="4"/>
  <c r="G1386" i="4"/>
  <c r="H1386" i="4" s="1"/>
  <c r="B3" i="2"/>
  <c r="C3" i="2"/>
  <c r="D3" i="2"/>
  <c r="E3" i="2"/>
  <c r="F3" i="2"/>
  <c r="G3" i="2"/>
  <c r="H3" i="2"/>
  <c r="K3" i="2"/>
  <c r="B4" i="2"/>
  <c r="C4" i="2"/>
  <c r="D4" i="2"/>
  <c r="E4" i="2"/>
  <c r="F4" i="2"/>
  <c r="G4" i="2" s="1"/>
  <c r="H4" i="2"/>
  <c r="K4" i="2"/>
  <c r="B5" i="2"/>
  <c r="C5" i="2"/>
  <c r="D5" i="2"/>
  <c r="E5" i="2"/>
  <c r="F5" i="2"/>
  <c r="G5" i="2"/>
  <c r="H5" i="2" s="1"/>
  <c r="K5" i="2"/>
  <c r="B6" i="2"/>
  <c r="C6" i="2"/>
  <c r="D6" i="2"/>
  <c r="E6" i="2"/>
  <c r="F6" i="2"/>
  <c r="G6" i="2" s="1"/>
  <c r="H6" i="2" s="1"/>
  <c r="K6" i="2"/>
  <c r="B7" i="2"/>
  <c r="C7" i="2"/>
  <c r="D7" i="2"/>
  <c r="E7" i="2"/>
  <c r="F7" i="2"/>
  <c r="G7" i="2"/>
  <c r="H7" i="2"/>
  <c r="K7" i="2"/>
  <c r="B8" i="2"/>
  <c r="C8" i="2"/>
  <c r="D8" i="2"/>
  <c r="E8" i="2"/>
  <c r="F8" i="2"/>
  <c r="G8" i="2" s="1"/>
  <c r="H8" i="2"/>
  <c r="K8" i="2"/>
  <c r="B9" i="2"/>
  <c r="C9" i="2"/>
  <c r="D9" i="2"/>
  <c r="E9" i="2"/>
  <c r="F9" i="2"/>
  <c r="G9" i="2"/>
  <c r="H9" i="2" s="1"/>
  <c r="K9" i="2"/>
  <c r="B10" i="2"/>
  <c r="C10" i="2"/>
  <c r="D10" i="2"/>
  <c r="E10" i="2"/>
  <c r="F10" i="2"/>
  <c r="G10" i="2" s="1"/>
  <c r="H10" i="2" s="1"/>
  <c r="K10" i="2"/>
  <c r="B11" i="2"/>
  <c r="C11" i="2"/>
  <c r="D11" i="2"/>
  <c r="E11" i="2"/>
  <c r="F11" i="2"/>
  <c r="G11" i="2"/>
  <c r="H11" i="2"/>
  <c r="K11" i="2"/>
  <c r="B12" i="2"/>
  <c r="C12" i="2"/>
  <c r="D12" i="2"/>
  <c r="E12" i="2"/>
  <c r="F12" i="2"/>
  <c r="G12" i="2" s="1"/>
  <c r="H12" i="2"/>
  <c r="K12" i="2"/>
  <c r="B13" i="2"/>
  <c r="C13" i="2"/>
  <c r="D13" i="2"/>
  <c r="E13" i="2"/>
  <c r="F13" i="2"/>
  <c r="G13" i="2"/>
  <c r="H13" i="2" s="1"/>
  <c r="K13" i="2"/>
  <c r="B14" i="2"/>
  <c r="C14" i="2"/>
  <c r="D14" i="2"/>
  <c r="E14" i="2"/>
  <c r="F14" i="2"/>
  <c r="G14" i="2" s="1"/>
  <c r="H14" i="2" s="1"/>
  <c r="K14" i="2"/>
  <c r="B15" i="2"/>
  <c r="C15" i="2"/>
  <c r="D15" i="2"/>
  <c r="E15" i="2"/>
  <c r="F15" i="2"/>
  <c r="G15" i="2"/>
  <c r="H15" i="2"/>
  <c r="K15" i="2"/>
  <c r="B16" i="2"/>
  <c r="C16" i="2"/>
  <c r="D16" i="2"/>
  <c r="E16" i="2"/>
  <c r="F16" i="2"/>
  <c r="G16" i="2" s="1"/>
  <c r="H16" i="2"/>
  <c r="K16" i="2"/>
  <c r="B17" i="2"/>
  <c r="C17" i="2"/>
  <c r="D17" i="2"/>
  <c r="E17" i="2"/>
  <c r="F17" i="2"/>
  <c r="G17" i="2"/>
  <c r="H17" i="2" s="1"/>
  <c r="K17" i="2"/>
  <c r="B18" i="2"/>
  <c r="C18" i="2"/>
  <c r="D18" i="2"/>
  <c r="E18" i="2"/>
  <c r="F18" i="2"/>
  <c r="G18" i="2" s="1"/>
  <c r="H18" i="2" s="1"/>
  <c r="K18" i="2"/>
  <c r="B19" i="2"/>
  <c r="C19" i="2"/>
  <c r="D19" i="2"/>
  <c r="E19" i="2"/>
  <c r="F19" i="2"/>
  <c r="G19" i="2"/>
  <c r="H19" i="2"/>
  <c r="K19" i="2"/>
  <c r="B20" i="2"/>
  <c r="C20" i="2"/>
  <c r="D20" i="2"/>
  <c r="E20" i="2"/>
  <c r="F20" i="2"/>
  <c r="G20" i="2" s="1"/>
  <c r="H20" i="2"/>
  <c r="K20" i="2"/>
  <c r="B21" i="2"/>
  <c r="C21" i="2"/>
  <c r="D21" i="2"/>
  <c r="E21" i="2"/>
  <c r="F21" i="2"/>
  <c r="G21" i="2"/>
  <c r="H21" i="2" s="1"/>
  <c r="K21" i="2"/>
  <c r="B22" i="2"/>
  <c r="C22" i="2"/>
  <c r="D22" i="2"/>
  <c r="E22" i="2"/>
  <c r="F22" i="2"/>
  <c r="G22" i="2" s="1"/>
  <c r="H22" i="2" s="1"/>
  <c r="K22" i="2"/>
  <c r="B23" i="2"/>
  <c r="C23" i="2"/>
  <c r="D23" i="2"/>
  <c r="E23" i="2"/>
  <c r="F23" i="2"/>
  <c r="G23" i="2"/>
  <c r="H23" i="2"/>
  <c r="K23" i="2"/>
  <c r="B24" i="2"/>
  <c r="C24" i="2"/>
  <c r="D24" i="2"/>
  <c r="E24" i="2"/>
  <c r="F24" i="2"/>
  <c r="G24" i="2" s="1"/>
  <c r="H24" i="2"/>
  <c r="K24" i="2"/>
  <c r="B25" i="2"/>
  <c r="C25" i="2"/>
  <c r="D25" i="2"/>
  <c r="E25" i="2"/>
  <c r="F25" i="2"/>
  <c r="G25" i="2"/>
  <c r="H25" i="2" s="1"/>
  <c r="K25" i="2"/>
  <c r="B26" i="2"/>
  <c r="C26" i="2"/>
  <c r="D26" i="2"/>
  <c r="E26" i="2"/>
  <c r="F26" i="2"/>
  <c r="G26" i="2" s="1"/>
  <c r="H26" i="2" s="1"/>
  <c r="K26" i="2"/>
  <c r="B27" i="2"/>
  <c r="C27" i="2"/>
  <c r="D27" i="2"/>
  <c r="E27" i="2"/>
  <c r="G27" i="2" s="1"/>
  <c r="H27" i="2" s="1"/>
  <c r="F27" i="2"/>
  <c r="K27" i="2"/>
  <c r="B28" i="2"/>
  <c r="C28" i="2"/>
  <c r="D28" i="2"/>
  <c r="E28" i="2"/>
  <c r="F28" i="2"/>
  <c r="G28" i="2"/>
  <c r="H28" i="2" s="1"/>
  <c r="K28" i="2"/>
  <c r="B29" i="2"/>
  <c r="C29" i="2"/>
  <c r="D29" i="2"/>
  <c r="E29" i="2"/>
  <c r="G29" i="2" s="1"/>
  <c r="H29" i="2" s="1"/>
  <c r="F29" i="2"/>
  <c r="K29" i="2"/>
  <c r="B30" i="2"/>
  <c r="C30" i="2"/>
  <c r="D30" i="2"/>
  <c r="E30" i="2"/>
  <c r="F30" i="2"/>
  <c r="G30" i="2"/>
  <c r="H30" i="2" s="1"/>
  <c r="K30" i="2"/>
  <c r="B31" i="2"/>
  <c r="C31" i="2"/>
  <c r="D31" i="2"/>
  <c r="E31" i="2"/>
  <c r="G31" i="2" s="1"/>
  <c r="H31" i="2" s="1"/>
  <c r="F31" i="2"/>
  <c r="K31" i="2"/>
  <c r="B32" i="2"/>
  <c r="C32" i="2"/>
  <c r="D32" i="2"/>
  <c r="E32" i="2"/>
  <c r="F32" i="2"/>
  <c r="G32" i="2"/>
  <c r="H32" i="2" s="1"/>
  <c r="K32" i="2"/>
  <c r="B33" i="2"/>
  <c r="C33" i="2"/>
  <c r="D33" i="2"/>
  <c r="E33" i="2"/>
  <c r="G33" i="2" s="1"/>
  <c r="H33" i="2" s="1"/>
  <c r="F33" i="2"/>
  <c r="K33" i="2"/>
  <c r="B34" i="2"/>
  <c r="C34" i="2"/>
  <c r="D34" i="2"/>
  <c r="E34" i="2"/>
  <c r="F34" i="2"/>
  <c r="G34" i="2"/>
  <c r="H34" i="2" s="1"/>
  <c r="K34" i="2"/>
  <c r="B35" i="2"/>
  <c r="C35" i="2"/>
  <c r="D35" i="2"/>
  <c r="E35" i="2"/>
  <c r="G35" i="2" s="1"/>
  <c r="H35" i="2" s="1"/>
  <c r="F35" i="2"/>
  <c r="K35" i="2"/>
  <c r="B36" i="2"/>
  <c r="C36" i="2"/>
  <c r="D36" i="2"/>
  <c r="E36" i="2"/>
  <c r="F36" i="2"/>
  <c r="G36" i="2"/>
  <c r="H36" i="2" s="1"/>
  <c r="K36" i="2"/>
  <c r="B37" i="2"/>
  <c r="C37" i="2"/>
  <c r="D37" i="2"/>
  <c r="E37" i="2"/>
  <c r="G37" i="2" s="1"/>
  <c r="H37" i="2" s="1"/>
  <c r="F37" i="2"/>
  <c r="K37" i="2"/>
  <c r="B38" i="2"/>
  <c r="C38" i="2"/>
  <c r="D38" i="2"/>
  <c r="E38" i="2"/>
  <c r="F38" i="2"/>
  <c r="G38" i="2"/>
  <c r="H38" i="2" s="1"/>
  <c r="K38" i="2"/>
  <c r="B39" i="2"/>
  <c r="C39" i="2"/>
  <c r="D39" i="2"/>
  <c r="E39" i="2"/>
  <c r="G39" i="2" s="1"/>
  <c r="H39" i="2" s="1"/>
  <c r="F39" i="2"/>
  <c r="K39" i="2"/>
  <c r="B40" i="2"/>
  <c r="C40" i="2"/>
  <c r="D40" i="2"/>
  <c r="E40" i="2"/>
  <c r="F40" i="2"/>
  <c r="G40" i="2"/>
  <c r="H40" i="2" s="1"/>
  <c r="K40" i="2"/>
  <c r="B41" i="2"/>
  <c r="C41" i="2"/>
  <c r="D41" i="2"/>
  <c r="E41" i="2"/>
  <c r="G41" i="2" s="1"/>
  <c r="H41" i="2" s="1"/>
  <c r="F41" i="2"/>
  <c r="K41" i="2"/>
  <c r="B42" i="2"/>
  <c r="C42" i="2"/>
  <c r="D42" i="2"/>
  <c r="E42" i="2"/>
  <c r="F42" i="2"/>
  <c r="G42" i="2"/>
  <c r="H42" i="2" s="1"/>
  <c r="K42" i="2"/>
  <c r="B43" i="2"/>
  <c r="C43" i="2"/>
  <c r="D43" i="2"/>
  <c r="E43" i="2"/>
  <c r="G43" i="2" s="1"/>
  <c r="H43" i="2" s="1"/>
  <c r="F43" i="2"/>
  <c r="K43" i="2"/>
  <c r="B44" i="2"/>
  <c r="C44" i="2"/>
  <c r="D44" i="2"/>
  <c r="E44" i="2"/>
  <c r="F44" i="2"/>
  <c r="G44" i="2"/>
  <c r="H44" i="2" s="1"/>
  <c r="K44" i="2"/>
  <c r="B45" i="2"/>
  <c r="C45" i="2"/>
  <c r="D45" i="2"/>
  <c r="E45" i="2"/>
  <c r="G45" i="2" s="1"/>
  <c r="H45" i="2" s="1"/>
  <c r="F45" i="2"/>
  <c r="K45" i="2"/>
  <c r="B46" i="2"/>
  <c r="C46" i="2"/>
  <c r="D46" i="2"/>
  <c r="E46" i="2"/>
  <c r="F46" i="2"/>
  <c r="G46" i="2"/>
  <c r="H46" i="2" s="1"/>
  <c r="K46" i="2"/>
  <c r="B47" i="2"/>
  <c r="C47" i="2"/>
  <c r="D47" i="2"/>
  <c r="E47" i="2"/>
  <c r="G47" i="2" s="1"/>
  <c r="H47" i="2" s="1"/>
  <c r="F47" i="2"/>
  <c r="K47" i="2"/>
  <c r="B48" i="2"/>
  <c r="C48" i="2"/>
  <c r="D48" i="2"/>
  <c r="E48" i="2"/>
  <c r="F48" i="2"/>
  <c r="G48" i="2"/>
  <c r="H48" i="2" s="1"/>
  <c r="K48" i="2"/>
  <c r="B49" i="2"/>
  <c r="C49" i="2"/>
  <c r="D49" i="2"/>
  <c r="E49" i="2"/>
  <c r="G49" i="2" s="1"/>
  <c r="H49" i="2" s="1"/>
  <c r="F49" i="2"/>
  <c r="K49" i="2"/>
  <c r="B50" i="2"/>
  <c r="C50" i="2"/>
  <c r="D50" i="2"/>
  <c r="E50" i="2"/>
  <c r="F50" i="2"/>
  <c r="G50" i="2"/>
  <c r="H50" i="2" s="1"/>
  <c r="K50" i="2"/>
  <c r="B51" i="2"/>
  <c r="C51" i="2"/>
  <c r="D51" i="2"/>
  <c r="E51" i="2"/>
  <c r="G51" i="2" s="1"/>
  <c r="H51" i="2" s="1"/>
  <c r="F51" i="2"/>
  <c r="K51" i="2"/>
  <c r="B52" i="2"/>
  <c r="C52" i="2"/>
  <c r="D52" i="2"/>
  <c r="E52" i="2"/>
  <c r="F52" i="2"/>
  <c r="G52" i="2"/>
  <c r="H52" i="2" s="1"/>
  <c r="K52" i="2"/>
  <c r="B53" i="2"/>
  <c r="C53" i="2"/>
  <c r="D53" i="2"/>
  <c r="E53" i="2"/>
  <c r="G53" i="2" s="1"/>
  <c r="H53" i="2" s="1"/>
  <c r="F53" i="2"/>
  <c r="K53" i="2"/>
  <c r="B54" i="2"/>
  <c r="C54" i="2"/>
  <c r="D54" i="2"/>
  <c r="E54" i="2"/>
  <c r="F54" i="2"/>
  <c r="G54" i="2"/>
  <c r="H54" i="2" s="1"/>
  <c r="K54" i="2"/>
  <c r="B55" i="2"/>
  <c r="C55" i="2"/>
  <c r="D55" i="2"/>
  <c r="E55" i="2"/>
  <c r="G55" i="2" s="1"/>
  <c r="H55" i="2" s="1"/>
  <c r="F55" i="2"/>
  <c r="K55" i="2"/>
  <c r="B56" i="2"/>
  <c r="C56" i="2"/>
  <c r="D56" i="2"/>
  <c r="E56" i="2"/>
  <c r="F56" i="2"/>
  <c r="G56" i="2"/>
  <c r="H56" i="2" s="1"/>
  <c r="K56" i="2"/>
  <c r="B57" i="2"/>
  <c r="C57" i="2"/>
  <c r="D57" i="2"/>
  <c r="E57" i="2"/>
  <c r="G57" i="2" s="1"/>
  <c r="H57" i="2" s="1"/>
  <c r="F57" i="2"/>
  <c r="K57" i="2"/>
  <c r="B58" i="2"/>
  <c r="C58" i="2"/>
  <c r="D58" i="2"/>
  <c r="E58" i="2"/>
  <c r="F58" i="2"/>
  <c r="G58" i="2"/>
  <c r="H58" i="2" s="1"/>
  <c r="K58" i="2"/>
  <c r="B59" i="2"/>
  <c r="C59" i="2"/>
  <c r="D59" i="2"/>
  <c r="E59" i="2"/>
  <c r="G59" i="2" s="1"/>
  <c r="H59" i="2" s="1"/>
  <c r="F59" i="2"/>
  <c r="K59" i="2"/>
  <c r="B60" i="2"/>
  <c r="C60" i="2"/>
  <c r="D60" i="2"/>
  <c r="E60" i="2"/>
  <c r="F60" i="2"/>
  <c r="G60" i="2"/>
  <c r="H60" i="2" s="1"/>
  <c r="K60" i="2"/>
  <c r="B61" i="2"/>
  <c r="C61" i="2"/>
  <c r="D61" i="2"/>
  <c r="E61" i="2"/>
  <c r="G61" i="2" s="1"/>
  <c r="H61" i="2" s="1"/>
  <c r="F61" i="2"/>
  <c r="K61" i="2"/>
  <c r="B62" i="2"/>
  <c r="C62" i="2"/>
  <c r="D62" i="2"/>
  <c r="E62" i="2"/>
  <c r="F62" i="2"/>
  <c r="G62" i="2"/>
  <c r="H62" i="2" s="1"/>
  <c r="K62" i="2"/>
  <c r="B63" i="2"/>
  <c r="C63" i="2"/>
  <c r="D63" i="2"/>
  <c r="E63" i="2"/>
  <c r="G63" i="2" s="1"/>
  <c r="H63" i="2" s="1"/>
  <c r="F63" i="2"/>
  <c r="K63" i="2"/>
  <c r="B64" i="2"/>
  <c r="C64" i="2"/>
  <c r="D64" i="2"/>
  <c r="E64" i="2"/>
  <c r="F64" i="2"/>
  <c r="G64" i="2"/>
  <c r="H64" i="2" s="1"/>
  <c r="K64" i="2"/>
  <c r="B65" i="2"/>
  <c r="C65" i="2"/>
  <c r="D65" i="2"/>
  <c r="E65" i="2"/>
  <c r="G65" i="2" s="1"/>
  <c r="H65" i="2" s="1"/>
  <c r="F65" i="2"/>
  <c r="K65" i="2"/>
  <c r="B66" i="2"/>
  <c r="C66" i="2"/>
  <c r="D66" i="2"/>
  <c r="E66" i="2"/>
  <c r="F66" i="2"/>
  <c r="G66" i="2"/>
  <c r="H66" i="2" s="1"/>
  <c r="K66" i="2"/>
  <c r="B67" i="2"/>
  <c r="C67" i="2"/>
  <c r="D67" i="2"/>
  <c r="E67" i="2"/>
  <c r="G67" i="2" s="1"/>
  <c r="H67" i="2" s="1"/>
  <c r="F67" i="2"/>
  <c r="K67" i="2"/>
  <c r="B68" i="2"/>
  <c r="C68" i="2"/>
  <c r="D68" i="2"/>
  <c r="E68" i="2"/>
  <c r="F68" i="2"/>
  <c r="G68" i="2"/>
  <c r="H68" i="2" s="1"/>
  <c r="K68" i="2"/>
  <c r="B69" i="2"/>
  <c r="C69" i="2"/>
  <c r="D69" i="2"/>
  <c r="E69" i="2"/>
  <c r="G69" i="2" s="1"/>
  <c r="H69" i="2" s="1"/>
  <c r="F69" i="2"/>
  <c r="K69" i="2"/>
  <c r="B70" i="2"/>
  <c r="C70" i="2"/>
  <c r="D70" i="2"/>
  <c r="E70" i="2"/>
  <c r="F70" i="2"/>
  <c r="G70" i="2"/>
  <c r="H70" i="2" s="1"/>
  <c r="K70" i="2"/>
  <c r="B71" i="2"/>
  <c r="C71" i="2"/>
  <c r="D71" i="2"/>
  <c r="E71" i="2"/>
  <c r="G71" i="2" s="1"/>
  <c r="H71" i="2" s="1"/>
  <c r="F71" i="2"/>
  <c r="I71" i="2"/>
  <c r="J71" i="2" s="1"/>
  <c r="K71" i="2"/>
  <c r="B72" i="2"/>
  <c r="C72" i="2"/>
  <c r="D72" i="2"/>
  <c r="E72" i="2"/>
  <c r="G72" i="2" s="1"/>
  <c r="H72" i="2" s="1"/>
  <c r="F72" i="2"/>
  <c r="K72" i="2"/>
  <c r="B73" i="2"/>
  <c r="C73" i="2"/>
  <c r="D73" i="2"/>
  <c r="E73" i="2"/>
  <c r="G73" i="2" s="1"/>
  <c r="H73" i="2" s="1"/>
  <c r="F73" i="2"/>
  <c r="I73" i="2"/>
  <c r="J73" i="2" s="1"/>
  <c r="K73" i="2"/>
  <c r="B74" i="2"/>
  <c r="C74" i="2"/>
  <c r="D74" i="2"/>
  <c r="E74" i="2"/>
  <c r="F74" i="2"/>
  <c r="G74" i="2"/>
  <c r="H74" i="2" s="1"/>
  <c r="I74" i="2"/>
  <c r="J74" i="2"/>
  <c r="K74" i="2"/>
  <c r="B75" i="2"/>
  <c r="C75" i="2"/>
  <c r="D75" i="2"/>
  <c r="E75" i="2"/>
  <c r="F75" i="2"/>
  <c r="G75" i="2"/>
  <c r="H75" i="2"/>
  <c r="K75" i="2"/>
  <c r="B76" i="2"/>
  <c r="C76" i="2"/>
  <c r="D76" i="2"/>
  <c r="E76" i="2"/>
  <c r="G76" i="2" s="1"/>
  <c r="H76" i="2" s="1"/>
  <c r="F76" i="2"/>
  <c r="K76" i="2"/>
  <c r="B77" i="2"/>
  <c r="C77" i="2"/>
  <c r="D77" i="2"/>
  <c r="E77" i="2"/>
  <c r="G77" i="2" s="1"/>
  <c r="H77" i="2" s="1"/>
  <c r="F77" i="2"/>
  <c r="K77" i="2"/>
  <c r="B78" i="2"/>
  <c r="C78" i="2"/>
  <c r="D78" i="2"/>
  <c r="E78" i="2"/>
  <c r="F78" i="2"/>
  <c r="G78" i="2"/>
  <c r="H78" i="2" s="1"/>
  <c r="K78" i="2"/>
  <c r="B79" i="2"/>
  <c r="C79" i="2"/>
  <c r="D79" i="2"/>
  <c r="E79" i="2"/>
  <c r="F79" i="2"/>
  <c r="G79" i="2" s="1"/>
  <c r="H79" i="2" s="1"/>
  <c r="I79" i="2"/>
  <c r="J79" i="2"/>
  <c r="K79" i="2"/>
  <c r="B80" i="2"/>
  <c r="C80" i="2"/>
  <c r="D80" i="2"/>
  <c r="E80" i="2"/>
  <c r="F80" i="2"/>
  <c r="G80" i="2" s="1"/>
  <c r="H80" i="2"/>
  <c r="K80" i="2"/>
  <c r="B81" i="2"/>
  <c r="C81" i="2"/>
  <c r="D81" i="2"/>
  <c r="E81" i="2"/>
  <c r="F81" i="2"/>
  <c r="G81" i="2" s="1"/>
  <c r="H81" i="2" s="1"/>
  <c r="K81" i="2"/>
  <c r="B82" i="2"/>
  <c r="C82" i="2"/>
  <c r="D82" i="2"/>
  <c r="E82" i="2"/>
  <c r="F82" i="2"/>
  <c r="G82" i="2" s="1"/>
  <c r="H82" i="2" s="1"/>
  <c r="K82" i="2"/>
  <c r="B83" i="2"/>
  <c r="C83" i="2"/>
  <c r="D83" i="2"/>
  <c r="E83" i="2"/>
  <c r="F83" i="2"/>
  <c r="G83" i="2" s="1"/>
  <c r="H83" i="2" s="1"/>
  <c r="K83" i="2"/>
  <c r="B84" i="2"/>
  <c r="C84" i="2"/>
  <c r="D84" i="2"/>
  <c r="E84" i="2"/>
  <c r="F84" i="2"/>
  <c r="G84" i="2" s="1"/>
  <c r="H84" i="2"/>
  <c r="I84" i="2"/>
  <c r="J84" i="2"/>
  <c r="K84" i="2"/>
  <c r="B85" i="2"/>
  <c r="C85" i="2"/>
  <c r="D85" i="2"/>
  <c r="E85" i="2"/>
  <c r="F85" i="2"/>
  <c r="G85" i="2" s="1"/>
  <c r="H85" i="2" s="1"/>
  <c r="K85" i="2"/>
  <c r="B86" i="2"/>
  <c r="C86" i="2"/>
  <c r="D86" i="2"/>
  <c r="E86" i="2"/>
  <c r="F86" i="2"/>
  <c r="G86" i="2" s="1"/>
  <c r="H86" i="2"/>
  <c r="I86" i="2"/>
  <c r="J86" i="2"/>
  <c r="K86" i="2"/>
  <c r="B87" i="2"/>
  <c r="C87" i="2"/>
  <c r="D87" i="2"/>
  <c r="E87" i="2"/>
  <c r="F87" i="2"/>
  <c r="G87" i="2" s="1"/>
  <c r="H87" i="2" s="1"/>
  <c r="K87" i="2"/>
  <c r="B88" i="2"/>
  <c r="C88" i="2"/>
  <c r="D88" i="2"/>
  <c r="E88" i="2"/>
  <c r="F88" i="2"/>
  <c r="G88" i="2" s="1"/>
  <c r="H88" i="2"/>
  <c r="K88" i="2"/>
  <c r="B89" i="2"/>
  <c r="C89" i="2"/>
  <c r="D89" i="2"/>
  <c r="E89" i="2"/>
  <c r="F89" i="2"/>
  <c r="G89" i="2" s="1"/>
  <c r="H89" i="2" s="1"/>
  <c r="I89" i="2"/>
  <c r="J89" i="2"/>
  <c r="K89" i="2"/>
  <c r="B90" i="2"/>
  <c r="C90" i="2"/>
  <c r="D90" i="2"/>
  <c r="E90" i="2"/>
  <c r="F90" i="2"/>
  <c r="G90" i="2" s="1"/>
  <c r="H90" i="2"/>
  <c r="K90" i="2"/>
  <c r="B91" i="2"/>
  <c r="C91" i="2"/>
  <c r="D91" i="2"/>
  <c r="E91" i="2"/>
  <c r="F91" i="2"/>
  <c r="G91" i="2" s="1"/>
  <c r="H91" i="2" s="1"/>
  <c r="K91" i="2"/>
  <c r="B92" i="2"/>
  <c r="C92" i="2"/>
  <c r="D92" i="2"/>
  <c r="E92" i="2"/>
  <c r="F92" i="2"/>
  <c r="G92" i="2" s="1"/>
  <c r="H92" i="2" s="1"/>
  <c r="K92" i="2"/>
  <c r="B93" i="2"/>
  <c r="C93" i="2"/>
  <c r="D93" i="2"/>
  <c r="E93" i="2"/>
  <c r="F93" i="2"/>
  <c r="G93" i="2" s="1"/>
  <c r="H93" i="2" s="1"/>
  <c r="K93" i="2"/>
  <c r="B94" i="2"/>
  <c r="C94" i="2"/>
  <c r="D94" i="2"/>
  <c r="E94" i="2"/>
  <c r="F94" i="2"/>
  <c r="G94" i="2" s="1"/>
  <c r="H94" i="2"/>
  <c r="K94" i="2"/>
  <c r="B95" i="2"/>
  <c r="C95" i="2"/>
  <c r="D95" i="2"/>
  <c r="E95" i="2"/>
  <c r="F95" i="2"/>
  <c r="G95" i="2" s="1"/>
  <c r="H95" i="2" s="1"/>
  <c r="K95" i="2"/>
  <c r="B96" i="2"/>
  <c r="C96" i="2"/>
  <c r="D96" i="2"/>
  <c r="E96" i="2"/>
  <c r="F96" i="2"/>
  <c r="G96" i="2" s="1"/>
  <c r="H96" i="2" s="1"/>
  <c r="I96" i="2"/>
  <c r="J96" i="2"/>
  <c r="K96" i="2"/>
  <c r="B97" i="2"/>
  <c r="J97" i="2" s="1"/>
  <c r="C97" i="2"/>
  <c r="D97" i="2"/>
  <c r="E97" i="2"/>
  <c r="F97" i="2"/>
  <c r="G97" i="2" s="1"/>
  <c r="H97" i="2" s="1"/>
  <c r="I97" i="2"/>
  <c r="K97" i="2"/>
  <c r="B98" i="2"/>
  <c r="C98" i="2"/>
  <c r="D98" i="2"/>
  <c r="E98" i="2"/>
  <c r="F98" i="2"/>
  <c r="G98" i="2" s="1"/>
  <c r="H98" i="2" s="1"/>
  <c r="I98" i="2"/>
  <c r="J98" i="2"/>
  <c r="K98" i="2"/>
  <c r="B99" i="2"/>
  <c r="C99" i="2"/>
  <c r="D99" i="2"/>
  <c r="E99" i="2"/>
  <c r="F99" i="2"/>
  <c r="G99" i="2" s="1"/>
  <c r="H99" i="2" s="1"/>
  <c r="K99" i="2"/>
  <c r="B100" i="2"/>
  <c r="C100" i="2"/>
  <c r="D100" i="2"/>
  <c r="E100" i="2"/>
  <c r="F100" i="2"/>
  <c r="G100" i="2" s="1"/>
  <c r="H100" i="2" s="1"/>
  <c r="K100" i="2"/>
  <c r="B101" i="2"/>
  <c r="C101" i="2"/>
  <c r="D101" i="2"/>
  <c r="E101" i="2"/>
  <c r="F101" i="2"/>
  <c r="G101" i="2" s="1"/>
  <c r="H101" i="2" s="1"/>
  <c r="K101" i="2"/>
  <c r="B102" i="2"/>
  <c r="C102" i="2"/>
  <c r="D102" i="2"/>
  <c r="E102" i="2"/>
  <c r="F102" i="2"/>
  <c r="G102" i="2" s="1"/>
  <c r="H102" i="2"/>
  <c r="K102" i="2"/>
  <c r="B103" i="2"/>
  <c r="C103" i="2"/>
  <c r="D103" i="2"/>
  <c r="E103" i="2"/>
  <c r="F103" i="2"/>
  <c r="G103" i="2" s="1"/>
  <c r="H103" i="2" s="1"/>
  <c r="I103" i="2"/>
  <c r="J103" i="2"/>
  <c r="K103" i="2"/>
  <c r="B104" i="2"/>
  <c r="C104" i="2"/>
  <c r="D104" i="2"/>
  <c r="E104" i="2"/>
  <c r="F104" i="2"/>
  <c r="G104" i="2" s="1"/>
  <c r="H104" i="2"/>
  <c r="K104" i="2"/>
  <c r="B105" i="2"/>
  <c r="C105" i="2"/>
  <c r="D105" i="2"/>
  <c r="E105" i="2"/>
  <c r="F105" i="2"/>
  <c r="G105" i="2" s="1"/>
  <c r="H105" i="2" s="1"/>
  <c r="K105" i="2"/>
  <c r="B106" i="2"/>
  <c r="C106" i="2"/>
  <c r="D106" i="2"/>
  <c r="E106" i="2"/>
  <c r="F106" i="2"/>
  <c r="G106" i="2" s="1"/>
  <c r="H106" i="2" s="1"/>
  <c r="K106" i="2"/>
  <c r="B107" i="2"/>
  <c r="C107" i="2"/>
  <c r="D107" i="2"/>
  <c r="E107" i="2"/>
  <c r="F107" i="2"/>
  <c r="G107" i="2" s="1"/>
  <c r="H107" i="2" s="1"/>
  <c r="K107" i="2"/>
  <c r="B108" i="2"/>
  <c r="C108" i="2"/>
  <c r="D108" i="2"/>
  <c r="E108" i="2"/>
  <c r="F108" i="2"/>
  <c r="G108" i="2" s="1"/>
  <c r="H108" i="2"/>
  <c r="K108" i="2"/>
  <c r="B109" i="2"/>
  <c r="C109" i="2"/>
  <c r="D109" i="2"/>
  <c r="E109" i="2"/>
  <c r="F109" i="2"/>
  <c r="G109" i="2" s="1"/>
  <c r="H109" i="2" s="1"/>
  <c r="K109" i="2"/>
  <c r="B110" i="2"/>
  <c r="C110" i="2"/>
  <c r="D110" i="2"/>
  <c r="E110" i="2"/>
  <c r="F110" i="2"/>
  <c r="G110" i="2" s="1"/>
  <c r="H110" i="2" s="1"/>
  <c r="K110" i="2"/>
  <c r="B111" i="2"/>
  <c r="C111" i="2"/>
  <c r="D111" i="2"/>
  <c r="E111" i="2"/>
  <c r="F111" i="2"/>
  <c r="G111" i="2" s="1"/>
  <c r="H111" i="2" s="1"/>
  <c r="K111" i="2"/>
  <c r="B112" i="2"/>
  <c r="C112" i="2"/>
  <c r="D112" i="2"/>
  <c r="E112" i="2"/>
  <c r="F112" i="2"/>
  <c r="G112" i="2" s="1"/>
  <c r="H112" i="2"/>
  <c r="K112" i="2"/>
  <c r="B113" i="2"/>
  <c r="C113" i="2"/>
  <c r="D113" i="2"/>
  <c r="E113" i="2"/>
  <c r="F113" i="2"/>
  <c r="G113" i="2" s="1"/>
  <c r="H113" i="2" s="1"/>
  <c r="K113" i="2"/>
  <c r="B114" i="2"/>
  <c r="C114" i="2"/>
  <c r="D114" i="2"/>
  <c r="E114" i="2"/>
  <c r="F114" i="2"/>
  <c r="G114" i="2" s="1"/>
  <c r="H114" i="2" s="1"/>
  <c r="I114" i="2"/>
  <c r="J114" i="2"/>
  <c r="K114" i="2"/>
  <c r="B115" i="2"/>
  <c r="J115" i="2" s="1"/>
  <c r="C115" i="2"/>
  <c r="D115" i="2"/>
  <c r="E115" i="2"/>
  <c r="F115" i="2"/>
  <c r="G115" i="2" s="1"/>
  <c r="H115" i="2" s="1"/>
  <c r="I115" i="2"/>
  <c r="K115" i="2"/>
  <c r="B116" i="2"/>
  <c r="C116" i="2"/>
  <c r="D116" i="2"/>
  <c r="E116" i="2"/>
  <c r="F116" i="2"/>
  <c r="G116" i="2" s="1"/>
  <c r="H116" i="2" s="1"/>
  <c r="K116" i="2"/>
  <c r="B117" i="2"/>
  <c r="C117" i="2"/>
  <c r="D117" i="2"/>
  <c r="E117" i="2"/>
  <c r="F117" i="2"/>
  <c r="G117" i="2" s="1"/>
  <c r="H117" i="2" s="1"/>
  <c r="K117" i="2"/>
  <c r="B118" i="2"/>
  <c r="C118" i="2"/>
  <c r="D118" i="2"/>
  <c r="E118" i="2"/>
  <c r="F118" i="2"/>
  <c r="G118" i="2" s="1"/>
  <c r="H118" i="2"/>
  <c r="K118" i="2"/>
  <c r="B119" i="2"/>
  <c r="C119" i="2"/>
  <c r="D119" i="2"/>
  <c r="E119" i="2"/>
  <c r="F119" i="2"/>
  <c r="G119" i="2" s="1"/>
  <c r="H119" i="2" s="1"/>
  <c r="I119" i="2"/>
  <c r="J119" i="2"/>
  <c r="K119" i="2"/>
  <c r="B120" i="2"/>
  <c r="C120" i="2"/>
  <c r="D120" i="2"/>
  <c r="E120" i="2"/>
  <c r="F120" i="2"/>
  <c r="G120" i="2" s="1"/>
  <c r="H120" i="2"/>
  <c r="I120" i="2"/>
  <c r="J120" i="2"/>
  <c r="K120" i="2"/>
  <c r="B121" i="2"/>
  <c r="C121" i="2"/>
  <c r="D121" i="2"/>
  <c r="E121" i="2"/>
  <c r="F121" i="2"/>
  <c r="G121" i="2" s="1"/>
  <c r="H121" i="2" s="1"/>
  <c r="K121" i="2"/>
  <c r="B122" i="2"/>
  <c r="C122" i="2"/>
  <c r="D122" i="2"/>
  <c r="E122" i="2"/>
  <c r="F122" i="2"/>
  <c r="G122" i="2" s="1"/>
  <c r="H122" i="2"/>
  <c r="K122" i="2"/>
  <c r="B123" i="2"/>
  <c r="C123" i="2"/>
  <c r="D123" i="2"/>
  <c r="E123" i="2"/>
  <c r="F123" i="2"/>
  <c r="G123" i="2" s="1"/>
  <c r="H123" i="2" s="1"/>
  <c r="K123" i="2"/>
  <c r="B124" i="2"/>
  <c r="C124" i="2"/>
  <c r="D124" i="2"/>
  <c r="E124" i="2"/>
  <c r="F124" i="2"/>
  <c r="G124" i="2" s="1"/>
  <c r="H124" i="2" s="1"/>
  <c r="I124" i="2"/>
  <c r="J124" i="2"/>
  <c r="K124" i="2"/>
  <c r="B125" i="2"/>
  <c r="C125" i="2"/>
  <c r="D125" i="2"/>
  <c r="E125" i="2"/>
  <c r="F125" i="2"/>
  <c r="G125" i="2" s="1"/>
  <c r="H125" i="2" s="1"/>
  <c r="K125" i="2"/>
  <c r="B126" i="2"/>
  <c r="C126" i="2"/>
  <c r="D126" i="2"/>
  <c r="E126" i="2"/>
  <c r="F126" i="2"/>
  <c r="G126" i="2" s="1"/>
  <c r="H126" i="2" s="1"/>
  <c r="K126" i="2"/>
  <c r="B127" i="2"/>
  <c r="C127" i="2"/>
  <c r="D127" i="2"/>
  <c r="E127" i="2"/>
  <c r="F127" i="2"/>
  <c r="G127" i="2" s="1"/>
  <c r="H127" i="2" s="1"/>
  <c r="K127" i="2"/>
  <c r="B128" i="2"/>
  <c r="C128" i="2"/>
  <c r="D128" i="2"/>
  <c r="E128" i="2"/>
  <c r="F128" i="2"/>
  <c r="G128" i="2" s="1"/>
  <c r="H128" i="2"/>
  <c r="K128" i="2"/>
  <c r="B129" i="2"/>
  <c r="C129" i="2"/>
  <c r="D129" i="2"/>
  <c r="E129" i="2"/>
  <c r="F129" i="2"/>
  <c r="G129" i="2" s="1"/>
  <c r="H129" i="2" s="1"/>
  <c r="K129" i="2"/>
  <c r="B130" i="2"/>
  <c r="C130" i="2"/>
  <c r="D130" i="2"/>
  <c r="E130" i="2"/>
  <c r="F130" i="2"/>
  <c r="G130" i="2" s="1"/>
  <c r="H130" i="2" s="1"/>
  <c r="K130" i="2"/>
  <c r="B131" i="2"/>
  <c r="C131" i="2"/>
  <c r="D131" i="2"/>
  <c r="E131" i="2"/>
  <c r="F131" i="2"/>
  <c r="G131" i="2" s="1"/>
  <c r="H131" i="2" s="1"/>
  <c r="K131" i="2"/>
  <c r="B132" i="2"/>
  <c r="C132" i="2"/>
  <c r="D132" i="2"/>
  <c r="E132" i="2"/>
  <c r="F132" i="2"/>
  <c r="G132" i="2" s="1"/>
  <c r="H132" i="2"/>
  <c r="K132" i="2"/>
  <c r="B133" i="2"/>
  <c r="C133" i="2"/>
  <c r="D133" i="2"/>
  <c r="E133" i="2"/>
  <c r="F133" i="2"/>
  <c r="G133" i="2" s="1"/>
  <c r="H133" i="2" s="1"/>
  <c r="K133" i="2"/>
  <c r="B134" i="2"/>
  <c r="C134" i="2"/>
  <c r="D134" i="2"/>
  <c r="E134" i="2"/>
  <c r="F134" i="2"/>
  <c r="G134" i="2" s="1"/>
  <c r="H134" i="2" s="1"/>
  <c r="K134" i="2"/>
  <c r="B135" i="2"/>
  <c r="C135" i="2"/>
  <c r="D135" i="2"/>
  <c r="E135" i="2"/>
  <c r="F135" i="2"/>
  <c r="G135" i="2" s="1"/>
  <c r="H135" i="2" s="1"/>
  <c r="K135" i="2"/>
  <c r="B136" i="2"/>
  <c r="C136" i="2"/>
  <c r="D136" i="2"/>
  <c r="E136" i="2"/>
  <c r="F136" i="2"/>
  <c r="G136" i="2" s="1"/>
  <c r="H136" i="2"/>
  <c r="K136" i="2"/>
  <c r="B137" i="2"/>
  <c r="J137" i="2" s="1"/>
  <c r="C137" i="2"/>
  <c r="D137" i="2"/>
  <c r="E137" i="2"/>
  <c r="F137" i="2"/>
  <c r="G137" i="2" s="1"/>
  <c r="H137" i="2" s="1"/>
  <c r="I137" i="2"/>
  <c r="K137" i="2"/>
  <c r="B138" i="2"/>
  <c r="C138" i="2"/>
  <c r="D138" i="2"/>
  <c r="E138" i="2"/>
  <c r="F138" i="2"/>
  <c r="G138" i="2" s="1"/>
  <c r="H138" i="2" s="1"/>
  <c r="I138" i="2"/>
  <c r="J138" i="2"/>
  <c r="K138" i="2"/>
  <c r="B139" i="2"/>
  <c r="C139" i="2"/>
  <c r="D139" i="2"/>
  <c r="E139" i="2"/>
  <c r="F139" i="2"/>
  <c r="G139" i="2" s="1"/>
  <c r="H139" i="2" s="1"/>
  <c r="K139" i="2"/>
  <c r="B140" i="2"/>
  <c r="C140" i="2"/>
  <c r="D140" i="2"/>
  <c r="E140" i="2"/>
  <c r="F140" i="2"/>
  <c r="G140" i="2" s="1"/>
  <c r="H140" i="2" s="1"/>
  <c r="K140" i="2"/>
  <c r="B141" i="2"/>
  <c r="C141" i="2"/>
  <c r="D141" i="2"/>
  <c r="E141" i="2"/>
  <c r="F141" i="2"/>
  <c r="G141" i="2" s="1"/>
  <c r="H141" i="2" s="1"/>
  <c r="K141" i="2"/>
  <c r="B142" i="2"/>
  <c r="C142" i="2"/>
  <c r="D142" i="2"/>
  <c r="E142" i="2"/>
  <c r="F142" i="2"/>
  <c r="G142" i="2" s="1"/>
  <c r="H142" i="2"/>
  <c r="K142" i="2"/>
  <c r="B143" i="2"/>
  <c r="C143" i="2"/>
  <c r="D143" i="2"/>
  <c r="E143" i="2"/>
  <c r="F143" i="2"/>
  <c r="G143" i="2" s="1"/>
  <c r="H143" i="2" s="1"/>
  <c r="K143" i="2"/>
  <c r="B144" i="2"/>
  <c r="C144" i="2"/>
  <c r="D144" i="2"/>
  <c r="E144" i="2"/>
  <c r="F144" i="2"/>
  <c r="G144" i="2" s="1"/>
  <c r="H144" i="2" s="1"/>
  <c r="K144" i="2"/>
  <c r="B145" i="2"/>
  <c r="C145" i="2"/>
  <c r="D145" i="2"/>
  <c r="E145" i="2"/>
  <c r="F145" i="2"/>
  <c r="G145" i="2" s="1"/>
  <c r="H145" i="2" s="1"/>
  <c r="K145" i="2"/>
  <c r="B146" i="2"/>
  <c r="C146" i="2"/>
  <c r="D146" i="2"/>
  <c r="E146" i="2"/>
  <c r="F146" i="2"/>
  <c r="G146" i="2"/>
  <c r="H146" i="2" s="1"/>
  <c r="K146" i="2"/>
  <c r="B147" i="2"/>
  <c r="C147" i="2"/>
  <c r="D147" i="2"/>
  <c r="E147" i="2"/>
  <c r="F147" i="2"/>
  <c r="G147" i="2" s="1"/>
  <c r="H147" i="2" s="1"/>
  <c r="K147" i="2"/>
  <c r="B148" i="2"/>
  <c r="C148" i="2"/>
  <c r="D148" i="2"/>
  <c r="E148" i="2"/>
  <c r="F148" i="2"/>
  <c r="G148" i="2"/>
  <c r="H148" i="2" s="1"/>
  <c r="K148" i="2"/>
  <c r="B149" i="2"/>
  <c r="C149" i="2"/>
  <c r="D149" i="2"/>
  <c r="E149" i="2"/>
  <c r="F149" i="2"/>
  <c r="G149" i="2" s="1"/>
  <c r="H149" i="2" s="1"/>
  <c r="K149" i="2"/>
  <c r="B150" i="2"/>
  <c r="C150" i="2"/>
  <c r="D150" i="2"/>
  <c r="E150" i="2"/>
  <c r="F150" i="2"/>
  <c r="G150" i="2"/>
  <c r="H150" i="2" s="1"/>
  <c r="K150" i="2"/>
  <c r="B151" i="2"/>
  <c r="C151" i="2"/>
  <c r="D151" i="2"/>
  <c r="E151" i="2"/>
  <c r="F151" i="2"/>
  <c r="G151" i="2" s="1"/>
  <c r="H151" i="2" s="1"/>
  <c r="K151" i="2"/>
  <c r="B152" i="2"/>
  <c r="C152" i="2"/>
  <c r="D152" i="2"/>
  <c r="E152" i="2"/>
  <c r="F152" i="2"/>
  <c r="G152" i="2"/>
  <c r="H152" i="2" s="1"/>
  <c r="K152" i="2"/>
  <c r="B153" i="2"/>
  <c r="C153" i="2"/>
  <c r="D153" i="2"/>
  <c r="E153" i="2"/>
  <c r="F153" i="2"/>
  <c r="G153" i="2" s="1"/>
  <c r="H153" i="2" s="1"/>
  <c r="I153" i="2"/>
  <c r="K153" i="2"/>
  <c r="B154" i="2"/>
  <c r="C154" i="2"/>
  <c r="D154" i="2"/>
  <c r="E154" i="2"/>
  <c r="F154" i="2"/>
  <c r="G154" i="2"/>
  <c r="H154" i="2" s="1"/>
  <c r="K154" i="2"/>
  <c r="B155" i="2"/>
  <c r="C155" i="2"/>
  <c r="D155" i="2"/>
  <c r="E155" i="2"/>
  <c r="F155" i="2"/>
  <c r="G155" i="2" s="1"/>
  <c r="H155" i="2" s="1"/>
  <c r="I155" i="2"/>
  <c r="J155" i="2" s="1"/>
  <c r="K155" i="2"/>
  <c r="B156" i="2"/>
  <c r="C156" i="2"/>
  <c r="D156" i="2"/>
  <c r="E156" i="2"/>
  <c r="F156" i="2"/>
  <c r="G156" i="2"/>
  <c r="H156" i="2" s="1"/>
  <c r="K156" i="2"/>
  <c r="B157" i="2"/>
  <c r="C157" i="2"/>
  <c r="D157" i="2"/>
  <c r="E157" i="2"/>
  <c r="F157" i="2"/>
  <c r="G157" i="2" s="1"/>
  <c r="H157" i="2" s="1"/>
  <c r="K157" i="2"/>
  <c r="B158" i="2"/>
  <c r="C158" i="2"/>
  <c r="D158" i="2"/>
  <c r="E158" i="2"/>
  <c r="F158" i="2"/>
  <c r="G158" i="2"/>
  <c r="H158" i="2" s="1"/>
  <c r="I158" i="2"/>
  <c r="J158" i="2"/>
  <c r="K158" i="2"/>
  <c r="B159" i="2"/>
  <c r="C159" i="2"/>
  <c r="D159" i="2"/>
  <c r="E159" i="2"/>
  <c r="F159" i="2"/>
  <c r="I159" i="2"/>
  <c r="J159" i="2"/>
  <c r="K159" i="2"/>
  <c r="B160" i="2"/>
  <c r="C160" i="2"/>
  <c r="D160" i="2"/>
  <c r="E160" i="2"/>
  <c r="F160" i="2"/>
  <c r="G160" i="2"/>
  <c r="H160" i="2"/>
  <c r="K160" i="2"/>
  <c r="B161" i="2"/>
  <c r="C161" i="2"/>
  <c r="D161" i="2"/>
  <c r="E161" i="2"/>
  <c r="F161" i="2"/>
  <c r="K161" i="2"/>
  <c r="B162" i="2"/>
  <c r="C162" i="2"/>
  <c r="D162" i="2"/>
  <c r="E162" i="2"/>
  <c r="F162" i="2"/>
  <c r="G162" i="2"/>
  <c r="H162" i="2"/>
  <c r="K162" i="2"/>
  <c r="B163" i="2"/>
  <c r="C163" i="2"/>
  <c r="D163" i="2"/>
  <c r="E163" i="2"/>
  <c r="F163" i="2"/>
  <c r="K163" i="2"/>
  <c r="B164" i="2"/>
  <c r="C164" i="2"/>
  <c r="D164" i="2"/>
  <c r="E164" i="2"/>
  <c r="F164" i="2"/>
  <c r="G164" i="2"/>
  <c r="H164" i="2"/>
  <c r="K164" i="2"/>
  <c r="B165" i="2"/>
  <c r="C165" i="2"/>
  <c r="D165" i="2"/>
  <c r="E165" i="2"/>
  <c r="F165" i="2"/>
  <c r="K165" i="2"/>
  <c r="B166" i="2"/>
  <c r="C166" i="2"/>
  <c r="D166" i="2"/>
  <c r="E166" i="2"/>
  <c r="F166" i="2"/>
  <c r="G166" i="2"/>
  <c r="H166" i="2"/>
  <c r="K166" i="2"/>
  <c r="B167" i="2"/>
  <c r="C167" i="2"/>
  <c r="D167" i="2"/>
  <c r="E167" i="2"/>
  <c r="F167" i="2"/>
  <c r="I167" i="2"/>
  <c r="J167" i="2"/>
  <c r="K167" i="2"/>
  <c r="B168" i="2"/>
  <c r="C168" i="2"/>
  <c r="D168" i="2"/>
  <c r="E168" i="2"/>
  <c r="F168" i="2"/>
  <c r="G168" i="2"/>
  <c r="H168" i="2"/>
  <c r="I168" i="2"/>
  <c r="J168" i="2"/>
  <c r="K168" i="2"/>
  <c r="B169" i="2"/>
  <c r="C169" i="2"/>
  <c r="D169" i="2"/>
  <c r="E169" i="2"/>
  <c r="F169" i="2"/>
  <c r="G169" i="2" s="1"/>
  <c r="H169" i="2" s="1"/>
  <c r="K169" i="2"/>
  <c r="B170" i="2"/>
  <c r="C170" i="2"/>
  <c r="D170" i="2"/>
  <c r="E170" i="2"/>
  <c r="G170" i="2" s="1"/>
  <c r="H170" i="2" s="1"/>
  <c r="F170" i="2"/>
  <c r="I170" i="2"/>
  <c r="J170" i="2" s="1"/>
  <c r="K170" i="2"/>
  <c r="B171" i="2"/>
  <c r="C171" i="2"/>
  <c r="D171" i="2"/>
  <c r="E171" i="2"/>
  <c r="F171" i="2"/>
  <c r="G171" i="2" s="1"/>
  <c r="H171" i="2" s="1"/>
  <c r="K171" i="2"/>
  <c r="B172" i="2"/>
  <c r="C172" i="2"/>
  <c r="D172" i="2"/>
  <c r="E172" i="2"/>
  <c r="G172" i="2" s="1"/>
  <c r="H172" i="2" s="1"/>
  <c r="F172" i="2"/>
  <c r="K172" i="2"/>
  <c r="B173" i="2"/>
  <c r="C173" i="2"/>
  <c r="D173" i="2"/>
  <c r="E173" i="2"/>
  <c r="F173" i="2"/>
  <c r="G173" i="2" s="1"/>
  <c r="H173" i="2" s="1"/>
  <c r="K173" i="2"/>
  <c r="B174" i="2"/>
  <c r="C174" i="2"/>
  <c r="D174" i="2"/>
  <c r="E174" i="2"/>
  <c r="G174" i="2" s="1"/>
  <c r="F174" i="2"/>
  <c r="H174" i="2"/>
  <c r="I174" i="2"/>
  <c r="J174" i="2" s="1"/>
  <c r="K174" i="2"/>
  <c r="B175" i="2"/>
  <c r="C175" i="2"/>
  <c r="D175" i="2"/>
  <c r="E175" i="2"/>
  <c r="F175" i="2"/>
  <c r="G175" i="2" s="1"/>
  <c r="H175" i="2" s="1"/>
  <c r="K175" i="2"/>
  <c r="B176" i="2"/>
  <c r="C176" i="2"/>
  <c r="D176" i="2"/>
  <c r="E176" i="2"/>
  <c r="G176" i="2" s="1"/>
  <c r="H176" i="2" s="1"/>
  <c r="F176" i="2"/>
  <c r="K176" i="2"/>
  <c r="B177" i="2"/>
  <c r="J177" i="2" s="1"/>
  <c r="C177" i="2"/>
  <c r="D177" i="2"/>
  <c r="E177" i="2"/>
  <c r="F177" i="2"/>
  <c r="G177" i="2" s="1"/>
  <c r="H177" i="2" s="1"/>
  <c r="I177" i="2"/>
  <c r="K177" i="2"/>
  <c r="B178" i="2"/>
  <c r="C178" i="2"/>
  <c r="D178" i="2"/>
  <c r="E178" i="2"/>
  <c r="G178" i="2" s="1"/>
  <c r="H178" i="2" s="1"/>
  <c r="F178" i="2"/>
  <c r="K178" i="2"/>
  <c r="B179" i="2"/>
  <c r="C179" i="2"/>
  <c r="D179" i="2"/>
  <c r="E179" i="2"/>
  <c r="F179" i="2"/>
  <c r="G179" i="2" s="1"/>
  <c r="H179" i="2" s="1"/>
  <c r="K179" i="2"/>
  <c r="B180" i="2"/>
  <c r="C180" i="2"/>
  <c r="D180" i="2"/>
  <c r="E180" i="2"/>
  <c r="G180" i="2" s="1"/>
  <c r="F180" i="2"/>
  <c r="H180" i="2"/>
  <c r="K180" i="2"/>
  <c r="B181" i="2"/>
  <c r="C181" i="2"/>
  <c r="D181" i="2"/>
  <c r="E181" i="2"/>
  <c r="F181" i="2"/>
  <c r="G181" i="2" s="1"/>
  <c r="H181" i="2" s="1"/>
  <c r="I181" i="2"/>
  <c r="J181" i="2"/>
  <c r="K181" i="2"/>
  <c r="B182" i="2"/>
  <c r="C182" i="2"/>
  <c r="D182" i="2"/>
  <c r="E182" i="2"/>
  <c r="G182" i="2" s="1"/>
  <c r="H182" i="2" s="1"/>
  <c r="F182" i="2"/>
  <c r="K182" i="2"/>
  <c r="B183" i="2"/>
  <c r="J183" i="2" s="1"/>
  <c r="C183" i="2"/>
  <c r="D183" i="2"/>
  <c r="E183" i="2"/>
  <c r="F183" i="2"/>
  <c r="G183" i="2" s="1"/>
  <c r="H183" i="2" s="1"/>
  <c r="I183" i="2"/>
  <c r="K183" i="2"/>
  <c r="B184" i="2"/>
  <c r="C184" i="2"/>
  <c r="D184" i="2"/>
  <c r="E184" i="2"/>
  <c r="G184" i="2" s="1"/>
  <c r="H184" i="2" s="1"/>
  <c r="F184" i="2"/>
  <c r="K184" i="2"/>
  <c r="B185" i="2"/>
  <c r="C185" i="2"/>
  <c r="D185" i="2"/>
  <c r="E185" i="2"/>
  <c r="F185" i="2"/>
  <c r="G185" i="2" s="1"/>
  <c r="H185" i="2" s="1"/>
  <c r="K185" i="2"/>
  <c r="B186" i="2"/>
  <c r="C186" i="2"/>
  <c r="D186" i="2"/>
  <c r="E186" i="2"/>
  <c r="G186" i="2" s="1"/>
  <c r="F186" i="2"/>
  <c r="H186" i="2"/>
  <c r="K186" i="2"/>
  <c r="B187" i="2"/>
  <c r="C187" i="2"/>
  <c r="D187" i="2"/>
  <c r="E187" i="2"/>
  <c r="F187" i="2"/>
  <c r="G187" i="2" s="1"/>
  <c r="H187" i="2" s="1"/>
  <c r="K187" i="2"/>
  <c r="B188" i="2"/>
  <c r="C188" i="2"/>
  <c r="D188" i="2"/>
  <c r="E188" i="2"/>
  <c r="G188" i="2" s="1"/>
  <c r="H188" i="2" s="1"/>
  <c r="F188" i="2"/>
  <c r="K188" i="2"/>
  <c r="B189" i="2"/>
  <c r="C189" i="2"/>
  <c r="D189" i="2"/>
  <c r="E189" i="2"/>
  <c r="F189" i="2"/>
  <c r="G189" i="2" s="1"/>
  <c r="H189" i="2" s="1"/>
  <c r="K189" i="2"/>
  <c r="B190" i="2"/>
  <c r="C190" i="2"/>
  <c r="D190" i="2"/>
  <c r="E190" i="2"/>
  <c r="G190" i="2" s="1"/>
  <c r="F190" i="2"/>
  <c r="H190" i="2"/>
  <c r="K190" i="2"/>
  <c r="B191" i="2"/>
  <c r="C191" i="2"/>
  <c r="D191" i="2"/>
  <c r="E191" i="2"/>
  <c r="F191" i="2"/>
  <c r="G191" i="2" s="1"/>
  <c r="H191" i="2" s="1"/>
  <c r="K191" i="2"/>
  <c r="B192" i="2"/>
  <c r="C192" i="2"/>
  <c r="D192" i="2"/>
  <c r="E192" i="2"/>
  <c r="G192" i="2" s="1"/>
  <c r="H192" i="2" s="1"/>
  <c r="F192" i="2"/>
  <c r="K192" i="2"/>
  <c r="B193" i="2"/>
  <c r="C193" i="2"/>
  <c r="D193" i="2"/>
  <c r="E193" i="2"/>
  <c r="F193" i="2"/>
  <c r="G193" i="2" s="1"/>
  <c r="H193" i="2" s="1"/>
  <c r="K193" i="2"/>
  <c r="B194" i="2"/>
  <c r="C194" i="2"/>
  <c r="D194" i="2"/>
  <c r="E194" i="2"/>
  <c r="G194" i="2" s="1"/>
  <c r="F194" i="2"/>
  <c r="H194" i="2"/>
  <c r="I194" i="2"/>
  <c r="J194" i="2" s="1"/>
  <c r="K194" i="2"/>
  <c r="B195" i="2"/>
  <c r="C195" i="2"/>
  <c r="D195" i="2"/>
  <c r="E195" i="2"/>
  <c r="F195" i="2"/>
  <c r="G195" i="2" s="1"/>
  <c r="H195" i="2" s="1"/>
  <c r="K195" i="2"/>
  <c r="B196" i="2"/>
  <c r="C196" i="2"/>
  <c r="D196" i="2"/>
  <c r="E196" i="2"/>
  <c r="G196" i="2" s="1"/>
  <c r="H196" i="2" s="1"/>
  <c r="F196" i="2"/>
  <c r="K196" i="2"/>
  <c r="B197" i="2"/>
  <c r="J197" i="2" s="1"/>
  <c r="C197" i="2"/>
  <c r="D197" i="2"/>
  <c r="E197" i="2"/>
  <c r="F197" i="2"/>
  <c r="G197" i="2" s="1"/>
  <c r="H197" i="2" s="1"/>
  <c r="I197" i="2"/>
  <c r="K197" i="2"/>
  <c r="B198" i="2"/>
  <c r="C198" i="2"/>
  <c r="D198" i="2"/>
  <c r="E198" i="2"/>
  <c r="G198" i="2" s="1"/>
  <c r="H198" i="2" s="1"/>
  <c r="F198" i="2"/>
  <c r="K198" i="2"/>
  <c r="B199" i="2"/>
  <c r="C199" i="2"/>
  <c r="D199" i="2"/>
  <c r="E199" i="2"/>
  <c r="F199" i="2"/>
  <c r="G199" i="2" s="1"/>
  <c r="H199" i="2" s="1"/>
  <c r="K199" i="2"/>
  <c r="B200" i="2"/>
  <c r="C200" i="2"/>
  <c r="D200" i="2"/>
  <c r="E200" i="2"/>
  <c r="G200" i="2" s="1"/>
  <c r="F200" i="2"/>
  <c r="H200" i="2"/>
  <c r="I200" i="2"/>
  <c r="J200" i="2" s="1"/>
  <c r="K200" i="2"/>
  <c r="B201" i="2"/>
  <c r="C201" i="2"/>
  <c r="D201" i="2"/>
  <c r="E201" i="2"/>
  <c r="F201" i="2"/>
  <c r="G201" i="2" s="1"/>
  <c r="H201" i="2" s="1"/>
  <c r="K201" i="2"/>
  <c r="B202" i="2"/>
  <c r="C202" i="2"/>
  <c r="D202" i="2"/>
  <c r="E202" i="2"/>
  <c r="G202" i="2" s="1"/>
  <c r="H202" i="2" s="1"/>
  <c r="F202" i="2"/>
  <c r="K202" i="2"/>
  <c r="B203" i="2"/>
  <c r="C203" i="2"/>
  <c r="D203" i="2"/>
  <c r="E203" i="2"/>
  <c r="F203" i="2"/>
  <c r="G203" i="2" s="1"/>
  <c r="H203" i="2" s="1"/>
  <c r="K203" i="2"/>
  <c r="B204" i="2"/>
  <c r="C204" i="2"/>
  <c r="D204" i="2"/>
  <c r="E204" i="2"/>
  <c r="G204" i="2" s="1"/>
  <c r="F204" i="2"/>
  <c r="H204" i="2"/>
  <c r="I204" i="2"/>
  <c r="J204" i="2" s="1"/>
  <c r="K204" i="2"/>
  <c r="B205" i="2"/>
  <c r="J205" i="2" s="1"/>
  <c r="C205" i="2"/>
  <c r="D205" i="2"/>
  <c r="E205" i="2"/>
  <c r="F205" i="2"/>
  <c r="G205" i="2" s="1"/>
  <c r="H205" i="2" s="1"/>
  <c r="I205" i="2"/>
  <c r="K205" i="2"/>
  <c r="B206" i="2"/>
  <c r="C206" i="2"/>
  <c r="D206" i="2"/>
  <c r="E206" i="2"/>
  <c r="G206" i="2" s="1"/>
  <c r="F206" i="2"/>
  <c r="H206" i="2"/>
  <c r="K206" i="2"/>
  <c r="B207" i="2"/>
  <c r="C207" i="2"/>
  <c r="D207" i="2"/>
  <c r="E207" i="2"/>
  <c r="F207" i="2"/>
  <c r="G207" i="2" s="1"/>
  <c r="H207" i="2" s="1"/>
  <c r="I207" i="2"/>
  <c r="J207" i="2"/>
  <c r="K207" i="2"/>
  <c r="B208" i="2"/>
  <c r="C208" i="2"/>
  <c r="D208" i="2"/>
  <c r="E208" i="2"/>
  <c r="G208" i="2" s="1"/>
  <c r="F208" i="2"/>
  <c r="H208" i="2"/>
  <c r="K208" i="2"/>
  <c r="B209" i="2"/>
  <c r="C209" i="2"/>
  <c r="D209" i="2"/>
  <c r="E209" i="2"/>
  <c r="F209" i="2"/>
  <c r="G209" i="2" s="1"/>
  <c r="H209" i="2" s="1"/>
  <c r="K209" i="2"/>
  <c r="B210" i="2"/>
  <c r="C210" i="2"/>
  <c r="D210" i="2"/>
  <c r="E210" i="2"/>
  <c r="G210" i="2" s="1"/>
  <c r="H210" i="2" s="1"/>
  <c r="F210" i="2"/>
  <c r="K210" i="2"/>
  <c r="B211" i="2"/>
  <c r="C211" i="2"/>
  <c r="D211" i="2"/>
  <c r="E211" i="2"/>
  <c r="F211" i="2"/>
  <c r="G211" i="2" s="1"/>
  <c r="H211" i="2" s="1"/>
  <c r="K211" i="2"/>
  <c r="B212" i="2"/>
  <c r="C212" i="2"/>
  <c r="D212" i="2"/>
  <c r="E212" i="2"/>
  <c r="G212" i="2" s="1"/>
  <c r="F212" i="2"/>
  <c r="H212" i="2"/>
  <c r="K212" i="2"/>
  <c r="B213" i="2"/>
  <c r="C213" i="2"/>
  <c r="D213" i="2"/>
  <c r="E213" i="2"/>
  <c r="F213" i="2"/>
  <c r="G213" i="2" s="1"/>
  <c r="H213" i="2" s="1"/>
  <c r="I213" i="2"/>
  <c r="J213" i="2"/>
  <c r="K213" i="2"/>
  <c r="B214" i="2"/>
  <c r="C214" i="2"/>
  <c r="D214" i="2"/>
  <c r="E214" i="2"/>
  <c r="G214" i="2" s="1"/>
  <c r="H214" i="2" s="1"/>
  <c r="F214" i="2"/>
  <c r="I214" i="2"/>
  <c r="J214" i="2" s="1"/>
  <c r="K214" i="2"/>
  <c r="B215" i="2"/>
  <c r="C215" i="2"/>
  <c r="D215" i="2"/>
  <c r="E215" i="2"/>
  <c r="F215" i="2"/>
  <c r="G215" i="2" s="1"/>
  <c r="H215" i="2" s="1"/>
  <c r="K215" i="2"/>
  <c r="B216" i="2"/>
  <c r="C216" i="2"/>
  <c r="D216" i="2"/>
  <c r="E216" i="2"/>
  <c r="G216" i="2" s="1"/>
  <c r="H216" i="2" s="1"/>
  <c r="F216" i="2"/>
  <c r="I216" i="2"/>
  <c r="J216" i="2" s="1"/>
  <c r="K216" i="2"/>
  <c r="B217" i="2"/>
  <c r="C217" i="2"/>
  <c r="D217" i="2"/>
  <c r="E217" i="2"/>
  <c r="F217" i="2"/>
  <c r="G217" i="2" s="1"/>
  <c r="H217" i="2" s="1"/>
  <c r="K217" i="2"/>
  <c r="B218" i="2"/>
  <c r="C218" i="2"/>
  <c r="D218" i="2"/>
  <c r="E218" i="2"/>
  <c r="G218" i="2" s="1"/>
  <c r="F218" i="2"/>
  <c r="H218" i="2"/>
  <c r="I218" i="2"/>
  <c r="J218" i="2" s="1"/>
  <c r="K218" i="2"/>
  <c r="B219" i="2"/>
  <c r="C219" i="2"/>
  <c r="D219" i="2"/>
  <c r="E219" i="2"/>
  <c r="F219" i="2"/>
  <c r="G219" i="2" s="1"/>
  <c r="H219" i="2" s="1"/>
  <c r="K219" i="2"/>
  <c r="B220" i="2"/>
  <c r="C220" i="2"/>
  <c r="D220" i="2"/>
  <c r="E220" i="2"/>
  <c r="G220" i="2" s="1"/>
  <c r="F220" i="2"/>
  <c r="H220" i="2"/>
  <c r="I220" i="2"/>
  <c r="J220" i="2" s="1"/>
  <c r="K220" i="2"/>
  <c r="B221" i="2"/>
  <c r="C221" i="2"/>
  <c r="D221" i="2"/>
  <c r="E221" i="2"/>
  <c r="F221" i="2"/>
  <c r="G221" i="2" s="1"/>
  <c r="H221" i="2" s="1"/>
  <c r="K221" i="2"/>
  <c r="B222" i="2"/>
  <c r="C222" i="2"/>
  <c r="D222" i="2"/>
  <c r="E222" i="2"/>
  <c r="G222" i="2" s="1"/>
  <c r="H222" i="2" s="1"/>
  <c r="F222" i="2"/>
  <c r="K222" i="2"/>
  <c r="B223" i="2"/>
  <c r="C223" i="2"/>
  <c r="D223" i="2"/>
  <c r="E223" i="2"/>
  <c r="F223" i="2"/>
  <c r="G223" i="2" s="1"/>
  <c r="H223" i="2" s="1"/>
  <c r="K223" i="2"/>
  <c r="B224" i="2"/>
  <c r="C224" i="2"/>
  <c r="D224" i="2"/>
  <c r="E224" i="2"/>
  <c r="G224" i="2" s="1"/>
  <c r="F224" i="2"/>
  <c r="H224" i="2"/>
  <c r="K224" i="2"/>
  <c r="B225" i="2"/>
  <c r="C225" i="2"/>
  <c r="D225" i="2"/>
  <c r="E225" i="2"/>
  <c r="F225" i="2"/>
  <c r="G225" i="2" s="1"/>
  <c r="H225" i="2" s="1"/>
  <c r="K225" i="2"/>
  <c r="B226" i="2"/>
  <c r="C226" i="2"/>
  <c r="D226" i="2"/>
  <c r="E226" i="2"/>
  <c r="G226" i="2" s="1"/>
  <c r="H226" i="2" s="1"/>
  <c r="F226" i="2"/>
  <c r="K226" i="2"/>
  <c r="B227" i="2"/>
  <c r="J227" i="2" s="1"/>
  <c r="C227" i="2"/>
  <c r="D227" i="2"/>
  <c r="E227" i="2"/>
  <c r="F227" i="2"/>
  <c r="G227" i="2" s="1"/>
  <c r="H227" i="2" s="1"/>
  <c r="I227" i="2"/>
  <c r="K227" i="2"/>
  <c r="B228" i="2"/>
  <c r="C228" i="2"/>
  <c r="D228" i="2"/>
  <c r="E228" i="2"/>
  <c r="G228" i="2" s="1"/>
  <c r="H228" i="2" s="1"/>
  <c r="F228" i="2"/>
  <c r="K228" i="2"/>
  <c r="B229" i="2"/>
  <c r="C229" i="2"/>
  <c r="D229" i="2"/>
  <c r="E229" i="2"/>
  <c r="F229" i="2"/>
  <c r="G229" i="2" s="1"/>
  <c r="H229" i="2" s="1"/>
  <c r="K229" i="2"/>
  <c r="B230" i="2"/>
  <c r="C230" i="2"/>
  <c r="D230" i="2"/>
  <c r="E230" i="2"/>
  <c r="G230" i="2" s="1"/>
  <c r="F230" i="2"/>
  <c r="H230" i="2"/>
  <c r="K230" i="2"/>
  <c r="B231" i="2"/>
  <c r="C231" i="2"/>
  <c r="D231" i="2"/>
  <c r="E231" i="2"/>
  <c r="F231" i="2"/>
  <c r="G231" i="2" s="1"/>
  <c r="H231" i="2" s="1"/>
  <c r="K231" i="2"/>
  <c r="B232" i="2"/>
  <c r="C232" i="2"/>
  <c r="D232" i="2"/>
  <c r="E232" i="2"/>
  <c r="G232" i="2" s="1"/>
  <c r="H232" i="2" s="1"/>
  <c r="F232" i="2"/>
  <c r="I232" i="2"/>
  <c r="J232" i="2" s="1"/>
  <c r="K232" i="2"/>
  <c r="B233" i="2"/>
  <c r="C233" i="2"/>
  <c r="D233" i="2"/>
  <c r="E233" i="2"/>
  <c r="F233" i="2"/>
  <c r="G233" i="2" s="1"/>
  <c r="H233" i="2" s="1"/>
  <c r="K233" i="2"/>
  <c r="B234" i="2"/>
  <c r="C234" i="2"/>
  <c r="D234" i="2"/>
  <c r="E234" i="2"/>
  <c r="G234" i="2" s="1"/>
  <c r="F234" i="2"/>
  <c r="H234" i="2"/>
  <c r="K234" i="2"/>
  <c r="B235" i="2"/>
  <c r="C235" i="2"/>
  <c r="D235" i="2"/>
  <c r="E235" i="2"/>
  <c r="F235" i="2"/>
  <c r="G235" i="2" s="1"/>
  <c r="H235" i="2" s="1"/>
  <c r="K235" i="2"/>
  <c r="B236" i="2"/>
  <c r="C236" i="2"/>
  <c r="D236" i="2"/>
  <c r="E236" i="2"/>
  <c r="G236" i="2" s="1"/>
  <c r="H236" i="2" s="1"/>
  <c r="F236" i="2"/>
  <c r="K236" i="2"/>
  <c r="B237" i="2"/>
  <c r="C237" i="2"/>
  <c r="D237" i="2"/>
  <c r="E237" i="2"/>
  <c r="F237" i="2"/>
  <c r="G237" i="2" s="1"/>
  <c r="H237" i="2" s="1"/>
  <c r="K237" i="2"/>
  <c r="B238" i="2"/>
  <c r="C238" i="2"/>
  <c r="D238" i="2"/>
  <c r="E238" i="2"/>
  <c r="G238" i="2" s="1"/>
  <c r="F238" i="2"/>
  <c r="H238" i="2"/>
  <c r="K238" i="2"/>
  <c r="B239" i="2"/>
  <c r="C239" i="2"/>
  <c r="D239" i="2"/>
  <c r="E239" i="2"/>
  <c r="F239" i="2"/>
  <c r="G239" i="2" s="1"/>
  <c r="H239" i="2" s="1"/>
  <c r="K239" i="2"/>
  <c r="B240" i="2"/>
  <c r="C240" i="2"/>
  <c r="D240" i="2"/>
  <c r="E240" i="2"/>
  <c r="G240" i="2" s="1"/>
  <c r="H240" i="2" s="1"/>
  <c r="F240" i="2"/>
  <c r="I240" i="2"/>
  <c r="J240" i="2" s="1"/>
  <c r="K240" i="2"/>
  <c r="B241" i="2"/>
  <c r="C241" i="2"/>
  <c r="D241" i="2"/>
  <c r="E241" i="2"/>
  <c r="F241" i="2"/>
  <c r="G241" i="2" s="1"/>
  <c r="H241" i="2" s="1"/>
  <c r="K241" i="2"/>
  <c r="B242" i="2"/>
  <c r="C242" i="2"/>
  <c r="D242" i="2"/>
  <c r="E242" i="2"/>
  <c r="G242" i="2" s="1"/>
  <c r="H242" i="2" s="1"/>
  <c r="F242" i="2"/>
  <c r="K242" i="2"/>
  <c r="B243" i="2"/>
  <c r="J243" i="2" s="1"/>
  <c r="C243" i="2"/>
  <c r="D243" i="2"/>
  <c r="E243" i="2"/>
  <c r="F243" i="2"/>
  <c r="G243" i="2" s="1"/>
  <c r="H243" i="2" s="1"/>
  <c r="I243" i="2"/>
  <c r="K243" i="2"/>
  <c r="B244" i="2"/>
  <c r="C244" i="2"/>
  <c r="D244" i="2"/>
  <c r="E244" i="2"/>
  <c r="G244" i="2" s="1"/>
  <c r="F244" i="2"/>
  <c r="H244" i="2"/>
  <c r="K244" i="2"/>
  <c r="B245" i="2"/>
  <c r="C245" i="2"/>
  <c r="D245" i="2"/>
  <c r="E245" i="2"/>
  <c r="F245" i="2"/>
  <c r="G245" i="2" s="1"/>
  <c r="H245" i="2" s="1"/>
  <c r="K245" i="2"/>
  <c r="B246" i="2"/>
  <c r="C246" i="2"/>
  <c r="D246" i="2"/>
  <c r="E246" i="2"/>
  <c r="G246" i="2" s="1"/>
  <c r="F246" i="2"/>
  <c r="H246" i="2"/>
  <c r="K246" i="2"/>
  <c r="B247" i="2"/>
  <c r="C247" i="2"/>
  <c r="D247" i="2"/>
  <c r="E247" i="2"/>
  <c r="F247" i="2"/>
  <c r="G247" i="2" s="1"/>
  <c r="H247" i="2" s="1"/>
  <c r="K247" i="2"/>
  <c r="B248" i="2"/>
  <c r="C248" i="2"/>
  <c r="D248" i="2"/>
  <c r="E248" i="2"/>
  <c r="G248" i="2" s="1"/>
  <c r="F248" i="2"/>
  <c r="H248" i="2"/>
  <c r="K248" i="2"/>
  <c r="B249" i="2"/>
  <c r="C249" i="2"/>
  <c r="D249" i="2"/>
  <c r="E249" i="2"/>
  <c r="F249" i="2"/>
  <c r="G249" i="2" s="1"/>
  <c r="H249" i="2" s="1"/>
  <c r="K249" i="2"/>
  <c r="B250" i="2"/>
  <c r="C250" i="2"/>
  <c r="D250" i="2"/>
  <c r="E250" i="2"/>
  <c r="G250" i="2" s="1"/>
  <c r="F250" i="2"/>
  <c r="H250" i="2"/>
  <c r="K250" i="2"/>
  <c r="B251" i="2"/>
  <c r="C251" i="2"/>
  <c r="D251" i="2"/>
  <c r="E251" i="2"/>
  <c r="F251" i="2"/>
  <c r="G251" i="2" s="1"/>
  <c r="H251" i="2" s="1"/>
  <c r="K251" i="2"/>
  <c r="B252" i="2"/>
  <c r="C252" i="2"/>
  <c r="D252" i="2"/>
  <c r="E252" i="2"/>
  <c r="G252" i="2" s="1"/>
  <c r="H252" i="2" s="1"/>
  <c r="F252" i="2"/>
  <c r="I252" i="2"/>
  <c r="J252" i="2" s="1"/>
  <c r="K252" i="2"/>
  <c r="B253" i="2"/>
  <c r="C253" i="2"/>
  <c r="D253" i="2"/>
  <c r="E253" i="2"/>
  <c r="G253" i="2" s="1"/>
  <c r="H253" i="2" s="1"/>
  <c r="F253" i="2"/>
  <c r="K253" i="2"/>
  <c r="B254" i="2"/>
  <c r="C254" i="2"/>
  <c r="D254" i="2"/>
  <c r="E254" i="2"/>
  <c r="F254" i="2"/>
  <c r="G254" i="2"/>
  <c r="H254" i="2" s="1"/>
  <c r="K254" i="2"/>
  <c r="B255" i="2"/>
  <c r="C255" i="2"/>
  <c r="D255" i="2"/>
  <c r="E255" i="2"/>
  <c r="F255" i="2"/>
  <c r="G255" i="2" s="1"/>
  <c r="H255" i="2" s="1"/>
  <c r="K255" i="2"/>
  <c r="B256" i="2"/>
  <c r="C256" i="2"/>
  <c r="D256" i="2"/>
  <c r="E256" i="2"/>
  <c r="G256" i="2" s="1"/>
  <c r="H256" i="2" s="1"/>
  <c r="F256" i="2"/>
  <c r="K256" i="2"/>
  <c r="B257" i="2"/>
  <c r="C257" i="2"/>
  <c r="D257" i="2"/>
  <c r="E257" i="2"/>
  <c r="G257" i="2" s="1"/>
  <c r="H257" i="2" s="1"/>
  <c r="F257" i="2"/>
  <c r="K257" i="2"/>
  <c r="B258" i="2"/>
  <c r="C258" i="2"/>
  <c r="D258" i="2"/>
  <c r="E258" i="2"/>
  <c r="F258" i="2"/>
  <c r="G258" i="2"/>
  <c r="H258" i="2" s="1"/>
  <c r="K258" i="2"/>
  <c r="B259" i="2"/>
  <c r="C259" i="2"/>
  <c r="D259" i="2"/>
  <c r="E259" i="2"/>
  <c r="F259" i="2"/>
  <c r="G259" i="2" s="1"/>
  <c r="H259" i="2" s="1"/>
  <c r="K259" i="2"/>
  <c r="B260" i="2"/>
  <c r="C260" i="2"/>
  <c r="D260" i="2"/>
  <c r="E260" i="2"/>
  <c r="G260" i="2" s="1"/>
  <c r="H260" i="2" s="1"/>
  <c r="F260" i="2"/>
  <c r="K260" i="2"/>
  <c r="B261" i="2"/>
  <c r="C261" i="2"/>
  <c r="D261" i="2"/>
  <c r="E261" i="2"/>
  <c r="G261" i="2" s="1"/>
  <c r="H261" i="2" s="1"/>
  <c r="F261" i="2"/>
  <c r="I261" i="2"/>
  <c r="J261" i="2" s="1"/>
  <c r="K261" i="2"/>
  <c r="B262" i="2"/>
  <c r="C262" i="2"/>
  <c r="D262" i="2"/>
  <c r="E262" i="2"/>
  <c r="F262" i="2"/>
  <c r="G262" i="2"/>
  <c r="H262" i="2" s="1"/>
  <c r="K262" i="2"/>
  <c r="B263" i="2"/>
  <c r="C263" i="2"/>
  <c r="D263" i="2"/>
  <c r="E263" i="2"/>
  <c r="F263" i="2"/>
  <c r="G263" i="2" s="1"/>
  <c r="H263" i="2" s="1"/>
  <c r="K263" i="2"/>
  <c r="B264" i="2"/>
  <c r="C264" i="2"/>
  <c r="D264" i="2"/>
  <c r="E264" i="2"/>
  <c r="G264" i="2" s="1"/>
  <c r="H264" i="2" s="1"/>
  <c r="F264" i="2"/>
  <c r="I264" i="2"/>
  <c r="J264" i="2" s="1"/>
  <c r="K264" i="2"/>
  <c r="B265" i="2"/>
  <c r="C265" i="2"/>
  <c r="D265" i="2"/>
  <c r="E265" i="2"/>
  <c r="F265" i="2"/>
  <c r="G265" i="2" s="1"/>
  <c r="H265" i="2" s="1"/>
  <c r="K265" i="2"/>
  <c r="B266" i="2"/>
  <c r="C266" i="2"/>
  <c r="D266" i="2"/>
  <c r="E266" i="2"/>
  <c r="F266" i="2"/>
  <c r="G266" i="2"/>
  <c r="H266" i="2" s="1"/>
  <c r="I266" i="2"/>
  <c r="J266" i="2" s="1"/>
  <c r="K266" i="2"/>
  <c r="B267" i="2"/>
  <c r="C267" i="2"/>
  <c r="D267" i="2"/>
  <c r="E267" i="2"/>
  <c r="F267" i="2"/>
  <c r="G267" i="2" s="1"/>
  <c r="H267" i="2" s="1"/>
  <c r="K267" i="2"/>
  <c r="B268" i="2"/>
  <c r="C268" i="2"/>
  <c r="D268" i="2"/>
  <c r="E268" i="2"/>
  <c r="G268" i="2" s="1"/>
  <c r="H268" i="2" s="1"/>
  <c r="F268" i="2"/>
  <c r="I268" i="2"/>
  <c r="J268" i="2" s="1"/>
  <c r="K268" i="2"/>
  <c r="B269" i="2"/>
  <c r="C269" i="2"/>
  <c r="D269" i="2"/>
  <c r="E269" i="2"/>
  <c r="F269" i="2"/>
  <c r="G269" i="2" s="1"/>
  <c r="H269" i="2" s="1"/>
  <c r="K269" i="2"/>
  <c r="B270" i="2"/>
  <c r="C270" i="2"/>
  <c r="D270" i="2"/>
  <c r="E270" i="2"/>
  <c r="F270" i="2"/>
  <c r="G270" i="2"/>
  <c r="H270" i="2" s="1"/>
  <c r="K270" i="2"/>
  <c r="B271" i="2"/>
  <c r="C271" i="2"/>
  <c r="D271" i="2"/>
  <c r="E271" i="2"/>
  <c r="F271" i="2"/>
  <c r="G271" i="2" s="1"/>
  <c r="H271" i="2" s="1"/>
  <c r="K271" i="2"/>
  <c r="B272" i="2"/>
  <c r="C272" i="2"/>
  <c r="D272" i="2"/>
  <c r="E272" i="2"/>
  <c r="G272" i="2" s="1"/>
  <c r="H272" i="2" s="1"/>
  <c r="F272" i="2"/>
  <c r="K272" i="2"/>
  <c r="B273" i="2"/>
  <c r="C273" i="2"/>
  <c r="D273" i="2"/>
  <c r="E273" i="2"/>
  <c r="F273" i="2"/>
  <c r="G273" i="2" s="1"/>
  <c r="H273" i="2" s="1"/>
  <c r="K273" i="2"/>
  <c r="B274" i="2"/>
  <c r="C274" i="2"/>
  <c r="D274" i="2"/>
  <c r="E274" i="2"/>
  <c r="F274" i="2"/>
  <c r="G274" i="2"/>
  <c r="H274" i="2" s="1"/>
  <c r="K274" i="2"/>
  <c r="B275" i="2"/>
  <c r="C275" i="2"/>
  <c r="D275" i="2"/>
  <c r="E275" i="2"/>
  <c r="F275" i="2"/>
  <c r="G275" i="2" s="1"/>
  <c r="H275" i="2" s="1"/>
  <c r="K275" i="2"/>
  <c r="B276" i="2"/>
  <c r="C276" i="2"/>
  <c r="D276" i="2"/>
  <c r="E276" i="2"/>
  <c r="G276" i="2" s="1"/>
  <c r="H276" i="2" s="1"/>
  <c r="F276" i="2"/>
  <c r="K276" i="2"/>
  <c r="B277" i="2"/>
  <c r="C277" i="2"/>
  <c r="D277" i="2"/>
  <c r="E277" i="2"/>
  <c r="F277" i="2"/>
  <c r="G277" i="2"/>
  <c r="H277" i="2" s="1"/>
  <c r="K277" i="2"/>
  <c r="B278" i="2"/>
  <c r="C278" i="2"/>
  <c r="D278" i="2"/>
  <c r="E278" i="2"/>
  <c r="G278" i="2" s="1"/>
  <c r="H278" i="2" s="1"/>
  <c r="F278" i="2"/>
  <c r="I278" i="2"/>
  <c r="J278" i="2" s="1"/>
  <c r="K278" i="2"/>
  <c r="B279" i="2"/>
  <c r="C279" i="2"/>
  <c r="D279" i="2"/>
  <c r="E279" i="2"/>
  <c r="F279" i="2"/>
  <c r="G279" i="2"/>
  <c r="H279" i="2" s="1"/>
  <c r="I279" i="2"/>
  <c r="J279" i="2" s="1"/>
  <c r="K279" i="2"/>
  <c r="B280" i="2"/>
  <c r="C280" i="2"/>
  <c r="D280" i="2"/>
  <c r="E280" i="2"/>
  <c r="G280" i="2" s="1"/>
  <c r="H280" i="2" s="1"/>
  <c r="F280" i="2"/>
  <c r="I280" i="2"/>
  <c r="J280" i="2" s="1"/>
  <c r="K280" i="2"/>
  <c r="B281" i="2"/>
  <c r="C281" i="2"/>
  <c r="D281" i="2"/>
  <c r="E281" i="2"/>
  <c r="F281" i="2"/>
  <c r="G281" i="2"/>
  <c r="H281" i="2" s="1"/>
  <c r="K281" i="2"/>
  <c r="B282" i="2"/>
  <c r="C282" i="2"/>
  <c r="D282" i="2"/>
  <c r="E282" i="2"/>
  <c r="G282" i="2" s="1"/>
  <c r="H282" i="2" s="1"/>
  <c r="F282" i="2"/>
  <c r="I282" i="2"/>
  <c r="J282" i="2" s="1"/>
  <c r="K282" i="2"/>
  <c r="B283" i="2"/>
  <c r="C283" i="2"/>
  <c r="D283" i="2"/>
  <c r="E283" i="2"/>
  <c r="F283" i="2"/>
  <c r="G283" i="2"/>
  <c r="H283" i="2" s="1"/>
  <c r="K283" i="2"/>
  <c r="B284" i="2"/>
  <c r="C284" i="2"/>
  <c r="D284" i="2"/>
  <c r="E284" i="2"/>
  <c r="G284" i="2" s="1"/>
  <c r="H284" i="2" s="1"/>
  <c r="F284" i="2"/>
  <c r="K284" i="2"/>
  <c r="B285" i="2"/>
  <c r="C285" i="2"/>
  <c r="D285" i="2"/>
  <c r="E285" i="2"/>
  <c r="F285" i="2"/>
  <c r="G285" i="2"/>
  <c r="H285" i="2" s="1"/>
  <c r="K285" i="2"/>
  <c r="B286" i="2"/>
  <c r="C286" i="2"/>
  <c r="D286" i="2"/>
  <c r="E286" i="2"/>
  <c r="G286" i="2" s="1"/>
  <c r="H286" i="2" s="1"/>
  <c r="F286" i="2"/>
  <c r="K286" i="2"/>
  <c r="B287" i="2"/>
  <c r="C287" i="2"/>
  <c r="D287" i="2"/>
  <c r="E287" i="2"/>
  <c r="F287" i="2"/>
  <c r="G287" i="2"/>
  <c r="H287" i="2" s="1"/>
  <c r="K287" i="2"/>
  <c r="B288" i="2"/>
  <c r="C288" i="2"/>
  <c r="D288" i="2"/>
  <c r="E288" i="2"/>
  <c r="G288" i="2" s="1"/>
  <c r="H288" i="2" s="1"/>
  <c r="F288" i="2"/>
  <c r="K288" i="2"/>
  <c r="B289" i="2"/>
  <c r="C289" i="2"/>
  <c r="D289" i="2"/>
  <c r="E289" i="2"/>
  <c r="F289" i="2"/>
  <c r="G289" i="2"/>
  <c r="H289" i="2" s="1"/>
  <c r="I289" i="2"/>
  <c r="J289" i="2" s="1"/>
  <c r="K289" i="2"/>
  <c r="B290" i="2"/>
  <c r="C290" i="2"/>
  <c r="D290" i="2"/>
  <c r="E290" i="2"/>
  <c r="G290" i="2" s="1"/>
  <c r="H290" i="2" s="1"/>
  <c r="F290" i="2"/>
  <c r="K290" i="2"/>
  <c r="B291" i="2"/>
  <c r="C291" i="2"/>
  <c r="D291" i="2"/>
  <c r="E291" i="2"/>
  <c r="F291" i="2"/>
  <c r="G291" i="2"/>
  <c r="H291" i="2" s="1"/>
  <c r="K291" i="2"/>
  <c r="B292" i="2"/>
  <c r="C292" i="2"/>
  <c r="D292" i="2"/>
  <c r="E292" i="2"/>
  <c r="G292" i="2" s="1"/>
  <c r="H292" i="2" s="1"/>
  <c r="F292" i="2"/>
  <c r="K292" i="2"/>
  <c r="B293" i="2"/>
  <c r="C293" i="2"/>
  <c r="D293" i="2"/>
  <c r="E293" i="2"/>
  <c r="F293" i="2"/>
  <c r="G293" i="2"/>
  <c r="H293" i="2" s="1"/>
  <c r="K293" i="2"/>
  <c r="B294" i="2"/>
  <c r="C294" i="2"/>
  <c r="D294" i="2"/>
  <c r="E294" i="2"/>
  <c r="G294" i="2" s="1"/>
  <c r="H294" i="2" s="1"/>
  <c r="F294" i="2"/>
  <c r="K294" i="2"/>
  <c r="B295" i="2"/>
  <c r="C295" i="2"/>
  <c r="D295" i="2"/>
  <c r="E295" i="2"/>
  <c r="F295" i="2"/>
  <c r="G295" i="2"/>
  <c r="H295" i="2" s="1"/>
  <c r="I295" i="2"/>
  <c r="J295" i="2" s="1"/>
  <c r="K295" i="2"/>
  <c r="B296" i="2"/>
  <c r="C296" i="2"/>
  <c r="D296" i="2"/>
  <c r="E296" i="2"/>
  <c r="G296" i="2" s="1"/>
  <c r="H296" i="2" s="1"/>
  <c r="F296" i="2"/>
  <c r="I296" i="2"/>
  <c r="J296" i="2" s="1"/>
  <c r="K296" i="2"/>
  <c r="B297" i="2"/>
  <c r="C297" i="2"/>
  <c r="D297" i="2"/>
  <c r="E297" i="2"/>
  <c r="F297" i="2"/>
  <c r="G297" i="2"/>
  <c r="H297" i="2" s="1"/>
  <c r="I297" i="2"/>
  <c r="J297" i="2" s="1"/>
  <c r="K297" i="2"/>
  <c r="B298" i="2"/>
  <c r="C298" i="2"/>
  <c r="D298" i="2"/>
  <c r="E298" i="2"/>
  <c r="G298" i="2" s="1"/>
  <c r="H298" i="2" s="1"/>
  <c r="F298" i="2"/>
  <c r="K298" i="2"/>
  <c r="B299" i="2"/>
  <c r="C299" i="2"/>
  <c r="D299" i="2"/>
  <c r="E299" i="2"/>
  <c r="F299" i="2"/>
  <c r="G299" i="2"/>
  <c r="H299" i="2" s="1"/>
  <c r="K299" i="2"/>
  <c r="B300" i="2"/>
  <c r="C300" i="2"/>
  <c r="D300" i="2"/>
  <c r="E300" i="2"/>
  <c r="G300" i="2" s="1"/>
  <c r="H300" i="2" s="1"/>
  <c r="F300" i="2"/>
  <c r="K300" i="2"/>
  <c r="B301" i="2"/>
  <c r="C301" i="2"/>
  <c r="D301" i="2"/>
  <c r="E301" i="2"/>
  <c r="F301" i="2"/>
  <c r="G301" i="2"/>
  <c r="H301" i="2" s="1"/>
  <c r="I301" i="2"/>
  <c r="J301" i="2" s="1"/>
  <c r="K301" i="2"/>
  <c r="B302" i="2"/>
  <c r="C302" i="2"/>
  <c r="D302" i="2"/>
  <c r="E302" i="2"/>
  <c r="G302" i="2" s="1"/>
  <c r="H302" i="2" s="1"/>
  <c r="F302" i="2"/>
  <c r="K302" i="2"/>
  <c r="B303" i="2"/>
  <c r="C303" i="2"/>
  <c r="D303" i="2"/>
  <c r="E303" i="2"/>
  <c r="F303" i="2"/>
  <c r="G303" i="2"/>
  <c r="H303" i="2" s="1"/>
  <c r="K303" i="2"/>
  <c r="B304" i="2"/>
  <c r="C304" i="2"/>
  <c r="D304" i="2"/>
  <c r="E304" i="2"/>
  <c r="G304" i="2" s="1"/>
  <c r="H304" i="2" s="1"/>
  <c r="F304" i="2"/>
  <c r="K304" i="2"/>
  <c r="B305" i="2"/>
  <c r="C305" i="2"/>
  <c r="D305" i="2"/>
  <c r="E305" i="2"/>
  <c r="F305" i="2"/>
  <c r="G305" i="2"/>
  <c r="H305" i="2" s="1"/>
  <c r="K305" i="2"/>
  <c r="B306" i="2"/>
  <c r="C306" i="2"/>
  <c r="D306" i="2"/>
  <c r="E306" i="2"/>
  <c r="G306" i="2" s="1"/>
  <c r="H306" i="2" s="1"/>
  <c r="F306" i="2"/>
  <c r="K306" i="2"/>
  <c r="B307" i="2"/>
  <c r="C307" i="2"/>
  <c r="D307" i="2"/>
  <c r="E307" i="2"/>
  <c r="F307" i="2"/>
  <c r="G307" i="2"/>
  <c r="H307" i="2" s="1"/>
  <c r="K307" i="2"/>
  <c r="B308" i="2"/>
  <c r="C308" i="2"/>
  <c r="D308" i="2"/>
  <c r="E308" i="2"/>
  <c r="G308" i="2" s="1"/>
  <c r="H308" i="2" s="1"/>
  <c r="F308" i="2"/>
  <c r="K308" i="2"/>
  <c r="B309" i="2"/>
  <c r="C309" i="2"/>
  <c r="D309" i="2"/>
  <c r="E309" i="2"/>
  <c r="F309" i="2"/>
  <c r="G309" i="2"/>
  <c r="H309" i="2" s="1"/>
  <c r="K309" i="2"/>
  <c r="B310" i="2"/>
  <c r="C310" i="2"/>
  <c r="D310" i="2"/>
  <c r="E310" i="2"/>
  <c r="G310" i="2" s="1"/>
  <c r="H310" i="2" s="1"/>
  <c r="F310" i="2"/>
  <c r="K310" i="2"/>
  <c r="B311" i="2"/>
  <c r="C311" i="2"/>
  <c r="D311" i="2"/>
  <c r="E311" i="2"/>
  <c r="F311" i="2"/>
  <c r="G311" i="2"/>
  <c r="H311" i="2" s="1"/>
  <c r="K311" i="2"/>
  <c r="B312" i="2"/>
  <c r="C312" i="2"/>
  <c r="D312" i="2"/>
  <c r="E312" i="2"/>
  <c r="G312" i="2" s="1"/>
  <c r="H312" i="2" s="1"/>
  <c r="F312" i="2"/>
  <c r="K312" i="2"/>
  <c r="B313" i="2"/>
  <c r="C313" i="2"/>
  <c r="D313" i="2"/>
  <c r="E313" i="2"/>
  <c r="F313" i="2"/>
  <c r="G313" i="2"/>
  <c r="H313" i="2" s="1"/>
  <c r="I313" i="2"/>
  <c r="J313" i="2" s="1"/>
  <c r="K313" i="2"/>
  <c r="B314" i="2"/>
  <c r="C314" i="2"/>
  <c r="D314" i="2"/>
  <c r="E314" i="2"/>
  <c r="G314" i="2" s="1"/>
  <c r="H314" i="2" s="1"/>
  <c r="F314" i="2"/>
  <c r="K314" i="2"/>
  <c r="B315" i="2"/>
  <c r="C315" i="2"/>
  <c r="D315" i="2"/>
  <c r="E315" i="2"/>
  <c r="F315" i="2"/>
  <c r="G315" i="2"/>
  <c r="H315" i="2" s="1"/>
  <c r="K315" i="2"/>
  <c r="B316" i="2"/>
  <c r="C316" i="2"/>
  <c r="D316" i="2"/>
  <c r="E316" i="2"/>
  <c r="G316" i="2" s="1"/>
  <c r="H316" i="2" s="1"/>
  <c r="F316" i="2"/>
  <c r="K316" i="2"/>
  <c r="B317" i="2"/>
  <c r="C317" i="2"/>
  <c r="D317" i="2"/>
  <c r="E317" i="2"/>
  <c r="F317" i="2"/>
  <c r="G317" i="2"/>
  <c r="H317" i="2" s="1"/>
  <c r="K317" i="2"/>
  <c r="B318" i="2"/>
  <c r="C318" i="2"/>
  <c r="D318" i="2"/>
  <c r="E318" i="2"/>
  <c r="G318" i="2" s="1"/>
  <c r="H318" i="2" s="1"/>
  <c r="F318" i="2"/>
  <c r="K318" i="2"/>
  <c r="B319" i="2"/>
  <c r="C319" i="2"/>
  <c r="G319" i="2" s="1"/>
  <c r="H319" i="2" s="1"/>
  <c r="D319" i="2"/>
  <c r="E319" i="2"/>
  <c r="F319" i="2"/>
  <c r="K319" i="2"/>
  <c r="B320" i="2"/>
  <c r="C320" i="2"/>
  <c r="D320" i="2"/>
  <c r="E320" i="2"/>
  <c r="G320" i="2" s="1"/>
  <c r="H320" i="2" s="1"/>
  <c r="F320" i="2"/>
  <c r="K320" i="2"/>
  <c r="B321" i="2"/>
  <c r="C321" i="2"/>
  <c r="G321" i="2" s="1"/>
  <c r="H321" i="2" s="1"/>
  <c r="D321" i="2"/>
  <c r="E321" i="2"/>
  <c r="F321" i="2"/>
  <c r="K321" i="2"/>
  <c r="B322" i="2"/>
  <c r="C322" i="2"/>
  <c r="D322" i="2"/>
  <c r="E322" i="2"/>
  <c r="G322" i="2" s="1"/>
  <c r="H322" i="2" s="1"/>
  <c r="F322" i="2"/>
  <c r="K322" i="2"/>
  <c r="B323" i="2"/>
  <c r="C323" i="2"/>
  <c r="G323" i="2" s="1"/>
  <c r="H323" i="2" s="1"/>
  <c r="D323" i="2"/>
  <c r="E323" i="2"/>
  <c r="F323" i="2"/>
  <c r="K323" i="2"/>
  <c r="B324" i="2"/>
  <c r="C324" i="2"/>
  <c r="D324" i="2"/>
  <c r="E324" i="2"/>
  <c r="G324" i="2" s="1"/>
  <c r="H324" i="2" s="1"/>
  <c r="F324" i="2"/>
  <c r="K324" i="2"/>
  <c r="B325" i="2"/>
  <c r="C325" i="2"/>
  <c r="G325" i="2" s="1"/>
  <c r="H325" i="2" s="1"/>
  <c r="D325" i="2"/>
  <c r="E325" i="2"/>
  <c r="F325" i="2"/>
  <c r="I325" i="2"/>
  <c r="J325" i="2" s="1"/>
  <c r="K325" i="2"/>
  <c r="B326" i="2"/>
  <c r="C326" i="2"/>
  <c r="D326" i="2"/>
  <c r="E326" i="2"/>
  <c r="G326" i="2" s="1"/>
  <c r="H326" i="2" s="1"/>
  <c r="F326" i="2"/>
  <c r="K326" i="2"/>
  <c r="B327" i="2"/>
  <c r="C327" i="2"/>
  <c r="G327" i="2" s="1"/>
  <c r="H327" i="2" s="1"/>
  <c r="D327" i="2"/>
  <c r="E327" i="2"/>
  <c r="F327" i="2"/>
  <c r="K327" i="2"/>
  <c r="B328" i="2"/>
  <c r="C328" i="2"/>
  <c r="D328" i="2"/>
  <c r="E328" i="2"/>
  <c r="G328" i="2" s="1"/>
  <c r="H328" i="2" s="1"/>
  <c r="F328" i="2"/>
  <c r="I328" i="2"/>
  <c r="J328" i="2" s="1"/>
  <c r="K328" i="2"/>
  <c r="B329" i="2"/>
  <c r="C329" i="2"/>
  <c r="G329" i="2" s="1"/>
  <c r="H329" i="2" s="1"/>
  <c r="D329" i="2"/>
  <c r="E329" i="2"/>
  <c r="F329" i="2"/>
  <c r="I329" i="2"/>
  <c r="J329" i="2" s="1"/>
  <c r="K329" i="2"/>
  <c r="B330" i="2"/>
  <c r="C330" i="2"/>
  <c r="D330" i="2"/>
  <c r="E330" i="2"/>
  <c r="G330" i="2" s="1"/>
  <c r="H330" i="2" s="1"/>
  <c r="F330" i="2"/>
  <c r="K330" i="2"/>
  <c r="B331" i="2"/>
  <c r="C331" i="2"/>
  <c r="G331" i="2" s="1"/>
  <c r="H331" i="2" s="1"/>
  <c r="D331" i="2"/>
  <c r="E331" i="2"/>
  <c r="F331" i="2"/>
  <c r="K331" i="2"/>
  <c r="B332" i="2"/>
  <c r="C332" i="2"/>
  <c r="D332" i="2"/>
  <c r="E332" i="2"/>
  <c r="G332" i="2" s="1"/>
  <c r="H332" i="2" s="1"/>
  <c r="F332" i="2"/>
  <c r="K332" i="2"/>
  <c r="B333" i="2"/>
  <c r="C333" i="2"/>
  <c r="G333" i="2" s="1"/>
  <c r="H333" i="2" s="1"/>
  <c r="D333" i="2"/>
  <c r="E333" i="2"/>
  <c r="F333" i="2"/>
  <c r="K333" i="2"/>
  <c r="B334" i="2"/>
  <c r="C334" i="2"/>
  <c r="D334" i="2"/>
  <c r="E334" i="2"/>
  <c r="G334" i="2" s="1"/>
  <c r="H334" i="2" s="1"/>
  <c r="F334" i="2"/>
  <c r="K334" i="2"/>
  <c r="B335" i="2"/>
  <c r="C335" i="2"/>
  <c r="G335" i="2" s="1"/>
  <c r="H335" i="2" s="1"/>
  <c r="D335" i="2"/>
  <c r="E335" i="2"/>
  <c r="F335" i="2"/>
  <c r="K335" i="2"/>
  <c r="B336" i="2"/>
  <c r="C336" i="2"/>
  <c r="D336" i="2"/>
  <c r="E336" i="2"/>
  <c r="G336" i="2" s="1"/>
  <c r="H336" i="2" s="1"/>
  <c r="F336" i="2"/>
  <c r="K336" i="2"/>
  <c r="B337" i="2"/>
  <c r="C337" i="2"/>
  <c r="G337" i="2" s="1"/>
  <c r="H337" i="2" s="1"/>
  <c r="D337" i="2"/>
  <c r="E337" i="2"/>
  <c r="F337" i="2"/>
  <c r="K337" i="2"/>
  <c r="B338" i="2"/>
  <c r="C338" i="2"/>
  <c r="D338" i="2"/>
  <c r="E338" i="2"/>
  <c r="G338" i="2" s="1"/>
  <c r="H338" i="2" s="1"/>
  <c r="F338" i="2"/>
  <c r="K338" i="2"/>
  <c r="B339" i="2"/>
  <c r="C339" i="2"/>
  <c r="G339" i="2" s="1"/>
  <c r="H339" i="2" s="1"/>
  <c r="D339" i="2"/>
  <c r="E339" i="2"/>
  <c r="F339" i="2"/>
  <c r="K339" i="2"/>
  <c r="B340" i="2"/>
  <c r="C340" i="2"/>
  <c r="D340" i="2"/>
  <c r="E340" i="2"/>
  <c r="G340" i="2" s="1"/>
  <c r="H340" i="2" s="1"/>
  <c r="F340" i="2"/>
  <c r="K340" i="2"/>
  <c r="B341" i="2"/>
  <c r="C341" i="2"/>
  <c r="G341" i="2" s="1"/>
  <c r="H341" i="2" s="1"/>
  <c r="D341" i="2"/>
  <c r="E341" i="2"/>
  <c r="F341" i="2"/>
  <c r="K341" i="2"/>
  <c r="B342" i="2"/>
  <c r="C342" i="2"/>
  <c r="D342" i="2"/>
  <c r="E342" i="2"/>
  <c r="G342" i="2" s="1"/>
  <c r="H342" i="2" s="1"/>
  <c r="F342" i="2"/>
  <c r="K342" i="2"/>
  <c r="B343" i="2"/>
  <c r="C343" i="2"/>
  <c r="G343" i="2" s="1"/>
  <c r="H343" i="2" s="1"/>
  <c r="D343" i="2"/>
  <c r="E343" i="2"/>
  <c r="F343" i="2"/>
  <c r="K343" i="2"/>
  <c r="B344" i="2"/>
  <c r="C344" i="2"/>
  <c r="G344" i="2" s="1"/>
  <c r="H344" i="2" s="1"/>
  <c r="D344" i="2"/>
  <c r="E344" i="2"/>
  <c r="F344" i="2"/>
  <c r="K344" i="2"/>
  <c r="B345" i="2"/>
  <c r="C345" i="2"/>
  <c r="G345" i="2" s="1"/>
  <c r="H345" i="2" s="1"/>
  <c r="D345" i="2"/>
  <c r="E345" i="2"/>
  <c r="F345" i="2"/>
  <c r="K345" i="2"/>
  <c r="B346" i="2"/>
  <c r="C346" i="2"/>
  <c r="G346" i="2" s="1"/>
  <c r="H346" i="2" s="1"/>
  <c r="D346" i="2"/>
  <c r="E346" i="2"/>
  <c r="F346" i="2"/>
  <c r="K346" i="2"/>
  <c r="B347" i="2"/>
  <c r="C347" i="2"/>
  <c r="G347" i="2" s="1"/>
  <c r="H347" i="2" s="1"/>
  <c r="D347" i="2"/>
  <c r="E347" i="2"/>
  <c r="F347" i="2"/>
  <c r="K347" i="2"/>
  <c r="B348" i="2"/>
  <c r="C348" i="2"/>
  <c r="G348" i="2" s="1"/>
  <c r="H348" i="2" s="1"/>
  <c r="D348" i="2"/>
  <c r="E348" i="2"/>
  <c r="F348" i="2"/>
  <c r="K348" i="2"/>
  <c r="B349" i="2"/>
  <c r="C349" i="2"/>
  <c r="G349" i="2" s="1"/>
  <c r="H349" i="2" s="1"/>
  <c r="D349" i="2"/>
  <c r="E349" i="2"/>
  <c r="F349" i="2"/>
  <c r="K349" i="2"/>
  <c r="B350" i="2"/>
  <c r="C350" i="2"/>
  <c r="G350" i="2" s="1"/>
  <c r="H350" i="2" s="1"/>
  <c r="D350" i="2"/>
  <c r="E350" i="2"/>
  <c r="F350" i="2"/>
  <c r="K350" i="2"/>
  <c r="B351" i="2"/>
  <c r="C351" i="2"/>
  <c r="G351" i="2" s="1"/>
  <c r="H351" i="2" s="1"/>
  <c r="D351" i="2"/>
  <c r="E351" i="2"/>
  <c r="F351" i="2"/>
  <c r="K351" i="2"/>
  <c r="B352" i="2"/>
  <c r="C352" i="2"/>
  <c r="G352" i="2" s="1"/>
  <c r="H352" i="2" s="1"/>
  <c r="D352" i="2"/>
  <c r="E352" i="2"/>
  <c r="F352" i="2"/>
  <c r="K352" i="2"/>
  <c r="B353" i="2"/>
  <c r="C353" i="2"/>
  <c r="G353" i="2" s="1"/>
  <c r="H353" i="2" s="1"/>
  <c r="D353" i="2"/>
  <c r="E353" i="2"/>
  <c r="F353" i="2"/>
  <c r="K353" i="2"/>
  <c r="B354" i="2"/>
  <c r="C354" i="2"/>
  <c r="G354" i="2" s="1"/>
  <c r="H354" i="2" s="1"/>
  <c r="D354" i="2"/>
  <c r="E354" i="2"/>
  <c r="F354" i="2"/>
  <c r="K354" i="2"/>
  <c r="B355" i="2"/>
  <c r="C355" i="2"/>
  <c r="G355" i="2" s="1"/>
  <c r="H355" i="2" s="1"/>
  <c r="D355" i="2"/>
  <c r="E355" i="2"/>
  <c r="F355" i="2"/>
  <c r="I355" i="2"/>
  <c r="J355" i="2" s="1"/>
  <c r="K355" i="2"/>
  <c r="B356" i="2"/>
  <c r="C356" i="2"/>
  <c r="G356" i="2" s="1"/>
  <c r="H356" i="2" s="1"/>
  <c r="D356" i="2"/>
  <c r="E356" i="2"/>
  <c r="F356" i="2"/>
  <c r="K356" i="2"/>
  <c r="B357" i="2"/>
  <c r="C357" i="2"/>
  <c r="G357" i="2" s="1"/>
  <c r="H357" i="2" s="1"/>
  <c r="D357" i="2"/>
  <c r="E357" i="2"/>
  <c r="F357" i="2"/>
  <c r="K357" i="2"/>
  <c r="B358" i="2"/>
  <c r="C358" i="2"/>
  <c r="G358" i="2" s="1"/>
  <c r="H358" i="2" s="1"/>
  <c r="D358" i="2"/>
  <c r="E358" i="2"/>
  <c r="F358" i="2"/>
  <c r="K358" i="2"/>
  <c r="G3" i="3"/>
  <c r="H3" i="3"/>
  <c r="J3" i="3"/>
  <c r="G4" i="3"/>
  <c r="H4" i="3" s="1"/>
  <c r="J4" i="3"/>
  <c r="G5" i="3"/>
  <c r="H5" i="3"/>
  <c r="J5" i="3"/>
  <c r="G6" i="3"/>
  <c r="H6" i="3" s="1"/>
  <c r="J6" i="3"/>
  <c r="G7" i="3"/>
  <c r="H7" i="3"/>
  <c r="J7" i="3"/>
  <c r="G8" i="3"/>
  <c r="H8" i="3" s="1"/>
  <c r="J8" i="3"/>
  <c r="G9" i="3"/>
  <c r="H9" i="3"/>
  <c r="J9" i="3"/>
  <c r="G10" i="3"/>
  <c r="H10" i="3" s="1"/>
  <c r="J10" i="3"/>
  <c r="G11" i="3"/>
  <c r="H11" i="3"/>
  <c r="J11" i="3"/>
  <c r="G12" i="3"/>
  <c r="H12" i="3" s="1"/>
  <c r="J12" i="3"/>
  <c r="J153" i="2" l="1"/>
  <c r="G167" i="2"/>
  <c r="H167" i="2" s="1"/>
  <c r="G165" i="2"/>
  <c r="H165" i="2" s="1"/>
  <c r="G163" i="2"/>
  <c r="H163" i="2" s="1"/>
  <c r="G161" i="2"/>
  <c r="H161" i="2" s="1"/>
  <c r="G159" i="2"/>
  <c r="H159" i="2" s="1"/>
  <c r="H1384" i="4"/>
  <c r="AM1690" i="1"/>
  <c r="AL1690" i="1"/>
  <c r="AM1686" i="1"/>
  <c r="I53" i="2" s="1"/>
  <c r="J53" i="2" s="1"/>
  <c r="AL1686" i="1"/>
  <c r="AM1682" i="1"/>
  <c r="I136" i="2" s="1"/>
  <c r="J136" i="2" s="1"/>
  <c r="AL1682" i="1"/>
  <c r="AM1678" i="1"/>
  <c r="AL1678" i="1"/>
  <c r="AM1674" i="1"/>
  <c r="AL1674" i="1"/>
  <c r="AL1673" i="1"/>
  <c r="AM1673" i="1"/>
  <c r="AM1668" i="1"/>
  <c r="AL1668" i="1"/>
  <c r="AL1660" i="1"/>
  <c r="AM1660" i="1"/>
  <c r="I67" i="2" s="1"/>
  <c r="J67" i="2" s="1"/>
  <c r="AL1656" i="1"/>
  <c r="AM1656" i="1"/>
  <c r="AM1687" i="1"/>
  <c r="I290" i="2" s="1"/>
  <c r="J290" i="2" s="1"/>
  <c r="AM1683" i="1"/>
  <c r="AM1679" i="1"/>
  <c r="I193" i="2" s="1"/>
  <c r="J193" i="2" s="1"/>
  <c r="AM1675" i="1"/>
  <c r="AM1666" i="1"/>
  <c r="AL1661" i="1"/>
  <c r="AM1650" i="1"/>
  <c r="AL1649" i="1"/>
  <c r="AL1615" i="1"/>
  <c r="AL1606" i="1"/>
  <c r="AL1604" i="1"/>
  <c r="O1577" i="1"/>
  <c r="AL1577" i="1" s="1"/>
  <c r="AM1577" i="1"/>
  <c r="AM1572" i="1"/>
  <c r="I276" i="2" s="1"/>
  <c r="J276" i="2" s="1"/>
  <c r="AL1572" i="1"/>
  <c r="O1561" i="1"/>
  <c r="AL1561" i="1" s="1"/>
  <c r="AM1561" i="1"/>
  <c r="AM1556" i="1"/>
  <c r="AL1556" i="1"/>
  <c r="AM1552" i="1"/>
  <c r="AL1552" i="1"/>
  <c r="AM1548" i="1"/>
  <c r="I180" i="2" s="1"/>
  <c r="J180" i="2" s="1"/>
  <c r="AL1548" i="1"/>
  <c r="AM1544" i="1"/>
  <c r="AL1544" i="1"/>
  <c r="AM1540" i="1"/>
  <c r="AL1540" i="1"/>
  <c r="AM1536" i="1"/>
  <c r="AL1536" i="1"/>
  <c r="AM1532" i="1"/>
  <c r="AL1532" i="1"/>
  <c r="AM1528" i="1"/>
  <c r="AL1528" i="1"/>
  <c r="AM1524" i="1"/>
  <c r="AL1524" i="1"/>
  <c r="AM1520" i="1"/>
  <c r="AL1520" i="1"/>
  <c r="AM1516" i="1"/>
  <c r="I206" i="2" s="1"/>
  <c r="J206" i="2" s="1"/>
  <c r="AL1516" i="1"/>
  <c r="AM1512" i="1"/>
  <c r="AL1512" i="1"/>
  <c r="AM1508" i="1"/>
  <c r="AL1508" i="1"/>
  <c r="AM1504" i="1"/>
  <c r="AL1504" i="1"/>
  <c r="AM1500" i="1"/>
  <c r="AL1500" i="1"/>
  <c r="AM1496" i="1"/>
  <c r="AL1496" i="1"/>
  <c r="AM1492" i="1"/>
  <c r="I230" i="2" s="1"/>
  <c r="J230" i="2" s="1"/>
  <c r="AL1492" i="1"/>
  <c r="AM1488" i="1"/>
  <c r="I189" i="2" s="1"/>
  <c r="J189" i="2" s="1"/>
  <c r="AL1488" i="1"/>
  <c r="AM1484" i="1"/>
  <c r="AL1484" i="1"/>
  <c r="AM1480" i="1"/>
  <c r="AL1480" i="1"/>
  <c r="AM1476" i="1"/>
  <c r="AL1476" i="1"/>
  <c r="AM1472" i="1"/>
  <c r="AL1472" i="1"/>
  <c r="AM1468" i="1"/>
  <c r="AL1468" i="1"/>
  <c r="AM1464" i="1"/>
  <c r="AL1464" i="1"/>
  <c r="AM1460" i="1"/>
  <c r="I244" i="2" s="1"/>
  <c r="J244" i="2" s="1"/>
  <c r="AL1460" i="1"/>
  <c r="AM1456" i="1"/>
  <c r="AL1456" i="1"/>
  <c r="AM1452" i="1"/>
  <c r="AL1452" i="1"/>
  <c r="AM1448" i="1"/>
  <c r="AL1448" i="1"/>
  <c r="AM1417" i="1"/>
  <c r="AL1417" i="1"/>
  <c r="AL1416" i="1"/>
  <c r="AM1385" i="1"/>
  <c r="I190" i="2" s="1"/>
  <c r="J190" i="2" s="1"/>
  <c r="AL1385" i="1"/>
  <c r="AL1384" i="1"/>
  <c r="AM1670" i="1"/>
  <c r="AM1667" i="1"/>
  <c r="AL1665" i="1"/>
  <c r="AM1652" i="1"/>
  <c r="AL1647" i="1"/>
  <c r="AM1643" i="1"/>
  <c r="AM1635" i="1"/>
  <c r="I221" i="2" s="1"/>
  <c r="J221" i="2" s="1"/>
  <c r="AM1634" i="1"/>
  <c r="I333" i="2" s="1"/>
  <c r="J333" i="2" s="1"/>
  <c r="AM1632" i="1"/>
  <c r="AM1629" i="1"/>
  <c r="AM1628" i="1"/>
  <c r="AL1627" i="1"/>
  <c r="AL1620" i="1"/>
  <c r="AM1618" i="1"/>
  <c r="AL1611" i="1"/>
  <c r="AL1609" i="1"/>
  <c r="AL1603" i="1"/>
  <c r="AM1600" i="1"/>
  <c r="I239" i="2" s="1"/>
  <c r="J239" i="2" s="1"/>
  <c r="AM1595" i="1"/>
  <c r="AL1593" i="1"/>
  <c r="AM1589" i="1"/>
  <c r="AL1587" i="1"/>
  <c r="AM1581" i="1"/>
  <c r="AM1578" i="1"/>
  <c r="AM1576" i="1"/>
  <c r="AL1576" i="1"/>
  <c r="AL1567" i="1"/>
  <c r="O1565" i="1"/>
  <c r="AL1565" i="1" s="1"/>
  <c r="AM1565" i="1"/>
  <c r="AM1562" i="1"/>
  <c r="AM1560" i="1"/>
  <c r="AL1560" i="1"/>
  <c r="AL1555" i="1"/>
  <c r="AM1554" i="1"/>
  <c r="AL1551" i="1"/>
  <c r="AM1550" i="1"/>
  <c r="AL1547" i="1"/>
  <c r="AM1546" i="1"/>
  <c r="AL1543" i="1"/>
  <c r="AM1542" i="1"/>
  <c r="AL1539" i="1"/>
  <c r="AM1538" i="1"/>
  <c r="AL1535" i="1"/>
  <c r="AM1534" i="1"/>
  <c r="AL1531" i="1"/>
  <c r="AM1530" i="1"/>
  <c r="AL1527" i="1"/>
  <c r="AM1526" i="1"/>
  <c r="AL1523" i="1"/>
  <c r="AM1522" i="1"/>
  <c r="AL1519" i="1"/>
  <c r="AM1518" i="1"/>
  <c r="AL1515" i="1"/>
  <c r="AM1514" i="1"/>
  <c r="AL1511" i="1"/>
  <c r="AM1510" i="1"/>
  <c r="AL1507" i="1"/>
  <c r="AM1506" i="1"/>
  <c r="I322" i="2" s="1"/>
  <c r="J322" i="2" s="1"/>
  <c r="AL1503" i="1"/>
  <c r="AM1502" i="1"/>
  <c r="AL1499" i="1"/>
  <c r="AM1498" i="1"/>
  <c r="AL1495" i="1"/>
  <c r="AM1494" i="1"/>
  <c r="AL1491" i="1"/>
  <c r="AM1490" i="1"/>
  <c r="AL1487" i="1"/>
  <c r="AM1486" i="1"/>
  <c r="AL1483" i="1"/>
  <c r="AM1482" i="1"/>
  <c r="AL1479" i="1"/>
  <c r="AM1478" i="1"/>
  <c r="AL1475" i="1"/>
  <c r="AM1474" i="1"/>
  <c r="I223" i="2" s="1"/>
  <c r="J223" i="2" s="1"/>
  <c r="AL1471" i="1"/>
  <c r="AM1470" i="1"/>
  <c r="AL1467" i="1"/>
  <c r="AM1466" i="1"/>
  <c r="AL1463" i="1"/>
  <c r="AM1462" i="1"/>
  <c r="AL1459" i="1"/>
  <c r="AM1458" i="1"/>
  <c r="AL1455" i="1"/>
  <c r="AM1454" i="1"/>
  <c r="AL1451" i="1"/>
  <c r="AM1450" i="1"/>
  <c r="AL1425" i="1"/>
  <c r="AM1425" i="1"/>
  <c r="AL1393" i="1"/>
  <c r="AM1393" i="1"/>
  <c r="AL1669" i="1"/>
  <c r="AM1658" i="1"/>
  <c r="O1642" i="1"/>
  <c r="AL1642" i="1" s="1"/>
  <c r="AM1642" i="1"/>
  <c r="I108" i="2" s="1"/>
  <c r="J108" i="2" s="1"/>
  <c r="AL1625" i="1"/>
  <c r="O1624" i="1"/>
  <c r="AL1624" i="1" s="1"/>
  <c r="AM1624" i="1"/>
  <c r="O1623" i="1"/>
  <c r="AL1623" i="1" s="1"/>
  <c r="AM1623" i="1"/>
  <c r="AL1616" i="1"/>
  <c r="AL1614" i="1"/>
  <c r="AL1608" i="1"/>
  <c r="AL1605" i="1"/>
  <c r="AL1598" i="1"/>
  <c r="O1592" i="1"/>
  <c r="AL1592" i="1" s="1"/>
  <c r="AM1592" i="1"/>
  <c r="AL1585" i="1"/>
  <c r="O1569" i="1"/>
  <c r="AL1569" i="1" s="1"/>
  <c r="AM1569" i="1"/>
  <c r="AM1564" i="1"/>
  <c r="AL1564" i="1"/>
  <c r="AM1433" i="1"/>
  <c r="AL1433" i="1"/>
  <c r="AL1432" i="1"/>
  <c r="AM1401" i="1"/>
  <c r="AL1401" i="1"/>
  <c r="AL1400" i="1"/>
  <c r="O1666" i="1"/>
  <c r="AL1666" i="1" s="1"/>
  <c r="AM1662" i="1"/>
  <c r="AM1659" i="1"/>
  <c r="AL1657" i="1"/>
  <c r="AM1653" i="1"/>
  <c r="AM1651" i="1"/>
  <c r="AM1644" i="1"/>
  <c r="AM1641" i="1"/>
  <c r="AL1640" i="1"/>
  <c r="AM1639" i="1"/>
  <c r="O1639" i="1"/>
  <c r="AL1639" i="1" s="1"/>
  <c r="AM1638" i="1"/>
  <c r="O1638" i="1"/>
  <c r="AL1638" i="1" s="1"/>
  <c r="AM1637" i="1"/>
  <c r="O1637" i="1"/>
  <c r="AL1637" i="1" s="1"/>
  <c r="AL1633" i="1"/>
  <c r="AL1630" i="1"/>
  <c r="AM1625" i="1"/>
  <c r="I251" i="2" s="1"/>
  <c r="J251" i="2" s="1"/>
  <c r="O1622" i="1"/>
  <c r="AL1622" i="1" s="1"/>
  <c r="AM1622" i="1"/>
  <c r="I173" i="2" s="1"/>
  <c r="J173" i="2" s="1"/>
  <c r="AL1619" i="1"/>
  <c r="AL1613" i="1"/>
  <c r="AL1610" i="1"/>
  <c r="AM1608" i="1"/>
  <c r="AL1601" i="1"/>
  <c r="AL1597" i="1"/>
  <c r="O1591" i="1"/>
  <c r="AL1591" i="1" s="1"/>
  <c r="AM1591" i="1"/>
  <c r="AM1585" i="1"/>
  <c r="AL1583" i="1"/>
  <c r="AL1575" i="1"/>
  <c r="O1573" i="1"/>
  <c r="AL1573" i="1" s="1"/>
  <c r="AM1573" i="1"/>
  <c r="AM1570" i="1"/>
  <c r="I94" i="2" s="1"/>
  <c r="J94" i="2" s="1"/>
  <c r="AM1568" i="1"/>
  <c r="AL1568" i="1"/>
  <c r="AL1559" i="1"/>
  <c r="O1557" i="1"/>
  <c r="AL1557" i="1" s="1"/>
  <c r="AM1557" i="1"/>
  <c r="AL1553" i="1"/>
  <c r="AL1549" i="1"/>
  <c r="AL1545" i="1"/>
  <c r="AL1541" i="1"/>
  <c r="AL1537" i="1"/>
  <c r="AL1533" i="1"/>
  <c r="AL1529" i="1"/>
  <c r="AL1525" i="1"/>
  <c r="AL1521" i="1"/>
  <c r="AL1517" i="1"/>
  <c r="AL1513" i="1"/>
  <c r="AL1509" i="1"/>
  <c r="AL1505" i="1"/>
  <c r="AL1501" i="1"/>
  <c r="AL1497" i="1"/>
  <c r="AL1493" i="1"/>
  <c r="AL1489" i="1"/>
  <c r="AL1485" i="1"/>
  <c r="AL1481" i="1"/>
  <c r="AL1477" i="1"/>
  <c r="AL1473" i="1"/>
  <c r="AL1469" i="1"/>
  <c r="AL1441" i="1"/>
  <c r="AM1441" i="1"/>
  <c r="AL1409" i="1"/>
  <c r="AM1409" i="1"/>
  <c r="AM1553" i="1"/>
  <c r="AM1549" i="1"/>
  <c r="AM1545" i="1"/>
  <c r="AM1541" i="1"/>
  <c r="AM1537" i="1"/>
  <c r="I316" i="2" s="1"/>
  <c r="J316" i="2" s="1"/>
  <c r="AM1533" i="1"/>
  <c r="AM1529" i="1"/>
  <c r="AM1525" i="1"/>
  <c r="I305" i="2" s="1"/>
  <c r="J305" i="2" s="1"/>
  <c r="AM1521" i="1"/>
  <c r="AM1517" i="1"/>
  <c r="AM1513" i="1"/>
  <c r="AM1509" i="1"/>
  <c r="AM1505" i="1"/>
  <c r="AM1501" i="1"/>
  <c r="AM1497" i="1"/>
  <c r="AM1493" i="1"/>
  <c r="AM1489" i="1"/>
  <c r="AM1485" i="1"/>
  <c r="AM1481" i="1"/>
  <c r="AM1477" i="1"/>
  <c r="AM1473" i="1"/>
  <c r="AM1469" i="1"/>
  <c r="AM1465" i="1"/>
  <c r="AM1461" i="1"/>
  <c r="AM1457" i="1"/>
  <c r="AM1453" i="1"/>
  <c r="AM1449" i="1"/>
  <c r="AL1442" i="1"/>
  <c r="AM1431" i="1"/>
  <c r="AL1426" i="1"/>
  <c r="AM1415" i="1"/>
  <c r="AL1410" i="1"/>
  <c r="AM1399" i="1"/>
  <c r="AL1394" i="1"/>
  <c r="AM1383" i="1"/>
  <c r="AL1378" i="1"/>
  <c r="AM1375" i="1"/>
  <c r="O1374" i="1"/>
  <c r="AL1374" i="1" s="1"/>
  <c r="AM1374" i="1"/>
  <c r="AM1371" i="1"/>
  <c r="O1370" i="1"/>
  <c r="AL1370" i="1" s="1"/>
  <c r="AM1370" i="1"/>
  <c r="AM1367" i="1"/>
  <c r="O1366" i="1"/>
  <c r="AL1366" i="1" s="1"/>
  <c r="AM1366" i="1"/>
  <c r="I209" i="2" s="1"/>
  <c r="J209" i="2" s="1"/>
  <c r="AM1363" i="1"/>
  <c r="O1362" i="1"/>
  <c r="AL1362" i="1" s="1"/>
  <c r="AM1362" i="1"/>
  <c r="AM1359" i="1"/>
  <c r="O1358" i="1"/>
  <c r="AL1358" i="1" s="1"/>
  <c r="AM1358" i="1"/>
  <c r="I179" i="2" s="1"/>
  <c r="J179" i="2" s="1"/>
  <c r="AM1355" i="1"/>
  <c r="O1354" i="1"/>
  <c r="AL1354" i="1" s="1"/>
  <c r="AM1354" i="1"/>
  <c r="AM1351" i="1"/>
  <c r="I250" i="2" s="1"/>
  <c r="J250" i="2" s="1"/>
  <c r="O1350" i="1"/>
  <c r="AL1350" i="1" s="1"/>
  <c r="AM1350" i="1"/>
  <c r="AM1347" i="1"/>
  <c r="O1346" i="1"/>
  <c r="AL1346" i="1" s="1"/>
  <c r="AM1346" i="1"/>
  <c r="I273" i="2" s="1"/>
  <c r="J273" i="2" s="1"/>
  <c r="AM1343" i="1"/>
  <c r="O1342" i="1"/>
  <c r="AL1342" i="1" s="1"/>
  <c r="AM1342" i="1"/>
  <c r="AM1339" i="1"/>
  <c r="I354" i="2" s="1"/>
  <c r="J354" i="2" s="1"/>
  <c r="O1338" i="1"/>
  <c r="AL1338" i="1" s="1"/>
  <c r="AM1338" i="1"/>
  <c r="AM1335" i="1"/>
  <c r="O1334" i="1"/>
  <c r="AL1334" i="1" s="1"/>
  <c r="AM1334" i="1"/>
  <c r="AM1331" i="1"/>
  <c r="O1330" i="1"/>
  <c r="AL1330" i="1" s="1"/>
  <c r="AM1330" i="1"/>
  <c r="AM1327" i="1"/>
  <c r="O1326" i="1"/>
  <c r="AL1326" i="1" s="1"/>
  <c r="AM1326" i="1"/>
  <c r="AM1323" i="1"/>
  <c r="O1322" i="1"/>
  <c r="AL1322" i="1" s="1"/>
  <c r="AM1322" i="1"/>
  <c r="AM1319" i="1"/>
  <c r="O1318" i="1"/>
  <c r="AL1318" i="1" s="1"/>
  <c r="AM1318" i="1"/>
  <c r="AM1315" i="1"/>
  <c r="O1314" i="1"/>
  <c r="AL1314" i="1" s="1"/>
  <c r="AM1314" i="1"/>
  <c r="AM1311" i="1"/>
  <c r="O1310" i="1"/>
  <c r="AL1310" i="1" s="1"/>
  <c r="AM1310" i="1"/>
  <c r="AM1307" i="1"/>
  <c r="O1306" i="1"/>
  <c r="AL1306" i="1" s="1"/>
  <c r="AM1306" i="1"/>
  <c r="AM1303" i="1"/>
  <c r="O1302" i="1"/>
  <c r="AL1302" i="1" s="1"/>
  <c r="AM1302" i="1"/>
  <c r="AM1299" i="1"/>
  <c r="I142" i="2" s="1"/>
  <c r="J142" i="2" s="1"/>
  <c r="O1298" i="1"/>
  <c r="AL1298" i="1" s="1"/>
  <c r="AM1298" i="1"/>
  <c r="I343" i="2" s="1"/>
  <c r="J343" i="2" s="1"/>
  <c r="O1294" i="1"/>
  <c r="AL1294" i="1" s="1"/>
  <c r="AM1294" i="1"/>
  <c r="O1286" i="1"/>
  <c r="AL1286" i="1" s="1"/>
  <c r="AM1286" i="1"/>
  <c r="I28" i="2" s="1"/>
  <c r="J28" i="2" s="1"/>
  <c r="AM1265" i="1"/>
  <c r="AL1265" i="1"/>
  <c r="AL1264" i="1"/>
  <c r="AM1264" i="1"/>
  <c r="AM1249" i="1"/>
  <c r="AL1249" i="1"/>
  <c r="AL1248" i="1"/>
  <c r="AM1248" i="1"/>
  <c r="AM1233" i="1"/>
  <c r="AL1233" i="1"/>
  <c r="AL1232" i="1"/>
  <c r="AM1232" i="1"/>
  <c r="AM1217" i="1"/>
  <c r="AL1217" i="1"/>
  <c r="AL1216" i="1"/>
  <c r="AM1216" i="1"/>
  <c r="AL1210" i="1"/>
  <c r="AM1210" i="1"/>
  <c r="I300" i="2" s="1"/>
  <c r="J300" i="2" s="1"/>
  <c r="AM1189" i="1"/>
  <c r="I231" i="2" s="1"/>
  <c r="J231" i="2" s="1"/>
  <c r="AL1189" i="1"/>
  <c r="AL1188" i="1"/>
  <c r="AM1188" i="1"/>
  <c r="AM1173" i="1"/>
  <c r="AL1173" i="1"/>
  <c r="AL1172" i="1"/>
  <c r="AM1172" i="1"/>
  <c r="AM1155" i="1"/>
  <c r="AL1155" i="1"/>
  <c r="AL1154" i="1"/>
  <c r="AM1154" i="1"/>
  <c r="AM1133" i="1"/>
  <c r="I288" i="2" s="1"/>
  <c r="J288" i="2" s="1"/>
  <c r="AL1133" i="1"/>
  <c r="AL1132" i="1"/>
  <c r="AM1132" i="1"/>
  <c r="AM1117" i="1"/>
  <c r="I131" i="2" s="1"/>
  <c r="J131" i="2" s="1"/>
  <c r="AL1117" i="1"/>
  <c r="AL1116" i="1"/>
  <c r="AM1116" i="1"/>
  <c r="AM1101" i="1"/>
  <c r="AL1101" i="1"/>
  <c r="AL1100" i="1"/>
  <c r="AM1100" i="1"/>
  <c r="AM1085" i="1"/>
  <c r="AL1085" i="1"/>
  <c r="AL1084" i="1"/>
  <c r="AM1084" i="1"/>
  <c r="AM1069" i="1"/>
  <c r="AL1069" i="1"/>
  <c r="AL1068" i="1"/>
  <c r="AM1068" i="1"/>
  <c r="AM1053" i="1"/>
  <c r="AL1053" i="1"/>
  <c r="AL1052" i="1"/>
  <c r="AM1052" i="1"/>
  <c r="AM1037" i="1"/>
  <c r="AL1037" i="1"/>
  <c r="AL1036" i="1"/>
  <c r="AM1036" i="1"/>
  <c r="AM1021" i="1"/>
  <c r="AL1021" i="1"/>
  <c r="AL1020" i="1"/>
  <c r="AM1020" i="1"/>
  <c r="AM1005" i="1"/>
  <c r="AL1005" i="1"/>
  <c r="AL1004" i="1"/>
  <c r="AM1004" i="1"/>
  <c r="AM989" i="1"/>
  <c r="AL989" i="1"/>
  <c r="AL988" i="1"/>
  <c r="AM988" i="1"/>
  <c r="AL975" i="1"/>
  <c r="AL1446" i="1"/>
  <c r="AM1435" i="1"/>
  <c r="AM1432" i="1"/>
  <c r="I93" i="2" s="1"/>
  <c r="J93" i="2" s="1"/>
  <c r="AL1430" i="1"/>
  <c r="AM1419" i="1"/>
  <c r="AM1416" i="1"/>
  <c r="AL1414" i="1"/>
  <c r="AM1403" i="1"/>
  <c r="AM1400" i="1"/>
  <c r="I92" i="2" s="1"/>
  <c r="J92" i="2" s="1"/>
  <c r="AL1398" i="1"/>
  <c r="AM1387" i="1"/>
  <c r="AM1384" i="1"/>
  <c r="AL1382" i="1"/>
  <c r="AM1377" i="1"/>
  <c r="AM1373" i="1"/>
  <c r="AM1369" i="1"/>
  <c r="AM1365" i="1"/>
  <c r="AM1361" i="1"/>
  <c r="AM1357" i="1"/>
  <c r="AM1353" i="1"/>
  <c r="AM1349" i="1"/>
  <c r="AM1345" i="1"/>
  <c r="AM1341" i="1"/>
  <c r="AM1337" i="1"/>
  <c r="AM1333" i="1"/>
  <c r="AM1329" i="1"/>
  <c r="I187" i="2" s="1"/>
  <c r="J187" i="2" s="1"/>
  <c r="AM1325" i="1"/>
  <c r="AM1321" i="1"/>
  <c r="AM1317" i="1"/>
  <c r="AM1313" i="1"/>
  <c r="AM1309" i="1"/>
  <c r="AM1305" i="1"/>
  <c r="AM1301" i="1"/>
  <c r="AM1297" i="1"/>
  <c r="AM1293" i="1"/>
  <c r="I203" i="2" s="1"/>
  <c r="J203" i="2" s="1"/>
  <c r="AL1293" i="1"/>
  <c r="AM1292" i="1"/>
  <c r="AM1285" i="1"/>
  <c r="AL1285" i="1"/>
  <c r="AM1284" i="1"/>
  <c r="AM1277" i="1"/>
  <c r="AL1277" i="1"/>
  <c r="AL1276" i="1"/>
  <c r="AM1276" i="1"/>
  <c r="AM1261" i="1"/>
  <c r="AL1261" i="1"/>
  <c r="AL1260" i="1"/>
  <c r="AM1260" i="1"/>
  <c r="AM1245" i="1"/>
  <c r="AL1245" i="1"/>
  <c r="AL1244" i="1"/>
  <c r="AM1244" i="1"/>
  <c r="AM1229" i="1"/>
  <c r="AL1229" i="1"/>
  <c r="AL1228" i="1"/>
  <c r="AM1228" i="1"/>
  <c r="AM1213" i="1"/>
  <c r="AL1213" i="1"/>
  <c r="AL1212" i="1"/>
  <c r="AM1212" i="1"/>
  <c r="AM1207" i="1"/>
  <c r="AL1207" i="1"/>
  <c r="AL1206" i="1"/>
  <c r="AM1206" i="1"/>
  <c r="I299" i="2" s="1"/>
  <c r="J299" i="2" s="1"/>
  <c r="AM1185" i="1"/>
  <c r="AL1185" i="1"/>
  <c r="AL1184" i="1"/>
  <c r="AM1184" i="1"/>
  <c r="AM1169" i="1"/>
  <c r="AL1169" i="1"/>
  <c r="AL1168" i="1"/>
  <c r="AM1168" i="1"/>
  <c r="AM1151" i="1"/>
  <c r="AL1151" i="1"/>
  <c r="AL1150" i="1"/>
  <c r="AM1150" i="1"/>
  <c r="AM1145" i="1"/>
  <c r="AL1145" i="1"/>
  <c r="AL1144" i="1"/>
  <c r="AM1144" i="1"/>
  <c r="AM1129" i="1"/>
  <c r="AL1129" i="1"/>
  <c r="AL1128" i="1"/>
  <c r="AM1128" i="1"/>
  <c r="AM1113" i="1"/>
  <c r="AL1113" i="1"/>
  <c r="AL1112" i="1"/>
  <c r="AM1112" i="1"/>
  <c r="AM1097" i="1"/>
  <c r="AL1097" i="1"/>
  <c r="AL1096" i="1"/>
  <c r="AM1096" i="1"/>
  <c r="AM1081" i="1"/>
  <c r="AL1081" i="1"/>
  <c r="AL1080" i="1"/>
  <c r="AM1080" i="1"/>
  <c r="AM1065" i="1"/>
  <c r="AL1065" i="1"/>
  <c r="AL1064" i="1"/>
  <c r="AM1064" i="1"/>
  <c r="AM1049" i="1"/>
  <c r="AL1049" i="1"/>
  <c r="AL1048" i="1"/>
  <c r="AM1048" i="1"/>
  <c r="AM1033" i="1"/>
  <c r="AL1033" i="1"/>
  <c r="AL1032" i="1"/>
  <c r="AM1032" i="1"/>
  <c r="I351" i="2" s="1"/>
  <c r="J351" i="2" s="1"/>
  <c r="AM1017" i="1"/>
  <c r="AL1017" i="1"/>
  <c r="AL1016" i="1"/>
  <c r="AM1016" i="1"/>
  <c r="AM1001" i="1"/>
  <c r="AL1001" i="1"/>
  <c r="AL1000" i="1"/>
  <c r="AM1000" i="1"/>
  <c r="AM983" i="1"/>
  <c r="I152" i="2" s="1"/>
  <c r="J152" i="2" s="1"/>
  <c r="AL983" i="1"/>
  <c r="AL982" i="1"/>
  <c r="AM982" i="1"/>
  <c r="AM1439" i="1"/>
  <c r="AL1434" i="1"/>
  <c r="AM1423" i="1"/>
  <c r="AL1418" i="1"/>
  <c r="AM1407" i="1"/>
  <c r="AL1402" i="1"/>
  <c r="AM1391" i="1"/>
  <c r="AL1386" i="1"/>
  <c r="O1290" i="1"/>
  <c r="AL1290" i="1" s="1"/>
  <c r="AM1290" i="1"/>
  <c r="O1282" i="1"/>
  <c r="AL1282" i="1" s="1"/>
  <c r="AM1282" i="1"/>
  <c r="AM1273" i="1"/>
  <c r="AL1273" i="1"/>
  <c r="AL1272" i="1"/>
  <c r="AM1272" i="1"/>
  <c r="AM1257" i="1"/>
  <c r="AL1257" i="1"/>
  <c r="AL1256" i="1"/>
  <c r="AM1256" i="1"/>
  <c r="AM1241" i="1"/>
  <c r="AL1241" i="1"/>
  <c r="AL1240" i="1"/>
  <c r="AM1240" i="1"/>
  <c r="I196" i="2" s="1"/>
  <c r="J196" i="2" s="1"/>
  <c r="AM1225" i="1"/>
  <c r="AL1225" i="1"/>
  <c r="AL1224" i="1"/>
  <c r="AM1224" i="1"/>
  <c r="AM1203" i="1"/>
  <c r="AL1203" i="1"/>
  <c r="AL1202" i="1"/>
  <c r="AM1202" i="1"/>
  <c r="AM1197" i="1"/>
  <c r="AL1197" i="1"/>
  <c r="AL1196" i="1"/>
  <c r="AM1196" i="1"/>
  <c r="AM1181" i="1"/>
  <c r="AL1181" i="1"/>
  <c r="AL1180" i="1"/>
  <c r="AM1180" i="1"/>
  <c r="AM1165" i="1"/>
  <c r="AL1165" i="1"/>
  <c r="AL1164" i="1"/>
  <c r="AM1164" i="1"/>
  <c r="AM1147" i="1"/>
  <c r="I198" i="2" s="1"/>
  <c r="J198" i="2" s="1"/>
  <c r="AL1147" i="1"/>
  <c r="AM1141" i="1"/>
  <c r="AL1141" i="1"/>
  <c r="AL1140" i="1"/>
  <c r="AM1140" i="1"/>
  <c r="AM1125" i="1"/>
  <c r="AL1125" i="1"/>
  <c r="AL1124" i="1"/>
  <c r="AM1124" i="1"/>
  <c r="AM1109" i="1"/>
  <c r="AL1109" i="1"/>
  <c r="AL1108" i="1"/>
  <c r="AM1108" i="1"/>
  <c r="AM1093" i="1"/>
  <c r="AL1093" i="1"/>
  <c r="AL1092" i="1"/>
  <c r="AM1092" i="1"/>
  <c r="AM1077" i="1"/>
  <c r="AL1077" i="1"/>
  <c r="AL1076" i="1"/>
  <c r="AM1076" i="1"/>
  <c r="AM1061" i="1"/>
  <c r="AL1061" i="1"/>
  <c r="AL1060" i="1"/>
  <c r="AM1060" i="1"/>
  <c r="I125" i="2" s="1"/>
  <c r="J125" i="2" s="1"/>
  <c r="AM1045" i="1"/>
  <c r="AL1045" i="1"/>
  <c r="AL1044" i="1"/>
  <c r="AM1044" i="1"/>
  <c r="AM1029" i="1"/>
  <c r="AL1029" i="1"/>
  <c r="AL1028" i="1"/>
  <c r="AM1028" i="1"/>
  <c r="AM1013" i="1"/>
  <c r="AL1013" i="1"/>
  <c r="AL1012" i="1"/>
  <c r="AM1012" i="1"/>
  <c r="AM997" i="1"/>
  <c r="AL997" i="1"/>
  <c r="AL996" i="1"/>
  <c r="AM996" i="1"/>
  <c r="AM1443" i="1"/>
  <c r="AM1440" i="1"/>
  <c r="I211" i="2" s="1"/>
  <c r="J211" i="2" s="1"/>
  <c r="AL1438" i="1"/>
  <c r="O1431" i="1"/>
  <c r="AL1431" i="1" s="1"/>
  <c r="AM1427" i="1"/>
  <c r="AM1424" i="1"/>
  <c r="I88" i="2" s="1"/>
  <c r="J88" i="2" s="1"/>
  <c r="AL1422" i="1"/>
  <c r="O1415" i="1"/>
  <c r="AL1415" i="1" s="1"/>
  <c r="AM1411" i="1"/>
  <c r="AM1408" i="1"/>
  <c r="AL1406" i="1"/>
  <c r="O1399" i="1"/>
  <c r="AL1399" i="1" s="1"/>
  <c r="AM1395" i="1"/>
  <c r="AM1392" i="1"/>
  <c r="AL1390" i="1"/>
  <c r="O1383" i="1"/>
  <c r="AL1383" i="1" s="1"/>
  <c r="AM1379" i="1"/>
  <c r="I352" i="2" s="1"/>
  <c r="J352" i="2" s="1"/>
  <c r="O1375" i="1"/>
  <c r="AL1375" i="1" s="1"/>
  <c r="O1371" i="1"/>
  <c r="AL1371" i="1" s="1"/>
  <c r="O1367" i="1"/>
  <c r="AL1367" i="1" s="1"/>
  <c r="O1363" i="1"/>
  <c r="AL1363" i="1" s="1"/>
  <c r="O1359" i="1"/>
  <c r="AL1359" i="1" s="1"/>
  <c r="O1355" i="1"/>
  <c r="AL1355" i="1" s="1"/>
  <c r="AM1289" i="1"/>
  <c r="AL1289" i="1"/>
  <c r="AM1281" i="1"/>
  <c r="I157" i="2" s="1"/>
  <c r="J157" i="2" s="1"/>
  <c r="AL1281" i="1"/>
  <c r="AM1269" i="1"/>
  <c r="I163" i="2" s="1"/>
  <c r="J163" i="2" s="1"/>
  <c r="AL1269" i="1"/>
  <c r="AL1268" i="1"/>
  <c r="AM1268" i="1"/>
  <c r="I256" i="2" s="1"/>
  <c r="J256" i="2" s="1"/>
  <c r="AM1253" i="1"/>
  <c r="AL1253" i="1"/>
  <c r="AL1252" i="1"/>
  <c r="AM1252" i="1"/>
  <c r="I20" i="2" s="1"/>
  <c r="J20" i="2" s="1"/>
  <c r="AM1237" i="1"/>
  <c r="AL1237" i="1"/>
  <c r="AL1236" i="1"/>
  <c r="AM1236" i="1"/>
  <c r="AM1221" i="1"/>
  <c r="AL1221" i="1"/>
  <c r="AL1220" i="1"/>
  <c r="AM1220" i="1"/>
  <c r="I85" i="2" s="1"/>
  <c r="J85" i="2" s="1"/>
  <c r="AM1199" i="1"/>
  <c r="AL1199" i="1"/>
  <c r="AM1193" i="1"/>
  <c r="I348" i="2" s="1"/>
  <c r="J348" i="2" s="1"/>
  <c r="AL1193" i="1"/>
  <c r="AL1192" i="1"/>
  <c r="AM1192" i="1"/>
  <c r="AM1177" i="1"/>
  <c r="AL1177" i="1"/>
  <c r="AL1176" i="1"/>
  <c r="AM1176" i="1"/>
  <c r="AM1159" i="1"/>
  <c r="AL1159" i="1"/>
  <c r="AL1158" i="1"/>
  <c r="AM1158" i="1"/>
  <c r="AM1137" i="1"/>
  <c r="I130" i="2" s="1"/>
  <c r="J130" i="2" s="1"/>
  <c r="AL1137" i="1"/>
  <c r="AL1136" i="1"/>
  <c r="AM1136" i="1"/>
  <c r="AM1121" i="1"/>
  <c r="AL1121" i="1"/>
  <c r="AL1120" i="1"/>
  <c r="AM1120" i="1"/>
  <c r="AM1105" i="1"/>
  <c r="AL1105" i="1"/>
  <c r="AL1104" i="1"/>
  <c r="AM1104" i="1"/>
  <c r="AM1089" i="1"/>
  <c r="AL1089" i="1"/>
  <c r="AL1088" i="1"/>
  <c r="AM1088" i="1"/>
  <c r="I123" i="2" s="1"/>
  <c r="J123" i="2" s="1"/>
  <c r="AM1073" i="1"/>
  <c r="AL1073" i="1"/>
  <c r="AL1072" i="1"/>
  <c r="AM1072" i="1"/>
  <c r="AM1057" i="1"/>
  <c r="AL1057" i="1"/>
  <c r="AL1056" i="1"/>
  <c r="AM1056" i="1"/>
  <c r="I294" i="2" s="1"/>
  <c r="J294" i="2" s="1"/>
  <c r="AM1041" i="1"/>
  <c r="AL1041" i="1"/>
  <c r="AL1040" i="1"/>
  <c r="AM1040" i="1"/>
  <c r="AM1025" i="1"/>
  <c r="AL1025" i="1"/>
  <c r="AL1024" i="1"/>
  <c r="AM1024" i="1"/>
  <c r="AM1009" i="1"/>
  <c r="I165" i="2" s="1"/>
  <c r="J165" i="2" s="1"/>
  <c r="AL1009" i="1"/>
  <c r="AL1008" i="1"/>
  <c r="AM1008" i="1"/>
  <c r="I176" i="2" s="1"/>
  <c r="J176" i="2" s="1"/>
  <c r="AM993" i="1"/>
  <c r="AL993" i="1"/>
  <c r="AL992" i="1"/>
  <c r="AM992" i="1"/>
  <c r="AM1278" i="1"/>
  <c r="AM1274" i="1"/>
  <c r="AM1270" i="1"/>
  <c r="AM1266" i="1"/>
  <c r="AM1262" i="1"/>
  <c r="AM1258" i="1"/>
  <c r="I118" i="2" s="1"/>
  <c r="J118" i="2" s="1"/>
  <c r="AM1254" i="1"/>
  <c r="AM1250" i="1"/>
  <c r="AM1246" i="1"/>
  <c r="AM1242" i="1"/>
  <c r="I222" i="2" s="1"/>
  <c r="J222" i="2" s="1"/>
  <c r="AM1238" i="1"/>
  <c r="AM1234" i="1"/>
  <c r="AM1230" i="1"/>
  <c r="AM1226" i="1"/>
  <c r="AM1222" i="1"/>
  <c r="AM1218" i="1"/>
  <c r="AM1214" i="1"/>
  <c r="AM1208" i="1"/>
  <c r="AM1204" i="1"/>
  <c r="AM1200" i="1"/>
  <c r="AM1194" i="1"/>
  <c r="AM1190" i="1"/>
  <c r="AM1186" i="1"/>
  <c r="AM1182" i="1"/>
  <c r="AM1178" i="1"/>
  <c r="I43" i="2" s="1"/>
  <c r="J43" i="2" s="1"/>
  <c r="AM1174" i="1"/>
  <c r="AM1170" i="1"/>
  <c r="AM1166" i="1"/>
  <c r="AM1162" i="1"/>
  <c r="AM1160" i="1"/>
  <c r="AM1156" i="1"/>
  <c r="AM1152" i="1"/>
  <c r="AM1148" i="1"/>
  <c r="AM1142" i="1"/>
  <c r="AM1138" i="1"/>
  <c r="I80" i="2" s="1"/>
  <c r="J80" i="2" s="1"/>
  <c r="AM1134" i="1"/>
  <c r="I133" i="2" s="1"/>
  <c r="J133" i="2" s="1"/>
  <c r="AM1130" i="1"/>
  <c r="AM1126" i="1"/>
  <c r="AM1122" i="1"/>
  <c r="AM1118" i="1"/>
  <c r="AM1114" i="1"/>
  <c r="AM1110" i="1"/>
  <c r="AM1106" i="1"/>
  <c r="AM1102" i="1"/>
  <c r="AM1098" i="1"/>
  <c r="AM1094" i="1"/>
  <c r="I208" i="2" s="1"/>
  <c r="J208" i="2" s="1"/>
  <c r="AM1090" i="1"/>
  <c r="AM1086" i="1"/>
  <c r="AM1082" i="1"/>
  <c r="AM1078" i="1"/>
  <c r="I90" i="2" s="1"/>
  <c r="J90" i="2" s="1"/>
  <c r="AM1074" i="1"/>
  <c r="AM1070" i="1"/>
  <c r="AM1066" i="1"/>
  <c r="I339" i="2" s="1"/>
  <c r="J339" i="2" s="1"/>
  <c r="AM1062" i="1"/>
  <c r="AM1058" i="1"/>
  <c r="AM1054" i="1"/>
  <c r="AM1050" i="1"/>
  <c r="AM1046" i="1"/>
  <c r="I156" i="2" s="1"/>
  <c r="J156" i="2" s="1"/>
  <c r="AM1042" i="1"/>
  <c r="AM1038" i="1"/>
  <c r="AM1034" i="1"/>
  <c r="I321" i="2" s="1"/>
  <c r="J321" i="2" s="1"/>
  <c r="AM1030" i="1"/>
  <c r="AM1026" i="1"/>
  <c r="AM1022" i="1"/>
  <c r="I19" i="2" s="1"/>
  <c r="J19" i="2" s="1"/>
  <c r="AM1018" i="1"/>
  <c r="I245" i="2" s="1"/>
  <c r="J245" i="2" s="1"/>
  <c r="AM1014" i="1"/>
  <c r="I31" i="2" s="1"/>
  <c r="J31" i="2" s="1"/>
  <c r="AM1010" i="1"/>
  <c r="AM1006" i="1"/>
  <c r="AM1002" i="1"/>
  <c r="AM998" i="1"/>
  <c r="AM994" i="1"/>
  <c r="AM990" i="1"/>
  <c r="AM986" i="1"/>
  <c r="AM984" i="1"/>
  <c r="AL977" i="1"/>
  <c r="AL967" i="1"/>
  <c r="AL939" i="1"/>
  <c r="O936" i="1"/>
  <c r="AL936" i="1" s="1"/>
  <c r="AM936" i="1"/>
  <c r="I106" i="2" s="1"/>
  <c r="J106" i="2" s="1"/>
  <c r="AL923" i="1"/>
  <c r="O920" i="1"/>
  <c r="AL920" i="1" s="1"/>
  <c r="AM920" i="1"/>
  <c r="AL907" i="1"/>
  <c r="O904" i="1"/>
  <c r="AL904" i="1" s="1"/>
  <c r="AM904" i="1"/>
  <c r="AL891" i="1"/>
  <c r="O888" i="1"/>
  <c r="AL888" i="1" s="1"/>
  <c r="AM888" i="1"/>
  <c r="AM886" i="1"/>
  <c r="AM870" i="1"/>
  <c r="AL870" i="1"/>
  <c r="AL867" i="1"/>
  <c r="AL865" i="1"/>
  <c r="AM865" i="1"/>
  <c r="AM854" i="1"/>
  <c r="AL854" i="1"/>
  <c r="AL851" i="1"/>
  <c r="AL849" i="1"/>
  <c r="AM849" i="1"/>
  <c r="AM838" i="1"/>
  <c r="AL838" i="1"/>
  <c r="AL835" i="1"/>
  <c r="AL833" i="1"/>
  <c r="AM833" i="1"/>
  <c r="AM822" i="1"/>
  <c r="AL822" i="1"/>
  <c r="AL819" i="1"/>
  <c r="AL817" i="1"/>
  <c r="AM817" i="1"/>
  <c r="AM806" i="1"/>
  <c r="AL806" i="1"/>
  <c r="AL803" i="1"/>
  <c r="AL801" i="1"/>
  <c r="AM801" i="1"/>
  <c r="AM790" i="1"/>
  <c r="AL790" i="1"/>
  <c r="AL787" i="1"/>
  <c r="AL785" i="1"/>
  <c r="AM785" i="1"/>
  <c r="AM774" i="1"/>
  <c r="I317" i="2" s="1"/>
  <c r="J317" i="2" s="1"/>
  <c r="AL774" i="1"/>
  <c r="AL771" i="1"/>
  <c r="AL769" i="1"/>
  <c r="AM769" i="1"/>
  <c r="AM758" i="1"/>
  <c r="I340" i="2" s="1"/>
  <c r="J340" i="2" s="1"/>
  <c r="AL758" i="1"/>
  <c r="AL755" i="1"/>
  <c r="AL753" i="1"/>
  <c r="AM753" i="1"/>
  <c r="AM742" i="1"/>
  <c r="AL742" i="1"/>
  <c r="AL739" i="1"/>
  <c r="AL737" i="1"/>
  <c r="AM737" i="1"/>
  <c r="AL734" i="1"/>
  <c r="AL718" i="1"/>
  <c r="AM970" i="1"/>
  <c r="O940" i="1"/>
  <c r="AL940" i="1" s="1"/>
  <c r="AM940" i="1"/>
  <c r="AM938" i="1"/>
  <c r="AL927" i="1"/>
  <c r="O924" i="1"/>
  <c r="AL924" i="1" s="1"/>
  <c r="AM924" i="1"/>
  <c r="AM922" i="1"/>
  <c r="AL911" i="1"/>
  <c r="O908" i="1"/>
  <c r="AL908" i="1" s="1"/>
  <c r="AM908" i="1"/>
  <c r="AM906" i="1"/>
  <c r="AL895" i="1"/>
  <c r="O892" i="1"/>
  <c r="AL892" i="1" s="1"/>
  <c r="AM892" i="1"/>
  <c r="AM890" i="1"/>
  <c r="AL879" i="1"/>
  <c r="AL877" i="1"/>
  <c r="AM877" i="1"/>
  <c r="AM866" i="1"/>
  <c r="AL866" i="1"/>
  <c r="AL863" i="1"/>
  <c r="AL861" i="1"/>
  <c r="AM861" i="1"/>
  <c r="AM850" i="1"/>
  <c r="AL850" i="1"/>
  <c r="AL847" i="1"/>
  <c r="AL845" i="1"/>
  <c r="AM845" i="1"/>
  <c r="AM834" i="1"/>
  <c r="AL834" i="1"/>
  <c r="AL831" i="1"/>
  <c r="AL829" i="1"/>
  <c r="AM829" i="1"/>
  <c r="AM818" i="1"/>
  <c r="AL818" i="1"/>
  <c r="AL815" i="1"/>
  <c r="AL813" i="1"/>
  <c r="AM813" i="1"/>
  <c r="AM802" i="1"/>
  <c r="AL802" i="1"/>
  <c r="AL799" i="1"/>
  <c r="AL797" i="1"/>
  <c r="AM797" i="1"/>
  <c r="AM786" i="1"/>
  <c r="AL786" i="1"/>
  <c r="AL783" i="1"/>
  <c r="AL781" i="1"/>
  <c r="AM781" i="1"/>
  <c r="AM770" i="1"/>
  <c r="AL770" i="1"/>
  <c r="AL767" i="1"/>
  <c r="AL765" i="1"/>
  <c r="AM765" i="1"/>
  <c r="I234" i="2" s="1"/>
  <c r="J234" i="2" s="1"/>
  <c r="AM754" i="1"/>
  <c r="AL754" i="1"/>
  <c r="AL751" i="1"/>
  <c r="AL749" i="1"/>
  <c r="AM749" i="1"/>
  <c r="I235" i="2" s="1"/>
  <c r="J235" i="2" s="1"/>
  <c r="AM738" i="1"/>
  <c r="AL738" i="1"/>
  <c r="AM974" i="1"/>
  <c r="AM964" i="1"/>
  <c r="AM958" i="1"/>
  <c r="O957" i="1"/>
  <c r="AL957" i="1" s="1"/>
  <c r="AM957" i="1"/>
  <c r="AM954" i="1"/>
  <c r="O953" i="1"/>
  <c r="AL953" i="1" s="1"/>
  <c r="AM953" i="1"/>
  <c r="AM950" i="1"/>
  <c r="I22" i="2" s="1"/>
  <c r="J22" i="2" s="1"/>
  <c r="O949" i="1"/>
  <c r="AL949" i="1" s="1"/>
  <c r="AM949" i="1"/>
  <c r="I54" i="2" s="1"/>
  <c r="J54" i="2" s="1"/>
  <c r="AM946" i="1"/>
  <c r="O942" i="1"/>
  <c r="AL942" i="1" s="1"/>
  <c r="AM942" i="1"/>
  <c r="O928" i="1"/>
  <c r="AL928" i="1" s="1"/>
  <c r="AM928" i="1"/>
  <c r="I350" i="2" s="1"/>
  <c r="J350" i="2" s="1"/>
  <c r="O912" i="1"/>
  <c r="AL912" i="1" s="1"/>
  <c r="AM912" i="1"/>
  <c r="O896" i="1"/>
  <c r="AL896" i="1" s="1"/>
  <c r="AM896" i="1"/>
  <c r="I14" i="2" s="1"/>
  <c r="J14" i="2" s="1"/>
  <c r="AM878" i="1"/>
  <c r="I253" i="2" s="1"/>
  <c r="J253" i="2" s="1"/>
  <c r="AL878" i="1"/>
  <c r="AL873" i="1"/>
  <c r="AM873" i="1"/>
  <c r="I178" i="2" s="1"/>
  <c r="J178" i="2" s="1"/>
  <c r="AM862" i="1"/>
  <c r="AL862" i="1"/>
  <c r="AL857" i="1"/>
  <c r="AM857" i="1"/>
  <c r="AM846" i="1"/>
  <c r="AL846" i="1"/>
  <c r="AL841" i="1"/>
  <c r="AM841" i="1"/>
  <c r="I246" i="2" s="1"/>
  <c r="J246" i="2" s="1"/>
  <c r="AM830" i="1"/>
  <c r="I42" i="2" s="1"/>
  <c r="J42" i="2" s="1"/>
  <c r="AL830" i="1"/>
  <c r="AL825" i="1"/>
  <c r="AM825" i="1"/>
  <c r="AM814" i="1"/>
  <c r="AL814" i="1"/>
  <c r="AL809" i="1"/>
  <c r="AM809" i="1"/>
  <c r="AM798" i="1"/>
  <c r="AL798" i="1"/>
  <c r="AL793" i="1"/>
  <c r="AM793" i="1"/>
  <c r="AM782" i="1"/>
  <c r="AL782" i="1"/>
  <c r="AL777" i="1"/>
  <c r="AM777" i="1"/>
  <c r="AM766" i="1"/>
  <c r="AL766" i="1"/>
  <c r="AL761" i="1"/>
  <c r="AM761" i="1"/>
  <c r="AM750" i="1"/>
  <c r="AL750" i="1"/>
  <c r="AL745" i="1"/>
  <c r="AM745" i="1"/>
  <c r="AM978" i="1"/>
  <c r="AL973" i="1"/>
  <c r="AL963" i="1"/>
  <c r="O932" i="1"/>
  <c r="AL932" i="1" s="1"/>
  <c r="AM932" i="1"/>
  <c r="O916" i="1"/>
  <c r="AL916" i="1" s="1"/>
  <c r="AM916" i="1"/>
  <c r="O900" i="1"/>
  <c r="AL900" i="1" s="1"/>
  <c r="AM900" i="1"/>
  <c r="O884" i="1"/>
  <c r="AL884" i="1" s="1"/>
  <c r="AM884" i="1"/>
  <c r="AM874" i="1"/>
  <c r="AL874" i="1"/>
  <c r="AL869" i="1"/>
  <c r="AM869" i="1"/>
  <c r="AM858" i="1"/>
  <c r="AL858" i="1"/>
  <c r="AL853" i="1"/>
  <c r="AM853" i="1"/>
  <c r="AM842" i="1"/>
  <c r="AL842" i="1"/>
  <c r="AL837" i="1"/>
  <c r="AM837" i="1"/>
  <c r="AM826" i="1"/>
  <c r="AL826" i="1"/>
  <c r="AL821" i="1"/>
  <c r="AM821" i="1"/>
  <c r="AM810" i="1"/>
  <c r="I121" i="2" s="1"/>
  <c r="J121" i="2" s="1"/>
  <c r="AL810" i="1"/>
  <c r="AL805" i="1"/>
  <c r="AM805" i="1"/>
  <c r="AM794" i="1"/>
  <c r="AL794" i="1"/>
  <c r="AL789" i="1"/>
  <c r="AM789" i="1"/>
  <c r="AM778" i="1"/>
  <c r="AL778" i="1"/>
  <c r="AL773" i="1"/>
  <c r="AM773" i="1"/>
  <c r="AM762" i="1"/>
  <c r="AL762" i="1"/>
  <c r="AL757" i="1"/>
  <c r="AM757" i="1"/>
  <c r="AM746" i="1"/>
  <c r="AL746" i="1"/>
  <c r="AL741" i="1"/>
  <c r="AM741" i="1"/>
  <c r="AM945" i="1"/>
  <c r="I302" i="2" s="1"/>
  <c r="J302" i="2" s="1"/>
  <c r="AM939" i="1"/>
  <c r="I228" i="2" s="1"/>
  <c r="J228" i="2" s="1"/>
  <c r="AM935" i="1"/>
  <c r="AM931" i="1"/>
  <c r="I248" i="2" s="1"/>
  <c r="J248" i="2" s="1"/>
  <c r="AM927" i="1"/>
  <c r="AM923" i="1"/>
  <c r="AM919" i="1"/>
  <c r="AM915" i="1"/>
  <c r="AM911" i="1"/>
  <c r="AM907" i="1"/>
  <c r="AM903" i="1"/>
  <c r="AM899" i="1"/>
  <c r="I224" i="2" s="1"/>
  <c r="J224" i="2" s="1"/>
  <c r="AM895" i="1"/>
  <c r="AM891" i="1"/>
  <c r="AM887" i="1"/>
  <c r="AM883" i="1"/>
  <c r="AM879" i="1"/>
  <c r="I226" i="2" s="1"/>
  <c r="J226" i="2" s="1"/>
  <c r="AM875" i="1"/>
  <c r="AM871" i="1"/>
  <c r="I358" i="2" s="1"/>
  <c r="J358" i="2" s="1"/>
  <c r="AM867" i="1"/>
  <c r="I134" i="2" s="1"/>
  <c r="J134" i="2" s="1"/>
  <c r="AM863" i="1"/>
  <c r="I141" i="2" s="1"/>
  <c r="J141" i="2" s="1"/>
  <c r="AM859" i="1"/>
  <c r="AM855" i="1"/>
  <c r="I217" i="2" s="1"/>
  <c r="J217" i="2" s="1"/>
  <c r="AM851" i="1"/>
  <c r="AM847" i="1"/>
  <c r="AM843" i="1"/>
  <c r="AM839" i="1"/>
  <c r="I100" i="2" s="1"/>
  <c r="J100" i="2" s="1"/>
  <c r="AM835" i="1"/>
  <c r="AM831" i="1"/>
  <c r="AM827" i="1"/>
  <c r="AM823" i="1"/>
  <c r="AM819" i="1"/>
  <c r="AM815" i="1"/>
  <c r="AM811" i="1"/>
  <c r="AM807" i="1"/>
  <c r="AM803" i="1"/>
  <c r="AM799" i="1"/>
  <c r="AM795" i="1"/>
  <c r="I326" i="2" s="1"/>
  <c r="J326" i="2" s="1"/>
  <c r="AM791" i="1"/>
  <c r="I255" i="2" s="1"/>
  <c r="J255" i="2" s="1"/>
  <c r="AM787" i="1"/>
  <c r="AM783" i="1"/>
  <c r="I56" i="2" s="1"/>
  <c r="J56" i="2" s="1"/>
  <c r="AM779" i="1"/>
  <c r="I275" i="2" s="1"/>
  <c r="J275" i="2" s="1"/>
  <c r="AM775" i="1"/>
  <c r="AM771" i="1"/>
  <c r="AM767" i="1"/>
  <c r="AM763" i="1"/>
  <c r="AM759" i="1"/>
  <c r="AM755" i="1"/>
  <c r="I8" i="2" s="1"/>
  <c r="J8" i="2" s="1"/>
  <c r="AM751" i="1"/>
  <c r="AM747" i="1"/>
  <c r="AM743" i="1"/>
  <c r="AM739" i="1"/>
  <c r="AL700" i="1"/>
  <c r="AM698" i="1"/>
  <c r="I269" i="2" s="1"/>
  <c r="J269" i="2" s="1"/>
  <c r="O697" i="1"/>
  <c r="AL697" i="1" s="1"/>
  <c r="AM697" i="1"/>
  <c r="AL684" i="1"/>
  <c r="AM674" i="1"/>
  <c r="AM671" i="1"/>
  <c r="AL671" i="1"/>
  <c r="AL668" i="1"/>
  <c r="AM658" i="1"/>
  <c r="AM655" i="1"/>
  <c r="AL655" i="1"/>
  <c r="AL652" i="1"/>
  <c r="AM642" i="1"/>
  <c r="AM639" i="1"/>
  <c r="AL639" i="1"/>
  <c r="AL636" i="1"/>
  <c r="AL624" i="1"/>
  <c r="AM880" i="1"/>
  <c r="AM876" i="1"/>
  <c r="AM872" i="1"/>
  <c r="AM868" i="1"/>
  <c r="AM864" i="1"/>
  <c r="AM860" i="1"/>
  <c r="AM856" i="1"/>
  <c r="I18" i="2" s="1"/>
  <c r="J18" i="2" s="1"/>
  <c r="AM852" i="1"/>
  <c r="AM848" i="1"/>
  <c r="AM844" i="1"/>
  <c r="AM840" i="1"/>
  <c r="I162" i="2" s="1"/>
  <c r="J162" i="2" s="1"/>
  <c r="AM836" i="1"/>
  <c r="AM832" i="1"/>
  <c r="AM828" i="1"/>
  <c r="AM824" i="1"/>
  <c r="I249" i="2" s="1"/>
  <c r="J249" i="2" s="1"/>
  <c r="AM820" i="1"/>
  <c r="AM816" i="1"/>
  <c r="AM812" i="1"/>
  <c r="I154" i="2" s="1"/>
  <c r="J154" i="2" s="1"/>
  <c r="AM808" i="1"/>
  <c r="AM804" i="1"/>
  <c r="AM800" i="1"/>
  <c r="AM796" i="1"/>
  <c r="AM792" i="1"/>
  <c r="AM788" i="1"/>
  <c r="AM784" i="1"/>
  <c r="AM780" i="1"/>
  <c r="I68" i="2" s="1"/>
  <c r="J68" i="2" s="1"/>
  <c r="AM776" i="1"/>
  <c r="AM772" i="1"/>
  <c r="AM768" i="1"/>
  <c r="AM764" i="1"/>
  <c r="AM760" i="1"/>
  <c r="I13" i="2" s="1"/>
  <c r="J13" i="2" s="1"/>
  <c r="AM756" i="1"/>
  <c r="AM752" i="1"/>
  <c r="AM748" i="1"/>
  <c r="AM744" i="1"/>
  <c r="AM740" i="1"/>
  <c r="AM736" i="1"/>
  <c r="AM734" i="1"/>
  <c r="I347" i="2" s="1"/>
  <c r="J347" i="2" s="1"/>
  <c r="O733" i="1"/>
  <c r="AL733" i="1" s="1"/>
  <c r="AM733" i="1"/>
  <c r="I172" i="2" s="1"/>
  <c r="J172" i="2" s="1"/>
  <c r="AL732" i="1"/>
  <c r="AM726" i="1"/>
  <c r="I229" i="2" s="1"/>
  <c r="J229" i="2" s="1"/>
  <c r="O725" i="1"/>
  <c r="AL725" i="1" s="1"/>
  <c r="AM725" i="1"/>
  <c r="I128" i="2" s="1"/>
  <c r="J128" i="2" s="1"/>
  <c r="AL724" i="1"/>
  <c r="AM718" i="1"/>
  <c r="O717" i="1"/>
  <c r="AL717" i="1" s="1"/>
  <c r="AM717" i="1"/>
  <c r="AL716" i="1"/>
  <c r="AM710" i="1"/>
  <c r="O709" i="1"/>
  <c r="AL709" i="1" s="1"/>
  <c r="AM709" i="1"/>
  <c r="AL708" i="1"/>
  <c r="AL704" i="1"/>
  <c r="AM702" i="1"/>
  <c r="I132" i="2" s="1"/>
  <c r="J132" i="2" s="1"/>
  <c r="O701" i="1"/>
  <c r="AL701" i="1" s="1"/>
  <c r="AM701" i="1"/>
  <c r="AM699" i="1"/>
  <c r="AL688" i="1"/>
  <c r="AM686" i="1"/>
  <c r="I26" i="2" s="1"/>
  <c r="J26" i="2" s="1"/>
  <c r="AM683" i="1"/>
  <c r="I49" i="2" s="1"/>
  <c r="J49" i="2" s="1"/>
  <c r="AL683" i="1"/>
  <c r="AL680" i="1"/>
  <c r="AM670" i="1"/>
  <c r="AM667" i="1"/>
  <c r="I298" i="2" s="1"/>
  <c r="J298" i="2" s="1"/>
  <c r="AL667" i="1"/>
  <c r="AL664" i="1"/>
  <c r="AM654" i="1"/>
  <c r="I332" i="2" s="1"/>
  <c r="J332" i="2" s="1"/>
  <c r="AM651" i="1"/>
  <c r="AL651" i="1"/>
  <c r="AL648" i="1"/>
  <c r="AM638" i="1"/>
  <c r="I186" i="2" s="1"/>
  <c r="J186" i="2" s="1"/>
  <c r="AM635" i="1"/>
  <c r="AL635" i="1"/>
  <c r="AL632" i="1"/>
  <c r="AM626" i="1"/>
  <c r="AM623" i="1"/>
  <c r="I171" i="2" s="1"/>
  <c r="J171" i="2" s="1"/>
  <c r="AL623" i="1"/>
  <c r="AL615" i="1"/>
  <c r="O730" i="1"/>
  <c r="AL730" i="1" s="1"/>
  <c r="O722" i="1"/>
  <c r="AL722" i="1" s="1"/>
  <c r="O714" i="1"/>
  <c r="AL714" i="1" s="1"/>
  <c r="O705" i="1"/>
  <c r="AL705" i="1" s="1"/>
  <c r="AM705" i="1"/>
  <c r="O689" i="1"/>
  <c r="AL689" i="1" s="1"/>
  <c r="AM689" i="1"/>
  <c r="AM687" i="1"/>
  <c r="I164" i="2" s="1"/>
  <c r="J164" i="2" s="1"/>
  <c r="AM679" i="1"/>
  <c r="AL679" i="1"/>
  <c r="AM663" i="1"/>
  <c r="AL663" i="1"/>
  <c r="AM647" i="1"/>
  <c r="AL647" i="1"/>
  <c r="AM631" i="1"/>
  <c r="I63" i="2" s="1"/>
  <c r="J63" i="2" s="1"/>
  <c r="AL631" i="1"/>
  <c r="AL604" i="1"/>
  <c r="AM604" i="1"/>
  <c r="AL600" i="1"/>
  <c r="AM600" i="1"/>
  <c r="I308" i="2" s="1"/>
  <c r="J308" i="2" s="1"/>
  <c r="AL596" i="1"/>
  <c r="AM596" i="1"/>
  <c r="O729" i="1"/>
  <c r="AL729" i="1" s="1"/>
  <c r="AM729" i="1"/>
  <c r="AL728" i="1"/>
  <c r="O721" i="1"/>
  <c r="AL721" i="1" s="1"/>
  <c r="AM721" i="1"/>
  <c r="AL720" i="1"/>
  <c r="O713" i="1"/>
  <c r="AL713" i="1" s="1"/>
  <c r="AM713" i="1"/>
  <c r="AL712" i="1"/>
  <c r="O693" i="1"/>
  <c r="AL693" i="1" s="1"/>
  <c r="AM693" i="1"/>
  <c r="I143" i="2" s="1"/>
  <c r="J143" i="2" s="1"/>
  <c r="AM675" i="1"/>
  <c r="AL675" i="1"/>
  <c r="AM659" i="1"/>
  <c r="I242" i="2" s="1"/>
  <c r="J242" i="2" s="1"/>
  <c r="AL659" i="1"/>
  <c r="AM643" i="1"/>
  <c r="AL643" i="1"/>
  <c r="AL607" i="1"/>
  <c r="AM618" i="1"/>
  <c r="AL613" i="1"/>
  <c r="AL609" i="1"/>
  <c r="AM602" i="1"/>
  <c r="I139" i="2" s="1"/>
  <c r="J139" i="2" s="1"/>
  <c r="O601" i="1"/>
  <c r="AL601" i="1" s="1"/>
  <c r="AM601" i="1"/>
  <c r="AM598" i="1"/>
  <c r="I310" i="2" s="1"/>
  <c r="J310" i="2" s="1"/>
  <c r="O597" i="1"/>
  <c r="AL597" i="1" s="1"/>
  <c r="AM597" i="1"/>
  <c r="AL585" i="1"/>
  <c r="O580" i="1"/>
  <c r="AL580" i="1" s="1"/>
  <c r="AM580" i="1"/>
  <c r="AL572" i="1"/>
  <c r="AL571" i="1"/>
  <c r="AL565" i="1"/>
  <c r="AL541" i="1"/>
  <c r="AM541" i="1"/>
  <c r="AM685" i="1"/>
  <c r="AM681" i="1"/>
  <c r="AM677" i="1"/>
  <c r="I281" i="2" s="1"/>
  <c r="J281" i="2" s="1"/>
  <c r="AM673" i="1"/>
  <c r="AM669" i="1"/>
  <c r="AM665" i="1"/>
  <c r="AM661" i="1"/>
  <c r="I270" i="2" s="1"/>
  <c r="J270" i="2" s="1"/>
  <c r="AM657" i="1"/>
  <c r="I241" i="2" s="1"/>
  <c r="J241" i="2" s="1"/>
  <c r="AM653" i="1"/>
  <c r="AM649" i="1"/>
  <c r="AM645" i="1"/>
  <c r="AM641" i="1"/>
  <c r="I314" i="2" s="1"/>
  <c r="J314" i="2" s="1"/>
  <c r="AM637" i="1"/>
  <c r="I271" i="2" s="1"/>
  <c r="J271" i="2" s="1"/>
  <c r="AM633" i="1"/>
  <c r="I263" i="2" s="1"/>
  <c r="J263" i="2" s="1"/>
  <c r="AM629" i="1"/>
  <c r="AM625" i="1"/>
  <c r="AM621" i="1"/>
  <c r="AM619" i="1"/>
  <c r="AL617" i="1"/>
  <c r="AM612" i="1"/>
  <c r="I41" i="2" s="1"/>
  <c r="J41" i="2" s="1"/>
  <c r="AM608" i="1"/>
  <c r="I109" i="2" s="1"/>
  <c r="J109" i="2" s="1"/>
  <c r="AL588" i="1"/>
  <c r="AL586" i="1"/>
  <c r="AM570" i="1"/>
  <c r="AL569" i="1"/>
  <c r="AL553" i="1"/>
  <c r="AM553" i="1"/>
  <c r="AM606" i="1"/>
  <c r="I323" i="2" s="1"/>
  <c r="J323" i="2" s="1"/>
  <c r="AM591" i="1"/>
  <c r="I147" i="2" s="1"/>
  <c r="J147" i="2" s="1"/>
  <c r="AL589" i="1"/>
  <c r="AM587" i="1"/>
  <c r="I260" i="2" s="1"/>
  <c r="J260" i="2" s="1"/>
  <c r="O587" i="1"/>
  <c r="AL587" i="1" s="1"/>
  <c r="AM584" i="1"/>
  <c r="I126" i="2" s="1"/>
  <c r="J126" i="2" s="1"/>
  <c r="AL573" i="1"/>
  <c r="AM573" i="1"/>
  <c r="O568" i="1"/>
  <c r="AL568" i="1" s="1"/>
  <c r="AM568" i="1"/>
  <c r="I277" i="2" s="1"/>
  <c r="J277" i="2" s="1"/>
  <c r="AL549" i="1"/>
  <c r="AM549" i="1"/>
  <c r="I287" i="2" s="1"/>
  <c r="J287" i="2" s="1"/>
  <c r="AM614" i="1"/>
  <c r="AL605" i="1"/>
  <c r="AL592" i="1"/>
  <c r="AM575" i="1"/>
  <c r="O575" i="1"/>
  <c r="AL575" i="1" s="1"/>
  <c r="AL545" i="1"/>
  <c r="AM545" i="1"/>
  <c r="AL590" i="1"/>
  <c r="AM579" i="1"/>
  <c r="AL574" i="1"/>
  <c r="AM563" i="1"/>
  <c r="AL558" i="1"/>
  <c r="AM551" i="1"/>
  <c r="O550" i="1"/>
  <c r="AL550" i="1" s="1"/>
  <c r="AM550" i="1"/>
  <c r="AM547" i="1"/>
  <c r="I319" i="2" s="1"/>
  <c r="J319" i="2" s="1"/>
  <c r="O546" i="1"/>
  <c r="AL546" i="1" s="1"/>
  <c r="AM546" i="1"/>
  <c r="AM543" i="1"/>
  <c r="O542" i="1"/>
  <c r="AL542" i="1" s="1"/>
  <c r="AM542" i="1"/>
  <c r="I233" i="2" s="1"/>
  <c r="J233" i="2" s="1"/>
  <c r="AM539" i="1"/>
  <c r="O538" i="1"/>
  <c r="AL538" i="1" s="1"/>
  <c r="AM538" i="1"/>
  <c r="O530" i="1"/>
  <c r="AL530" i="1" s="1"/>
  <c r="AM530" i="1"/>
  <c r="O522" i="1"/>
  <c r="AL522" i="1" s="1"/>
  <c r="AM522" i="1"/>
  <c r="O514" i="1"/>
  <c r="AL514" i="1" s="1"/>
  <c r="AM514" i="1"/>
  <c r="I47" i="2" s="1"/>
  <c r="J47" i="2" s="1"/>
  <c r="O493" i="1"/>
  <c r="AL493" i="1" s="1"/>
  <c r="AM493" i="1"/>
  <c r="AL488" i="1"/>
  <c r="O461" i="1"/>
  <c r="AL461" i="1" s="1"/>
  <c r="AM461" i="1"/>
  <c r="AL454" i="1"/>
  <c r="AM431" i="1"/>
  <c r="O431" i="1"/>
  <c r="AL431" i="1" s="1"/>
  <c r="AL426" i="1"/>
  <c r="AM426" i="1"/>
  <c r="AL414" i="1"/>
  <c r="AL594" i="1"/>
  <c r="AM583" i="1"/>
  <c r="I160" i="2" s="1"/>
  <c r="J160" i="2" s="1"/>
  <c r="AL578" i="1"/>
  <c r="AM567" i="1"/>
  <c r="AM564" i="1"/>
  <c r="AL562" i="1"/>
  <c r="AM557" i="1"/>
  <c r="I293" i="2" s="1"/>
  <c r="J293" i="2" s="1"/>
  <c r="AL537" i="1"/>
  <c r="AM537" i="1"/>
  <c r="AM536" i="1"/>
  <c r="AL529" i="1"/>
  <c r="AM529" i="1"/>
  <c r="AM528" i="1"/>
  <c r="AL521" i="1"/>
  <c r="AM521" i="1"/>
  <c r="I265" i="2" s="1"/>
  <c r="J265" i="2" s="1"/>
  <c r="AM520" i="1"/>
  <c r="AL513" i="1"/>
  <c r="AM513" i="1"/>
  <c r="AM512" i="1"/>
  <c r="O485" i="1"/>
  <c r="AL485" i="1" s="1"/>
  <c r="AM485" i="1"/>
  <c r="AL480" i="1"/>
  <c r="O451" i="1"/>
  <c r="AL451" i="1" s="1"/>
  <c r="AM451" i="1"/>
  <c r="AM445" i="1"/>
  <c r="O445" i="1"/>
  <c r="AL445" i="1" s="1"/>
  <c r="AL442" i="1"/>
  <c r="AM442" i="1"/>
  <c r="AL424" i="1"/>
  <c r="AM571" i="1"/>
  <c r="AL566" i="1"/>
  <c r="AM555" i="1"/>
  <c r="O534" i="1"/>
  <c r="AL534" i="1" s="1"/>
  <c r="AM534" i="1"/>
  <c r="O526" i="1"/>
  <c r="AL526" i="1" s="1"/>
  <c r="AM526" i="1"/>
  <c r="O518" i="1"/>
  <c r="AL518" i="1" s="1"/>
  <c r="AM518" i="1"/>
  <c r="I344" i="2" s="1"/>
  <c r="J344" i="2" s="1"/>
  <c r="O509" i="1"/>
  <c r="AL509" i="1" s="1"/>
  <c r="AM509" i="1"/>
  <c r="I101" i="2" s="1"/>
  <c r="J101" i="2" s="1"/>
  <c r="O477" i="1"/>
  <c r="AL477" i="1" s="1"/>
  <c r="AM477" i="1"/>
  <c r="AM559" i="1"/>
  <c r="AL554" i="1"/>
  <c r="AL533" i="1"/>
  <c r="AM533" i="1"/>
  <c r="I330" i="2" s="1"/>
  <c r="J330" i="2" s="1"/>
  <c r="AL525" i="1"/>
  <c r="AM525" i="1"/>
  <c r="AL517" i="1"/>
  <c r="AM517" i="1"/>
  <c r="I113" i="2" s="1"/>
  <c r="J113" i="2" s="1"/>
  <c r="O503" i="1"/>
  <c r="AL503" i="1" s="1"/>
  <c r="AM503" i="1"/>
  <c r="I10" i="2" s="1"/>
  <c r="J10" i="2" s="1"/>
  <c r="O469" i="1"/>
  <c r="AL469" i="1" s="1"/>
  <c r="AM469" i="1"/>
  <c r="AM421" i="1"/>
  <c r="I312" i="2" s="1"/>
  <c r="J312" i="2" s="1"/>
  <c r="O421" i="1"/>
  <c r="AL421" i="1" s="1"/>
  <c r="AL416" i="1"/>
  <c r="AM416" i="1"/>
  <c r="AL402" i="1"/>
  <c r="AM402" i="1"/>
  <c r="AM391" i="1"/>
  <c r="O391" i="1"/>
  <c r="AL391" i="1" s="1"/>
  <c r="AL386" i="1"/>
  <c r="AM386" i="1"/>
  <c r="AM369" i="1"/>
  <c r="O369" i="1"/>
  <c r="AL369" i="1" s="1"/>
  <c r="O354" i="1"/>
  <c r="AL354" i="1" s="1"/>
  <c r="AM354" i="1"/>
  <c r="O322" i="1"/>
  <c r="AL322" i="1" s="1"/>
  <c r="AM322" i="1"/>
  <c r="AL501" i="1"/>
  <c r="AL491" i="1"/>
  <c r="AL483" i="1"/>
  <c r="AL475" i="1"/>
  <c r="AL467" i="1"/>
  <c r="AL459" i="1"/>
  <c r="AL449" i="1"/>
  <c r="AL437" i="1"/>
  <c r="AM435" i="1"/>
  <c r="O435" i="1"/>
  <c r="AL435" i="1" s="1"/>
  <c r="AL430" i="1"/>
  <c r="AM430" i="1"/>
  <c r="I337" i="2" s="1"/>
  <c r="J337" i="2" s="1"/>
  <c r="AL420" i="1"/>
  <c r="AM420" i="1"/>
  <c r="AL411" i="1"/>
  <c r="AM409" i="1"/>
  <c r="O409" i="1"/>
  <c r="AL409" i="1" s="1"/>
  <c r="AL406" i="1"/>
  <c r="AM406" i="1"/>
  <c r="AL397" i="1"/>
  <c r="AM395" i="1"/>
  <c r="I320" i="2" s="1"/>
  <c r="J320" i="2" s="1"/>
  <c r="O395" i="1"/>
  <c r="AL395" i="1" s="1"/>
  <c r="AL390" i="1"/>
  <c r="AM390" i="1"/>
  <c r="AL381" i="1"/>
  <c r="AM379" i="1"/>
  <c r="I81" i="2" s="1"/>
  <c r="J81" i="2" s="1"/>
  <c r="O379" i="1"/>
  <c r="AL379" i="1" s="1"/>
  <c r="AL363" i="1"/>
  <c r="AM361" i="1"/>
  <c r="O361" i="1"/>
  <c r="AL361" i="1" s="1"/>
  <c r="O346" i="1"/>
  <c r="AL346" i="1" s="1"/>
  <c r="AM346" i="1"/>
  <c r="O314" i="1"/>
  <c r="AL314" i="1" s="1"/>
  <c r="AM314" i="1"/>
  <c r="AM508" i="1"/>
  <c r="AL507" i="1"/>
  <c r="AM501" i="1"/>
  <c r="AL499" i="1"/>
  <c r="AM491" i="1"/>
  <c r="AL489" i="1"/>
  <c r="AM483" i="1"/>
  <c r="I117" i="2" s="1"/>
  <c r="J117" i="2" s="1"/>
  <c r="AL481" i="1"/>
  <c r="AM475" i="1"/>
  <c r="AL473" i="1"/>
  <c r="AM467" i="1"/>
  <c r="I107" i="2" s="1"/>
  <c r="J107" i="2" s="1"/>
  <c r="AL465" i="1"/>
  <c r="AM459" i="1"/>
  <c r="AL457" i="1"/>
  <c r="AL455" i="1"/>
  <c r="AM449" i="1"/>
  <c r="AL448" i="1"/>
  <c r="AM448" i="1"/>
  <c r="AL441" i="1"/>
  <c r="AM439" i="1"/>
  <c r="O439" i="1"/>
  <c r="AL439" i="1" s="1"/>
  <c r="AL434" i="1"/>
  <c r="AM434" i="1"/>
  <c r="AL425" i="1"/>
  <c r="AM423" i="1"/>
  <c r="O423" i="1"/>
  <c r="AL423" i="1" s="1"/>
  <c r="AL415" i="1"/>
  <c r="AM413" i="1"/>
  <c r="O413" i="1"/>
  <c r="AL413" i="1" s="1"/>
  <c r="AL408" i="1"/>
  <c r="AM408" i="1"/>
  <c r="AM407" i="1"/>
  <c r="AL401" i="1"/>
  <c r="AM399" i="1"/>
  <c r="O399" i="1"/>
  <c r="AL399" i="1" s="1"/>
  <c r="AL394" i="1"/>
  <c r="AM394" i="1"/>
  <c r="AL385" i="1"/>
  <c r="AM383" i="1"/>
  <c r="I51" i="2" s="1"/>
  <c r="J51" i="2" s="1"/>
  <c r="O383" i="1"/>
  <c r="AL383" i="1" s="1"/>
  <c r="AL378" i="1"/>
  <c r="AM378" i="1"/>
  <c r="AL367" i="1"/>
  <c r="AM365" i="1"/>
  <c r="O365" i="1"/>
  <c r="AL365" i="1" s="1"/>
  <c r="AL360" i="1"/>
  <c r="AM360" i="1"/>
  <c r="AL341" i="1"/>
  <c r="O338" i="1"/>
  <c r="AL338" i="1" s="1"/>
  <c r="AM338" i="1"/>
  <c r="AL309" i="1"/>
  <c r="O306" i="1"/>
  <c r="AL306" i="1" s="1"/>
  <c r="AM306" i="1"/>
  <c r="AM507" i="1"/>
  <c r="AL505" i="1"/>
  <c r="AM499" i="1"/>
  <c r="AL497" i="1"/>
  <c r="AL495" i="1"/>
  <c r="AM489" i="1"/>
  <c r="I55" i="2" s="1"/>
  <c r="J55" i="2" s="1"/>
  <c r="AL487" i="1"/>
  <c r="AM481" i="1"/>
  <c r="AL479" i="1"/>
  <c r="AM473" i="1"/>
  <c r="I29" i="2" s="1"/>
  <c r="J29" i="2" s="1"/>
  <c r="AL471" i="1"/>
  <c r="AM465" i="1"/>
  <c r="AL463" i="1"/>
  <c r="AM457" i="1"/>
  <c r="AM454" i="1"/>
  <c r="AL453" i="1"/>
  <c r="AM443" i="1"/>
  <c r="O443" i="1"/>
  <c r="AL443" i="1" s="1"/>
  <c r="AM440" i="1"/>
  <c r="I307" i="2" s="1"/>
  <c r="J307" i="2" s="1"/>
  <c r="AL438" i="1"/>
  <c r="AM438" i="1"/>
  <c r="AL429" i="1"/>
  <c r="AM427" i="1"/>
  <c r="O427" i="1"/>
  <c r="AL427" i="1" s="1"/>
  <c r="AL419" i="1"/>
  <c r="AM417" i="1"/>
  <c r="O417" i="1"/>
  <c r="AL417" i="1" s="1"/>
  <c r="AL412" i="1"/>
  <c r="AM412" i="1"/>
  <c r="I99" i="2" s="1"/>
  <c r="J99" i="2" s="1"/>
  <c r="AL405" i="1"/>
  <c r="AM403" i="1"/>
  <c r="I65" i="2" s="1"/>
  <c r="J65" i="2" s="1"/>
  <c r="O403" i="1"/>
  <c r="AL403" i="1" s="1"/>
  <c r="AM400" i="1"/>
  <c r="AL398" i="1"/>
  <c r="AM398" i="1"/>
  <c r="AL389" i="1"/>
  <c r="AM387" i="1"/>
  <c r="I83" i="2" s="1"/>
  <c r="J83" i="2" s="1"/>
  <c r="O387" i="1"/>
  <c r="AL387" i="1" s="1"/>
  <c r="AM384" i="1"/>
  <c r="I61" i="2" s="1"/>
  <c r="J61" i="2" s="1"/>
  <c r="AL382" i="1"/>
  <c r="AM382" i="1"/>
  <c r="AL375" i="1"/>
  <c r="AM366" i="1"/>
  <c r="AL364" i="1"/>
  <c r="AM364" i="1"/>
  <c r="I35" i="2" s="1"/>
  <c r="J35" i="2" s="1"/>
  <c r="AL333" i="1"/>
  <c r="O330" i="1"/>
  <c r="AL330" i="1" s="1"/>
  <c r="AM330" i="1"/>
  <c r="AL301" i="1"/>
  <c r="O298" i="1"/>
  <c r="AL298" i="1" s="1"/>
  <c r="AM298" i="1"/>
  <c r="AM357" i="1"/>
  <c r="AL356" i="1"/>
  <c r="AM350" i="1"/>
  <c r="AM349" i="1"/>
  <c r="AL348" i="1"/>
  <c r="AM342" i="1"/>
  <c r="AM341" i="1"/>
  <c r="AL340" i="1"/>
  <c r="AM334" i="1"/>
  <c r="AM333" i="1"/>
  <c r="AL332" i="1"/>
  <c r="AM326" i="1"/>
  <c r="AM325" i="1"/>
  <c r="AL324" i="1"/>
  <c r="AM318" i="1"/>
  <c r="AM317" i="1"/>
  <c r="AL316" i="1"/>
  <c r="AM310" i="1"/>
  <c r="AM309" i="1"/>
  <c r="I40" i="2" s="1"/>
  <c r="J40" i="2" s="1"/>
  <c r="AL308" i="1"/>
  <c r="AM302" i="1"/>
  <c r="AM301" i="1"/>
  <c r="AL300" i="1"/>
  <c r="AM294" i="1"/>
  <c r="AM293" i="1"/>
  <c r="AL292" i="1"/>
  <c r="AM289" i="1"/>
  <c r="AL287" i="1"/>
  <c r="AM287" i="1"/>
  <c r="AL279" i="1"/>
  <c r="AM279" i="1"/>
  <c r="I166" i="2" s="1"/>
  <c r="J166" i="2" s="1"/>
  <c r="AL275" i="1"/>
  <c r="AM275" i="1"/>
  <c r="I284" i="2" s="1"/>
  <c r="J284" i="2" s="1"/>
  <c r="AL271" i="1"/>
  <c r="AM271" i="1"/>
  <c r="AL267" i="1"/>
  <c r="AM267" i="1"/>
  <c r="AL263" i="1"/>
  <c r="AM263" i="1"/>
  <c r="I111" i="2" s="1"/>
  <c r="J111" i="2" s="1"/>
  <c r="AL259" i="1"/>
  <c r="AM259" i="1"/>
  <c r="AL255" i="1"/>
  <c r="AM255" i="1"/>
  <c r="I258" i="2" s="1"/>
  <c r="J258" i="2" s="1"/>
  <c r="AL291" i="1"/>
  <c r="AM291" i="1"/>
  <c r="AM353" i="1"/>
  <c r="AL352" i="1"/>
  <c r="AM345" i="1"/>
  <c r="AL344" i="1"/>
  <c r="AM337" i="1"/>
  <c r="AL336" i="1"/>
  <c r="AM329" i="1"/>
  <c r="I112" i="2" s="1"/>
  <c r="J112" i="2" s="1"/>
  <c r="AL328" i="1"/>
  <c r="AM321" i="1"/>
  <c r="AL320" i="1"/>
  <c r="AM313" i="1"/>
  <c r="AL312" i="1"/>
  <c r="AM305" i="1"/>
  <c r="AL304" i="1"/>
  <c r="AM297" i="1"/>
  <c r="I52" i="2" s="1"/>
  <c r="J52" i="2" s="1"/>
  <c r="AL296" i="1"/>
  <c r="AL286" i="1"/>
  <c r="AM284" i="1"/>
  <c r="I356" i="2" s="1"/>
  <c r="J356" i="2" s="1"/>
  <c r="O284" i="1"/>
  <c r="AL284" i="1" s="1"/>
  <c r="AM252" i="1"/>
  <c r="I342" i="2" s="1"/>
  <c r="J342" i="2" s="1"/>
  <c r="AL252" i="1"/>
  <c r="AL350" i="1"/>
  <c r="AL342" i="1"/>
  <c r="AL334" i="1"/>
  <c r="AL326" i="1"/>
  <c r="AL318" i="1"/>
  <c r="AL310" i="1"/>
  <c r="AL302" i="1"/>
  <c r="AL294" i="1"/>
  <c r="AM288" i="1"/>
  <c r="I286" i="2" s="1"/>
  <c r="J286" i="2" s="1"/>
  <c r="O288" i="1"/>
  <c r="AL288" i="1" s="1"/>
  <c r="AL283" i="1"/>
  <c r="AM283" i="1"/>
  <c r="O280" i="1"/>
  <c r="AL280" i="1" s="1"/>
  <c r="O276" i="1"/>
  <c r="AL276" i="1" s="1"/>
  <c r="O272" i="1"/>
  <c r="AL272" i="1" s="1"/>
  <c r="O268" i="1"/>
  <c r="AL268" i="1" s="1"/>
  <c r="O264" i="1"/>
  <c r="AL264" i="1" s="1"/>
  <c r="O260" i="1"/>
  <c r="AL260" i="1" s="1"/>
  <c r="O256" i="1"/>
  <c r="AL256" i="1" s="1"/>
  <c r="AM247" i="1"/>
  <c r="AL245" i="1"/>
  <c r="AM239" i="1"/>
  <c r="I202" i="2" s="1"/>
  <c r="J202" i="2" s="1"/>
  <c r="AL237" i="1"/>
  <c r="AM231" i="1"/>
  <c r="AM230" i="1"/>
  <c r="AL229" i="1"/>
  <c r="AM223" i="1"/>
  <c r="AM222" i="1"/>
  <c r="AL221" i="1"/>
  <c r="AM215" i="1"/>
  <c r="AM214" i="1"/>
  <c r="AM211" i="1"/>
  <c r="AM210" i="1"/>
  <c r="AM207" i="1"/>
  <c r="AM206" i="1"/>
  <c r="AM203" i="1"/>
  <c r="AM202" i="1"/>
  <c r="AM199" i="1"/>
  <c r="AM198" i="1"/>
  <c r="AM195" i="1"/>
  <c r="AM194" i="1"/>
  <c r="AM191" i="1"/>
  <c r="AM190" i="1"/>
  <c r="AM187" i="1"/>
  <c r="AM186" i="1"/>
  <c r="AM183" i="1"/>
  <c r="AM182" i="1"/>
  <c r="I303" i="2" s="1"/>
  <c r="J303" i="2" s="1"/>
  <c r="AM179" i="1"/>
  <c r="AM178" i="1"/>
  <c r="AM175" i="1"/>
  <c r="I122" i="2" s="1"/>
  <c r="J122" i="2" s="1"/>
  <c r="AM174" i="1"/>
  <c r="AM171" i="1"/>
  <c r="AM170" i="1"/>
  <c r="AM167" i="1"/>
  <c r="AM166" i="1"/>
  <c r="AM163" i="1"/>
  <c r="AM162" i="1"/>
  <c r="I161" i="2" s="1"/>
  <c r="J161" i="2" s="1"/>
  <c r="AM159" i="1"/>
  <c r="AM158" i="1"/>
  <c r="AM155" i="1"/>
  <c r="AM154" i="1"/>
  <c r="AM151" i="1"/>
  <c r="AM150" i="1"/>
  <c r="I144" i="2" s="1"/>
  <c r="J144" i="2" s="1"/>
  <c r="AM147" i="1"/>
  <c r="AM146" i="1"/>
  <c r="I257" i="2" s="1"/>
  <c r="J257" i="2" s="1"/>
  <c r="AL140" i="1"/>
  <c r="AM140" i="1"/>
  <c r="AL136" i="1"/>
  <c r="AM136" i="1"/>
  <c r="AL132" i="1"/>
  <c r="AM132" i="1"/>
  <c r="I315" i="2" s="1"/>
  <c r="J315" i="2" s="1"/>
  <c r="AM251" i="1"/>
  <c r="AL249" i="1"/>
  <c r="AM243" i="1"/>
  <c r="I151" i="2" s="1"/>
  <c r="J151" i="2" s="1"/>
  <c r="AL241" i="1"/>
  <c r="AM235" i="1"/>
  <c r="AL233" i="1"/>
  <c r="AM227" i="1"/>
  <c r="AM226" i="1"/>
  <c r="I341" i="2" s="1"/>
  <c r="J341" i="2" s="1"/>
  <c r="AL225" i="1"/>
  <c r="AM219" i="1"/>
  <c r="I59" i="2" s="1"/>
  <c r="J59" i="2" s="1"/>
  <c r="AM218" i="1"/>
  <c r="AL216" i="1"/>
  <c r="AL213" i="1"/>
  <c r="AL209" i="1"/>
  <c r="AL205" i="1"/>
  <c r="AL201" i="1"/>
  <c r="AL197" i="1"/>
  <c r="AL193" i="1"/>
  <c r="AL189" i="1"/>
  <c r="AL185" i="1"/>
  <c r="AL181" i="1"/>
  <c r="AL177" i="1"/>
  <c r="AL173" i="1"/>
  <c r="AL169" i="1"/>
  <c r="AL165" i="1"/>
  <c r="AL161" i="1"/>
  <c r="AL157" i="1"/>
  <c r="AL153" i="1"/>
  <c r="AL149" i="1"/>
  <c r="AL145" i="1"/>
  <c r="AL247" i="1"/>
  <c r="AL239" i="1"/>
  <c r="AL231" i="1"/>
  <c r="AL223" i="1"/>
  <c r="AL212" i="1"/>
  <c r="AM212" i="1"/>
  <c r="AL208" i="1"/>
  <c r="AM208" i="1"/>
  <c r="AL204" i="1"/>
  <c r="AM204" i="1"/>
  <c r="AL200" i="1"/>
  <c r="AM200" i="1"/>
  <c r="AL196" i="1"/>
  <c r="AM196" i="1"/>
  <c r="AL192" i="1"/>
  <c r="AM192" i="1"/>
  <c r="AL188" i="1"/>
  <c r="AM188" i="1"/>
  <c r="AL184" i="1"/>
  <c r="AM184" i="1"/>
  <c r="AL180" i="1"/>
  <c r="AM180" i="1"/>
  <c r="AL176" i="1"/>
  <c r="AM176" i="1"/>
  <c r="AL172" i="1"/>
  <c r="AM172" i="1"/>
  <c r="AL168" i="1"/>
  <c r="AM168" i="1"/>
  <c r="AL164" i="1"/>
  <c r="AM164" i="1"/>
  <c r="AL160" i="1"/>
  <c r="AM160" i="1"/>
  <c r="AL156" i="1"/>
  <c r="AM156" i="1"/>
  <c r="AL152" i="1"/>
  <c r="AM152" i="1"/>
  <c r="AL148" i="1"/>
  <c r="AM148" i="1"/>
  <c r="I272" i="2" s="1"/>
  <c r="J272" i="2" s="1"/>
  <c r="AL144" i="1"/>
  <c r="AM144" i="1"/>
  <c r="O215" i="1"/>
  <c r="AL215" i="1" s="1"/>
  <c r="O211" i="1"/>
  <c r="AL211" i="1" s="1"/>
  <c r="O207" i="1"/>
  <c r="AL207" i="1" s="1"/>
  <c r="O203" i="1"/>
  <c r="AL203" i="1" s="1"/>
  <c r="O199" i="1"/>
  <c r="AL199" i="1" s="1"/>
  <c r="O195" i="1"/>
  <c r="AL195" i="1" s="1"/>
  <c r="O191" i="1"/>
  <c r="AL191" i="1" s="1"/>
  <c r="O187" i="1"/>
  <c r="AL187" i="1" s="1"/>
  <c r="O183" i="1"/>
  <c r="AL183" i="1" s="1"/>
  <c r="O179" i="1"/>
  <c r="AL179" i="1" s="1"/>
  <c r="O175" i="1"/>
  <c r="AL175" i="1" s="1"/>
  <c r="O171" i="1"/>
  <c r="AL171" i="1" s="1"/>
  <c r="O167" i="1"/>
  <c r="AL167" i="1" s="1"/>
  <c r="O163" i="1"/>
  <c r="AL163" i="1" s="1"/>
  <c r="O159" i="1"/>
  <c r="AL159" i="1" s="1"/>
  <c r="O155" i="1"/>
  <c r="AL155" i="1" s="1"/>
  <c r="O151" i="1"/>
  <c r="AL151" i="1" s="1"/>
  <c r="O147" i="1"/>
  <c r="AL147" i="1" s="1"/>
  <c r="O139" i="1"/>
  <c r="AL139" i="1" s="1"/>
  <c r="O135" i="1"/>
  <c r="AL135" i="1" s="1"/>
  <c r="O131" i="1"/>
  <c r="AL131" i="1" s="1"/>
  <c r="AM122" i="1"/>
  <c r="AM121" i="1"/>
  <c r="I291" i="2" s="1"/>
  <c r="J291" i="2" s="1"/>
  <c r="AL120" i="1"/>
  <c r="AM114" i="1"/>
  <c r="AM113" i="1"/>
  <c r="AL112" i="1"/>
  <c r="AM106" i="1"/>
  <c r="AM105" i="1"/>
  <c r="AL104" i="1"/>
  <c r="AL102" i="1"/>
  <c r="AL99" i="1"/>
  <c r="AM99" i="1"/>
  <c r="AL95" i="1"/>
  <c r="AM95" i="1"/>
  <c r="AL91" i="1"/>
  <c r="AM91" i="1"/>
  <c r="I311" i="2" s="1"/>
  <c r="J311" i="2" s="1"/>
  <c r="AL87" i="1"/>
  <c r="AM87" i="1"/>
  <c r="I91" i="2" s="1"/>
  <c r="J91" i="2" s="1"/>
  <c r="AL83" i="1"/>
  <c r="AM83" i="1"/>
  <c r="I127" i="2" s="1"/>
  <c r="J127" i="2" s="1"/>
  <c r="AL79" i="1"/>
  <c r="AM79" i="1"/>
  <c r="AL75" i="1"/>
  <c r="AM75" i="1"/>
  <c r="AM129" i="1"/>
  <c r="AM126" i="1"/>
  <c r="AM125" i="1"/>
  <c r="AL124" i="1"/>
  <c r="AM118" i="1"/>
  <c r="AM117" i="1"/>
  <c r="I62" i="2" s="1"/>
  <c r="J62" i="2" s="1"/>
  <c r="AL116" i="1"/>
  <c r="AM110" i="1"/>
  <c r="AM109" i="1"/>
  <c r="I195" i="2" s="1"/>
  <c r="J195" i="2" s="1"/>
  <c r="AL108" i="1"/>
  <c r="AL128" i="1"/>
  <c r="AL122" i="1"/>
  <c r="AL114" i="1"/>
  <c r="AL106" i="1"/>
  <c r="O100" i="1"/>
  <c r="AL100" i="1" s="1"/>
  <c r="O96" i="1"/>
  <c r="AL96" i="1" s="1"/>
  <c r="O92" i="1"/>
  <c r="AL92" i="1" s="1"/>
  <c r="O88" i="1"/>
  <c r="AL88" i="1" s="1"/>
  <c r="O84" i="1"/>
  <c r="AL84" i="1" s="1"/>
  <c r="O80" i="1"/>
  <c r="AL80" i="1" s="1"/>
  <c r="O76" i="1"/>
  <c r="AL76" i="1" s="1"/>
  <c r="AL74" i="1"/>
  <c r="AM68" i="1"/>
  <c r="I212" i="2" s="1"/>
  <c r="J212" i="2" s="1"/>
  <c r="AL66" i="1"/>
  <c r="AM60" i="1"/>
  <c r="AL58" i="1"/>
  <c r="AL56" i="1"/>
  <c r="AL53" i="1"/>
  <c r="AM53" i="1"/>
  <c r="AL44" i="1"/>
  <c r="AL39" i="1"/>
  <c r="AM39" i="1"/>
  <c r="I192" i="2" s="1"/>
  <c r="J192" i="2" s="1"/>
  <c r="AL31" i="1"/>
  <c r="AM31" i="1"/>
  <c r="AL27" i="1"/>
  <c r="AM27" i="1"/>
  <c r="I225" i="2" s="1"/>
  <c r="J225" i="2" s="1"/>
  <c r="AL23" i="1"/>
  <c r="AM23" i="1"/>
  <c r="I175" i="2" s="1"/>
  <c r="J175" i="2" s="1"/>
  <c r="AL19" i="1"/>
  <c r="AM19" i="1"/>
  <c r="AL15" i="1"/>
  <c r="AM15" i="1"/>
  <c r="AM11" i="1"/>
  <c r="AL8" i="1"/>
  <c r="AM7" i="1"/>
  <c r="I309" i="2" s="1"/>
  <c r="J309" i="2" s="1"/>
  <c r="AM72" i="1"/>
  <c r="AL70" i="1"/>
  <c r="AM64" i="1"/>
  <c r="I32" i="2" s="1"/>
  <c r="J32" i="2" s="1"/>
  <c r="AL62" i="1"/>
  <c r="AL47" i="1"/>
  <c r="AM47" i="1"/>
  <c r="AL36" i="1"/>
  <c r="AM35" i="1"/>
  <c r="I69" i="2" s="1"/>
  <c r="J69" i="2" s="1"/>
  <c r="AL10" i="1"/>
  <c r="AL68" i="1"/>
  <c r="AL60" i="1"/>
  <c r="AL9" i="1"/>
  <c r="AM9" i="1"/>
  <c r="I140" i="2" s="1"/>
  <c r="J140" i="2" s="1"/>
  <c r="AM52" i="1"/>
  <c r="AM46" i="1"/>
  <c r="AM44" i="1"/>
  <c r="I72" i="2" s="1"/>
  <c r="J72" i="2" s="1"/>
  <c r="AM42" i="1"/>
  <c r="AM38" i="1"/>
  <c r="AM36" i="1"/>
  <c r="AM14" i="1"/>
  <c r="I105" i="2" s="1"/>
  <c r="J105" i="2" s="1"/>
  <c r="I78" i="2" l="1"/>
  <c r="J78" i="2" s="1"/>
  <c r="I336" i="2"/>
  <c r="J336" i="2" s="1"/>
  <c r="I7" i="2"/>
  <c r="J7" i="2" s="1"/>
  <c r="I188" i="2"/>
  <c r="J188" i="2" s="1"/>
  <c r="I238" i="2"/>
  <c r="J238" i="2" s="1"/>
  <c r="I66" i="2"/>
  <c r="J66" i="2" s="1"/>
  <c r="I87" i="2"/>
  <c r="J87" i="2" s="1"/>
  <c r="I21" i="2"/>
  <c r="J21" i="2" s="1"/>
  <c r="I247" i="2"/>
  <c r="J247" i="2" s="1"/>
  <c r="I345" i="2"/>
  <c r="J345" i="2" s="1"/>
  <c r="I24" i="2"/>
  <c r="J24" i="2" s="1"/>
  <c r="I64" i="2"/>
  <c r="J64" i="2" s="1"/>
  <c r="I17" i="2"/>
  <c r="J17" i="2" s="1"/>
  <c r="I36" i="2"/>
  <c r="J36" i="2" s="1"/>
  <c r="I285" i="2"/>
  <c r="J285" i="2" s="1"/>
  <c r="I110" i="2"/>
  <c r="J110" i="2" s="1"/>
  <c r="I331" i="2"/>
  <c r="J331" i="2" s="1"/>
  <c r="I82" i="2"/>
  <c r="J82" i="2" s="1"/>
  <c r="I324" i="2"/>
  <c r="J324" i="2" s="1"/>
  <c r="I237" i="2"/>
  <c r="J237" i="2" s="1"/>
  <c r="I169" i="2"/>
  <c r="J169" i="2" s="1"/>
  <c r="I27" i="2"/>
  <c r="J27" i="2" s="1"/>
  <c r="I210" i="2"/>
  <c r="J210" i="2" s="1"/>
  <c r="I135" i="2"/>
  <c r="J135" i="2" s="1"/>
  <c r="I38" i="2"/>
  <c r="J38" i="2" s="1"/>
  <c r="I182" i="2"/>
  <c r="J182" i="2" s="1"/>
  <c r="I60" i="2"/>
  <c r="J60" i="2" s="1"/>
  <c r="I30" i="2"/>
  <c r="J30" i="2" s="1"/>
  <c r="I191" i="2"/>
  <c r="J191" i="2" s="1"/>
  <c r="I283" i="2"/>
  <c r="J283" i="2" s="1"/>
  <c r="I259" i="2"/>
  <c r="J259" i="2" s="1"/>
  <c r="I9" i="2"/>
  <c r="J9" i="2" s="1"/>
  <c r="I219" i="2"/>
  <c r="J219" i="2" s="1"/>
  <c r="I346" i="2"/>
  <c r="J346" i="2" s="1"/>
  <c r="I34" i="2"/>
  <c r="J34" i="2" s="1"/>
  <c r="I39" i="2"/>
  <c r="J39" i="2" s="1"/>
  <c r="I116" i="2"/>
  <c r="J116" i="2" s="1"/>
  <c r="I274" i="2"/>
  <c r="J274" i="2" s="1"/>
  <c r="I149" i="2"/>
  <c r="J149" i="2" s="1"/>
  <c r="I50" i="2"/>
  <c r="J50" i="2" s="1"/>
  <c r="I33" i="2"/>
  <c r="J33" i="2" s="1"/>
  <c r="I338" i="2"/>
  <c r="J338" i="2" s="1"/>
  <c r="I254" i="2"/>
  <c r="J254" i="2" s="1"/>
  <c r="I129" i="2"/>
  <c r="J129" i="2" s="1"/>
  <c r="I16" i="2"/>
  <c r="J16" i="2" s="1"/>
  <c r="I5" i="2"/>
  <c r="J5" i="2" s="1"/>
  <c r="I45" i="2"/>
  <c r="J45" i="2" s="1"/>
  <c r="I327" i="2"/>
  <c r="J327" i="2" s="1"/>
  <c r="I46" i="2"/>
  <c r="J46" i="2" s="1"/>
  <c r="I334" i="2"/>
  <c r="J334" i="2" s="1"/>
  <c r="I12" i="2"/>
  <c r="J12" i="2" s="1"/>
  <c r="I318" i="2"/>
  <c r="J318" i="2" s="1"/>
  <c r="I95" i="2"/>
  <c r="J95" i="2" s="1"/>
  <c r="I77" i="2"/>
  <c r="J77" i="2" s="1"/>
  <c r="I201" i="2"/>
  <c r="J201" i="2" s="1"/>
  <c r="I102" i="2"/>
  <c r="J102" i="2" s="1"/>
  <c r="I4" i="2"/>
  <c r="J4" i="2" s="1"/>
  <c r="I3" i="2"/>
  <c r="J3" i="2" s="1"/>
  <c r="I357" i="2"/>
  <c r="J357" i="2" s="1"/>
  <c r="I185" i="2"/>
  <c r="J185" i="2" s="1"/>
  <c r="I145" i="2"/>
  <c r="J145" i="2" s="1"/>
  <c r="I215" i="2"/>
  <c r="J215" i="2" s="1"/>
  <c r="I148" i="2"/>
  <c r="J148" i="2" s="1"/>
  <c r="I349" i="2"/>
  <c r="J349" i="2" s="1"/>
  <c r="I184" i="2"/>
  <c r="J184" i="2" s="1"/>
  <c r="I15" i="2"/>
  <c r="J15" i="2" s="1"/>
  <c r="I267" i="2"/>
  <c r="J267" i="2" s="1"/>
  <c r="I75" i="2"/>
  <c r="J75" i="2" s="1"/>
  <c r="I25" i="2"/>
  <c r="J25" i="2" s="1"/>
  <c r="I292" i="2"/>
  <c r="J292" i="2" s="1"/>
  <c r="I44" i="2"/>
  <c r="J44" i="2" s="1"/>
  <c r="I104" i="2"/>
  <c r="J104" i="2" s="1"/>
  <c r="AO3" i="1"/>
  <c r="I57" i="2"/>
  <c r="J57" i="2" s="1"/>
  <c r="I76" i="2"/>
  <c r="J76" i="2" s="1"/>
  <c r="I353" i="2"/>
  <c r="J353" i="2" s="1"/>
  <c r="I335" i="2"/>
  <c r="J335" i="2" s="1"/>
  <c r="I70" i="2"/>
  <c r="J70" i="2" s="1"/>
  <c r="I146" i="2"/>
  <c r="J146" i="2" s="1"/>
  <c r="I199" i="2"/>
  <c r="J199" i="2" s="1"/>
  <c r="I306" i="2"/>
  <c r="J306" i="2" s="1"/>
  <c r="I37" i="2"/>
  <c r="J37" i="2" s="1"/>
  <c r="I262" i="2"/>
  <c r="J262" i="2" s="1"/>
  <c r="I6" i="2"/>
  <c r="J6" i="2" s="1"/>
  <c r="I150" i="2"/>
  <c r="J150" i="2" s="1"/>
  <c r="I48" i="2"/>
  <c r="J48" i="2" s="1"/>
  <c r="I23" i="2"/>
  <c r="J23" i="2" s="1"/>
  <c r="I11" i="2"/>
  <c r="J11" i="2" s="1"/>
  <c r="I304" i="2"/>
  <c r="J304" i="2" s="1"/>
  <c r="I58" i="2"/>
  <c r="J58" i="2" s="1"/>
  <c r="I236" i="2"/>
  <c r="J236" i="2" s="1"/>
</calcChain>
</file>

<file path=xl/sharedStrings.xml><?xml version="1.0" encoding="utf-8"?>
<sst xmlns="http://schemas.openxmlformats.org/spreadsheetml/2006/main" count="16546" uniqueCount="656">
  <si>
    <t>Regular Season</t>
  </si>
  <si>
    <t>Playoffs</t>
  </si>
  <si>
    <t>Previous Season</t>
  </si>
  <si>
    <t>Previous Playoffs</t>
  </si>
  <si>
    <t>Expected</t>
  </si>
  <si>
    <t>Diff</t>
  </si>
  <si>
    <t>Regression Factor</t>
  </si>
  <si>
    <t>Active</t>
  </si>
  <si>
    <t>Season</t>
  </si>
  <si>
    <t>Age</t>
  </si>
  <si>
    <t>Lg</t>
  </si>
  <si>
    <t>Fran</t>
  </si>
  <si>
    <t>Tm</t>
  </si>
  <si>
    <t>Avg</t>
  </si>
  <si>
    <t>GP</t>
  </si>
  <si>
    <t>W</t>
  </si>
  <si>
    <t>L</t>
  </si>
  <si>
    <t>T</t>
  </si>
  <si>
    <t>OL</t>
  </si>
  <si>
    <t>PTS</t>
  </si>
  <si>
    <t>PTS%</t>
  </si>
  <si>
    <t>Finish</t>
  </si>
  <si>
    <t>G</t>
  </si>
  <si>
    <t>W-L%</t>
  </si>
  <si>
    <t>Notes</t>
  </si>
  <si>
    <t>Expansion Team</t>
  </si>
  <si>
    <t>Newsy Lalonde</t>
  </si>
  <si>
    <t>1917-18</t>
  </si>
  <si>
    <t>NHL</t>
  </si>
  <si>
    <t>MTL</t>
  </si>
  <si>
    <t>1st</t>
  </si>
  <si>
    <t xml:space="preserve"> </t>
  </si>
  <si>
    <t>Total Sum</t>
  </si>
  <si>
    <t>Art Ross</t>
  </si>
  <si>
    <t>MTW</t>
  </si>
  <si>
    <t>4th</t>
  </si>
  <si>
    <t>Eddie Gerard</t>
  </si>
  <si>
    <t>SLE</t>
  </si>
  <si>
    <t>OTS</t>
  </si>
  <si>
    <t>3rd</t>
  </si>
  <si>
    <t>Dick Carroll</t>
  </si>
  <si>
    <t>TOR</t>
  </si>
  <si>
    <t>TRA</t>
  </si>
  <si>
    <t>2nd</t>
  </si>
  <si>
    <t>Stanley Cup Champions</t>
  </si>
  <si>
    <t>1918-19</t>
  </si>
  <si>
    <t>NHL Champions</t>
  </si>
  <si>
    <t>Alf Smith</t>
  </si>
  <si>
    <t>1919-20</t>
  </si>
  <si>
    <t>Pete Green</t>
  </si>
  <si>
    <t>Mike Quinn</t>
  </si>
  <si>
    <t>HAM</t>
  </si>
  <si>
    <t>QBC</t>
  </si>
  <si>
    <t>Frank Heffernan</t>
  </si>
  <si>
    <t>TRS</t>
  </si>
  <si>
    <t>Harvey Sproule</t>
  </si>
  <si>
    <t>Percy Thompson</t>
  </si>
  <si>
    <t>1920-21</t>
  </si>
  <si>
    <t>Frank Carroll</t>
  </si>
  <si>
    <t>1921-22</t>
  </si>
  <si>
    <t>Leo Dandurand</t>
  </si>
  <si>
    <t>George O'Donoghue</t>
  </si>
  <si>
    <t>1922-23</t>
  </si>
  <si>
    <t>Charles Querrie</t>
  </si>
  <si>
    <t>Ken Randall</t>
  </si>
  <si>
    <t>1923-24</t>
  </si>
  <si>
    <t>Percy LeSueur</t>
  </si>
  <si>
    <t>1924-25</t>
  </si>
  <si>
    <t>BOS</t>
  </si>
  <si>
    <t>6th</t>
  </si>
  <si>
    <t>Jimmy Gardner</t>
  </si>
  <si>
    <t>MTM</t>
  </si>
  <si>
    <t>5th</t>
  </si>
  <si>
    <t>Eddie Powers</t>
  </si>
  <si>
    <t>1925-26</t>
  </si>
  <si>
    <t>7th</t>
  </si>
  <si>
    <t>Tommy Gorman</t>
  </si>
  <si>
    <t>NYA</t>
  </si>
  <si>
    <t>Alex Curry</t>
  </si>
  <si>
    <t>Odie Cleghorn</t>
  </si>
  <si>
    <t>PHQ</t>
  </si>
  <si>
    <t>PTP</t>
  </si>
  <si>
    <t>1926-27</t>
  </si>
  <si>
    <t>Pete Muldoon</t>
  </si>
  <si>
    <t>CHI</t>
  </si>
  <si>
    <t>CBH</t>
  </si>
  <si>
    <t>Art Duncan</t>
  </si>
  <si>
    <t>DET</t>
  </si>
  <si>
    <t>DTC</t>
  </si>
  <si>
    <t>Duke Keats</t>
  </si>
  <si>
    <t>Cecil Hart</t>
  </si>
  <si>
    <t>Lester Patrick</t>
  </si>
  <si>
    <t>NYR</t>
  </si>
  <si>
    <t>David Gill</t>
  </si>
  <si>
    <t>Alex Romeril</t>
  </si>
  <si>
    <t>Mike Rodden</t>
  </si>
  <si>
    <t>1927-28</t>
  </si>
  <si>
    <t>Barney Stanley</t>
  </si>
  <si>
    <t>Hugh Lehman</t>
  </si>
  <si>
    <t>Jack Adams</t>
  </si>
  <si>
    <t>Shorty Green</t>
  </si>
  <si>
    <t>Conn Smythe</t>
  </si>
  <si>
    <t>Cy Denneny</t>
  </si>
  <si>
    <t>1928-29</t>
  </si>
  <si>
    <t>Dick Irvin</t>
  </si>
  <si>
    <t>Herb Gardiner</t>
  </si>
  <si>
    <t>1929-30</t>
  </si>
  <si>
    <t>Bill Tobin</t>
  </si>
  <si>
    <t>Tom Shaughnessy</t>
  </si>
  <si>
    <t>Dunc Munro</t>
  </si>
  <si>
    <t>Lionel Conacher</t>
  </si>
  <si>
    <t>Frank Fredrickson</t>
  </si>
  <si>
    <t>1930-31</t>
  </si>
  <si>
    <t>DTF</t>
  </si>
  <si>
    <t>George Boucher</t>
  </si>
  <si>
    <t>Cooper Smeaton</t>
  </si>
  <si>
    <t>1931-32</t>
  </si>
  <si>
    <t>Sprague Cleghorn</t>
  </si>
  <si>
    <t>1932-33</t>
  </si>
  <si>
    <t>Emil Iverson</t>
  </si>
  <si>
    <t>Godfrey Matheson</t>
  </si>
  <si>
    <t>Joe Simpson</t>
  </si>
  <si>
    <t>1933-34</t>
  </si>
  <si>
    <t>Frank Patrick</t>
  </si>
  <si>
    <t>1934-35</t>
  </si>
  <si>
    <t>Clem Loughlin</t>
  </si>
  <si>
    <t>STE</t>
  </si>
  <si>
    <t>1935-36</t>
  </si>
  <si>
    <t>Sylvio Mantha</t>
  </si>
  <si>
    <t>Rosie Helmer</t>
  </si>
  <si>
    <t>1936-37</t>
  </si>
  <si>
    <t>Red Dutton</t>
  </si>
  <si>
    <t>1937-38</t>
  </si>
  <si>
    <t>Bill Stewart</t>
  </si>
  <si>
    <t>King Clancy</t>
  </si>
  <si>
    <t>1938-39</t>
  </si>
  <si>
    <t>Paul Thompson</t>
  </si>
  <si>
    <t>Jules Dugal</t>
  </si>
  <si>
    <t>Cooney Weiland</t>
  </si>
  <si>
    <t>1939-40</t>
  </si>
  <si>
    <t>Pit Lepine</t>
  </si>
  <si>
    <t>Frank Boucher</t>
  </si>
  <si>
    <t>1940-41</t>
  </si>
  <si>
    <t>Art Chapman</t>
  </si>
  <si>
    <t>Hap Day</t>
  </si>
  <si>
    <t>1941-42</t>
  </si>
  <si>
    <t>BRO</t>
  </si>
  <si>
    <t>1942-43</t>
  </si>
  <si>
    <t>1943-44</t>
  </si>
  <si>
    <t>1944-45</t>
  </si>
  <si>
    <t>Johnny Gottselig</t>
  </si>
  <si>
    <t>Dit Clapper</t>
  </si>
  <si>
    <t>1945-46</t>
  </si>
  <si>
    <t>1946-47</t>
  </si>
  <si>
    <t>1947-48</t>
  </si>
  <si>
    <t>Charlie Conacher</t>
  </si>
  <si>
    <t>Tommy Ivan</t>
  </si>
  <si>
    <t>1948-49</t>
  </si>
  <si>
    <t>Lynn Patrick</t>
  </si>
  <si>
    <t>1949-50</t>
  </si>
  <si>
    <t>1950-51</t>
  </si>
  <si>
    <t>Ebbie Goodfellow</t>
  </si>
  <si>
    <t>Neil Colville</t>
  </si>
  <si>
    <t>Joe Primeau</t>
  </si>
  <si>
    <t>1951-52</t>
  </si>
  <si>
    <t>Bill Cook</t>
  </si>
  <si>
    <t>1952-53</t>
  </si>
  <si>
    <t>Sid Abel</t>
  </si>
  <si>
    <t>1953-54</t>
  </si>
  <si>
    <t>Muzz Patrick</t>
  </si>
  <si>
    <t>1954-55</t>
  </si>
  <si>
    <t>Milt Schmidt</t>
  </si>
  <si>
    <t>Frank Eddolls</t>
  </si>
  <si>
    <t>Jimmy Skinner</t>
  </si>
  <si>
    <t>1955-56</t>
  </si>
  <si>
    <t>Toe Blake</t>
  </si>
  <si>
    <t>Phil Watson</t>
  </si>
  <si>
    <t>1956-57</t>
  </si>
  <si>
    <t>Howie Meeker</t>
  </si>
  <si>
    <t>1957-58</t>
  </si>
  <si>
    <t>Rudy Pilous</t>
  </si>
  <si>
    <t>Billy Reay</t>
  </si>
  <si>
    <t>1958-59</t>
  </si>
  <si>
    <t>Punch Imlach</t>
  </si>
  <si>
    <t>1959-60</t>
  </si>
  <si>
    <t>Alf Pike</t>
  </si>
  <si>
    <t>1960-61</t>
  </si>
  <si>
    <t>1961-62</t>
  </si>
  <si>
    <t>Doug Harvey</t>
  </si>
  <si>
    <t>1962-63</t>
  </si>
  <si>
    <t>Red Sullivan</t>
  </si>
  <si>
    <t>1963-64</t>
  </si>
  <si>
    <t>1964-65</t>
  </si>
  <si>
    <t>1965-66</t>
  </si>
  <si>
    <t>Emile Francis</t>
  </si>
  <si>
    <t>Harry Sinden</t>
  </si>
  <si>
    <t>1966-67</t>
  </si>
  <si>
    <t>1967-68</t>
  </si>
  <si>
    <t>Red Kelly</t>
  </si>
  <si>
    <t>LAK</t>
  </si>
  <si>
    <t>Wren Blair</t>
  </si>
  <si>
    <t>DAL</t>
  </si>
  <si>
    <t>MNS</t>
  </si>
  <si>
    <t>Bert Olmstead</t>
  </si>
  <si>
    <t>CLE</t>
  </si>
  <si>
    <t>OAK</t>
  </si>
  <si>
    <t>Keith Allen</t>
  </si>
  <si>
    <t>PHI</t>
  </si>
  <si>
    <t>PIT</t>
  </si>
  <si>
    <t>STL</t>
  </si>
  <si>
    <t>Scotty Bowman</t>
  </si>
  <si>
    <t>1968-69</t>
  </si>
  <si>
    <t>Bill Gadsby</t>
  </si>
  <si>
    <t>John Muckler</t>
  </si>
  <si>
    <t>Claude Ruel</t>
  </si>
  <si>
    <t>Bernie Geoffrion</t>
  </si>
  <si>
    <t>Fred Glover</t>
  </si>
  <si>
    <t>1969-70</t>
  </si>
  <si>
    <t>Hal Laycoe</t>
  </si>
  <si>
    <t>Johnny Wilson</t>
  </si>
  <si>
    <t>Charlie Burns</t>
  </si>
  <si>
    <t>Vic Stasiuk</t>
  </si>
  <si>
    <t>John McLellan</t>
  </si>
  <si>
    <t>Tom Johnson</t>
  </si>
  <si>
    <t>1970-71</t>
  </si>
  <si>
    <t>BUF</t>
  </si>
  <si>
    <t>CGS</t>
  </si>
  <si>
    <t>Doug Barkley</t>
  </si>
  <si>
    <t>Ned Harkness</t>
  </si>
  <si>
    <t>Larry Regan</t>
  </si>
  <si>
    <t>Jack Gordon</t>
  </si>
  <si>
    <t>Al MacNeil</t>
  </si>
  <si>
    <t>Al Arbour</t>
  </si>
  <si>
    <t>VAN</t>
  </si>
  <si>
    <t>1971-72</t>
  </si>
  <si>
    <t>Floyd Smith</t>
  </si>
  <si>
    <t>Joe Crozier</t>
  </si>
  <si>
    <t>Fred Shero</t>
  </si>
  <si>
    <t>Bill McCreary</t>
  </si>
  <si>
    <t>1972-73</t>
  </si>
  <si>
    <t>CGY</t>
  </si>
  <si>
    <t>ATF</t>
  </si>
  <si>
    <t>Bep Guidolin</t>
  </si>
  <si>
    <t>8th</t>
  </si>
  <si>
    <t>Garry Young</t>
  </si>
  <si>
    <t>Bob Pulford</t>
  </si>
  <si>
    <t>Earl Ingarfield</t>
  </si>
  <si>
    <t>NYI</t>
  </si>
  <si>
    <t>Phil Goyette</t>
  </si>
  <si>
    <t>Ken Schinkel</t>
  </si>
  <si>
    <t>Jean-Guy Talbot</t>
  </si>
  <si>
    <t>1973-74</t>
  </si>
  <si>
    <t>Marshall Johnston</t>
  </si>
  <si>
    <t>Alex Delvecchio</t>
  </si>
  <si>
    <t>Ted Garvin</t>
  </si>
  <si>
    <t>Parker MacDonald</t>
  </si>
  <si>
    <t>Larry Popein</t>
  </si>
  <si>
    <t>Stanley Cup Champions, Jack Adams</t>
  </si>
  <si>
    <t>Marc Boileau</t>
  </si>
  <si>
    <t>Lou Angotti</t>
  </si>
  <si>
    <t>Phil Maloney</t>
  </si>
  <si>
    <t>1974-75</t>
  </si>
  <si>
    <t>Fred Creighton</t>
  </si>
  <si>
    <t>Don Cherry</t>
  </si>
  <si>
    <t>NJD</t>
  </si>
  <si>
    <t>KCS</t>
  </si>
  <si>
    <t>Jim Anderson</t>
  </si>
  <si>
    <t>WSH</t>
  </si>
  <si>
    <t>1975-76</t>
  </si>
  <si>
    <t>Jack Evans</t>
  </si>
  <si>
    <t>Eddie Bush</t>
  </si>
  <si>
    <t>Ted Harris</t>
  </si>
  <si>
    <t>John Ferguson</t>
  </si>
  <si>
    <t>Ron Stewart</t>
  </si>
  <si>
    <t>Leo Boivin</t>
  </si>
  <si>
    <t>Tom McVie</t>
  </si>
  <si>
    <t>1976-77</t>
  </si>
  <si>
    <t>Bill White</t>
  </si>
  <si>
    <t>CLR</t>
  </si>
  <si>
    <t>Larry Wilson</t>
  </si>
  <si>
    <t>Orland Kurtenbach</t>
  </si>
  <si>
    <t>1977-78</t>
  </si>
  <si>
    <t>Marcel Pronovost</t>
  </si>
  <si>
    <t>Pat Kelly</t>
  </si>
  <si>
    <t>Bobby Kromm</t>
  </si>
  <si>
    <t>Andre Beaulieu</t>
  </si>
  <si>
    <t>Lou Nanne</t>
  </si>
  <si>
    <t>Barclay Plager</t>
  </si>
  <si>
    <t>Roger Neilson</t>
  </si>
  <si>
    <t>1978-79</t>
  </si>
  <si>
    <t>Billy Inglis</t>
  </si>
  <si>
    <t>Aldo Guidolin</t>
  </si>
  <si>
    <t>Bob Berry</t>
  </si>
  <si>
    <t>Glen Sonmor</t>
  </si>
  <si>
    <t>Harry Howell</t>
  </si>
  <si>
    <t>Bob McCammon</t>
  </si>
  <si>
    <t>Pat Quinn</t>
  </si>
  <si>
    <t>Harry Neale</t>
  </si>
  <si>
    <t>Danny Belisle</t>
  </si>
  <si>
    <t>1979-80</t>
  </si>
  <si>
    <t>Eddie Johnston</t>
  </si>
  <si>
    <t>Ted Lindsay</t>
  </si>
  <si>
    <t>Glen Sather</t>
  </si>
  <si>
    <t>EDM</t>
  </si>
  <si>
    <t>Don Blackburn</t>
  </si>
  <si>
    <t>CAR</t>
  </si>
  <si>
    <t>HAR</t>
  </si>
  <si>
    <t>Jacques Demers</t>
  </si>
  <si>
    <t>COL</t>
  </si>
  <si>
    <t>QUE</t>
  </si>
  <si>
    <t>Red Berenson</t>
  </si>
  <si>
    <t>Dick Duff</t>
  </si>
  <si>
    <t>Bill Sutherland</t>
  </si>
  <si>
    <t>PHX</t>
  </si>
  <si>
    <t>WIN</t>
  </si>
  <si>
    <t>Gary Green</t>
  </si>
  <si>
    <t>Gerry Cheevers</t>
  </si>
  <si>
    <t>1980-81</t>
  </si>
  <si>
    <t>Keith Magnuson</t>
  </si>
  <si>
    <t>Billy MacMillan</t>
  </si>
  <si>
    <t>Wayne Maxner</t>
  </si>
  <si>
    <t>Bryan Watson</t>
  </si>
  <si>
    <t>Larry Pleau</t>
  </si>
  <si>
    <t>Craig Patrick</t>
  </si>
  <si>
    <t>Maurice Filion</t>
  </si>
  <si>
    <t>Michel Bergeron</t>
  </si>
  <si>
    <t>Mike Nykoluk</t>
  </si>
  <si>
    <t>Mike Smith</t>
  </si>
  <si>
    <t>1981-82</t>
  </si>
  <si>
    <t>Jimmy Roberts</t>
  </si>
  <si>
    <t>Bert Marshall</t>
  </si>
  <si>
    <t>Billy Dea</t>
  </si>
  <si>
    <t>Don Perry</t>
  </si>
  <si>
    <t>Herb Brooks</t>
  </si>
  <si>
    <t>Clarence Campbell Conference Champions</t>
  </si>
  <si>
    <t>Tom Watt</t>
  </si>
  <si>
    <t>Bryan Murray</t>
  </si>
  <si>
    <t>Roger Crozier</t>
  </si>
  <si>
    <t>1982-83</t>
  </si>
  <si>
    <t>Orval Tessier</t>
  </si>
  <si>
    <t>Bob Johnson</t>
  </si>
  <si>
    <t>Nick Polano</t>
  </si>
  <si>
    <t>John Cunniff</t>
  </si>
  <si>
    <t>Larry Kish</t>
  </si>
  <si>
    <t>Murray Oliver</t>
  </si>
  <si>
    <t>1983-84</t>
  </si>
  <si>
    <t>Rogie Vachon</t>
  </si>
  <si>
    <t>Bill Mahoney</t>
  </si>
  <si>
    <t>Jacques Lemaire</t>
  </si>
  <si>
    <t>Prince of Wales Conference Champions</t>
  </si>
  <si>
    <t>Barry Long</t>
  </si>
  <si>
    <t>1984-85</t>
  </si>
  <si>
    <t>Doug Carpenter</t>
  </si>
  <si>
    <t>Mike Keenan</t>
  </si>
  <si>
    <t>Prince of Wales Conference Champions, Jack Adams</t>
  </si>
  <si>
    <t>Dan Maloney</t>
  </si>
  <si>
    <t>Bill LaForge</t>
  </si>
  <si>
    <t>Butch Goring</t>
  </si>
  <si>
    <t>1985-86</t>
  </si>
  <si>
    <t>Jim Schoenfeld</t>
  </si>
  <si>
    <t>Brad Park</t>
  </si>
  <si>
    <t>Lorne Henning</t>
  </si>
  <si>
    <t>Jean Perron</t>
  </si>
  <si>
    <t>Ted Sator</t>
  </si>
  <si>
    <t>1986-87</t>
  </si>
  <si>
    <t>Terry O'Reilly</t>
  </si>
  <si>
    <t>Craig Ramsay</t>
  </si>
  <si>
    <t>Mike Murphy</t>
  </si>
  <si>
    <t>Terry Simpson</t>
  </si>
  <si>
    <t>Phil Esposito</t>
  </si>
  <si>
    <t>Tom Webster</t>
  </si>
  <si>
    <t>Jacques Martin</t>
  </si>
  <si>
    <t>John Brophy</t>
  </si>
  <si>
    <t>1987-88</t>
  </si>
  <si>
    <t>Terry Crisp</t>
  </si>
  <si>
    <t>Bob Murdoch</t>
  </si>
  <si>
    <t>Robbie Ftorek</t>
  </si>
  <si>
    <t>Pierre Creamer</t>
  </si>
  <si>
    <t>Andre Savard</t>
  </si>
  <si>
    <t>Ron Lapointe</t>
  </si>
  <si>
    <t>1988-89</t>
  </si>
  <si>
    <t>Pierre Page</t>
  </si>
  <si>
    <t>Pat Burns</t>
  </si>
  <si>
    <t>Paul Holmgren</t>
  </si>
  <si>
    <t>Gene Ubriaco</t>
  </si>
  <si>
    <t>Brian Sutter</t>
  </si>
  <si>
    <t>George Armstrong</t>
  </si>
  <si>
    <t>Rick Bowness</t>
  </si>
  <si>
    <t>Mike Milbury</t>
  </si>
  <si>
    <t>1989-90</t>
  </si>
  <si>
    <t>Rick Dudley</t>
  </si>
  <si>
    <t>Rick Ley</t>
  </si>
  <si>
    <t>Terry Murray</t>
  </si>
  <si>
    <t>1990-91</t>
  </si>
  <si>
    <t>Doug Risebrough</t>
  </si>
  <si>
    <t>Bob Gainey</t>
  </si>
  <si>
    <t>Dave Chambers</t>
  </si>
  <si>
    <t>1991-92</t>
  </si>
  <si>
    <t>Guy Charron</t>
  </si>
  <si>
    <t>Ted Green</t>
  </si>
  <si>
    <t>Bill Dineen</t>
  </si>
  <si>
    <t>George Kingston</t>
  </si>
  <si>
    <t>SJS</t>
  </si>
  <si>
    <t>John Paddock</t>
  </si>
  <si>
    <t>1992-93</t>
  </si>
  <si>
    <t>Dave King</t>
  </si>
  <si>
    <t>Darryl Sutter</t>
  </si>
  <si>
    <t>Barry Melrose</t>
  </si>
  <si>
    <t>Ron Smith</t>
  </si>
  <si>
    <t>OTT</t>
  </si>
  <si>
    <t>Bob Plager</t>
  </si>
  <si>
    <t>TBL</t>
  </si>
  <si>
    <t>1993-94</t>
  </si>
  <si>
    <t>FLA</t>
  </si>
  <si>
    <t>Pierre McGuire</t>
  </si>
  <si>
    <t>Ron Wilson</t>
  </si>
  <si>
    <t>ANA</t>
  </si>
  <si>
    <t>MDA</t>
  </si>
  <si>
    <t>Kevin Constantine</t>
  </si>
  <si>
    <t>Western Conference Champions</t>
  </si>
  <si>
    <t>1994-95</t>
  </si>
  <si>
    <t>George Burnett</t>
  </si>
  <si>
    <t>Ron Low</t>
  </si>
  <si>
    <t>Colin Campbell</t>
  </si>
  <si>
    <t>Marc Crawford</t>
  </si>
  <si>
    <t>Steve Kasper</t>
  </si>
  <si>
    <t>1995-96</t>
  </si>
  <si>
    <t>Ted Nolan</t>
  </si>
  <si>
    <t>Craig Hartsburg</t>
  </si>
  <si>
    <t>Ken Hitchcock</t>
  </si>
  <si>
    <t>Doug MacLean</t>
  </si>
  <si>
    <t>Eastern Conference Champions</t>
  </si>
  <si>
    <t>Paul Maurice</t>
  </si>
  <si>
    <t>Larry Robinson</t>
  </si>
  <si>
    <t>Jacques Laperriere</t>
  </si>
  <si>
    <t>Mario Tremblay</t>
  </si>
  <si>
    <t>Dave Allison</t>
  </si>
  <si>
    <t>Jim Wiley</t>
  </si>
  <si>
    <t>Nick Beverley</t>
  </si>
  <si>
    <t>1996-97</t>
  </si>
  <si>
    <t>Don Hay</t>
  </si>
  <si>
    <t>Al Sims</t>
  </si>
  <si>
    <t>Joel Quenneville</t>
  </si>
  <si>
    <t>Tom Renney</t>
  </si>
  <si>
    <t>1997-98</t>
  </si>
  <si>
    <t>Lindy Ruff</t>
  </si>
  <si>
    <t>Alain Vigneault</t>
  </si>
  <si>
    <t>Wayne Cashman</t>
  </si>
  <si>
    <t>Rick Paterson</t>
  </si>
  <si>
    <t>1998-99</t>
  </si>
  <si>
    <t>Dirk Graham</t>
  </si>
  <si>
    <t>Lorne Molleken</t>
  </si>
  <si>
    <t>Bob Hartley</t>
  </si>
  <si>
    <t>Barry Smith</t>
  </si>
  <si>
    <t>Dave Lewis</t>
  </si>
  <si>
    <t>Barry Trotz</t>
  </si>
  <si>
    <t>NSH</t>
  </si>
  <si>
    <t>Bill Stewart 2</t>
  </si>
  <si>
    <t>Curt Fraser</t>
  </si>
  <si>
    <t>1999-00</t>
  </si>
  <si>
    <t>WPG</t>
  </si>
  <si>
    <t>ATL</t>
  </si>
  <si>
    <t>Kevin Lowe</t>
  </si>
  <si>
    <t>Andy Murray</t>
  </si>
  <si>
    <t>John Tortorella</t>
  </si>
  <si>
    <t>Bobby Francis</t>
  </si>
  <si>
    <t>Steve Ludzik</t>
  </si>
  <si>
    <t>2000-01</t>
  </si>
  <si>
    <t>CBJ</t>
  </si>
  <si>
    <t>Greg Gilbert</t>
  </si>
  <si>
    <t>Alpo Suhonen</t>
  </si>
  <si>
    <t>Craig MacTavish</t>
  </si>
  <si>
    <t>Duane Sutter</t>
  </si>
  <si>
    <t>MIN</t>
  </si>
  <si>
    <t>Michel Therrien</t>
  </si>
  <si>
    <t>Bill Barber</t>
  </si>
  <si>
    <t>Ivan Hlinka</t>
  </si>
  <si>
    <t>2001-02</t>
  </si>
  <si>
    <t>Rick Wilson</t>
  </si>
  <si>
    <t>Peter Laviolette</t>
  </si>
  <si>
    <t>Rick Kehoe</t>
  </si>
  <si>
    <t>2002-03</t>
  </si>
  <si>
    <t>Don Waddell</t>
  </si>
  <si>
    <t>Mike O'Connell</t>
  </si>
  <si>
    <t>Tony Granato</t>
  </si>
  <si>
    <t>Dave Tippett</t>
  </si>
  <si>
    <t>Mike Babcock</t>
  </si>
  <si>
    <t>Claude Julien</t>
  </si>
  <si>
    <t>Bryan Trottier</t>
  </si>
  <si>
    <t>Cap Raeder</t>
  </si>
  <si>
    <t>Bruce Cassidy</t>
  </si>
  <si>
    <t>2003-04</t>
  </si>
  <si>
    <t>Mike Sullivan</t>
  </si>
  <si>
    <t>Gerard Gallant</t>
  </si>
  <si>
    <t>John Torchetti</t>
  </si>
  <si>
    <t>Steve Stirling</t>
  </si>
  <si>
    <t>Ed Olczyk</t>
  </si>
  <si>
    <t>Mike Kitchen</t>
  </si>
  <si>
    <t>Glen Hanlon</t>
  </si>
  <si>
    <t>2005-06</t>
  </si>
  <si>
    <t>Trent Yawney</t>
  </si>
  <si>
    <t>Randy Carlyle</t>
  </si>
  <si>
    <t>Lou Lamoriello</t>
  </si>
  <si>
    <t>Brad Shaw</t>
  </si>
  <si>
    <t>Wayne Gretzky</t>
  </si>
  <si>
    <t>2006-07</t>
  </si>
  <si>
    <t>Gary Agnew</t>
  </si>
  <si>
    <t>Jim Playfair</t>
  </si>
  <si>
    <t>Denis Savard</t>
  </si>
  <si>
    <t>Guy Carbonneau</t>
  </si>
  <si>
    <t>John Stevens</t>
  </si>
  <si>
    <t>2007-08</t>
  </si>
  <si>
    <t>Brent Sutter</t>
  </si>
  <si>
    <t>Bruce Boudreau</t>
  </si>
  <si>
    <t>2008-09</t>
  </si>
  <si>
    <t>John Anderson</t>
  </si>
  <si>
    <t>Peter DeBoer</t>
  </si>
  <si>
    <t>Scott Gordon</t>
  </si>
  <si>
    <t>Cory Clouston</t>
  </si>
  <si>
    <t>Dan Bylsma</t>
  </si>
  <si>
    <t>Todd McLellan</t>
  </si>
  <si>
    <t>Rick Tocchet</t>
  </si>
  <si>
    <t>2009-10</t>
  </si>
  <si>
    <t>Claude Noel</t>
  </si>
  <si>
    <t>Joe Sacco</t>
  </si>
  <si>
    <t>Todd Richards</t>
  </si>
  <si>
    <t>Davis Payne</t>
  </si>
  <si>
    <t>2010-11</t>
  </si>
  <si>
    <t>Scott Arniel</t>
  </si>
  <si>
    <t>John MacLean</t>
  </si>
  <si>
    <t>Jack Capuano</t>
  </si>
  <si>
    <t>Guy Boucher</t>
  </si>
  <si>
    <t>2011-12</t>
  </si>
  <si>
    <t>Kirk Muller</t>
  </si>
  <si>
    <t>Glen Gulutzan</t>
  </si>
  <si>
    <t>Kevin Dineen</t>
  </si>
  <si>
    <t>Mike Yeo</t>
  </si>
  <si>
    <t>Randy Cunneyworth</t>
  </si>
  <si>
    <t>Paul MacLean</t>
  </si>
  <si>
    <t>Dale Hunter</t>
  </si>
  <si>
    <t>2012-13</t>
  </si>
  <si>
    <t>Ron Rolston</t>
  </si>
  <si>
    <t>Ralph Krueger</t>
  </si>
  <si>
    <t>Jon Cooper</t>
  </si>
  <si>
    <t>Adam Oates</t>
  </si>
  <si>
    <t>2013-14</t>
  </si>
  <si>
    <t>TBD</t>
  </si>
  <si>
    <r>
      <t>8</t>
    </r>
    <r>
      <rPr>
        <vertAlign val="superscript"/>
        <sz val="10"/>
        <rFont val="Arial"/>
        <family val="2"/>
        <charset val="1"/>
      </rPr>
      <t>th</t>
    </r>
  </si>
  <si>
    <r>
      <t>7</t>
    </r>
    <r>
      <rPr>
        <vertAlign val="superscript"/>
        <sz val="10"/>
        <rFont val="Arial"/>
        <family val="2"/>
        <charset val="1"/>
      </rPr>
      <t>th</t>
    </r>
  </si>
  <si>
    <r>
      <t>6</t>
    </r>
    <r>
      <rPr>
        <vertAlign val="superscript"/>
        <sz val="10"/>
        <rFont val="Arial"/>
        <family val="2"/>
        <charset val="1"/>
      </rPr>
      <t>th</t>
    </r>
  </si>
  <si>
    <t>Patrick Roy</t>
  </si>
  <si>
    <t>Dallas Eakins</t>
  </si>
  <si>
    <t>Peter Horachek</t>
  </si>
  <si>
    <t>Craig Berube</t>
  </si>
  <si>
    <t>2014-15</t>
  </si>
  <si>
    <t>Willie Desjardins</t>
  </si>
  <si>
    <t>Dave Cameron</t>
  </si>
  <si>
    <t>Nobody Really</t>
  </si>
  <si>
    <t>Todd Nelson</t>
  </si>
  <si>
    <t>Mike Johnston</t>
  </si>
  <si>
    <t>Bill Peters</t>
  </si>
  <si>
    <t>ARI</t>
  </si>
  <si>
    <t>Stats</t>
  </si>
  <si>
    <t>Traits</t>
  </si>
  <si>
    <t>xPTS</t>
  </si>
  <si>
    <t>XPTS/82</t>
  </si>
  <si>
    <t>Def</t>
  </si>
  <si>
    <t>Fwd</t>
  </si>
  <si>
    <t>Goalie</t>
  </si>
  <si>
    <t>HoF</t>
  </si>
  <si>
    <t>Nat</t>
  </si>
  <si>
    <t>CAN</t>
  </si>
  <si>
    <t>USA</t>
  </si>
  <si>
    <t>UK</t>
  </si>
  <si>
    <t>FRA</t>
  </si>
  <si>
    <t>CZE</t>
  </si>
  <si>
    <t>FIN</t>
  </si>
  <si>
    <t>RUS</t>
  </si>
  <si>
    <t>xPTS/GP</t>
  </si>
  <si>
    <t>Non-NHLers</t>
  </si>
  <si>
    <t>Defensemen</t>
  </si>
  <si>
    <t>Americans</t>
  </si>
  <si>
    <t>Canadians</t>
  </si>
  <si>
    <t>Non-HOF Players</t>
  </si>
  <si>
    <t>NHLers</t>
  </si>
  <si>
    <t>Hall of Famers</t>
  </si>
  <si>
    <t>Forwards</t>
  </si>
  <si>
    <t>Goalies</t>
  </si>
  <si>
    <t>Europeans</t>
  </si>
  <si>
    <t>Needs Updating</t>
  </si>
  <si>
    <t>Ray Kinasewich</t>
  </si>
  <si>
    <t>WHA</t>
  </si>
  <si>
    <t>ALO</t>
  </si>
  <si>
    <t>Gilles Leger</t>
  </si>
  <si>
    <t>BRB</t>
  </si>
  <si>
    <t>John Bassett</t>
  </si>
  <si>
    <t>CGC</t>
  </si>
  <si>
    <t>CHC</t>
  </si>
  <si>
    <t>Pat Stapleton</t>
  </si>
  <si>
    <t>Bill Needham</t>
  </si>
  <si>
    <t>CLC</t>
  </si>
  <si>
    <t>Jack Vivian</t>
  </si>
  <si>
    <t>John Hanna</t>
  </si>
  <si>
    <t>Terry Slater</t>
  </si>
  <si>
    <t>CNS</t>
  </si>
  <si>
    <t>Jerry Rafter</t>
  </si>
  <si>
    <t>Stanislav Neveseley</t>
  </si>
  <si>
    <t>CZC</t>
  </si>
  <si>
    <t>10th</t>
  </si>
  <si>
    <t>DOT</t>
  </si>
  <si>
    <t>Brian Shaw</t>
  </si>
  <si>
    <t>EDO</t>
  </si>
  <si>
    <t>Bill Hunter</t>
  </si>
  <si>
    <t>Clare Drake</t>
  </si>
  <si>
    <t>HSA</t>
  </si>
  <si>
    <t>WHA Champions</t>
  </si>
  <si>
    <t>Gerry Moore</t>
  </si>
  <si>
    <t>INR</t>
  </si>
  <si>
    <t>Bill Goldsworthy</t>
  </si>
  <si>
    <t>Ron Ingram</t>
  </si>
  <si>
    <t>LAS</t>
  </si>
  <si>
    <t>Ted McCaskill</t>
  </si>
  <si>
    <t>MFS</t>
  </si>
  <si>
    <t>Jack McCartan</t>
  </si>
  <si>
    <t>MIB</t>
  </si>
  <si>
    <t>MNF</t>
  </si>
  <si>
    <t>Jack Kelley</t>
  </si>
  <si>
    <t>NEW</t>
  </si>
  <si>
    <t>Ron Ryan</t>
  </si>
  <si>
    <t>Camille Henry</t>
  </si>
  <si>
    <t>NYJ</t>
  </si>
  <si>
    <t>NYW</t>
  </si>
  <si>
    <t>Ian Wilkie</t>
  </si>
  <si>
    <t>Billy Harris</t>
  </si>
  <si>
    <t>OTN</t>
  </si>
  <si>
    <t>John McKenzie</t>
  </si>
  <si>
    <t>PHB</t>
  </si>
  <si>
    <t>Sandy Hucul</t>
  </si>
  <si>
    <t>PHR</t>
  </si>
  <si>
    <t>Al Rollins</t>
  </si>
  <si>
    <t>QBN</t>
  </si>
  <si>
    <t>Maurice Richard</t>
  </si>
  <si>
    <t>Jacques Plante</t>
  </si>
  <si>
    <t>Jean-Guy Gendron</t>
  </si>
  <si>
    <t>SDM</t>
  </si>
  <si>
    <t>Boris Mayorov</t>
  </si>
  <si>
    <t>SVT</t>
  </si>
  <si>
    <t>9th</t>
  </si>
  <si>
    <t>TRT</t>
  </si>
  <si>
    <t>Bob Leduc</t>
  </si>
  <si>
    <t>Bob Baun</t>
  </si>
  <si>
    <t>Andy Bathgate</t>
  </si>
  <si>
    <t>VNB</t>
  </si>
  <si>
    <t>Bobby Hull</t>
  </si>
  <si>
    <t>WNJ</t>
  </si>
  <si>
    <t>Larry Hillman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</si>
</sst>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.000"/>
    <numFmt numFmtId="165" formatCode="#.0"/>
    <numFmt numFmtId="166" formatCode="0.0"/>
    <numFmt numFmtId="167" formatCode="0.000"/>
  </numFmts>
  <fonts count="7" x14ac:knownFonts="1"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1"/>
      <charset val="1"/>
    </font>
    <font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b/>
      <i/>
      <sz val="10"/>
      <name val="Arial"/>
      <family val="2"/>
    </font>
    <font>
      <sz val="12"/>
      <name val="Arial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Fill="1" applyAlignment="1">
      <alignment horizontal="center"/>
    </xf>
    <xf numFmtId="164" fontId="0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Fill="1"/>
    <xf numFmtId="164" fontId="3" fillId="0" borderId="0" xfId="0" applyNumberFormat="1" applyFont="1" applyFill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/>
    <xf numFmtId="165" fontId="3" fillId="0" borderId="0" xfId="0" applyNumberFormat="1" applyFont="1"/>
    <xf numFmtId="166" fontId="0" fillId="0" borderId="0" xfId="0" applyNumberFormat="1"/>
    <xf numFmtId="167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 wrapText="1"/>
    </xf>
    <xf numFmtId="0" fontId="3" fillId="0" borderId="0" xfId="0" applyNumberFormat="1" applyFont="1"/>
    <xf numFmtId="166" fontId="3" fillId="0" borderId="0" xfId="0" applyNumberFormat="1" applyFont="1"/>
    <xf numFmtId="166" fontId="2" fillId="0" borderId="0" xfId="0" applyNumberFormat="1" applyFont="1" applyAlignment="1">
      <alignment horizontal="center"/>
    </xf>
    <xf numFmtId="0" fontId="0" fillId="0" borderId="0" xfId="0" applyNumberFormat="1"/>
    <xf numFmtId="164" fontId="0" fillId="0" borderId="0" xfId="0" applyNumberForma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/>
    <xf numFmtId="0" fontId="6" fillId="0" borderId="0" xfId="0" applyFont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731"/>
  <sheetViews>
    <sheetView workbookViewId="0">
      <pane ySplit="870" topLeftCell="A1655" activePane="bottomLeft"/>
      <selection pane="bottomLeft" activeCell="A1657" sqref="A1657"/>
    </sheetView>
  </sheetViews>
  <sheetFormatPr defaultColWidth="11.5703125" defaultRowHeight="12.75" x14ac:dyDescent="0.2"/>
  <cols>
    <col min="1" max="1" width="7.140625" customWidth="1"/>
    <col min="2" max="2" width="19.42578125" customWidth="1"/>
    <col min="3" max="3" width="9.28515625" customWidth="1"/>
    <col min="4" max="4" width="5.42578125" style="1" customWidth="1"/>
    <col min="5" max="5" width="6.85546875" style="2" customWidth="1"/>
    <col min="6" max="6" width="0" style="2" hidden="1" customWidth="1"/>
    <col min="7" max="7" width="7" style="2" customWidth="1"/>
    <col min="8" max="8" width="4.5703125" style="2" customWidth="1"/>
    <col min="9" max="9" width="4.5703125" customWidth="1"/>
    <col min="10" max="12" width="3.85546875" customWidth="1"/>
    <col min="13" max="13" width="4.7109375" customWidth="1"/>
    <col min="14" max="14" width="5.5703125" customWidth="1"/>
    <col min="15" max="15" width="7.85546875" customWidth="1"/>
    <col min="16" max="16" width="7.28515625" customWidth="1"/>
    <col min="17" max="22" width="0" hidden="1" customWidth="1"/>
    <col min="23" max="24" width="4.5703125" customWidth="1"/>
    <col min="25" max="25" width="3.7109375" customWidth="1"/>
    <col min="26" max="27" width="3" customWidth="1"/>
    <col min="28" max="28" width="4.7109375" customWidth="1"/>
    <col min="29" max="29" width="5.5703125" customWidth="1"/>
    <col min="30" max="30" width="7.85546875" customWidth="1"/>
    <col min="31" max="31" width="7.28515625" customWidth="1"/>
    <col min="32" max="36" width="0" hidden="1" customWidth="1"/>
    <col min="37" max="37" width="10" customWidth="1"/>
    <col min="38" max="38" width="6.7109375" customWidth="1"/>
    <col min="39" max="39" width="5.28515625" customWidth="1"/>
    <col min="40" max="40" width="16.5703125" customWidth="1"/>
    <col min="41" max="41" width="7.140625" customWidth="1"/>
    <col min="42" max="42" width="5.42578125" customWidth="1"/>
    <col min="43" max="43" width="7.5703125" customWidth="1"/>
    <col min="44" max="44" width="5.140625" customWidth="1"/>
    <col min="45" max="45" width="4.5703125" customWidth="1"/>
  </cols>
  <sheetData>
    <row r="1" spans="1:45" ht="15.75" x14ac:dyDescent="0.25">
      <c r="A1" s="3"/>
      <c r="C1" s="4"/>
      <c r="H1" s="28" t="s">
        <v>0</v>
      </c>
      <c r="I1" s="28"/>
      <c r="J1" s="28"/>
      <c r="K1" s="28"/>
      <c r="L1" s="28"/>
      <c r="M1" s="28"/>
      <c r="N1" s="28"/>
      <c r="O1" s="28"/>
      <c r="P1" s="28"/>
      <c r="Q1" s="29" t="s">
        <v>1</v>
      </c>
      <c r="R1" s="29"/>
      <c r="S1" s="29"/>
      <c r="T1" s="29"/>
      <c r="U1" s="29"/>
      <c r="X1" s="29" t="s">
        <v>2</v>
      </c>
      <c r="Y1" s="29"/>
      <c r="Z1" s="29"/>
      <c r="AA1" s="29"/>
      <c r="AB1" s="29"/>
      <c r="AC1" s="29"/>
      <c r="AD1" s="29"/>
      <c r="AE1" s="29"/>
      <c r="AF1" s="29" t="s">
        <v>3</v>
      </c>
      <c r="AG1" s="29"/>
      <c r="AH1" s="29"/>
      <c r="AI1" s="29"/>
      <c r="AJ1" s="29"/>
      <c r="AK1" s="3" t="s">
        <v>4</v>
      </c>
      <c r="AL1" s="30" t="s">
        <v>5</v>
      </c>
      <c r="AM1" s="30"/>
      <c r="AN1" s="5" t="s">
        <v>6</v>
      </c>
      <c r="AO1">
        <v>0.35</v>
      </c>
    </row>
    <row r="2" spans="1:45" ht="15.75" x14ac:dyDescent="0.25">
      <c r="A2" s="3" t="s">
        <v>7</v>
      </c>
      <c r="C2" s="4" t="s">
        <v>8</v>
      </c>
      <c r="D2" s="4" t="s">
        <v>9</v>
      </c>
      <c r="E2" s="6" t="s">
        <v>10</v>
      </c>
      <c r="F2" s="6" t="s">
        <v>11</v>
      </c>
      <c r="G2" s="6" t="s">
        <v>12</v>
      </c>
      <c r="H2" s="6" t="s">
        <v>13</v>
      </c>
      <c r="I2" s="4" t="s">
        <v>14</v>
      </c>
      <c r="J2" s="4" t="s">
        <v>15</v>
      </c>
      <c r="K2" s="4" t="s">
        <v>16</v>
      </c>
      <c r="L2" s="4" t="s">
        <v>17</v>
      </c>
      <c r="M2" s="4" t="s">
        <v>18</v>
      </c>
      <c r="N2" s="4" t="s">
        <v>19</v>
      </c>
      <c r="O2" s="4" t="s">
        <v>20</v>
      </c>
      <c r="P2" s="4" t="s">
        <v>21</v>
      </c>
      <c r="Q2" s="4" t="s">
        <v>22</v>
      </c>
      <c r="R2" s="4" t="s">
        <v>15</v>
      </c>
      <c r="S2" s="4" t="s">
        <v>16</v>
      </c>
      <c r="T2" s="4" t="s">
        <v>17</v>
      </c>
      <c r="U2" s="4" t="s">
        <v>23</v>
      </c>
      <c r="V2" s="4" t="s">
        <v>24</v>
      </c>
      <c r="W2" s="4" t="s">
        <v>13</v>
      </c>
      <c r="X2" s="4" t="s">
        <v>14</v>
      </c>
      <c r="Y2" s="4" t="s">
        <v>15</v>
      </c>
      <c r="Z2" s="4" t="s">
        <v>16</v>
      </c>
      <c r="AA2" s="4" t="s">
        <v>17</v>
      </c>
      <c r="AB2" s="4" t="s">
        <v>18</v>
      </c>
      <c r="AC2" s="4" t="s">
        <v>19</v>
      </c>
      <c r="AD2" s="4" t="s">
        <v>20</v>
      </c>
      <c r="AE2" s="4" t="s">
        <v>21</v>
      </c>
      <c r="AF2" s="4" t="s">
        <v>22</v>
      </c>
      <c r="AG2" s="4" t="s">
        <v>15</v>
      </c>
      <c r="AH2" s="4" t="s">
        <v>16</v>
      </c>
      <c r="AI2" s="4" t="s">
        <v>17</v>
      </c>
      <c r="AJ2" s="4" t="s">
        <v>23</v>
      </c>
      <c r="AK2" s="3" t="s">
        <v>20</v>
      </c>
      <c r="AL2" s="3" t="s">
        <v>20</v>
      </c>
      <c r="AM2" s="3" t="s">
        <v>19</v>
      </c>
      <c r="AN2" s="5" t="s">
        <v>25</v>
      </c>
      <c r="AO2" s="7">
        <v>0.33400000000000002</v>
      </c>
      <c r="AP2" s="3"/>
      <c r="AQ2" s="3"/>
      <c r="AR2" s="3"/>
      <c r="AS2" s="3"/>
    </row>
    <row r="3" spans="1:45" x14ac:dyDescent="0.2">
      <c r="A3" s="8"/>
      <c r="B3" s="8" t="s">
        <v>26</v>
      </c>
      <c r="C3" s="8" t="s">
        <v>27</v>
      </c>
      <c r="D3" s="9">
        <v>29</v>
      </c>
      <c r="E3" s="10" t="s">
        <v>28</v>
      </c>
      <c r="F3" s="10" t="s">
        <v>29</v>
      </c>
      <c r="G3" s="10" t="s">
        <v>29</v>
      </c>
      <c r="H3" s="11">
        <v>0.5</v>
      </c>
      <c r="I3" s="9">
        <v>22</v>
      </c>
      <c r="J3" s="9">
        <v>13</v>
      </c>
      <c r="K3" s="9">
        <v>9</v>
      </c>
      <c r="L3" s="9">
        <v>0</v>
      </c>
      <c r="M3" s="9"/>
      <c r="N3" s="9">
        <f t="shared" ref="N3:N66" si="0">2*J3+L3+M3</f>
        <v>26</v>
      </c>
      <c r="O3" s="12">
        <f t="shared" ref="O3:O66" si="1">N3/SUM(J3:M3)/2</f>
        <v>0.59090909090909094</v>
      </c>
      <c r="P3" s="9" t="s">
        <v>30</v>
      </c>
      <c r="Q3" s="9">
        <v>2</v>
      </c>
      <c r="R3" s="9">
        <v>1</v>
      </c>
      <c r="S3" s="9">
        <v>1</v>
      </c>
      <c r="T3" s="9">
        <v>0</v>
      </c>
      <c r="U3" s="9">
        <v>0.5</v>
      </c>
      <c r="V3" s="8"/>
      <c r="W3" s="11">
        <v>0.5</v>
      </c>
      <c r="X3" s="8" t="s">
        <v>31</v>
      </c>
      <c r="Y3" s="8" t="s">
        <v>31</v>
      </c>
      <c r="Z3" s="8" t="s">
        <v>31</v>
      </c>
      <c r="AA3" s="8" t="s">
        <v>31</v>
      </c>
      <c r="AB3" s="8" t="s">
        <v>31</v>
      </c>
      <c r="AC3" s="9"/>
      <c r="AD3" s="12"/>
      <c r="AE3" s="9" t="s">
        <v>31</v>
      </c>
      <c r="AF3" s="8" t="s">
        <v>31</v>
      </c>
      <c r="AG3" s="8" t="s">
        <v>31</v>
      </c>
      <c r="AH3" s="8" t="s">
        <v>31</v>
      </c>
      <c r="AI3" s="8" t="s">
        <v>31</v>
      </c>
      <c r="AJ3" s="8" t="s">
        <v>31</v>
      </c>
      <c r="AK3" s="13">
        <f t="shared" ref="AK3:AK66" si="2">IF(X3&lt;&gt;" ",(AD3-$AO$1*(AD3-W3))*(H3/W3),$AO$2)</f>
        <v>0.33400000000000002</v>
      </c>
      <c r="AL3" s="13">
        <f t="shared" ref="AL3:AL66" si="3">O3-AK3</f>
        <v>0.25690909090909092</v>
      </c>
      <c r="AM3" s="14">
        <f t="shared" ref="AM3:AM66" si="4">N3-AK3*I3*2</f>
        <v>11.303999999999998</v>
      </c>
      <c r="AN3" s="5" t="s">
        <v>32</v>
      </c>
      <c r="AO3" s="15">
        <f>SUM(AM3:AM1656)</f>
        <v>778.12762921156741</v>
      </c>
    </row>
    <row r="4" spans="1:45" x14ac:dyDescent="0.2">
      <c r="A4" s="8"/>
      <c r="B4" s="8" t="s">
        <v>33</v>
      </c>
      <c r="C4" s="8" t="s">
        <v>27</v>
      </c>
      <c r="D4" s="9">
        <v>32</v>
      </c>
      <c r="E4" s="10" t="s">
        <v>28</v>
      </c>
      <c r="F4" s="10" t="s">
        <v>34</v>
      </c>
      <c r="G4" s="10" t="s">
        <v>34</v>
      </c>
      <c r="H4" s="11">
        <v>0.5</v>
      </c>
      <c r="I4" s="9">
        <v>6</v>
      </c>
      <c r="J4" s="9">
        <v>1</v>
      </c>
      <c r="K4" s="9">
        <v>5</v>
      </c>
      <c r="L4" s="9">
        <v>0</v>
      </c>
      <c r="M4" s="9"/>
      <c r="N4" s="9">
        <f t="shared" si="0"/>
        <v>2</v>
      </c>
      <c r="O4" s="12">
        <f t="shared" si="1"/>
        <v>0.16666666666666666</v>
      </c>
      <c r="P4" s="9" t="s">
        <v>35</v>
      </c>
      <c r="Q4" s="9"/>
      <c r="R4" s="9"/>
      <c r="S4" s="9"/>
      <c r="T4" s="9"/>
      <c r="U4" s="9"/>
      <c r="V4" s="8"/>
      <c r="W4" s="11">
        <v>0.5</v>
      </c>
      <c r="X4" s="8" t="s">
        <v>31</v>
      </c>
      <c r="Y4" s="8" t="s">
        <v>31</v>
      </c>
      <c r="Z4" s="8" t="s">
        <v>31</v>
      </c>
      <c r="AA4" s="8" t="s">
        <v>31</v>
      </c>
      <c r="AB4" s="8" t="s">
        <v>31</v>
      </c>
      <c r="AC4" s="9"/>
      <c r="AD4" s="12"/>
      <c r="AE4" s="9" t="s">
        <v>31</v>
      </c>
      <c r="AF4" s="8" t="s">
        <v>31</v>
      </c>
      <c r="AG4" s="8" t="s">
        <v>31</v>
      </c>
      <c r="AH4" s="8" t="s">
        <v>31</v>
      </c>
      <c r="AI4" s="8" t="s">
        <v>31</v>
      </c>
      <c r="AJ4" s="8" t="s">
        <v>31</v>
      </c>
      <c r="AK4" s="13">
        <f t="shared" si="2"/>
        <v>0.33400000000000002</v>
      </c>
      <c r="AL4" s="13">
        <f t="shared" si="3"/>
        <v>-0.16733333333333336</v>
      </c>
      <c r="AM4" s="14">
        <f t="shared" si="4"/>
        <v>-2.008</v>
      </c>
    </row>
    <row r="5" spans="1:45" x14ac:dyDescent="0.2">
      <c r="A5" s="8"/>
      <c r="B5" s="8" t="s">
        <v>36</v>
      </c>
      <c r="C5" s="8" t="s">
        <v>27</v>
      </c>
      <c r="D5" s="9">
        <v>27</v>
      </c>
      <c r="E5" s="10" t="s">
        <v>28</v>
      </c>
      <c r="F5" s="10" t="s">
        <v>37</v>
      </c>
      <c r="G5" s="10" t="s">
        <v>38</v>
      </c>
      <c r="H5" s="11">
        <v>0.5</v>
      </c>
      <c r="I5" s="9">
        <v>22</v>
      </c>
      <c r="J5" s="9">
        <v>9</v>
      </c>
      <c r="K5" s="9">
        <v>13</v>
      </c>
      <c r="L5" s="9">
        <v>0</v>
      </c>
      <c r="M5" s="9"/>
      <c r="N5" s="9">
        <f t="shared" si="0"/>
        <v>18</v>
      </c>
      <c r="O5" s="12">
        <f t="shared" si="1"/>
        <v>0.40909090909090912</v>
      </c>
      <c r="P5" s="9" t="s">
        <v>39</v>
      </c>
      <c r="Q5" s="9"/>
      <c r="R5" s="9"/>
      <c r="S5" s="9"/>
      <c r="T5" s="9"/>
      <c r="U5" s="9"/>
      <c r="V5" s="8"/>
      <c r="W5" s="11">
        <v>0.5</v>
      </c>
      <c r="X5" s="8" t="s">
        <v>31</v>
      </c>
      <c r="Y5" s="8" t="s">
        <v>31</v>
      </c>
      <c r="Z5" s="8" t="s">
        <v>31</v>
      </c>
      <c r="AA5" s="8" t="s">
        <v>31</v>
      </c>
      <c r="AB5" s="8" t="s">
        <v>31</v>
      </c>
      <c r="AC5" s="9"/>
      <c r="AD5" s="12"/>
      <c r="AE5" s="9" t="s">
        <v>31</v>
      </c>
      <c r="AF5" s="8" t="s">
        <v>31</v>
      </c>
      <c r="AG5" s="8" t="s">
        <v>31</v>
      </c>
      <c r="AH5" s="8" t="s">
        <v>31</v>
      </c>
      <c r="AI5" s="8" t="s">
        <v>31</v>
      </c>
      <c r="AJ5" s="8" t="s">
        <v>31</v>
      </c>
      <c r="AK5" s="13">
        <f t="shared" si="2"/>
        <v>0.33400000000000002</v>
      </c>
      <c r="AL5" s="13">
        <f t="shared" si="3"/>
        <v>7.5090909090909097E-2</v>
      </c>
      <c r="AM5" s="14">
        <f t="shared" si="4"/>
        <v>3.3039999999999985</v>
      </c>
    </row>
    <row r="6" spans="1:45" x14ac:dyDescent="0.2">
      <c r="A6" s="8"/>
      <c r="B6" s="8" t="s">
        <v>40</v>
      </c>
      <c r="C6" s="8" t="s">
        <v>27</v>
      </c>
      <c r="D6" s="9"/>
      <c r="E6" s="10" t="s">
        <v>28</v>
      </c>
      <c r="F6" s="10" t="s">
        <v>41</v>
      </c>
      <c r="G6" s="10" t="s">
        <v>42</v>
      </c>
      <c r="H6" s="11">
        <v>0.5</v>
      </c>
      <c r="I6" s="9">
        <v>22</v>
      </c>
      <c r="J6" s="9">
        <v>13</v>
      </c>
      <c r="K6" s="9">
        <v>9</v>
      </c>
      <c r="L6" s="9">
        <v>0</v>
      </c>
      <c r="M6" s="9"/>
      <c r="N6" s="9">
        <f t="shared" si="0"/>
        <v>26</v>
      </c>
      <c r="O6" s="12">
        <f t="shared" si="1"/>
        <v>0.59090909090909094</v>
      </c>
      <c r="P6" s="9" t="s">
        <v>43</v>
      </c>
      <c r="Q6" s="9">
        <v>2</v>
      </c>
      <c r="R6" s="9">
        <v>1</v>
      </c>
      <c r="S6" s="9">
        <v>1</v>
      </c>
      <c r="T6" s="9">
        <v>0</v>
      </c>
      <c r="U6" s="9">
        <v>0.5</v>
      </c>
      <c r="V6" s="8" t="s">
        <v>44</v>
      </c>
      <c r="W6" s="11">
        <v>0.5</v>
      </c>
      <c r="X6" s="8" t="s">
        <v>31</v>
      </c>
      <c r="Y6" s="8" t="s">
        <v>31</v>
      </c>
      <c r="Z6" s="8" t="s">
        <v>31</v>
      </c>
      <c r="AA6" s="8" t="s">
        <v>31</v>
      </c>
      <c r="AB6" s="8" t="s">
        <v>31</v>
      </c>
      <c r="AC6" s="9"/>
      <c r="AD6" s="12"/>
      <c r="AE6" s="9" t="s">
        <v>31</v>
      </c>
      <c r="AF6" s="8" t="s">
        <v>31</v>
      </c>
      <c r="AG6" s="8" t="s">
        <v>31</v>
      </c>
      <c r="AH6" s="8" t="s">
        <v>31</v>
      </c>
      <c r="AI6" s="8" t="s">
        <v>31</v>
      </c>
      <c r="AJ6" s="8" t="s">
        <v>31</v>
      </c>
      <c r="AK6" s="13">
        <f t="shared" si="2"/>
        <v>0.33400000000000002</v>
      </c>
      <c r="AL6" s="13">
        <f t="shared" si="3"/>
        <v>0.25690909090909092</v>
      </c>
      <c r="AM6" s="14">
        <f t="shared" si="4"/>
        <v>11.303999999999998</v>
      </c>
    </row>
    <row r="7" spans="1:45" x14ac:dyDescent="0.2">
      <c r="A7" s="8"/>
      <c r="B7" s="8" t="s">
        <v>26</v>
      </c>
      <c r="C7" s="8" t="s">
        <v>45</v>
      </c>
      <c r="D7" s="9">
        <v>30</v>
      </c>
      <c r="E7" s="10" t="s">
        <v>28</v>
      </c>
      <c r="F7" s="10" t="s">
        <v>29</v>
      </c>
      <c r="G7" s="10" t="s">
        <v>29</v>
      </c>
      <c r="H7" s="11">
        <v>0.5</v>
      </c>
      <c r="I7" s="9">
        <v>18</v>
      </c>
      <c r="J7" s="9">
        <v>10</v>
      </c>
      <c r="K7" s="9">
        <v>8</v>
      </c>
      <c r="L7" s="9">
        <v>0</v>
      </c>
      <c r="M7" s="9"/>
      <c r="N7" s="9">
        <f t="shared" si="0"/>
        <v>20</v>
      </c>
      <c r="O7" s="12">
        <f t="shared" si="1"/>
        <v>0.55555555555555558</v>
      </c>
      <c r="P7" s="9" t="s">
        <v>43</v>
      </c>
      <c r="Q7" s="9">
        <v>5</v>
      </c>
      <c r="R7" s="9">
        <v>4</v>
      </c>
      <c r="S7" s="9">
        <v>1</v>
      </c>
      <c r="T7" s="9">
        <v>0</v>
      </c>
      <c r="U7" s="9">
        <v>0.8</v>
      </c>
      <c r="V7" s="8" t="s">
        <v>46</v>
      </c>
      <c r="W7" s="11">
        <v>0.5</v>
      </c>
      <c r="X7" s="8">
        <v>22</v>
      </c>
      <c r="Y7" s="8">
        <v>13</v>
      </c>
      <c r="Z7" s="8">
        <v>9</v>
      </c>
      <c r="AA7" s="8">
        <v>0</v>
      </c>
      <c r="AB7" s="8">
        <v>0</v>
      </c>
      <c r="AC7" s="9">
        <f>2*Y7+AA7+AB7</f>
        <v>26</v>
      </c>
      <c r="AD7" s="12">
        <f>AC7/SUM(Y7:AB7)/2</f>
        <v>0.59090909090909094</v>
      </c>
      <c r="AE7" s="9" t="s">
        <v>30</v>
      </c>
      <c r="AF7" s="8">
        <v>2</v>
      </c>
      <c r="AG7" s="8">
        <v>1</v>
      </c>
      <c r="AH7" s="8">
        <v>1</v>
      </c>
      <c r="AI7" s="8">
        <v>0</v>
      </c>
      <c r="AJ7" s="8">
        <v>0.5</v>
      </c>
      <c r="AK7" s="13">
        <f t="shared" si="2"/>
        <v>0.55909090909090908</v>
      </c>
      <c r="AL7" s="13">
        <f t="shared" si="3"/>
        <v>-3.5353535353535026E-3</v>
      </c>
      <c r="AM7" s="14">
        <f t="shared" si="4"/>
        <v>-0.12727272727272521</v>
      </c>
    </row>
    <row r="8" spans="1:45" x14ac:dyDescent="0.2">
      <c r="A8" s="8"/>
      <c r="B8" s="8" t="s">
        <v>47</v>
      </c>
      <c r="C8" s="8" t="s">
        <v>45</v>
      </c>
      <c r="D8" s="9">
        <v>45</v>
      </c>
      <c r="E8" s="10" t="s">
        <v>28</v>
      </c>
      <c r="F8" s="10" t="s">
        <v>37</v>
      </c>
      <c r="G8" s="10" t="s">
        <v>38</v>
      </c>
      <c r="H8" s="11">
        <v>0.5</v>
      </c>
      <c r="I8" s="9">
        <v>18</v>
      </c>
      <c r="J8" s="9">
        <v>12</v>
      </c>
      <c r="K8" s="9">
        <v>6</v>
      </c>
      <c r="L8" s="9">
        <v>0</v>
      </c>
      <c r="M8" s="9"/>
      <c r="N8" s="9">
        <f t="shared" si="0"/>
        <v>24</v>
      </c>
      <c r="O8" s="12">
        <f t="shared" si="1"/>
        <v>0.66666666666666663</v>
      </c>
      <c r="P8" s="9" t="s">
        <v>30</v>
      </c>
      <c r="Q8" s="9">
        <v>5</v>
      </c>
      <c r="R8" s="9">
        <v>1</v>
      </c>
      <c r="S8" s="9">
        <v>4</v>
      </c>
      <c r="T8" s="9">
        <v>0</v>
      </c>
      <c r="U8" s="9">
        <v>0.2</v>
      </c>
      <c r="V8" s="8"/>
      <c r="W8" s="11">
        <v>0.5</v>
      </c>
      <c r="X8" s="8">
        <v>22</v>
      </c>
      <c r="Y8" s="8">
        <v>9</v>
      </c>
      <c r="Z8" s="8">
        <v>13</v>
      </c>
      <c r="AA8" s="8">
        <v>0</v>
      </c>
      <c r="AB8" s="8">
        <v>0</v>
      </c>
      <c r="AC8" s="9">
        <f>2*Y8+AA8+AB8</f>
        <v>18</v>
      </c>
      <c r="AD8" s="12">
        <f>AC8/SUM(Y8:AB8)/2</f>
        <v>0.40909090909090912</v>
      </c>
      <c r="AE8" s="9" t="s">
        <v>39</v>
      </c>
      <c r="AF8" s="8"/>
      <c r="AG8" s="8"/>
      <c r="AH8" s="8"/>
      <c r="AI8" s="8"/>
      <c r="AJ8" s="8"/>
      <c r="AK8" s="13">
        <f t="shared" si="2"/>
        <v>0.44090909090909092</v>
      </c>
      <c r="AL8" s="13">
        <f t="shared" si="3"/>
        <v>0.22575757575757571</v>
      </c>
      <c r="AM8" s="14">
        <f t="shared" si="4"/>
        <v>8.127272727272727</v>
      </c>
    </row>
    <row r="9" spans="1:45" x14ac:dyDescent="0.2">
      <c r="A9" s="8"/>
      <c r="B9" s="8" t="s">
        <v>40</v>
      </c>
      <c r="C9" s="8" t="s">
        <v>45</v>
      </c>
      <c r="D9" s="9"/>
      <c r="E9" s="10" t="s">
        <v>28</v>
      </c>
      <c r="F9" s="10" t="s">
        <v>41</v>
      </c>
      <c r="G9" s="10" t="s">
        <v>42</v>
      </c>
      <c r="H9" s="11">
        <v>0.5</v>
      </c>
      <c r="I9" s="9">
        <v>18</v>
      </c>
      <c r="J9" s="9">
        <v>5</v>
      </c>
      <c r="K9" s="9">
        <v>13</v>
      </c>
      <c r="L9" s="9">
        <v>0</v>
      </c>
      <c r="M9" s="9"/>
      <c r="N9" s="9">
        <f t="shared" si="0"/>
        <v>10</v>
      </c>
      <c r="O9" s="12">
        <f t="shared" si="1"/>
        <v>0.27777777777777779</v>
      </c>
      <c r="P9" s="9" t="s">
        <v>39</v>
      </c>
      <c r="Q9" s="9"/>
      <c r="R9" s="9"/>
      <c r="S9" s="9"/>
      <c r="T9" s="9"/>
      <c r="U9" s="9"/>
      <c r="V9" s="8"/>
      <c r="W9" s="11">
        <v>0.5</v>
      </c>
      <c r="X9" s="8">
        <v>22</v>
      </c>
      <c r="Y9" s="8">
        <v>13</v>
      </c>
      <c r="Z9" s="8">
        <v>9</v>
      </c>
      <c r="AA9" s="8">
        <v>0</v>
      </c>
      <c r="AB9" s="8">
        <v>0</v>
      </c>
      <c r="AC9" s="9">
        <f>2*Y9+AA9+AB9</f>
        <v>26</v>
      </c>
      <c r="AD9" s="12">
        <f>AC9/SUM(Y9:AB9)/2</f>
        <v>0.59090909090909094</v>
      </c>
      <c r="AE9" s="9" t="s">
        <v>43</v>
      </c>
      <c r="AF9" s="8">
        <v>2</v>
      </c>
      <c r="AG9" s="8">
        <v>1</v>
      </c>
      <c r="AH9" s="8">
        <v>1</v>
      </c>
      <c r="AI9" s="8">
        <v>0</v>
      </c>
      <c r="AJ9" s="8">
        <v>0.5</v>
      </c>
      <c r="AK9" s="13">
        <f t="shared" si="2"/>
        <v>0.55909090909090908</v>
      </c>
      <c r="AL9" s="13">
        <f t="shared" si="3"/>
        <v>-0.28131313131313129</v>
      </c>
      <c r="AM9" s="14">
        <f t="shared" si="4"/>
        <v>-10.127272727272725</v>
      </c>
    </row>
    <row r="10" spans="1:45" x14ac:dyDescent="0.2">
      <c r="A10" s="8"/>
      <c r="B10" s="8" t="s">
        <v>26</v>
      </c>
      <c r="C10" s="8" t="s">
        <v>48</v>
      </c>
      <c r="D10" s="9">
        <v>31</v>
      </c>
      <c r="E10" s="10" t="s">
        <v>28</v>
      </c>
      <c r="F10" s="10" t="s">
        <v>29</v>
      </c>
      <c r="G10" s="10" t="s">
        <v>29</v>
      </c>
      <c r="H10" s="11">
        <v>0.5</v>
      </c>
      <c r="I10" s="9">
        <v>24</v>
      </c>
      <c r="J10" s="9">
        <v>13</v>
      </c>
      <c r="K10" s="9">
        <v>11</v>
      </c>
      <c r="L10" s="9">
        <v>0</v>
      </c>
      <c r="M10" s="9"/>
      <c r="N10" s="9">
        <f t="shared" si="0"/>
        <v>26</v>
      </c>
      <c r="O10" s="12">
        <f t="shared" si="1"/>
        <v>0.54166666666666663</v>
      </c>
      <c r="P10" s="9" t="s">
        <v>43</v>
      </c>
      <c r="Q10" s="9"/>
      <c r="R10" s="9"/>
      <c r="S10" s="9"/>
      <c r="T10" s="9"/>
      <c r="U10" s="9"/>
      <c r="V10" s="8"/>
      <c r="W10" s="11">
        <v>0.5</v>
      </c>
      <c r="X10" s="8">
        <v>18</v>
      </c>
      <c r="Y10" s="8">
        <v>10</v>
      </c>
      <c r="Z10" s="8">
        <v>8</v>
      </c>
      <c r="AA10" s="8">
        <v>0</v>
      </c>
      <c r="AB10" s="8">
        <v>0</v>
      </c>
      <c r="AC10" s="9">
        <f>2*Y10+AA10+AB10</f>
        <v>20</v>
      </c>
      <c r="AD10" s="12">
        <f>AC10/SUM(Y10:AB10)/2</f>
        <v>0.55555555555555558</v>
      </c>
      <c r="AE10" s="9" t="s">
        <v>43</v>
      </c>
      <c r="AF10" s="8">
        <v>5</v>
      </c>
      <c r="AG10" s="8">
        <v>4</v>
      </c>
      <c r="AH10" s="8">
        <v>1</v>
      </c>
      <c r="AI10" s="8">
        <v>0</v>
      </c>
      <c r="AJ10" s="8">
        <v>0.8</v>
      </c>
      <c r="AK10" s="13">
        <f t="shared" si="2"/>
        <v>0.53611111111111109</v>
      </c>
      <c r="AL10" s="13">
        <f t="shared" si="3"/>
        <v>5.5555555555555358E-3</v>
      </c>
      <c r="AM10" s="14">
        <f t="shared" si="4"/>
        <v>0.26666666666666572</v>
      </c>
    </row>
    <row r="11" spans="1:45" x14ac:dyDescent="0.2">
      <c r="A11" s="8"/>
      <c r="B11" s="8" t="s">
        <v>49</v>
      </c>
      <c r="C11" s="8" t="s">
        <v>48</v>
      </c>
      <c r="D11" s="9"/>
      <c r="E11" s="10" t="s">
        <v>28</v>
      </c>
      <c r="F11" s="10" t="s">
        <v>37</v>
      </c>
      <c r="G11" s="10" t="s">
        <v>38</v>
      </c>
      <c r="H11" s="11">
        <v>0.5</v>
      </c>
      <c r="I11" s="9">
        <v>24</v>
      </c>
      <c r="J11" s="9">
        <v>19</v>
      </c>
      <c r="K11" s="9">
        <v>5</v>
      </c>
      <c r="L11" s="9">
        <v>0</v>
      </c>
      <c r="M11" s="9"/>
      <c r="N11" s="9">
        <f t="shared" si="0"/>
        <v>38</v>
      </c>
      <c r="O11" s="12">
        <f t="shared" si="1"/>
        <v>0.79166666666666663</v>
      </c>
      <c r="P11" s="9" t="s">
        <v>30</v>
      </c>
      <c r="Q11" s="9"/>
      <c r="R11" s="9"/>
      <c r="S11" s="9"/>
      <c r="T11" s="9"/>
      <c r="U11" s="9"/>
      <c r="V11" s="8"/>
      <c r="W11" s="11">
        <v>0.5</v>
      </c>
      <c r="X11" s="8">
        <v>18</v>
      </c>
      <c r="Y11" s="8">
        <v>12</v>
      </c>
      <c r="Z11" s="8">
        <v>6</v>
      </c>
      <c r="AA11" s="8">
        <v>0</v>
      </c>
      <c r="AB11" s="8">
        <v>0</v>
      </c>
      <c r="AC11" s="9">
        <f>2*Y11+AA11+AB11</f>
        <v>24</v>
      </c>
      <c r="AD11" s="12">
        <f>AC11/SUM(Y11:AB11)/2</f>
        <v>0.66666666666666663</v>
      </c>
      <c r="AE11" s="9" t="s">
        <v>30</v>
      </c>
      <c r="AF11" s="8">
        <v>5</v>
      </c>
      <c r="AG11" s="8">
        <v>1</v>
      </c>
      <c r="AH11" s="8">
        <v>4</v>
      </c>
      <c r="AI11" s="8">
        <v>0</v>
      </c>
      <c r="AJ11" s="8">
        <v>0.2</v>
      </c>
      <c r="AK11" s="13">
        <f t="shared" si="2"/>
        <v>0.60833333333333328</v>
      </c>
      <c r="AL11" s="13">
        <f t="shared" si="3"/>
        <v>0.18333333333333335</v>
      </c>
      <c r="AM11" s="14">
        <f t="shared" si="4"/>
        <v>8.8000000000000043</v>
      </c>
    </row>
    <row r="12" spans="1:45" x14ac:dyDescent="0.2">
      <c r="A12" s="8"/>
      <c r="B12" s="8" t="s">
        <v>50</v>
      </c>
      <c r="C12" s="8" t="s">
        <v>48</v>
      </c>
      <c r="D12" s="9"/>
      <c r="E12" s="10" t="s">
        <v>28</v>
      </c>
      <c r="F12" s="10" t="s">
        <v>51</v>
      </c>
      <c r="G12" s="10" t="s">
        <v>52</v>
      </c>
      <c r="H12" s="11">
        <v>0.5</v>
      </c>
      <c r="I12" s="9">
        <v>24</v>
      </c>
      <c r="J12" s="9">
        <v>4</v>
      </c>
      <c r="K12" s="9">
        <v>20</v>
      </c>
      <c r="L12" s="9">
        <v>0</v>
      </c>
      <c r="M12" s="9"/>
      <c r="N12" s="9">
        <f t="shared" si="0"/>
        <v>8</v>
      </c>
      <c r="O12" s="12">
        <f t="shared" si="1"/>
        <v>0.16666666666666666</v>
      </c>
      <c r="P12" s="9" t="s">
        <v>35</v>
      </c>
      <c r="Q12" s="9"/>
      <c r="R12" s="9"/>
      <c r="S12" s="9"/>
      <c r="T12" s="9"/>
      <c r="U12" s="9"/>
      <c r="V12" s="8"/>
      <c r="W12" s="11">
        <v>0.5</v>
      </c>
      <c r="X12" s="8" t="s">
        <v>31</v>
      </c>
      <c r="Y12" s="8" t="s">
        <v>31</v>
      </c>
      <c r="Z12" s="8" t="s">
        <v>31</v>
      </c>
      <c r="AA12" s="8" t="s">
        <v>31</v>
      </c>
      <c r="AB12" s="8" t="s">
        <v>31</v>
      </c>
      <c r="AC12" s="9"/>
      <c r="AD12" s="12"/>
      <c r="AE12" s="9" t="s">
        <v>31</v>
      </c>
      <c r="AF12" s="8" t="s">
        <v>31</v>
      </c>
      <c r="AG12" s="8" t="s">
        <v>31</v>
      </c>
      <c r="AH12" s="8" t="s">
        <v>31</v>
      </c>
      <c r="AI12" s="8" t="s">
        <v>31</v>
      </c>
      <c r="AJ12" s="8" t="s">
        <v>31</v>
      </c>
      <c r="AK12" s="13">
        <f t="shared" si="2"/>
        <v>0.33400000000000002</v>
      </c>
      <c r="AL12" s="13">
        <f t="shared" si="3"/>
        <v>-0.16733333333333336</v>
      </c>
      <c r="AM12" s="14">
        <f t="shared" si="4"/>
        <v>-8.032</v>
      </c>
    </row>
    <row r="13" spans="1:45" x14ac:dyDescent="0.2">
      <c r="A13" s="8"/>
      <c r="B13" s="8" t="s">
        <v>53</v>
      </c>
      <c r="C13" s="8" t="s">
        <v>48</v>
      </c>
      <c r="D13" s="9">
        <v>28</v>
      </c>
      <c r="E13" s="10" t="s">
        <v>28</v>
      </c>
      <c r="F13" s="10" t="s">
        <v>41</v>
      </c>
      <c r="G13" s="10" t="s">
        <v>54</v>
      </c>
      <c r="H13" s="11">
        <v>0.5</v>
      </c>
      <c r="I13" s="9">
        <v>12</v>
      </c>
      <c r="J13" s="9">
        <v>5</v>
      </c>
      <c r="K13" s="9">
        <v>7</v>
      </c>
      <c r="L13" s="9">
        <v>0</v>
      </c>
      <c r="M13" s="9"/>
      <c r="N13" s="9">
        <f t="shared" si="0"/>
        <v>10</v>
      </c>
      <c r="O13" s="12">
        <f t="shared" si="1"/>
        <v>0.41666666666666669</v>
      </c>
      <c r="P13" s="9" t="s">
        <v>39</v>
      </c>
      <c r="Q13" s="9"/>
      <c r="R13" s="9"/>
      <c r="S13" s="9"/>
      <c r="T13" s="9"/>
      <c r="U13" s="9"/>
      <c r="V13" s="8"/>
      <c r="W13" s="11">
        <v>0.5</v>
      </c>
      <c r="X13" s="8">
        <v>18</v>
      </c>
      <c r="Y13" s="8">
        <v>5</v>
      </c>
      <c r="Z13" s="8">
        <v>13</v>
      </c>
      <c r="AA13" s="8">
        <v>0</v>
      </c>
      <c r="AB13" s="8">
        <v>0</v>
      </c>
      <c r="AC13" s="9">
        <f t="shared" ref="AC13:AC33" si="5">2*Y13+AA13+AB13</f>
        <v>10</v>
      </c>
      <c r="AD13" s="12">
        <f t="shared" ref="AD13:AD33" si="6">AC13/SUM(Y13:AB13)/2</f>
        <v>0.27777777777777779</v>
      </c>
      <c r="AE13" s="9" t="s">
        <v>39</v>
      </c>
      <c r="AF13" s="8"/>
      <c r="AG13" s="8"/>
      <c r="AH13" s="8"/>
      <c r="AI13" s="8"/>
      <c r="AJ13" s="8"/>
      <c r="AK13" s="13">
        <f t="shared" si="2"/>
        <v>0.35555555555555557</v>
      </c>
      <c r="AL13" s="13">
        <f t="shared" si="3"/>
        <v>6.1111111111111116E-2</v>
      </c>
      <c r="AM13" s="14">
        <f t="shared" si="4"/>
        <v>1.4666666666666668</v>
      </c>
    </row>
    <row r="14" spans="1:45" x14ac:dyDescent="0.2">
      <c r="A14" s="8"/>
      <c r="B14" s="8" t="s">
        <v>55</v>
      </c>
      <c r="C14" s="8" t="s">
        <v>48</v>
      </c>
      <c r="D14" s="9"/>
      <c r="E14" s="10" t="s">
        <v>28</v>
      </c>
      <c r="F14" s="10" t="s">
        <v>41</v>
      </c>
      <c r="G14" s="10" t="s">
        <v>54</v>
      </c>
      <c r="H14" s="11">
        <v>0.5</v>
      </c>
      <c r="I14" s="9">
        <v>12</v>
      </c>
      <c r="J14" s="9">
        <v>7</v>
      </c>
      <c r="K14" s="9">
        <v>5</v>
      </c>
      <c r="L14" s="9">
        <v>0</v>
      </c>
      <c r="M14" s="9"/>
      <c r="N14" s="9">
        <f t="shared" si="0"/>
        <v>14</v>
      </c>
      <c r="O14" s="12">
        <f t="shared" si="1"/>
        <v>0.58333333333333337</v>
      </c>
      <c r="P14" s="9" t="s">
        <v>39</v>
      </c>
      <c r="Q14" s="9"/>
      <c r="R14" s="9"/>
      <c r="S14" s="9"/>
      <c r="T14" s="9"/>
      <c r="U14" s="9"/>
      <c r="V14" s="8"/>
      <c r="W14" s="11">
        <v>0.5</v>
      </c>
      <c r="X14" s="8">
        <v>18</v>
      </c>
      <c r="Y14" s="8">
        <v>5</v>
      </c>
      <c r="Z14" s="8">
        <v>13</v>
      </c>
      <c r="AA14" s="8">
        <v>0</v>
      </c>
      <c r="AB14" s="8">
        <v>0</v>
      </c>
      <c r="AC14" s="9">
        <f t="shared" si="5"/>
        <v>10</v>
      </c>
      <c r="AD14" s="12">
        <f t="shared" si="6"/>
        <v>0.27777777777777779</v>
      </c>
      <c r="AE14" s="9" t="s">
        <v>39</v>
      </c>
      <c r="AF14" s="8"/>
      <c r="AG14" s="8"/>
      <c r="AH14" s="8"/>
      <c r="AI14" s="8"/>
      <c r="AJ14" s="8"/>
      <c r="AK14" s="13">
        <f t="shared" si="2"/>
        <v>0.35555555555555557</v>
      </c>
      <c r="AL14" s="13">
        <f t="shared" si="3"/>
        <v>0.2277777777777778</v>
      </c>
      <c r="AM14" s="14">
        <f t="shared" si="4"/>
        <v>5.4666666666666668</v>
      </c>
    </row>
    <row r="15" spans="1:45" x14ac:dyDescent="0.2">
      <c r="A15" s="8"/>
      <c r="B15" s="8" t="s">
        <v>56</v>
      </c>
      <c r="C15" s="8" t="s">
        <v>57</v>
      </c>
      <c r="D15" s="9"/>
      <c r="E15" s="10" t="s">
        <v>28</v>
      </c>
      <c r="F15" s="10" t="s">
        <v>51</v>
      </c>
      <c r="G15" s="10" t="s">
        <v>51</v>
      </c>
      <c r="H15" s="11">
        <v>0.5</v>
      </c>
      <c r="I15" s="9">
        <v>24</v>
      </c>
      <c r="J15" s="9">
        <v>6</v>
      </c>
      <c r="K15" s="9">
        <v>18</v>
      </c>
      <c r="L15" s="9">
        <v>0</v>
      </c>
      <c r="M15" s="9"/>
      <c r="N15" s="9">
        <f t="shared" si="0"/>
        <v>12</v>
      </c>
      <c r="O15" s="12">
        <f t="shared" si="1"/>
        <v>0.25</v>
      </c>
      <c r="P15" s="9" t="s">
        <v>35</v>
      </c>
      <c r="Q15" s="9"/>
      <c r="R15" s="9"/>
      <c r="S15" s="9"/>
      <c r="T15" s="9"/>
      <c r="U15" s="9"/>
      <c r="V15" s="8"/>
      <c r="W15" s="11">
        <v>0.5</v>
      </c>
      <c r="X15" s="8">
        <v>24</v>
      </c>
      <c r="Y15" s="8">
        <v>4</v>
      </c>
      <c r="Z15" s="8">
        <v>20</v>
      </c>
      <c r="AA15" s="8">
        <v>0</v>
      </c>
      <c r="AB15" s="8">
        <v>0</v>
      </c>
      <c r="AC15" s="9">
        <f t="shared" si="5"/>
        <v>8</v>
      </c>
      <c r="AD15" s="12">
        <f t="shared" si="6"/>
        <v>0.16666666666666666</v>
      </c>
      <c r="AE15" s="9" t="s">
        <v>35</v>
      </c>
      <c r="AF15" s="8"/>
      <c r="AG15" s="8"/>
      <c r="AH15" s="8"/>
      <c r="AI15" s="8"/>
      <c r="AJ15" s="8"/>
      <c r="AK15" s="13">
        <f t="shared" si="2"/>
        <v>0.28333333333333333</v>
      </c>
      <c r="AL15" s="13">
        <f t="shared" si="3"/>
        <v>-3.3333333333333326E-2</v>
      </c>
      <c r="AM15" s="14">
        <f t="shared" si="4"/>
        <v>-1.5999999999999996</v>
      </c>
    </row>
    <row r="16" spans="1:45" x14ac:dyDescent="0.2">
      <c r="A16" s="8"/>
      <c r="B16" s="8" t="s">
        <v>26</v>
      </c>
      <c r="C16" s="8" t="s">
        <v>57</v>
      </c>
      <c r="D16" s="9">
        <v>32</v>
      </c>
      <c r="E16" s="10" t="s">
        <v>28</v>
      </c>
      <c r="F16" s="10" t="s">
        <v>29</v>
      </c>
      <c r="G16" s="10" t="s">
        <v>29</v>
      </c>
      <c r="H16" s="11">
        <v>0.5</v>
      </c>
      <c r="I16" s="9">
        <v>24</v>
      </c>
      <c r="J16" s="9">
        <v>13</v>
      </c>
      <c r="K16" s="9">
        <v>11</v>
      </c>
      <c r="L16" s="9">
        <v>0</v>
      </c>
      <c r="M16" s="9"/>
      <c r="N16" s="9">
        <f t="shared" si="0"/>
        <v>26</v>
      </c>
      <c r="O16" s="12">
        <f t="shared" si="1"/>
        <v>0.54166666666666663</v>
      </c>
      <c r="P16" s="9" t="s">
        <v>39</v>
      </c>
      <c r="Q16" s="9"/>
      <c r="R16" s="9"/>
      <c r="S16" s="9"/>
      <c r="T16" s="9"/>
      <c r="U16" s="9"/>
      <c r="V16" s="8"/>
      <c r="W16" s="11">
        <v>0.5</v>
      </c>
      <c r="X16" s="8">
        <v>24</v>
      </c>
      <c r="Y16" s="8">
        <v>13</v>
      </c>
      <c r="Z16" s="8">
        <v>11</v>
      </c>
      <c r="AA16" s="8">
        <v>0</v>
      </c>
      <c r="AB16" s="8">
        <v>0</v>
      </c>
      <c r="AC16" s="9">
        <f t="shared" si="5"/>
        <v>26</v>
      </c>
      <c r="AD16" s="12">
        <f t="shared" si="6"/>
        <v>0.54166666666666663</v>
      </c>
      <c r="AE16" s="9" t="s">
        <v>43</v>
      </c>
      <c r="AF16" s="8"/>
      <c r="AG16" s="8"/>
      <c r="AH16" s="8"/>
      <c r="AI16" s="8"/>
      <c r="AJ16" s="8"/>
      <c r="AK16" s="13">
        <f t="shared" si="2"/>
        <v>0.52708333333333335</v>
      </c>
      <c r="AL16" s="13">
        <f t="shared" si="3"/>
        <v>1.4583333333333282E-2</v>
      </c>
      <c r="AM16" s="14">
        <f t="shared" si="4"/>
        <v>0.69999999999999929</v>
      </c>
    </row>
    <row r="17" spans="1:39" x14ac:dyDescent="0.2">
      <c r="A17" s="8"/>
      <c r="B17" s="8" t="s">
        <v>49</v>
      </c>
      <c r="C17" s="8" t="s">
        <v>57</v>
      </c>
      <c r="D17" s="9"/>
      <c r="E17" s="10" t="s">
        <v>28</v>
      </c>
      <c r="F17" s="10" t="s">
        <v>37</v>
      </c>
      <c r="G17" s="10" t="s">
        <v>38</v>
      </c>
      <c r="H17" s="11">
        <v>0.5</v>
      </c>
      <c r="I17" s="9">
        <v>24</v>
      </c>
      <c r="J17" s="9">
        <v>14</v>
      </c>
      <c r="K17" s="9">
        <v>10</v>
      </c>
      <c r="L17" s="9">
        <v>0</v>
      </c>
      <c r="M17" s="9"/>
      <c r="N17" s="9">
        <f t="shared" si="0"/>
        <v>28</v>
      </c>
      <c r="O17" s="12">
        <f t="shared" si="1"/>
        <v>0.58333333333333337</v>
      </c>
      <c r="P17" s="9" t="s">
        <v>43</v>
      </c>
      <c r="Q17" s="9">
        <v>2</v>
      </c>
      <c r="R17" s="9">
        <v>2</v>
      </c>
      <c r="S17" s="9">
        <v>0</v>
      </c>
      <c r="T17" s="9">
        <v>0</v>
      </c>
      <c r="U17" s="9">
        <v>1</v>
      </c>
      <c r="V17" s="8" t="s">
        <v>44</v>
      </c>
      <c r="W17" s="11">
        <v>0.5</v>
      </c>
      <c r="X17" s="8">
        <v>24</v>
      </c>
      <c r="Y17" s="8">
        <v>19</v>
      </c>
      <c r="Z17" s="8">
        <v>5</v>
      </c>
      <c r="AA17" s="8">
        <v>0</v>
      </c>
      <c r="AB17" s="8">
        <v>0</v>
      </c>
      <c r="AC17" s="9">
        <f t="shared" si="5"/>
        <v>38</v>
      </c>
      <c r="AD17" s="12">
        <f t="shared" si="6"/>
        <v>0.79166666666666663</v>
      </c>
      <c r="AE17" s="9" t="s">
        <v>30</v>
      </c>
      <c r="AF17" s="8"/>
      <c r="AG17" s="8"/>
      <c r="AH17" s="8"/>
      <c r="AI17" s="8"/>
      <c r="AJ17" s="8"/>
      <c r="AK17" s="13">
        <f t="shared" si="2"/>
        <v>0.68958333333333333</v>
      </c>
      <c r="AL17" s="13">
        <f t="shared" si="3"/>
        <v>-0.10624999999999996</v>
      </c>
      <c r="AM17" s="14">
        <f t="shared" si="4"/>
        <v>-5.1000000000000014</v>
      </c>
    </row>
    <row r="18" spans="1:39" x14ac:dyDescent="0.2">
      <c r="A18" s="8"/>
      <c r="B18" s="8" t="s">
        <v>58</v>
      </c>
      <c r="C18" s="8" t="s">
        <v>57</v>
      </c>
      <c r="D18" s="9"/>
      <c r="E18" s="10" t="s">
        <v>28</v>
      </c>
      <c r="F18" s="10" t="s">
        <v>41</v>
      </c>
      <c r="G18" s="10" t="s">
        <v>54</v>
      </c>
      <c r="H18" s="11">
        <v>0.5</v>
      </c>
      <c r="I18" s="9">
        <v>24</v>
      </c>
      <c r="J18" s="9">
        <v>15</v>
      </c>
      <c r="K18" s="9">
        <v>9</v>
      </c>
      <c r="L18" s="9">
        <v>0</v>
      </c>
      <c r="M18" s="9"/>
      <c r="N18" s="9">
        <f t="shared" si="0"/>
        <v>30</v>
      </c>
      <c r="O18" s="12">
        <f t="shared" si="1"/>
        <v>0.625</v>
      </c>
      <c r="P18" s="9" t="s">
        <v>30</v>
      </c>
      <c r="Q18" s="9">
        <v>2</v>
      </c>
      <c r="R18" s="9">
        <v>0</v>
      </c>
      <c r="S18" s="9">
        <v>2</v>
      </c>
      <c r="T18" s="9">
        <v>0</v>
      </c>
      <c r="U18" s="9">
        <v>0</v>
      </c>
      <c r="V18" s="8"/>
      <c r="W18" s="11">
        <v>0.5</v>
      </c>
      <c r="X18" s="8">
        <v>24</v>
      </c>
      <c r="Y18" s="8">
        <v>12</v>
      </c>
      <c r="Z18" s="8">
        <v>12</v>
      </c>
      <c r="AA18" s="8">
        <v>0</v>
      </c>
      <c r="AB18" s="8">
        <v>0</v>
      </c>
      <c r="AC18" s="9">
        <f t="shared" si="5"/>
        <v>24</v>
      </c>
      <c r="AD18" s="12">
        <f t="shared" si="6"/>
        <v>0.5</v>
      </c>
      <c r="AE18" s="9" t="s">
        <v>39</v>
      </c>
      <c r="AF18" s="8"/>
      <c r="AG18" s="8"/>
      <c r="AH18" s="8"/>
      <c r="AI18" s="8"/>
      <c r="AJ18" s="8"/>
      <c r="AK18" s="13">
        <f t="shared" si="2"/>
        <v>0.5</v>
      </c>
      <c r="AL18" s="13">
        <f t="shared" si="3"/>
        <v>0.125</v>
      </c>
      <c r="AM18" s="14">
        <f t="shared" si="4"/>
        <v>6</v>
      </c>
    </row>
    <row r="19" spans="1:39" x14ac:dyDescent="0.2">
      <c r="A19" s="8"/>
      <c r="B19" s="8" t="s">
        <v>56</v>
      </c>
      <c r="C19" s="8" t="s">
        <v>59</v>
      </c>
      <c r="D19" s="9"/>
      <c r="E19" s="10" t="s">
        <v>28</v>
      </c>
      <c r="F19" s="10" t="s">
        <v>51</v>
      </c>
      <c r="G19" s="10" t="s">
        <v>51</v>
      </c>
      <c r="H19" s="11">
        <v>0.5</v>
      </c>
      <c r="I19" s="9">
        <v>24</v>
      </c>
      <c r="J19" s="9">
        <v>7</v>
      </c>
      <c r="K19" s="9">
        <v>17</v>
      </c>
      <c r="L19" s="9">
        <v>0</v>
      </c>
      <c r="M19" s="9"/>
      <c r="N19" s="9">
        <f t="shared" si="0"/>
        <v>14</v>
      </c>
      <c r="O19" s="12">
        <f t="shared" si="1"/>
        <v>0.29166666666666669</v>
      </c>
      <c r="P19" s="9" t="s">
        <v>35</v>
      </c>
      <c r="Q19" s="9"/>
      <c r="R19" s="9"/>
      <c r="S19" s="9"/>
      <c r="T19" s="9"/>
      <c r="U19" s="9"/>
      <c r="V19" s="8"/>
      <c r="W19" s="11">
        <v>0.5</v>
      </c>
      <c r="X19" s="8">
        <v>24</v>
      </c>
      <c r="Y19" s="8">
        <v>6</v>
      </c>
      <c r="Z19" s="8">
        <v>18</v>
      </c>
      <c r="AA19" s="8">
        <v>0</v>
      </c>
      <c r="AB19" s="8">
        <v>0</v>
      </c>
      <c r="AC19" s="9">
        <f t="shared" si="5"/>
        <v>12</v>
      </c>
      <c r="AD19" s="12">
        <f t="shared" si="6"/>
        <v>0.25</v>
      </c>
      <c r="AE19" s="9" t="s">
        <v>35</v>
      </c>
      <c r="AF19" s="8"/>
      <c r="AG19" s="8"/>
      <c r="AH19" s="8"/>
      <c r="AI19" s="8"/>
      <c r="AJ19" s="8"/>
      <c r="AK19" s="13">
        <f t="shared" si="2"/>
        <v>0.33750000000000002</v>
      </c>
      <c r="AL19" s="13">
        <f t="shared" si="3"/>
        <v>-4.5833333333333337E-2</v>
      </c>
      <c r="AM19" s="14">
        <f t="shared" si="4"/>
        <v>-2.2000000000000028</v>
      </c>
    </row>
    <row r="20" spans="1:39" x14ac:dyDescent="0.2">
      <c r="A20" s="8"/>
      <c r="B20" s="8" t="s">
        <v>60</v>
      </c>
      <c r="C20" s="8" t="s">
        <v>59</v>
      </c>
      <c r="D20" s="9">
        <v>32</v>
      </c>
      <c r="E20" s="10" t="s">
        <v>28</v>
      </c>
      <c r="F20" s="10" t="s">
        <v>29</v>
      </c>
      <c r="G20" s="10" t="s">
        <v>29</v>
      </c>
      <c r="H20" s="11">
        <v>0.5</v>
      </c>
      <c r="I20" s="9">
        <v>17</v>
      </c>
      <c r="J20" s="9">
        <v>10</v>
      </c>
      <c r="K20" s="9">
        <v>6</v>
      </c>
      <c r="L20" s="9">
        <v>1</v>
      </c>
      <c r="M20" s="9"/>
      <c r="N20" s="9">
        <f t="shared" si="0"/>
        <v>21</v>
      </c>
      <c r="O20" s="12">
        <f t="shared" si="1"/>
        <v>0.61764705882352944</v>
      </c>
      <c r="P20" s="9" t="s">
        <v>39</v>
      </c>
      <c r="Q20" s="9"/>
      <c r="R20" s="9"/>
      <c r="S20" s="9"/>
      <c r="T20" s="9"/>
      <c r="U20" s="9"/>
      <c r="V20" s="8"/>
      <c r="W20" s="11">
        <v>0.5</v>
      </c>
      <c r="X20" s="8">
        <v>24</v>
      </c>
      <c r="Y20" s="8">
        <v>13</v>
      </c>
      <c r="Z20" s="8">
        <v>11</v>
      </c>
      <c r="AA20" s="8">
        <v>0</v>
      </c>
      <c r="AB20" s="8">
        <v>0</v>
      </c>
      <c r="AC20" s="9">
        <f t="shared" si="5"/>
        <v>26</v>
      </c>
      <c r="AD20" s="12">
        <f t="shared" si="6"/>
        <v>0.54166666666666663</v>
      </c>
      <c r="AE20" s="9" t="s">
        <v>39</v>
      </c>
      <c r="AF20" s="8"/>
      <c r="AG20" s="8"/>
      <c r="AH20" s="8"/>
      <c r="AI20" s="8"/>
      <c r="AJ20" s="8"/>
      <c r="AK20" s="13">
        <f t="shared" si="2"/>
        <v>0.52708333333333335</v>
      </c>
      <c r="AL20" s="13">
        <f t="shared" si="3"/>
        <v>9.056372549019609E-2</v>
      </c>
      <c r="AM20" s="14">
        <f t="shared" si="4"/>
        <v>3.0791666666666657</v>
      </c>
    </row>
    <row r="21" spans="1:39" x14ac:dyDescent="0.2">
      <c r="A21" s="8"/>
      <c r="B21" s="8" t="s">
        <v>26</v>
      </c>
      <c r="C21" s="8" t="s">
        <v>59</v>
      </c>
      <c r="D21" s="9">
        <v>33</v>
      </c>
      <c r="E21" s="10" t="s">
        <v>28</v>
      </c>
      <c r="F21" s="10" t="s">
        <v>29</v>
      </c>
      <c r="G21" s="10" t="s">
        <v>29</v>
      </c>
      <c r="H21" s="11">
        <v>0.5</v>
      </c>
      <c r="I21" s="9">
        <v>7</v>
      </c>
      <c r="J21" s="9">
        <v>2</v>
      </c>
      <c r="K21" s="9">
        <v>5</v>
      </c>
      <c r="L21" s="9">
        <v>0</v>
      </c>
      <c r="M21" s="9"/>
      <c r="N21" s="9">
        <f t="shared" si="0"/>
        <v>4</v>
      </c>
      <c r="O21" s="12">
        <f t="shared" si="1"/>
        <v>0.2857142857142857</v>
      </c>
      <c r="P21" s="9" t="s">
        <v>39</v>
      </c>
      <c r="Q21" s="9"/>
      <c r="R21" s="9"/>
      <c r="S21" s="9"/>
      <c r="T21" s="9"/>
      <c r="U21" s="9"/>
      <c r="V21" s="8"/>
      <c r="W21" s="11">
        <v>0.5</v>
      </c>
      <c r="X21" s="8">
        <v>24</v>
      </c>
      <c r="Y21" s="8">
        <v>13</v>
      </c>
      <c r="Z21" s="8">
        <v>11</v>
      </c>
      <c r="AA21" s="8">
        <v>0</v>
      </c>
      <c r="AB21" s="8">
        <v>0</v>
      </c>
      <c r="AC21" s="9">
        <f t="shared" si="5"/>
        <v>26</v>
      </c>
      <c r="AD21" s="12">
        <f t="shared" si="6"/>
        <v>0.54166666666666663</v>
      </c>
      <c r="AE21" s="9" t="s">
        <v>39</v>
      </c>
      <c r="AF21" s="8"/>
      <c r="AG21" s="8"/>
      <c r="AH21" s="8"/>
      <c r="AI21" s="8"/>
      <c r="AJ21" s="8"/>
      <c r="AK21" s="13">
        <f t="shared" si="2"/>
        <v>0.52708333333333335</v>
      </c>
      <c r="AL21" s="13">
        <f t="shared" si="3"/>
        <v>-0.24136904761904765</v>
      </c>
      <c r="AM21" s="14">
        <f t="shared" si="4"/>
        <v>-3.3791666666666664</v>
      </c>
    </row>
    <row r="22" spans="1:39" x14ac:dyDescent="0.2">
      <c r="A22" s="8"/>
      <c r="B22" s="8" t="s">
        <v>49</v>
      </c>
      <c r="C22" s="8" t="s">
        <v>59</v>
      </c>
      <c r="D22" s="9"/>
      <c r="E22" s="10" t="s">
        <v>28</v>
      </c>
      <c r="F22" s="10" t="s">
        <v>37</v>
      </c>
      <c r="G22" s="10" t="s">
        <v>38</v>
      </c>
      <c r="H22" s="11">
        <v>0.5</v>
      </c>
      <c r="I22" s="9">
        <v>24</v>
      </c>
      <c r="J22" s="9">
        <v>14</v>
      </c>
      <c r="K22" s="9">
        <v>8</v>
      </c>
      <c r="L22" s="9">
        <v>2</v>
      </c>
      <c r="M22" s="9"/>
      <c r="N22" s="9">
        <f t="shared" si="0"/>
        <v>30</v>
      </c>
      <c r="O22" s="12">
        <f t="shared" si="1"/>
        <v>0.625</v>
      </c>
      <c r="P22" s="9" t="s">
        <v>30</v>
      </c>
      <c r="Q22" s="9">
        <v>2</v>
      </c>
      <c r="R22" s="9">
        <v>0</v>
      </c>
      <c r="S22" s="9">
        <v>1</v>
      </c>
      <c r="T22" s="9">
        <v>1</v>
      </c>
      <c r="U22" s="9">
        <v>0.25</v>
      </c>
      <c r="V22" s="8"/>
      <c r="W22" s="11">
        <v>0.5</v>
      </c>
      <c r="X22" s="8">
        <v>24</v>
      </c>
      <c r="Y22" s="8">
        <v>14</v>
      </c>
      <c r="Z22" s="8">
        <v>10</v>
      </c>
      <c r="AA22" s="8">
        <v>0</v>
      </c>
      <c r="AB22" s="8">
        <v>0</v>
      </c>
      <c r="AC22" s="9">
        <f t="shared" si="5"/>
        <v>28</v>
      </c>
      <c r="AD22" s="12">
        <f t="shared" si="6"/>
        <v>0.58333333333333337</v>
      </c>
      <c r="AE22" s="9" t="s">
        <v>43</v>
      </c>
      <c r="AF22" s="8">
        <v>2</v>
      </c>
      <c r="AG22" s="8">
        <v>2</v>
      </c>
      <c r="AH22" s="8">
        <v>0</v>
      </c>
      <c r="AI22" s="8">
        <v>0</v>
      </c>
      <c r="AJ22" s="8">
        <v>1</v>
      </c>
      <c r="AK22" s="13">
        <f t="shared" si="2"/>
        <v>0.5541666666666667</v>
      </c>
      <c r="AL22" s="13">
        <f t="shared" si="3"/>
        <v>7.0833333333333304E-2</v>
      </c>
      <c r="AM22" s="14">
        <f t="shared" si="4"/>
        <v>3.3999999999999986</v>
      </c>
    </row>
    <row r="23" spans="1:39" x14ac:dyDescent="0.2">
      <c r="A23" s="8"/>
      <c r="B23" s="8" t="s">
        <v>61</v>
      </c>
      <c r="C23" s="8" t="s">
        <v>59</v>
      </c>
      <c r="D23" s="9"/>
      <c r="E23" s="10" t="s">
        <v>28</v>
      </c>
      <c r="F23" s="10" t="s">
        <v>41</v>
      </c>
      <c r="G23" s="10" t="s">
        <v>54</v>
      </c>
      <c r="H23" s="11">
        <v>0.5</v>
      </c>
      <c r="I23" s="9">
        <v>24</v>
      </c>
      <c r="J23" s="9">
        <v>13</v>
      </c>
      <c r="K23" s="9">
        <v>10</v>
      </c>
      <c r="L23" s="9">
        <v>1</v>
      </c>
      <c r="M23" s="9"/>
      <c r="N23" s="9">
        <f t="shared" si="0"/>
        <v>27</v>
      </c>
      <c r="O23" s="12">
        <f t="shared" si="1"/>
        <v>0.5625</v>
      </c>
      <c r="P23" s="9" t="s">
        <v>43</v>
      </c>
      <c r="Q23" s="9">
        <v>2</v>
      </c>
      <c r="R23" s="9">
        <v>1</v>
      </c>
      <c r="S23" s="9">
        <v>0</v>
      </c>
      <c r="T23" s="9">
        <v>1</v>
      </c>
      <c r="U23" s="9">
        <v>0.75</v>
      </c>
      <c r="V23" s="8" t="s">
        <v>44</v>
      </c>
      <c r="W23" s="11">
        <v>0.5</v>
      </c>
      <c r="X23" s="8">
        <v>24</v>
      </c>
      <c r="Y23" s="8">
        <v>15</v>
      </c>
      <c r="Z23" s="8">
        <v>9</v>
      </c>
      <c r="AA23" s="8">
        <v>0</v>
      </c>
      <c r="AB23" s="8">
        <v>0</v>
      </c>
      <c r="AC23" s="9">
        <f t="shared" si="5"/>
        <v>30</v>
      </c>
      <c r="AD23" s="12">
        <f t="shared" si="6"/>
        <v>0.625</v>
      </c>
      <c r="AE23" s="9" t="s">
        <v>30</v>
      </c>
      <c r="AF23" s="8">
        <v>2</v>
      </c>
      <c r="AG23" s="8">
        <v>0</v>
      </c>
      <c r="AH23" s="8">
        <v>2</v>
      </c>
      <c r="AI23" s="8">
        <v>0</v>
      </c>
      <c r="AJ23" s="8">
        <v>0</v>
      </c>
      <c r="AK23" s="13">
        <f t="shared" si="2"/>
        <v>0.58125000000000004</v>
      </c>
      <c r="AL23" s="13">
        <f t="shared" si="3"/>
        <v>-1.8750000000000044E-2</v>
      </c>
      <c r="AM23" s="14">
        <f t="shared" si="4"/>
        <v>-0.90000000000000213</v>
      </c>
    </row>
    <row r="24" spans="1:39" x14ac:dyDescent="0.2">
      <c r="A24" s="8"/>
      <c r="B24" s="8" t="s">
        <v>33</v>
      </c>
      <c r="C24" s="8" t="s">
        <v>62</v>
      </c>
      <c r="D24" s="9">
        <v>37</v>
      </c>
      <c r="E24" s="10" t="s">
        <v>28</v>
      </c>
      <c r="F24" s="10" t="s">
        <v>51</v>
      </c>
      <c r="G24" s="10" t="s">
        <v>51</v>
      </c>
      <c r="H24" s="11">
        <v>0.5</v>
      </c>
      <c r="I24" s="9">
        <v>24</v>
      </c>
      <c r="J24" s="9">
        <v>6</v>
      </c>
      <c r="K24" s="9">
        <v>18</v>
      </c>
      <c r="L24" s="9">
        <v>0</v>
      </c>
      <c r="M24" s="9"/>
      <c r="N24" s="9">
        <f t="shared" si="0"/>
        <v>12</v>
      </c>
      <c r="O24" s="12">
        <f t="shared" si="1"/>
        <v>0.25</v>
      </c>
      <c r="P24" s="9" t="s">
        <v>35</v>
      </c>
      <c r="Q24" s="9"/>
      <c r="R24" s="9"/>
      <c r="S24" s="9"/>
      <c r="T24" s="9"/>
      <c r="U24" s="9"/>
      <c r="V24" s="8"/>
      <c r="W24" s="11">
        <v>0.5</v>
      </c>
      <c r="X24" s="8">
        <v>24</v>
      </c>
      <c r="Y24" s="8">
        <v>7</v>
      </c>
      <c r="Z24" s="8">
        <v>17</v>
      </c>
      <c r="AA24" s="8">
        <v>0</v>
      </c>
      <c r="AB24" s="8">
        <v>0</v>
      </c>
      <c r="AC24" s="9">
        <f t="shared" si="5"/>
        <v>14</v>
      </c>
      <c r="AD24" s="12">
        <f t="shared" si="6"/>
        <v>0.29166666666666669</v>
      </c>
      <c r="AE24" s="9" t="s">
        <v>35</v>
      </c>
      <c r="AF24" s="8"/>
      <c r="AG24" s="8"/>
      <c r="AH24" s="8"/>
      <c r="AI24" s="8"/>
      <c r="AJ24" s="8"/>
      <c r="AK24" s="13">
        <f t="shared" si="2"/>
        <v>0.36458333333333337</v>
      </c>
      <c r="AL24" s="13">
        <f t="shared" si="3"/>
        <v>-0.11458333333333337</v>
      </c>
      <c r="AM24" s="14">
        <f t="shared" si="4"/>
        <v>-5.5</v>
      </c>
    </row>
    <row r="25" spans="1:39" x14ac:dyDescent="0.2">
      <c r="A25" s="8"/>
      <c r="B25" s="8" t="s">
        <v>60</v>
      </c>
      <c r="C25" s="8" t="s">
        <v>62</v>
      </c>
      <c r="D25" s="9">
        <v>33</v>
      </c>
      <c r="E25" s="10" t="s">
        <v>28</v>
      </c>
      <c r="F25" s="10" t="s">
        <v>29</v>
      </c>
      <c r="G25" s="10" t="s">
        <v>29</v>
      </c>
      <c r="H25" s="11">
        <v>0.5</v>
      </c>
      <c r="I25" s="9">
        <v>24</v>
      </c>
      <c r="J25" s="9">
        <v>13</v>
      </c>
      <c r="K25" s="9">
        <v>9</v>
      </c>
      <c r="L25" s="9">
        <v>2</v>
      </c>
      <c r="M25" s="9"/>
      <c r="N25" s="9">
        <f t="shared" si="0"/>
        <v>28</v>
      </c>
      <c r="O25" s="12">
        <f t="shared" si="1"/>
        <v>0.58333333333333337</v>
      </c>
      <c r="P25" s="9" t="s">
        <v>43</v>
      </c>
      <c r="Q25" s="9">
        <v>2</v>
      </c>
      <c r="R25" s="9">
        <v>1</v>
      </c>
      <c r="S25" s="9">
        <v>1</v>
      </c>
      <c r="T25" s="9">
        <v>0</v>
      </c>
      <c r="U25" s="9">
        <v>0.5</v>
      </c>
      <c r="V25" s="8"/>
      <c r="W25" s="11">
        <v>0.5</v>
      </c>
      <c r="X25" s="8">
        <v>24</v>
      </c>
      <c r="Y25" s="8">
        <v>12</v>
      </c>
      <c r="Z25" s="8">
        <v>11</v>
      </c>
      <c r="AA25" s="8">
        <v>1</v>
      </c>
      <c r="AB25" s="8">
        <v>0</v>
      </c>
      <c r="AC25" s="9">
        <f t="shared" si="5"/>
        <v>25</v>
      </c>
      <c r="AD25" s="12">
        <f t="shared" si="6"/>
        <v>0.52083333333333337</v>
      </c>
      <c r="AE25" s="9" t="s">
        <v>39</v>
      </c>
      <c r="AF25" s="8"/>
      <c r="AG25" s="8"/>
      <c r="AH25" s="8"/>
      <c r="AI25" s="8"/>
      <c r="AJ25" s="8"/>
      <c r="AK25" s="13">
        <f t="shared" si="2"/>
        <v>0.51354166666666667</v>
      </c>
      <c r="AL25" s="13">
        <f t="shared" si="3"/>
        <v>6.9791666666666696E-2</v>
      </c>
      <c r="AM25" s="14">
        <f t="shared" si="4"/>
        <v>3.3500000000000014</v>
      </c>
    </row>
    <row r="26" spans="1:39" x14ac:dyDescent="0.2">
      <c r="A26" s="8"/>
      <c r="B26" s="8" t="s">
        <v>49</v>
      </c>
      <c r="C26" s="8" t="s">
        <v>62</v>
      </c>
      <c r="D26" s="9"/>
      <c r="E26" s="10" t="s">
        <v>28</v>
      </c>
      <c r="F26" s="10" t="s">
        <v>37</v>
      </c>
      <c r="G26" s="10" t="s">
        <v>38</v>
      </c>
      <c r="H26" s="11">
        <v>0.5</v>
      </c>
      <c r="I26" s="9">
        <v>24</v>
      </c>
      <c r="J26" s="9">
        <v>14</v>
      </c>
      <c r="K26" s="9">
        <v>9</v>
      </c>
      <c r="L26" s="9">
        <v>1</v>
      </c>
      <c r="M26" s="9"/>
      <c r="N26" s="9">
        <f t="shared" si="0"/>
        <v>29</v>
      </c>
      <c r="O26" s="12">
        <f t="shared" si="1"/>
        <v>0.60416666666666663</v>
      </c>
      <c r="P26" s="9" t="s">
        <v>30</v>
      </c>
      <c r="Q26" s="9">
        <v>2</v>
      </c>
      <c r="R26" s="9">
        <v>1</v>
      </c>
      <c r="S26" s="9">
        <v>1</v>
      </c>
      <c r="T26" s="9">
        <v>0</v>
      </c>
      <c r="U26" s="9">
        <v>0.5</v>
      </c>
      <c r="V26" s="8" t="s">
        <v>44</v>
      </c>
      <c r="W26" s="11">
        <v>0.5</v>
      </c>
      <c r="X26" s="8">
        <v>24</v>
      </c>
      <c r="Y26" s="8">
        <v>14</v>
      </c>
      <c r="Z26" s="8">
        <v>8</v>
      </c>
      <c r="AA26" s="8">
        <v>2</v>
      </c>
      <c r="AB26" s="8">
        <v>0</v>
      </c>
      <c r="AC26" s="9">
        <f t="shared" si="5"/>
        <v>30</v>
      </c>
      <c r="AD26" s="12">
        <f t="shared" si="6"/>
        <v>0.625</v>
      </c>
      <c r="AE26" s="9" t="s">
        <v>30</v>
      </c>
      <c r="AF26" s="8">
        <v>2</v>
      </c>
      <c r="AG26" s="8">
        <v>0</v>
      </c>
      <c r="AH26" s="8">
        <v>1</v>
      </c>
      <c r="AI26" s="8">
        <v>1</v>
      </c>
      <c r="AJ26" s="8">
        <v>0.25</v>
      </c>
      <c r="AK26" s="13">
        <f t="shared" si="2"/>
        <v>0.58125000000000004</v>
      </c>
      <c r="AL26" s="13">
        <f t="shared" si="3"/>
        <v>2.2916666666666585E-2</v>
      </c>
      <c r="AM26" s="14">
        <f t="shared" si="4"/>
        <v>1.0999999999999979</v>
      </c>
    </row>
    <row r="27" spans="1:39" x14ac:dyDescent="0.2">
      <c r="A27" s="8"/>
      <c r="B27" s="8" t="s">
        <v>63</v>
      </c>
      <c r="C27" s="8" t="s">
        <v>62</v>
      </c>
      <c r="D27" s="9"/>
      <c r="E27" s="10" t="s">
        <v>28</v>
      </c>
      <c r="F27" s="10" t="s">
        <v>41</v>
      </c>
      <c r="G27" s="10" t="s">
        <v>54</v>
      </c>
      <c r="H27" s="11">
        <v>0.5</v>
      </c>
      <c r="I27" s="9">
        <v>19</v>
      </c>
      <c r="J27" s="9">
        <v>11</v>
      </c>
      <c r="K27" s="9">
        <v>7</v>
      </c>
      <c r="L27" s="9">
        <v>1</v>
      </c>
      <c r="M27" s="9"/>
      <c r="N27" s="9">
        <f t="shared" si="0"/>
        <v>23</v>
      </c>
      <c r="O27" s="12">
        <f t="shared" si="1"/>
        <v>0.60526315789473684</v>
      </c>
      <c r="P27" s="9" t="s">
        <v>39</v>
      </c>
      <c r="Q27" s="9"/>
      <c r="R27" s="9"/>
      <c r="S27" s="9"/>
      <c r="T27" s="9"/>
      <c r="U27" s="9"/>
      <c r="V27" s="8"/>
      <c r="W27" s="11">
        <v>0.5</v>
      </c>
      <c r="X27" s="8">
        <v>24</v>
      </c>
      <c r="Y27" s="8">
        <v>13</v>
      </c>
      <c r="Z27" s="8">
        <v>10</v>
      </c>
      <c r="AA27" s="8">
        <v>1</v>
      </c>
      <c r="AB27" s="8">
        <v>0</v>
      </c>
      <c r="AC27" s="9">
        <f t="shared" si="5"/>
        <v>27</v>
      </c>
      <c r="AD27" s="12">
        <f t="shared" si="6"/>
        <v>0.5625</v>
      </c>
      <c r="AE27" s="9" t="s">
        <v>43</v>
      </c>
      <c r="AF27" s="8">
        <v>2</v>
      </c>
      <c r="AG27" s="8">
        <v>1</v>
      </c>
      <c r="AH27" s="8">
        <v>0</v>
      </c>
      <c r="AI27" s="8">
        <v>1</v>
      </c>
      <c r="AJ27" s="8">
        <v>0.75</v>
      </c>
      <c r="AK27" s="13">
        <f t="shared" si="2"/>
        <v>0.54062500000000002</v>
      </c>
      <c r="AL27" s="13">
        <f t="shared" si="3"/>
        <v>6.4638157894736814E-2</v>
      </c>
      <c r="AM27" s="14">
        <f t="shared" si="4"/>
        <v>2.4562500000000007</v>
      </c>
    </row>
    <row r="28" spans="1:39" x14ac:dyDescent="0.2">
      <c r="A28" s="8"/>
      <c r="B28" s="8" t="s">
        <v>61</v>
      </c>
      <c r="C28" s="8" t="s">
        <v>62</v>
      </c>
      <c r="D28" s="9"/>
      <c r="E28" s="10" t="s">
        <v>28</v>
      </c>
      <c r="F28" s="10" t="s">
        <v>41</v>
      </c>
      <c r="G28" s="10" t="s">
        <v>54</v>
      </c>
      <c r="H28" s="11">
        <v>0.5</v>
      </c>
      <c r="I28" s="9">
        <v>5</v>
      </c>
      <c r="J28" s="9">
        <v>2</v>
      </c>
      <c r="K28" s="9">
        <v>3</v>
      </c>
      <c r="L28" s="9">
        <v>0</v>
      </c>
      <c r="M28" s="9"/>
      <c r="N28" s="9">
        <f t="shared" si="0"/>
        <v>4</v>
      </c>
      <c r="O28" s="12">
        <f t="shared" si="1"/>
        <v>0.4</v>
      </c>
      <c r="P28" s="9" t="s">
        <v>39</v>
      </c>
      <c r="Q28" s="9"/>
      <c r="R28" s="9"/>
      <c r="S28" s="9"/>
      <c r="T28" s="9"/>
      <c r="U28" s="9"/>
      <c r="V28" s="8"/>
      <c r="W28" s="11">
        <v>0.5</v>
      </c>
      <c r="X28" s="8">
        <v>24</v>
      </c>
      <c r="Y28" s="8">
        <v>13</v>
      </c>
      <c r="Z28" s="8">
        <v>10</v>
      </c>
      <c r="AA28" s="8">
        <v>1</v>
      </c>
      <c r="AB28" s="8">
        <v>0</v>
      </c>
      <c r="AC28" s="9">
        <f t="shared" si="5"/>
        <v>27</v>
      </c>
      <c r="AD28" s="12">
        <f t="shared" si="6"/>
        <v>0.5625</v>
      </c>
      <c r="AE28" s="9" t="s">
        <v>43</v>
      </c>
      <c r="AF28" s="8">
        <v>2</v>
      </c>
      <c r="AG28" s="8">
        <v>1</v>
      </c>
      <c r="AH28" s="8">
        <v>0</v>
      </c>
      <c r="AI28" s="8">
        <v>1</v>
      </c>
      <c r="AJ28" s="8">
        <v>0.75</v>
      </c>
      <c r="AK28" s="13">
        <f t="shared" si="2"/>
        <v>0.54062500000000002</v>
      </c>
      <c r="AL28" s="13">
        <f t="shared" si="3"/>
        <v>-0.140625</v>
      </c>
      <c r="AM28" s="14">
        <f t="shared" si="4"/>
        <v>-1.40625</v>
      </c>
    </row>
    <row r="29" spans="1:39" x14ac:dyDescent="0.2">
      <c r="A29" s="8"/>
      <c r="B29" s="8" t="s">
        <v>64</v>
      </c>
      <c r="C29" s="8" t="s">
        <v>65</v>
      </c>
      <c r="D29" s="9">
        <v>35</v>
      </c>
      <c r="E29" s="10" t="s">
        <v>28</v>
      </c>
      <c r="F29" s="10" t="s">
        <v>51</v>
      </c>
      <c r="G29" s="10" t="s">
        <v>51</v>
      </c>
      <c r="H29" s="11">
        <v>0.5</v>
      </c>
      <c r="I29" s="9">
        <v>14</v>
      </c>
      <c r="J29" s="9">
        <v>6</v>
      </c>
      <c r="K29" s="9">
        <v>8</v>
      </c>
      <c r="L29" s="9">
        <v>0</v>
      </c>
      <c r="M29" s="9"/>
      <c r="N29" s="9">
        <f t="shared" si="0"/>
        <v>12</v>
      </c>
      <c r="O29" s="12">
        <f t="shared" si="1"/>
        <v>0.42857142857142855</v>
      </c>
      <c r="P29" s="9" t="s">
        <v>35</v>
      </c>
      <c r="Q29" s="9"/>
      <c r="R29" s="9"/>
      <c r="S29" s="9"/>
      <c r="T29" s="9"/>
      <c r="U29" s="9"/>
      <c r="V29" s="8"/>
      <c r="W29" s="11">
        <v>0.5</v>
      </c>
      <c r="X29" s="8">
        <v>24</v>
      </c>
      <c r="Y29" s="8">
        <v>6</v>
      </c>
      <c r="Z29" s="8">
        <v>18</v>
      </c>
      <c r="AA29" s="8">
        <v>0</v>
      </c>
      <c r="AB29" s="8">
        <v>0</v>
      </c>
      <c r="AC29" s="9">
        <f t="shared" si="5"/>
        <v>12</v>
      </c>
      <c r="AD29" s="12">
        <f t="shared" si="6"/>
        <v>0.25</v>
      </c>
      <c r="AE29" s="9" t="s">
        <v>35</v>
      </c>
      <c r="AF29" s="8"/>
      <c r="AG29" s="8"/>
      <c r="AH29" s="8"/>
      <c r="AI29" s="8"/>
      <c r="AJ29" s="8"/>
      <c r="AK29" s="13">
        <f t="shared" si="2"/>
        <v>0.33750000000000002</v>
      </c>
      <c r="AL29" s="13">
        <f t="shared" si="3"/>
        <v>9.1071428571428525E-2</v>
      </c>
      <c r="AM29" s="14">
        <f t="shared" si="4"/>
        <v>2.5499999999999989</v>
      </c>
    </row>
    <row r="30" spans="1:39" x14ac:dyDescent="0.2">
      <c r="A30" s="8"/>
      <c r="B30" s="8" t="s">
        <v>66</v>
      </c>
      <c r="C30" s="8" t="s">
        <v>65</v>
      </c>
      <c r="D30" s="9">
        <v>42</v>
      </c>
      <c r="E30" s="10" t="s">
        <v>28</v>
      </c>
      <c r="F30" s="10" t="s">
        <v>51</v>
      </c>
      <c r="G30" s="10" t="s">
        <v>51</v>
      </c>
      <c r="H30" s="11">
        <v>0.5</v>
      </c>
      <c r="I30" s="9">
        <v>10</v>
      </c>
      <c r="J30" s="9">
        <v>3</v>
      </c>
      <c r="K30" s="9">
        <v>7</v>
      </c>
      <c r="L30" s="9">
        <v>0</v>
      </c>
      <c r="M30" s="9"/>
      <c r="N30" s="9">
        <f t="shared" si="0"/>
        <v>6</v>
      </c>
      <c r="O30" s="12">
        <f t="shared" si="1"/>
        <v>0.3</v>
      </c>
      <c r="P30" s="9" t="s">
        <v>35</v>
      </c>
      <c r="Q30" s="9"/>
      <c r="R30" s="9"/>
      <c r="S30" s="9"/>
      <c r="T30" s="9"/>
      <c r="U30" s="9"/>
      <c r="V30" s="8"/>
      <c r="W30" s="11">
        <v>0.5</v>
      </c>
      <c r="X30" s="8">
        <v>24</v>
      </c>
      <c r="Y30" s="8">
        <v>6</v>
      </c>
      <c r="Z30" s="8">
        <v>18</v>
      </c>
      <c r="AA30" s="8">
        <v>0</v>
      </c>
      <c r="AB30" s="8">
        <v>0</v>
      </c>
      <c r="AC30" s="9">
        <f t="shared" si="5"/>
        <v>12</v>
      </c>
      <c r="AD30" s="12">
        <f t="shared" si="6"/>
        <v>0.25</v>
      </c>
      <c r="AE30" s="9" t="s">
        <v>35</v>
      </c>
      <c r="AF30" s="8"/>
      <c r="AG30" s="8"/>
      <c r="AH30" s="8"/>
      <c r="AI30" s="8"/>
      <c r="AJ30" s="8"/>
      <c r="AK30" s="13">
        <f t="shared" si="2"/>
        <v>0.33750000000000002</v>
      </c>
      <c r="AL30" s="13">
        <f t="shared" si="3"/>
        <v>-3.7500000000000033E-2</v>
      </c>
      <c r="AM30" s="14">
        <f t="shared" si="4"/>
        <v>-0.75</v>
      </c>
    </row>
    <row r="31" spans="1:39" x14ac:dyDescent="0.2">
      <c r="A31" s="8"/>
      <c r="B31" s="8" t="s">
        <v>60</v>
      </c>
      <c r="C31" s="8" t="s">
        <v>65</v>
      </c>
      <c r="D31" s="9">
        <v>34</v>
      </c>
      <c r="E31" s="10" t="s">
        <v>28</v>
      </c>
      <c r="F31" s="10" t="s">
        <v>29</v>
      </c>
      <c r="G31" s="10" t="s">
        <v>29</v>
      </c>
      <c r="H31" s="11">
        <v>0.5</v>
      </c>
      <c r="I31" s="9">
        <v>24</v>
      </c>
      <c r="J31" s="9">
        <v>13</v>
      </c>
      <c r="K31" s="9">
        <v>11</v>
      </c>
      <c r="L31" s="9">
        <v>0</v>
      </c>
      <c r="M31" s="9"/>
      <c r="N31" s="9">
        <f t="shared" si="0"/>
        <v>26</v>
      </c>
      <c r="O31" s="12">
        <f t="shared" si="1"/>
        <v>0.54166666666666663</v>
      </c>
      <c r="P31" s="9" t="s">
        <v>43</v>
      </c>
      <c r="Q31" s="9">
        <v>2</v>
      </c>
      <c r="R31" s="9">
        <v>2</v>
      </c>
      <c r="S31" s="9">
        <v>0</v>
      </c>
      <c r="T31" s="9">
        <v>0</v>
      </c>
      <c r="U31" s="9">
        <v>1</v>
      </c>
      <c r="V31" s="8" t="s">
        <v>44</v>
      </c>
      <c r="W31" s="11">
        <v>0.5</v>
      </c>
      <c r="X31" s="8">
        <v>24</v>
      </c>
      <c r="Y31" s="8">
        <v>13</v>
      </c>
      <c r="Z31" s="8">
        <v>9</v>
      </c>
      <c r="AA31" s="8">
        <v>2</v>
      </c>
      <c r="AB31" s="8">
        <v>0</v>
      </c>
      <c r="AC31" s="9">
        <f t="shared" si="5"/>
        <v>28</v>
      </c>
      <c r="AD31" s="12">
        <f t="shared" si="6"/>
        <v>0.58333333333333337</v>
      </c>
      <c r="AE31" s="9" t="s">
        <v>43</v>
      </c>
      <c r="AF31" s="8">
        <v>2</v>
      </c>
      <c r="AG31" s="8">
        <v>1</v>
      </c>
      <c r="AH31" s="8">
        <v>1</v>
      </c>
      <c r="AI31" s="8">
        <v>0</v>
      </c>
      <c r="AJ31" s="8">
        <v>0.5</v>
      </c>
      <c r="AK31" s="13">
        <f t="shared" si="2"/>
        <v>0.5541666666666667</v>
      </c>
      <c r="AL31" s="13">
        <f t="shared" si="3"/>
        <v>-1.2500000000000067E-2</v>
      </c>
      <c r="AM31" s="14">
        <f t="shared" si="4"/>
        <v>-0.60000000000000142</v>
      </c>
    </row>
    <row r="32" spans="1:39" x14ac:dyDescent="0.2">
      <c r="A32" s="8"/>
      <c r="B32" s="8" t="s">
        <v>49</v>
      </c>
      <c r="C32" s="8" t="s">
        <v>65</v>
      </c>
      <c r="D32" s="9"/>
      <c r="E32" s="10" t="s">
        <v>28</v>
      </c>
      <c r="F32" s="10" t="s">
        <v>37</v>
      </c>
      <c r="G32" s="10" t="s">
        <v>38</v>
      </c>
      <c r="H32" s="11">
        <v>0.5</v>
      </c>
      <c r="I32" s="9">
        <v>24</v>
      </c>
      <c r="J32" s="9">
        <v>16</v>
      </c>
      <c r="K32" s="9">
        <v>8</v>
      </c>
      <c r="L32" s="9">
        <v>0</v>
      </c>
      <c r="M32" s="9"/>
      <c r="N32" s="9">
        <f t="shared" si="0"/>
        <v>32</v>
      </c>
      <c r="O32" s="12">
        <f t="shared" si="1"/>
        <v>0.66666666666666663</v>
      </c>
      <c r="P32" s="9" t="s">
        <v>30</v>
      </c>
      <c r="Q32" s="9">
        <v>2</v>
      </c>
      <c r="R32" s="9">
        <v>0</v>
      </c>
      <c r="S32" s="9">
        <v>2</v>
      </c>
      <c r="T32" s="9">
        <v>0</v>
      </c>
      <c r="U32" s="9">
        <v>0</v>
      </c>
      <c r="V32" s="8"/>
      <c r="W32" s="11">
        <v>0.5</v>
      </c>
      <c r="X32" s="8">
        <v>24</v>
      </c>
      <c r="Y32" s="8">
        <v>14</v>
      </c>
      <c r="Z32" s="8">
        <v>9</v>
      </c>
      <c r="AA32" s="8">
        <v>1</v>
      </c>
      <c r="AB32" s="8">
        <v>0</v>
      </c>
      <c r="AC32" s="9">
        <f t="shared" si="5"/>
        <v>29</v>
      </c>
      <c r="AD32" s="12">
        <f t="shared" si="6"/>
        <v>0.60416666666666663</v>
      </c>
      <c r="AE32" s="9" t="s">
        <v>30</v>
      </c>
      <c r="AF32" s="8">
        <v>2</v>
      </c>
      <c r="AG32" s="8">
        <v>1</v>
      </c>
      <c r="AH32" s="8">
        <v>1</v>
      </c>
      <c r="AI32" s="8">
        <v>0</v>
      </c>
      <c r="AJ32" s="8">
        <v>0.5</v>
      </c>
      <c r="AK32" s="13">
        <f t="shared" si="2"/>
        <v>0.56770833333333326</v>
      </c>
      <c r="AL32" s="13">
        <f t="shared" si="3"/>
        <v>9.895833333333337E-2</v>
      </c>
      <c r="AM32" s="14">
        <f t="shared" si="4"/>
        <v>4.7500000000000036</v>
      </c>
    </row>
    <row r="33" spans="1:39" x14ac:dyDescent="0.2">
      <c r="A33" s="8"/>
      <c r="B33" s="8" t="s">
        <v>63</v>
      </c>
      <c r="C33" s="8" t="s">
        <v>65</v>
      </c>
      <c r="D33" s="9"/>
      <c r="E33" s="10" t="s">
        <v>28</v>
      </c>
      <c r="F33" s="10" t="s">
        <v>41</v>
      </c>
      <c r="G33" s="10" t="s">
        <v>54</v>
      </c>
      <c r="H33" s="11">
        <v>0.5</v>
      </c>
      <c r="I33" s="9">
        <v>24</v>
      </c>
      <c r="J33" s="9">
        <v>10</v>
      </c>
      <c r="K33" s="9">
        <v>14</v>
      </c>
      <c r="L33" s="9">
        <v>0</v>
      </c>
      <c r="M33" s="9"/>
      <c r="N33" s="9">
        <f t="shared" si="0"/>
        <v>20</v>
      </c>
      <c r="O33" s="12">
        <f t="shared" si="1"/>
        <v>0.41666666666666669</v>
      </c>
      <c r="P33" s="9" t="s">
        <v>39</v>
      </c>
      <c r="Q33" s="9"/>
      <c r="R33" s="9"/>
      <c r="S33" s="9"/>
      <c r="T33" s="9"/>
      <c r="U33" s="9"/>
      <c r="V33" s="8"/>
      <c r="W33" s="11">
        <v>0.5</v>
      </c>
      <c r="X33" s="8">
        <v>24</v>
      </c>
      <c r="Y33" s="8">
        <v>13</v>
      </c>
      <c r="Z33" s="8">
        <v>10</v>
      </c>
      <c r="AA33" s="8">
        <v>1</v>
      </c>
      <c r="AB33" s="8">
        <v>0</v>
      </c>
      <c r="AC33" s="9">
        <f t="shared" si="5"/>
        <v>27</v>
      </c>
      <c r="AD33" s="12">
        <f t="shared" si="6"/>
        <v>0.5625</v>
      </c>
      <c r="AE33" s="9" t="s">
        <v>39</v>
      </c>
      <c r="AF33" s="8"/>
      <c r="AG33" s="8"/>
      <c r="AH33" s="8"/>
      <c r="AI33" s="8"/>
      <c r="AJ33" s="8"/>
      <c r="AK33" s="13">
        <f t="shared" si="2"/>
        <v>0.54062500000000002</v>
      </c>
      <c r="AL33" s="13">
        <f t="shared" si="3"/>
        <v>-0.12395833333333334</v>
      </c>
      <c r="AM33" s="14">
        <f t="shared" si="4"/>
        <v>-5.9500000000000028</v>
      </c>
    </row>
    <row r="34" spans="1:39" x14ac:dyDescent="0.2">
      <c r="A34" s="8"/>
      <c r="B34" s="8" t="s">
        <v>33</v>
      </c>
      <c r="C34" s="8" t="s">
        <v>67</v>
      </c>
      <c r="D34" s="9">
        <v>39</v>
      </c>
      <c r="E34" s="10" t="s">
        <v>28</v>
      </c>
      <c r="F34" s="10" t="s">
        <v>68</v>
      </c>
      <c r="G34" s="10" t="s">
        <v>68</v>
      </c>
      <c r="H34" s="11">
        <v>0.5</v>
      </c>
      <c r="I34" s="9">
        <v>30</v>
      </c>
      <c r="J34" s="9">
        <v>6</v>
      </c>
      <c r="K34" s="9">
        <v>24</v>
      </c>
      <c r="L34" s="9">
        <v>0</v>
      </c>
      <c r="M34" s="9"/>
      <c r="N34" s="9">
        <f t="shared" si="0"/>
        <v>12</v>
      </c>
      <c r="O34" s="12">
        <f t="shared" si="1"/>
        <v>0.2</v>
      </c>
      <c r="P34" s="9" t="s">
        <v>69</v>
      </c>
      <c r="Q34" s="9"/>
      <c r="R34" s="9"/>
      <c r="S34" s="9"/>
      <c r="T34" s="9"/>
      <c r="U34" s="9"/>
      <c r="V34" s="8"/>
      <c r="W34" s="11">
        <v>0.5</v>
      </c>
      <c r="X34" s="8" t="s">
        <v>31</v>
      </c>
      <c r="Y34" s="8" t="s">
        <v>31</v>
      </c>
      <c r="Z34" s="8" t="s">
        <v>31</v>
      </c>
      <c r="AA34" s="8" t="s">
        <v>31</v>
      </c>
      <c r="AB34" s="8" t="s">
        <v>31</v>
      </c>
      <c r="AC34" s="9"/>
      <c r="AD34" s="12"/>
      <c r="AE34" s="9" t="s">
        <v>31</v>
      </c>
      <c r="AF34" s="8" t="s">
        <v>31</v>
      </c>
      <c r="AG34" s="8" t="s">
        <v>31</v>
      </c>
      <c r="AH34" s="8" t="s">
        <v>31</v>
      </c>
      <c r="AI34" s="8" t="s">
        <v>31</v>
      </c>
      <c r="AJ34" s="8" t="s">
        <v>31</v>
      </c>
      <c r="AK34" s="13">
        <f t="shared" si="2"/>
        <v>0.33400000000000002</v>
      </c>
      <c r="AL34" s="13">
        <f t="shared" si="3"/>
        <v>-0.13400000000000001</v>
      </c>
      <c r="AM34" s="14">
        <f t="shared" si="4"/>
        <v>-8.0400000000000027</v>
      </c>
    </row>
    <row r="35" spans="1:39" x14ac:dyDescent="0.2">
      <c r="A35" s="8"/>
      <c r="B35" s="8" t="s">
        <v>70</v>
      </c>
      <c r="C35" s="8" t="s">
        <v>67</v>
      </c>
      <c r="D35" s="9">
        <v>43</v>
      </c>
      <c r="E35" s="10" t="s">
        <v>28</v>
      </c>
      <c r="F35" s="10" t="s">
        <v>51</v>
      </c>
      <c r="G35" s="10" t="s">
        <v>51</v>
      </c>
      <c r="H35" s="11">
        <v>0.5</v>
      </c>
      <c r="I35" s="9">
        <v>30</v>
      </c>
      <c r="J35" s="9">
        <v>19</v>
      </c>
      <c r="K35" s="9">
        <v>10</v>
      </c>
      <c r="L35" s="9">
        <v>1</v>
      </c>
      <c r="M35" s="9"/>
      <c r="N35" s="9">
        <f t="shared" si="0"/>
        <v>39</v>
      </c>
      <c r="O35" s="12">
        <f t="shared" si="1"/>
        <v>0.65</v>
      </c>
      <c r="P35" s="9" t="s">
        <v>30</v>
      </c>
      <c r="Q35" s="9"/>
      <c r="R35" s="9"/>
      <c r="S35" s="9"/>
      <c r="T35" s="9"/>
      <c r="U35" s="9"/>
      <c r="V35" s="8"/>
      <c r="W35" s="11">
        <v>0.5</v>
      </c>
      <c r="X35" s="8">
        <v>24</v>
      </c>
      <c r="Y35" s="8">
        <v>9</v>
      </c>
      <c r="Z35" s="8">
        <v>15</v>
      </c>
      <c r="AA35" s="8">
        <v>0</v>
      </c>
      <c r="AB35" s="8">
        <v>0</v>
      </c>
      <c r="AC35" s="9">
        <f>2*Y35+AA35+AB35</f>
        <v>18</v>
      </c>
      <c r="AD35" s="12">
        <f>AC35/SUM(Y35:AB35)/2</f>
        <v>0.375</v>
      </c>
      <c r="AE35" s="9" t="s">
        <v>35</v>
      </c>
      <c r="AF35" s="8"/>
      <c r="AG35" s="8"/>
      <c r="AH35" s="8"/>
      <c r="AI35" s="8"/>
      <c r="AJ35" s="8"/>
      <c r="AK35" s="13">
        <f t="shared" si="2"/>
        <v>0.41875000000000001</v>
      </c>
      <c r="AL35" s="13">
        <f t="shared" si="3"/>
        <v>0.23125000000000001</v>
      </c>
      <c r="AM35" s="14">
        <f t="shared" si="4"/>
        <v>13.875</v>
      </c>
    </row>
    <row r="36" spans="1:39" x14ac:dyDescent="0.2">
      <c r="A36" s="8"/>
      <c r="B36" s="8" t="s">
        <v>60</v>
      </c>
      <c r="C36" s="8" t="s">
        <v>67</v>
      </c>
      <c r="D36" s="9">
        <v>35</v>
      </c>
      <c r="E36" s="10" t="s">
        <v>28</v>
      </c>
      <c r="F36" s="10" t="s">
        <v>29</v>
      </c>
      <c r="G36" s="10" t="s">
        <v>29</v>
      </c>
      <c r="H36" s="11">
        <v>0.5</v>
      </c>
      <c r="I36" s="9">
        <v>30</v>
      </c>
      <c r="J36" s="9">
        <v>17</v>
      </c>
      <c r="K36" s="9">
        <v>11</v>
      </c>
      <c r="L36" s="9">
        <v>2</v>
      </c>
      <c r="M36" s="9"/>
      <c r="N36" s="9">
        <f t="shared" si="0"/>
        <v>36</v>
      </c>
      <c r="O36" s="12">
        <f t="shared" si="1"/>
        <v>0.6</v>
      </c>
      <c r="P36" s="9" t="s">
        <v>39</v>
      </c>
      <c r="Q36" s="9">
        <v>2</v>
      </c>
      <c r="R36" s="9">
        <v>2</v>
      </c>
      <c r="S36" s="9">
        <v>0</v>
      </c>
      <c r="T36" s="9">
        <v>0</v>
      </c>
      <c r="U36" s="9">
        <v>1</v>
      </c>
      <c r="V36" s="8" t="s">
        <v>46</v>
      </c>
      <c r="W36" s="11">
        <v>0.5</v>
      </c>
      <c r="X36" s="8">
        <v>24</v>
      </c>
      <c r="Y36" s="8">
        <v>13</v>
      </c>
      <c r="Z36" s="8">
        <v>11</v>
      </c>
      <c r="AA36" s="8">
        <v>0</v>
      </c>
      <c r="AB36" s="8">
        <v>0</v>
      </c>
      <c r="AC36" s="9">
        <f>2*Y36+AA36+AB36</f>
        <v>26</v>
      </c>
      <c r="AD36" s="12">
        <f>AC36/SUM(Y36:AB36)/2</f>
        <v>0.54166666666666663</v>
      </c>
      <c r="AE36" s="9" t="s">
        <v>43</v>
      </c>
      <c r="AF36" s="8">
        <v>2</v>
      </c>
      <c r="AG36" s="8">
        <v>2</v>
      </c>
      <c r="AH36" s="8">
        <v>0</v>
      </c>
      <c r="AI36" s="8">
        <v>0</v>
      </c>
      <c r="AJ36" s="8">
        <v>1</v>
      </c>
      <c r="AK36" s="13">
        <f t="shared" si="2"/>
        <v>0.52708333333333335</v>
      </c>
      <c r="AL36" s="13">
        <f t="shared" si="3"/>
        <v>7.291666666666663E-2</v>
      </c>
      <c r="AM36" s="14">
        <f t="shared" si="4"/>
        <v>4.375</v>
      </c>
    </row>
    <row r="37" spans="1:39" x14ac:dyDescent="0.2">
      <c r="A37" s="8"/>
      <c r="B37" s="8" t="s">
        <v>36</v>
      </c>
      <c r="C37" s="8" t="s">
        <v>67</v>
      </c>
      <c r="D37" s="9">
        <v>34</v>
      </c>
      <c r="E37" s="10" t="s">
        <v>28</v>
      </c>
      <c r="F37" s="10" t="s">
        <v>71</v>
      </c>
      <c r="G37" s="10" t="s">
        <v>71</v>
      </c>
      <c r="H37" s="11">
        <v>0.5</v>
      </c>
      <c r="I37" s="9">
        <v>30</v>
      </c>
      <c r="J37" s="9">
        <v>9</v>
      </c>
      <c r="K37" s="9">
        <v>19</v>
      </c>
      <c r="L37" s="9">
        <v>2</v>
      </c>
      <c r="M37" s="9"/>
      <c r="N37" s="9">
        <f t="shared" si="0"/>
        <v>20</v>
      </c>
      <c r="O37" s="12">
        <f t="shared" si="1"/>
        <v>0.33333333333333331</v>
      </c>
      <c r="P37" s="9" t="s">
        <v>72</v>
      </c>
      <c r="Q37" s="9"/>
      <c r="R37" s="9"/>
      <c r="S37" s="9"/>
      <c r="T37" s="9"/>
      <c r="U37" s="9"/>
      <c r="V37" s="8"/>
      <c r="W37" s="11">
        <v>0.5</v>
      </c>
      <c r="X37" s="8" t="s">
        <v>31</v>
      </c>
      <c r="Y37" s="8" t="s">
        <v>31</v>
      </c>
      <c r="Z37" s="8" t="s">
        <v>31</v>
      </c>
      <c r="AA37" s="8" t="s">
        <v>31</v>
      </c>
      <c r="AB37" s="8" t="s">
        <v>31</v>
      </c>
      <c r="AC37" s="9"/>
      <c r="AD37" s="12"/>
      <c r="AE37" s="9" t="s">
        <v>31</v>
      </c>
      <c r="AF37" s="8" t="s">
        <v>31</v>
      </c>
      <c r="AG37" s="8" t="s">
        <v>31</v>
      </c>
      <c r="AH37" s="8" t="s">
        <v>31</v>
      </c>
      <c r="AI37" s="8" t="s">
        <v>31</v>
      </c>
      <c r="AJ37" s="8" t="s">
        <v>31</v>
      </c>
      <c r="AK37" s="13">
        <f t="shared" si="2"/>
        <v>0.33400000000000002</v>
      </c>
      <c r="AL37" s="13">
        <f t="shared" si="3"/>
        <v>-6.6666666666670427E-4</v>
      </c>
      <c r="AM37" s="14">
        <f t="shared" si="4"/>
        <v>-4.00000000000027E-2</v>
      </c>
    </row>
    <row r="38" spans="1:39" x14ac:dyDescent="0.2">
      <c r="A38" s="8"/>
      <c r="B38" s="8" t="s">
        <v>49</v>
      </c>
      <c r="C38" s="8" t="s">
        <v>67</v>
      </c>
      <c r="D38" s="9"/>
      <c r="E38" s="10" t="s">
        <v>28</v>
      </c>
      <c r="F38" s="10" t="s">
        <v>37</v>
      </c>
      <c r="G38" s="10" t="s">
        <v>38</v>
      </c>
      <c r="H38" s="11">
        <v>0.5</v>
      </c>
      <c r="I38" s="9">
        <v>30</v>
      </c>
      <c r="J38" s="9">
        <v>17</v>
      </c>
      <c r="K38" s="9">
        <v>12</v>
      </c>
      <c r="L38" s="9">
        <v>1</v>
      </c>
      <c r="M38" s="9"/>
      <c r="N38" s="9">
        <f t="shared" si="0"/>
        <v>35</v>
      </c>
      <c r="O38" s="12">
        <f t="shared" si="1"/>
        <v>0.58333333333333337</v>
      </c>
      <c r="P38" s="9" t="s">
        <v>35</v>
      </c>
      <c r="Q38" s="9"/>
      <c r="R38" s="9"/>
      <c r="S38" s="9"/>
      <c r="T38" s="9"/>
      <c r="U38" s="9"/>
      <c r="V38" s="8"/>
      <c r="W38" s="11">
        <v>0.5</v>
      </c>
      <c r="X38" s="8">
        <v>24</v>
      </c>
      <c r="Y38" s="8">
        <v>16</v>
      </c>
      <c r="Z38" s="8">
        <v>8</v>
      </c>
      <c r="AA38" s="8">
        <v>0</v>
      </c>
      <c r="AB38" s="8">
        <v>0</v>
      </c>
      <c r="AC38" s="9">
        <f>2*Y38+AA38+AB38</f>
        <v>32</v>
      </c>
      <c r="AD38" s="12">
        <f>AC38/SUM(Y38:AB38)/2</f>
        <v>0.66666666666666663</v>
      </c>
      <c r="AE38" s="9" t="s">
        <v>30</v>
      </c>
      <c r="AF38" s="8">
        <v>2</v>
      </c>
      <c r="AG38" s="8">
        <v>0</v>
      </c>
      <c r="AH38" s="8">
        <v>2</v>
      </c>
      <c r="AI38" s="8">
        <v>0</v>
      </c>
      <c r="AJ38" s="8">
        <v>0</v>
      </c>
      <c r="AK38" s="13">
        <f t="shared" si="2"/>
        <v>0.60833333333333328</v>
      </c>
      <c r="AL38" s="13">
        <f t="shared" si="3"/>
        <v>-2.4999999999999911E-2</v>
      </c>
      <c r="AM38" s="14">
        <f t="shared" si="4"/>
        <v>-1.5</v>
      </c>
    </row>
    <row r="39" spans="1:39" x14ac:dyDescent="0.2">
      <c r="A39" s="8"/>
      <c r="B39" s="8" t="s">
        <v>73</v>
      </c>
      <c r="C39" s="8" t="s">
        <v>67</v>
      </c>
      <c r="D39" s="9"/>
      <c r="E39" s="10" t="s">
        <v>28</v>
      </c>
      <c r="F39" s="10" t="s">
        <v>41</v>
      </c>
      <c r="G39" s="10" t="s">
        <v>54</v>
      </c>
      <c r="H39" s="11">
        <v>0.5</v>
      </c>
      <c r="I39" s="9">
        <v>30</v>
      </c>
      <c r="J39" s="9">
        <v>19</v>
      </c>
      <c r="K39" s="9">
        <v>11</v>
      </c>
      <c r="L39" s="9">
        <v>0</v>
      </c>
      <c r="M39" s="9"/>
      <c r="N39" s="9">
        <f t="shared" si="0"/>
        <v>38</v>
      </c>
      <c r="O39" s="12">
        <f t="shared" si="1"/>
        <v>0.6333333333333333</v>
      </c>
      <c r="P39" s="9" t="s">
        <v>43</v>
      </c>
      <c r="Q39" s="9">
        <v>2</v>
      </c>
      <c r="R39" s="9">
        <v>0</v>
      </c>
      <c r="S39" s="9">
        <v>2</v>
      </c>
      <c r="T39" s="9">
        <v>0</v>
      </c>
      <c r="U39" s="9">
        <v>0</v>
      </c>
      <c r="V39" s="8"/>
      <c r="W39" s="11">
        <v>0.5</v>
      </c>
      <c r="X39" s="8">
        <v>24</v>
      </c>
      <c r="Y39" s="8">
        <v>10</v>
      </c>
      <c r="Z39" s="8">
        <v>14</v>
      </c>
      <c r="AA39" s="8">
        <v>0</v>
      </c>
      <c r="AB39" s="8">
        <v>0</v>
      </c>
      <c r="AC39" s="9">
        <f>2*Y39+AA39+AB39</f>
        <v>20</v>
      </c>
      <c r="AD39" s="12">
        <f>AC39/SUM(Y39:AB39)/2</f>
        <v>0.41666666666666669</v>
      </c>
      <c r="AE39" s="9" t="s">
        <v>39</v>
      </c>
      <c r="AF39" s="8"/>
      <c r="AG39" s="8"/>
      <c r="AH39" s="8"/>
      <c r="AI39" s="8"/>
      <c r="AJ39" s="8"/>
      <c r="AK39" s="13">
        <f t="shared" si="2"/>
        <v>0.44583333333333336</v>
      </c>
      <c r="AL39" s="13">
        <f t="shared" si="3"/>
        <v>0.18749999999999994</v>
      </c>
      <c r="AM39" s="14">
        <f t="shared" si="4"/>
        <v>11.25</v>
      </c>
    </row>
    <row r="40" spans="1:39" x14ac:dyDescent="0.2">
      <c r="A40" s="8"/>
      <c r="B40" s="8" t="s">
        <v>33</v>
      </c>
      <c r="C40" s="8" t="s">
        <v>74</v>
      </c>
      <c r="D40" s="9">
        <v>40</v>
      </c>
      <c r="E40" s="10" t="s">
        <v>28</v>
      </c>
      <c r="F40" s="10" t="s">
        <v>68</v>
      </c>
      <c r="G40" s="10" t="s">
        <v>68</v>
      </c>
      <c r="H40" s="11">
        <v>0.5</v>
      </c>
      <c r="I40" s="9">
        <v>36</v>
      </c>
      <c r="J40" s="9">
        <v>17</v>
      </c>
      <c r="K40" s="9">
        <v>15</v>
      </c>
      <c r="L40" s="9">
        <v>4</v>
      </c>
      <c r="M40" s="9"/>
      <c r="N40" s="9">
        <f t="shared" si="0"/>
        <v>38</v>
      </c>
      <c r="O40" s="12">
        <f t="shared" si="1"/>
        <v>0.52777777777777779</v>
      </c>
      <c r="P40" s="9" t="s">
        <v>35</v>
      </c>
      <c r="Q40" s="9"/>
      <c r="R40" s="9"/>
      <c r="S40" s="9"/>
      <c r="T40" s="9"/>
      <c r="U40" s="9"/>
      <c r="V40" s="8"/>
      <c r="W40" s="11">
        <v>0.5</v>
      </c>
      <c r="X40" s="8">
        <v>30</v>
      </c>
      <c r="Y40" s="8">
        <v>6</v>
      </c>
      <c r="Z40" s="8">
        <v>24</v>
      </c>
      <c r="AA40" s="8">
        <v>0</v>
      </c>
      <c r="AB40" s="8">
        <v>0</v>
      </c>
      <c r="AC40" s="9">
        <f>2*Y40+AA40+AB40</f>
        <v>12</v>
      </c>
      <c r="AD40" s="12">
        <f>AC40/SUM(Y40:AB40)/2</f>
        <v>0.2</v>
      </c>
      <c r="AE40" s="9" t="s">
        <v>69</v>
      </c>
      <c r="AF40" s="8"/>
      <c r="AG40" s="8"/>
      <c r="AH40" s="8"/>
      <c r="AI40" s="8"/>
      <c r="AJ40" s="8"/>
      <c r="AK40" s="13">
        <f t="shared" si="2"/>
        <v>0.30499999999999999</v>
      </c>
      <c r="AL40" s="13">
        <f t="shared" si="3"/>
        <v>0.2227777777777778</v>
      </c>
      <c r="AM40" s="14">
        <f t="shared" si="4"/>
        <v>16.04</v>
      </c>
    </row>
    <row r="41" spans="1:39" x14ac:dyDescent="0.2">
      <c r="A41" s="8"/>
      <c r="B41" s="8" t="s">
        <v>60</v>
      </c>
      <c r="C41" s="8" t="s">
        <v>74</v>
      </c>
      <c r="D41" s="9">
        <v>36</v>
      </c>
      <c r="E41" s="10" t="s">
        <v>28</v>
      </c>
      <c r="F41" s="10" t="s">
        <v>29</v>
      </c>
      <c r="G41" s="10" t="s">
        <v>29</v>
      </c>
      <c r="H41" s="11">
        <v>0.5</v>
      </c>
      <c r="I41" s="9">
        <v>36</v>
      </c>
      <c r="J41" s="9">
        <v>11</v>
      </c>
      <c r="K41" s="9">
        <v>24</v>
      </c>
      <c r="L41" s="9">
        <v>1</v>
      </c>
      <c r="M41" s="9"/>
      <c r="N41" s="9">
        <f t="shared" si="0"/>
        <v>23</v>
      </c>
      <c r="O41" s="12">
        <f t="shared" si="1"/>
        <v>0.31944444444444442</v>
      </c>
      <c r="P41" s="9" t="s">
        <v>75</v>
      </c>
      <c r="Q41" s="9"/>
      <c r="R41" s="9"/>
      <c r="S41" s="9"/>
      <c r="T41" s="9"/>
      <c r="U41" s="9"/>
      <c r="V41" s="8"/>
      <c r="W41" s="11">
        <v>0.5</v>
      </c>
      <c r="X41" s="8">
        <v>30</v>
      </c>
      <c r="Y41" s="8">
        <v>17</v>
      </c>
      <c r="Z41" s="8">
        <v>11</v>
      </c>
      <c r="AA41" s="8">
        <v>2</v>
      </c>
      <c r="AB41" s="8">
        <v>0</v>
      </c>
      <c r="AC41" s="9">
        <f>2*Y41+AA41+AB41</f>
        <v>36</v>
      </c>
      <c r="AD41" s="12">
        <f>AC41/SUM(Y41:AB41)/2</f>
        <v>0.6</v>
      </c>
      <c r="AE41" s="9" t="s">
        <v>39</v>
      </c>
      <c r="AF41" s="8">
        <v>2</v>
      </c>
      <c r="AG41" s="8">
        <v>2</v>
      </c>
      <c r="AH41" s="8">
        <v>0</v>
      </c>
      <c r="AI41" s="8">
        <v>0</v>
      </c>
      <c r="AJ41" s="8">
        <v>1</v>
      </c>
      <c r="AK41" s="13">
        <f t="shared" si="2"/>
        <v>0.56499999999999995</v>
      </c>
      <c r="AL41" s="13">
        <f t="shared" si="3"/>
        <v>-0.24555555555555553</v>
      </c>
      <c r="AM41" s="14">
        <f t="shared" si="4"/>
        <v>-17.679999999999993</v>
      </c>
    </row>
    <row r="42" spans="1:39" x14ac:dyDescent="0.2">
      <c r="A42" s="8"/>
      <c r="B42" s="8" t="s">
        <v>36</v>
      </c>
      <c r="C42" s="8" t="s">
        <v>74</v>
      </c>
      <c r="D42" s="9">
        <v>35</v>
      </c>
      <c r="E42" s="10" t="s">
        <v>28</v>
      </c>
      <c r="F42" s="10" t="s">
        <v>71</v>
      </c>
      <c r="G42" s="10" t="s">
        <v>71</v>
      </c>
      <c r="H42" s="11">
        <v>0.5</v>
      </c>
      <c r="I42" s="9">
        <v>36</v>
      </c>
      <c r="J42" s="9">
        <v>20</v>
      </c>
      <c r="K42" s="9">
        <v>11</v>
      </c>
      <c r="L42" s="9">
        <v>5</v>
      </c>
      <c r="M42" s="9"/>
      <c r="N42" s="9">
        <f t="shared" si="0"/>
        <v>45</v>
      </c>
      <c r="O42" s="12">
        <f t="shared" si="1"/>
        <v>0.625</v>
      </c>
      <c r="P42" s="9" t="s">
        <v>43</v>
      </c>
      <c r="Q42" s="9">
        <v>4</v>
      </c>
      <c r="R42" s="9">
        <v>2</v>
      </c>
      <c r="S42" s="9">
        <v>0</v>
      </c>
      <c r="T42" s="9">
        <v>2</v>
      </c>
      <c r="U42" s="9">
        <v>0.75</v>
      </c>
      <c r="V42" s="8" t="s">
        <v>44</v>
      </c>
      <c r="W42" s="11">
        <v>0.5</v>
      </c>
      <c r="X42" s="8">
        <v>30</v>
      </c>
      <c r="Y42" s="8">
        <v>9</v>
      </c>
      <c r="Z42" s="8">
        <v>19</v>
      </c>
      <c r="AA42" s="8">
        <v>2</v>
      </c>
      <c r="AB42" s="8">
        <v>0</v>
      </c>
      <c r="AC42" s="9">
        <f>2*Y42+AA42+AB42</f>
        <v>20</v>
      </c>
      <c r="AD42" s="12">
        <f>AC42/SUM(Y42:AB42)/2</f>
        <v>0.33333333333333331</v>
      </c>
      <c r="AE42" s="9" t="s">
        <v>72</v>
      </c>
      <c r="AF42" s="8"/>
      <c r="AG42" s="8"/>
      <c r="AH42" s="8"/>
      <c r="AI42" s="8"/>
      <c r="AJ42" s="8"/>
      <c r="AK42" s="13">
        <f t="shared" si="2"/>
        <v>0.39166666666666666</v>
      </c>
      <c r="AL42" s="13">
        <f t="shared" si="3"/>
        <v>0.23333333333333334</v>
      </c>
      <c r="AM42" s="14">
        <f t="shared" si="4"/>
        <v>16.8</v>
      </c>
    </row>
    <row r="43" spans="1:39" x14ac:dyDescent="0.2">
      <c r="A43" s="8"/>
      <c r="B43" s="8" t="s">
        <v>76</v>
      </c>
      <c r="C43" s="8" t="s">
        <v>74</v>
      </c>
      <c r="D43" s="9">
        <v>39</v>
      </c>
      <c r="E43" s="10" t="s">
        <v>28</v>
      </c>
      <c r="F43" s="10" t="s">
        <v>77</v>
      </c>
      <c r="G43" s="10" t="s">
        <v>77</v>
      </c>
      <c r="H43" s="11">
        <v>0.5</v>
      </c>
      <c r="I43" s="9">
        <v>36</v>
      </c>
      <c r="J43" s="9">
        <v>12</v>
      </c>
      <c r="K43" s="9">
        <v>20</v>
      </c>
      <c r="L43" s="9">
        <v>4</v>
      </c>
      <c r="M43" s="9"/>
      <c r="N43" s="9">
        <f t="shared" si="0"/>
        <v>28</v>
      </c>
      <c r="O43" s="12">
        <f t="shared" si="1"/>
        <v>0.3888888888888889</v>
      </c>
      <c r="P43" s="9" t="s">
        <v>35</v>
      </c>
      <c r="Q43" s="9"/>
      <c r="R43" s="9"/>
      <c r="S43" s="9"/>
      <c r="T43" s="9"/>
      <c r="U43" s="9"/>
      <c r="V43" s="8"/>
      <c r="W43" s="11">
        <v>0.5</v>
      </c>
      <c r="X43" s="8" t="s">
        <v>31</v>
      </c>
      <c r="Y43" s="8" t="s">
        <v>31</v>
      </c>
      <c r="Z43" s="8" t="s">
        <v>31</v>
      </c>
      <c r="AA43" s="8" t="s">
        <v>31</v>
      </c>
      <c r="AB43" s="8" t="s">
        <v>31</v>
      </c>
      <c r="AC43" s="9"/>
      <c r="AD43" s="12"/>
      <c r="AE43" s="9" t="s">
        <v>31</v>
      </c>
      <c r="AF43" s="8" t="s">
        <v>31</v>
      </c>
      <c r="AG43" s="8" t="s">
        <v>31</v>
      </c>
      <c r="AH43" s="8" t="s">
        <v>31</v>
      </c>
      <c r="AI43" s="8" t="s">
        <v>31</v>
      </c>
      <c r="AJ43" s="8" t="s">
        <v>31</v>
      </c>
      <c r="AK43" s="13">
        <f t="shared" si="2"/>
        <v>0.33400000000000002</v>
      </c>
      <c r="AL43" s="13">
        <f t="shared" si="3"/>
        <v>5.4888888888888876E-2</v>
      </c>
      <c r="AM43" s="14">
        <f t="shared" si="4"/>
        <v>3.9519999999999982</v>
      </c>
    </row>
    <row r="44" spans="1:39" x14ac:dyDescent="0.2">
      <c r="A44" s="8"/>
      <c r="B44" s="8" t="s">
        <v>78</v>
      </c>
      <c r="C44" s="8" t="s">
        <v>74</v>
      </c>
      <c r="D44" s="9"/>
      <c r="E44" s="10" t="s">
        <v>28</v>
      </c>
      <c r="F44" s="10" t="s">
        <v>37</v>
      </c>
      <c r="G44" s="10" t="s">
        <v>38</v>
      </c>
      <c r="H44" s="11">
        <v>0.5</v>
      </c>
      <c r="I44" s="9">
        <v>36</v>
      </c>
      <c r="J44" s="9">
        <v>24</v>
      </c>
      <c r="K44" s="9">
        <v>8</v>
      </c>
      <c r="L44" s="9">
        <v>4</v>
      </c>
      <c r="M44" s="9"/>
      <c r="N44" s="9">
        <f t="shared" si="0"/>
        <v>52</v>
      </c>
      <c r="O44" s="12">
        <f t="shared" si="1"/>
        <v>0.72222222222222221</v>
      </c>
      <c r="P44" s="9" t="s">
        <v>30</v>
      </c>
      <c r="Q44" s="9">
        <v>2</v>
      </c>
      <c r="R44" s="9">
        <v>0</v>
      </c>
      <c r="S44" s="9">
        <v>1</v>
      </c>
      <c r="T44" s="9">
        <v>1</v>
      </c>
      <c r="U44" s="9">
        <v>0.25</v>
      </c>
      <c r="V44" s="8"/>
      <c r="W44" s="11">
        <v>0.5</v>
      </c>
      <c r="X44" s="8">
        <v>30</v>
      </c>
      <c r="Y44" s="8">
        <v>17</v>
      </c>
      <c r="Z44" s="8">
        <v>12</v>
      </c>
      <c r="AA44" s="8">
        <v>1</v>
      </c>
      <c r="AB44" s="8">
        <v>0</v>
      </c>
      <c r="AC44" s="9">
        <f>2*Y44+AA44+AB44</f>
        <v>35</v>
      </c>
      <c r="AD44" s="12">
        <f>AC44/SUM(Y44:AB44)/2</f>
        <v>0.58333333333333337</v>
      </c>
      <c r="AE44" s="9" t="s">
        <v>35</v>
      </c>
      <c r="AF44" s="8"/>
      <c r="AG44" s="8"/>
      <c r="AH44" s="8"/>
      <c r="AI44" s="8"/>
      <c r="AJ44" s="8"/>
      <c r="AK44" s="13">
        <f t="shared" si="2"/>
        <v>0.5541666666666667</v>
      </c>
      <c r="AL44" s="13">
        <f t="shared" si="3"/>
        <v>0.16805555555555551</v>
      </c>
      <c r="AM44" s="14">
        <f t="shared" si="4"/>
        <v>12.099999999999994</v>
      </c>
    </row>
    <row r="45" spans="1:39" x14ac:dyDescent="0.2">
      <c r="A45" s="8"/>
      <c r="B45" s="8" t="s">
        <v>79</v>
      </c>
      <c r="C45" s="8" t="s">
        <v>74</v>
      </c>
      <c r="D45" s="9">
        <v>34</v>
      </c>
      <c r="E45" s="10" t="s">
        <v>28</v>
      </c>
      <c r="F45" s="10" t="s">
        <v>80</v>
      </c>
      <c r="G45" s="10" t="s">
        <v>81</v>
      </c>
      <c r="H45" s="11">
        <v>0.5</v>
      </c>
      <c r="I45" s="9">
        <v>36</v>
      </c>
      <c r="J45" s="9">
        <v>19</v>
      </c>
      <c r="K45" s="9">
        <v>16</v>
      </c>
      <c r="L45" s="9">
        <v>1</v>
      </c>
      <c r="M45" s="9"/>
      <c r="N45" s="9">
        <f t="shared" si="0"/>
        <v>39</v>
      </c>
      <c r="O45" s="12">
        <f t="shared" si="1"/>
        <v>0.54166666666666663</v>
      </c>
      <c r="P45" s="9" t="s">
        <v>39</v>
      </c>
      <c r="Q45" s="9">
        <v>2</v>
      </c>
      <c r="R45" s="9">
        <v>0</v>
      </c>
      <c r="S45" s="9">
        <v>1</v>
      </c>
      <c r="T45" s="9">
        <v>1</v>
      </c>
      <c r="U45" s="9">
        <v>0.25</v>
      </c>
      <c r="V45" s="8"/>
      <c r="W45" s="11">
        <v>0.5</v>
      </c>
      <c r="X45" s="8" t="s">
        <v>31</v>
      </c>
      <c r="Y45" s="8" t="s">
        <v>31</v>
      </c>
      <c r="Z45" s="8" t="s">
        <v>31</v>
      </c>
      <c r="AA45" s="8" t="s">
        <v>31</v>
      </c>
      <c r="AB45" s="8" t="s">
        <v>31</v>
      </c>
      <c r="AC45" s="9"/>
      <c r="AD45" s="12"/>
      <c r="AE45" s="9" t="s">
        <v>31</v>
      </c>
      <c r="AF45" s="8" t="s">
        <v>31</v>
      </c>
      <c r="AG45" s="8" t="s">
        <v>31</v>
      </c>
      <c r="AH45" s="8" t="s">
        <v>31</v>
      </c>
      <c r="AI45" s="8" t="s">
        <v>31</v>
      </c>
      <c r="AJ45" s="8" t="s">
        <v>31</v>
      </c>
      <c r="AK45" s="13">
        <f t="shared" si="2"/>
        <v>0.33400000000000002</v>
      </c>
      <c r="AL45" s="13">
        <f t="shared" si="3"/>
        <v>0.20766666666666661</v>
      </c>
      <c r="AM45" s="14">
        <f t="shared" si="4"/>
        <v>14.951999999999998</v>
      </c>
    </row>
    <row r="46" spans="1:39" x14ac:dyDescent="0.2">
      <c r="A46" s="8"/>
      <c r="B46" s="8" t="s">
        <v>73</v>
      </c>
      <c r="C46" s="8" t="s">
        <v>74</v>
      </c>
      <c r="D46" s="9"/>
      <c r="E46" s="10" t="s">
        <v>28</v>
      </c>
      <c r="F46" s="10" t="s">
        <v>41</v>
      </c>
      <c r="G46" s="10" t="s">
        <v>54</v>
      </c>
      <c r="H46" s="11">
        <v>0.5</v>
      </c>
      <c r="I46" s="9">
        <v>36</v>
      </c>
      <c r="J46" s="9">
        <v>12</v>
      </c>
      <c r="K46" s="9">
        <v>21</v>
      </c>
      <c r="L46" s="9">
        <v>3</v>
      </c>
      <c r="M46" s="9"/>
      <c r="N46" s="9">
        <f t="shared" si="0"/>
        <v>27</v>
      </c>
      <c r="O46" s="12">
        <f t="shared" si="1"/>
        <v>0.375</v>
      </c>
      <c r="P46" s="9" t="s">
        <v>69</v>
      </c>
      <c r="Q46" s="9"/>
      <c r="R46" s="9"/>
      <c r="S46" s="9"/>
      <c r="T46" s="9"/>
      <c r="U46" s="9"/>
      <c r="V46" s="8"/>
      <c r="W46" s="11">
        <v>0.5</v>
      </c>
      <c r="X46" s="8">
        <v>30</v>
      </c>
      <c r="Y46" s="8">
        <v>19</v>
      </c>
      <c r="Z46" s="8">
        <v>11</v>
      </c>
      <c r="AA46" s="8">
        <v>0</v>
      </c>
      <c r="AB46" s="8">
        <v>0</v>
      </c>
      <c r="AC46" s="9">
        <f>2*Y46+AA46+AB46</f>
        <v>38</v>
      </c>
      <c r="AD46" s="12">
        <f>AC46/SUM(Y46:AB46)/2</f>
        <v>0.6333333333333333</v>
      </c>
      <c r="AE46" s="9" t="s">
        <v>43</v>
      </c>
      <c r="AF46" s="8">
        <v>2</v>
      </c>
      <c r="AG46" s="8">
        <v>0</v>
      </c>
      <c r="AH46" s="8">
        <v>2</v>
      </c>
      <c r="AI46" s="8">
        <v>0</v>
      </c>
      <c r="AJ46" s="8">
        <v>0</v>
      </c>
      <c r="AK46" s="13">
        <f t="shared" si="2"/>
        <v>0.58666666666666667</v>
      </c>
      <c r="AL46" s="13">
        <f t="shared" si="3"/>
        <v>-0.21166666666666667</v>
      </c>
      <c r="AM46" s="14">
        <f t="shared" si="4"/>
        <v>-15.240000000000002</v>
      </c>
    </row>
    <row r="47" spans="1:39" x14ac:dyDescent="0.2">
      <c r="A47" s="8"/>
      <c r="B47" s="8" t="s">
        <v>33</v>
      </c>
      <c r="C47" s="8" t="s">
        <v>82</v>
      </c>
      <c r="D47" s="9">
        <v>41</v>
      </c>
      <c r="E47" s="10" t="s">
        <v>28</v>
      </c>
      <c r="F47" s="10" t="s">
        <v>68</v>
      </c>
      <c r="G47" s="10" t="s">
        <v>68</v>
      </c>
      <c r="H47" s="11">
        <v>0.5</v>
      </c>
      <c r="I47" s="9">
        <v>44</v>
      </c>
      <c r="J47" s="9">
        <v>21</v>
      </c>
      <c r="K47" s="9">
        <v>20</v>
      </c>
      <c r="L47" s="9">
        <v>3</v>
      </c>
      <c r="M47" s="9"/>
      <c r="N47" s="9">
        <f t="shared" si="0"/>
        <v>45</v>
      </c>
      <c r="O47" s="12">
        <f t="shared" si="1"/>
        <v>0.51136363636363635</v>
      </c>
      <c r="P47" s="9" t="s">
        <v>43</v>
      </c>
      <c r="Q47" s="9">
        <v>8</v>
      </c>
      <c r="R47" s="9">
        <v>2</v>
      </c>
      <c r="S47" s="9">
        <v>2</v>
      </c>
      <c r="T47" s="9">
        <v>4</v>
      </c>
      <c r="U47" s="9">
        <v>0.5</v>
      </c>
      <c r="V47" s="8"/>
      <c r="W47" s="11">
        <v>0.5</v>
      </c>
      <c r="X47" s="8">
        <v>36</v>
      </c>
      <c r="Y47" s="8">
        <v>17</v>
      </c>
      <c r="Z47" s="8">
        <v>15</v>
      </c>
      <c r="AA47" s="8">
        <v>4</v>
      </c>
      <c r="AB47" s="8">
        <v>0</v>
      </c>
      <c r="AC47" s="9">
        <f>2*Y47+AA47+AB47</f>
        <v>38</v>
      </c>
      <c r="AD47" s="12">
        <f>AC47/SUM(Y47:AB47)/2</f>
        <v>0.52777777777777779</v>
      </c>
      <c r="AE47" s="9" t="s">
        <v>35</v>
      </c>
      <c r="AF47" s="8"/>
      <c r="AG47" s="8"/>
      <c r="AH47" s="8"/>
      <c r="AI47" s="8"/>
      <c r="AJ47" s="8"/>
      <c r="AK47" s="13">
        <f t="shared" si="2"/>
        <v>0.5180555555555556</v>
      </c>
      <c r="AL47" s="13">
        <f t="shared" si="3"/>
        <v>-6.6919191919192489E-3</v>
      </c>
      <c r="AM47" s="14">
        <f t="shared" si="4"/>
        <v>-0.58888888888889568</v>
      </c>
    </row>
    <row r="48" spans="1:39" x14ac:dyDescent="0.2">
      <c r="A48" s="8"/>
      <c r="B48" s="8" t="s">
        <v>83</v>
      </c>
      <c r="C48" s="8" t="s">
        <v>82</v>
      </c>
      <c r="D48" s="9"/>
      <c r="E48" s="10" t="s">
        <v>28</v>
      </c>
      <c r="F48" s="10" t="s">
        <v>84</v>
      </c>
      <c r="G48" s="10" t="s">
        <v>85</v>
      </c>
      <c r="H48" s="11">
        <v>0.5</v>
      </c>
      <c r="I48" s="9">
        <v>44</v>
      </c>
      <c r="J48" s="9">
        <v>19</v>
      </c>
      <c r="K48" s="9">
        <v>22</v>
      </c>
      <c r="L48" s="9">
        <v>3</v>
      </c>
      <c r="M48" s="9"/>
      <c r="N48" s="9">
        <f t="shared" si="0"/>
        <v>41</v>
      </c>
      <c r="O48" s="12">
        <f t="shared" si="1"/>
        <v>0.46590909090909088</v>
      </c>
      <c r="P48" s="9" t="s">
        <v>39</v>
      </c>
      <c r="Q48" s="9">
        <v>2</v>
      </c>
      <c r="R48" s="9">
        <v>0</v>
      </c>
      <c r="S48" s="9">
        <v>1</v>
      </c>
      <c r="T48" s="9">
        <v>1</v>
      </c>
      <c r="U48" s="9">
        <v>0.25</v>
      </c>
      <c r="V48" s="8"/>
      <c r="W48" s="11">
        <v>0.5</v>
      </c>
      <c r="X48" s="8" t="s">
        <v>31</v>
      </c>
      <c r="Y48" s="8" t="s">
        <v>31</v>
      </c>
      <c r="Z48" s="8" t="s">
        <v>31</v>
      </c>
      <c r="AA48" s="8" t="s">
        <v>31</v>
      </c>
      <c r="AB48" s="8" t="s">
        <v>31</v>
      </c>
      <c r="AC48" s="9"/>
      <c r="AD48" s="12"/>
      <c r="AE48" s="9" t="s">
        <v>31</v>
      </c>
      <c r="AF48" s="8" t="s">
        <v>31</v>
      </c>
      <c r="AG48" s="8" t="s">
        <v>31</v>
      </c>
      <c r="AH48" s="8" t="s">
        <v>31</v>
      </c>
      <c r="AI48" s="8" t="s">
        <v>31</v>
      </c>
      <c r="AJ48" s="8" t="s">
        <v>31</v>
      </c>
      <c r="AK48" s="13">
        <f t="shared" si="2"/>
        <v>0.33400000000000002</v>
      </c>
      <c r="AL48" s="13">
        <f t="shared" si="3"/>
        <v>0.13190909090909086</v>
      </c>
      <c r="AM48" s="14">
        <f t="shared" si="4"/>
        <v>11.607999999999997</v>
      </c>
    </row>
    <row r="49" spans="1:39" x14ac:dyDescent="0.2">
      <c r="A49" s="8"/>
      <c r="B49" s="8" t="s">
        <v>86</v>
      </c>
      <c r="C49" s="8" t="s">
        <v>82</v>
      </c>
      <c r="D49" s="9">
        <v>35</v>
      </c>
      <c r="E49" s="10" t="s">
        <v>28</v>
      </c>
      <c r="F49" s="10" t="s">
        <v>87</v>
      </c>
      <c r="G49" s="10" t="s">
        <v>88</v>
      </c>
      <c r="H49" s="11">
        <v>0.5</v>
      </c>
      <c r="I49" s="9">
        <v>33</v>
      </c>
      <c r="J49" s="9">
        <v>10</v>
      </c>
      <c r="K49" s="9">
        <v>21</v>
      </c>
      <c r="L49" s="9">
        <v>2</v>
      </c>
      <c r="M49" s="9"/>
      <c r="N49" s="9">
        <f t="shared" si="0"/>
        <v>22</v>
      </c>
      <c r="O49" s="12">
        <f t="shared" si="1"/>
        <v>0.33333333333333331</v>
      </c>
      <c r="P49" s="9" t="s">
        <v>72</v>
      </c>
      <c r="Q49" s="9"/>
      <c r="R49" s="9"/>
      <c r="S49" s="9"/>
      <c r="T49" s="9"/>
      <c r="U49" s="9"/>
      <c r="V49" s="8"/>
      <c r="W49" s="11">
        <v>0.5</v>
      </c>
      <c r="X49" s="8" t="s">
        <v>31</v>
      </c>
      <c r="Y49" s="8" t="s">
        <v>31</v>
      </c>
      <c r="Z49" s="8" t="s">
        <v>31</v>
      </c>
      <c r="AA49" s="8" t="s">
        <v>31</v>
      </c>
      <c r="AB49" s="8" t="s">
        <v>31</v>
      </c>
      <c r="AC49" s="9"/>
      <c r="AD49" s="12"/>
      <c r="AE49" s="9" t="s">
        <v>31</v>
      </c>
      <c r="AF49" s="8" t="s">
        <v>31</v>
      </c>
      <c r="AG49" s="8" t="s">
        <v>31</v>
      </c>
      <c r="AH49" s="8" t="s">
        <v>31</v>
      </c>
      <c r="AI49" s="8" t="s">
        <v>31</v>
      </c>
      <c r="AJ49" s="8" t="s">
        <v>31</v>
      </c>
      <c r="AK49" s="13">
        <f t="shared" si="2"/>
        <v>0.33400000000000002</v>
      </c>
      <c r="AL49" s="13">
        <f t="shared" si="3"/>
        <v>-6.6666666666670427E-4</v>
      </c>
      <c r="AM49" s="14">
        <f t="shared" si="4"/>
        <v>-4.4000000000000483E-2</v>
      </c>
    </row>
    <row r="50" spans="1:39" x14ac:dyDescent="0.2">
      <c r="A50" s="8"/>
      <c r="B50" s="8" t="s">
        <v>89</v>
      </c>
      <c r="C50" s="8" t="s">
        <v>82</v>
      </c>
      <c r="D50" s="9">
        <v>31</v>
      </c>
      <c r="E50" s="10" t="s">
        <v>28</v>
      </c>
      <c r="F50" s="10" t="s">
        <v>87</v>
      </c>
      <c r="G50" s="10" t="s">
        <v>88</v>
      </c>
      <c r="H50" s="11">
        <v>0.5</v>
      </c>
      <c r="I50" s="9">
        <v>11</v>
      </c>
      <c r="J50" s="9">
        <v>2</v>
      </c>
      <c r="K50" s="9">
        <v>7</v>
      </c>
      <c r="L50" s="9">
        <v>2</v>
      </c>
      <c r="M50" s="9"/>
      <c r="N50" s="9">
        <f t="shared" si="0"/>
        <v>6</v>
      </c>
      <c r="O50" s="12">
        <f t="shared" si="1"/>
        <v>0.27272727272727271</v>
      </c>
      <c r="P50" s="9" t="s">
        <v>72</v>
      </c>
      <c r="Q50" s="9"/>
      <c r="R50" s="9"/>
      <c r="S50" s="9"/>
      <c r="T50" s="9"/>
      <c r="U50" s="9"/>
      <c r="V50" s="8"/>
      <c r="W50" s="11">
        <v>0.5</v>
      </c>
      <c r="X50" s="8" t="s">
        <v>31</v>
      </c>
      <c r="Y50" s="8" t="s">
        <v>31</v>
      </c>
      <c r="Z50" s="8" t="s">
        <v>31</v>
      </c>
      <c r="AA50" s="8" t="s">
        <v>31</v>
      </c>
      <c r="AB50" s="8" t="s">
        <v>31</v>
      </c>
      <c r="AC50" s="9"/>
      <c r="AD50" s="12"/>
      <c r="AE50" s="9" t="s">
        <v>31</v>
      </c>
      <c r="AF50" s="8" t="s">
        <v>31</v>
      </c>
      <c r="AG50" s="8" t="s">
        <v>31</v>
      </c>
      <c r="AH50" s="8" t="s">
        <v>31</v>
      </c>
      <c r="AI50" s="8" t="s">
        <v>31</v>
      </c>
      <c r="AJ50" s="8" t="s">
        <v>31</v>
      </c>
      <c r="AK50" s="13">
        <f t="shared" si="2"/>
        <v>0.33400000000000002</v>
      </c>
      <c r="AL50" s="13">
        <f t="shared" si="3"/>
        <v>-6.1272727272727312E-2</v>
      </c>
      <c r="AM50" s="14">
        <f t="shared" si="4"/>
        <v>-1.3480000000000008</v>
      </c>
    </row>
    <row r="51" spans="1:39" x14ac:dyDescent="0.2">
      <c r="A51" s="8"/>
      <c r="B51" s="8" t="s">
        <v>90</v>
      </c>
      <c r="C51" s="8" t="s">
        <v>82</v>
      </c>
      <c r="D51" s="9"/>
      <c r="E51" s="10" t="s">
        <v>28</v>
      </c>
      <c r="F51" s="10" t="s">
        <v>29</v>
      </c>
      <c r="G51" s="10" t="s">
        <v>29</v>
      </c>
      <c r="H51" s="11">
        <v>0.5</v>
      </c>
      <c r="I51" s="9">
        <v>44</v>
      </c>
      <c r="J51" s="9">
        <v>28</v>
      </c>
      <c r="K51" s="9">
        <v>14</v>
      </c>
      <c r="L51" s="9">
        <v>2</v>
      </c>
      <c r="M51" s="9"/>
      <c r="N51" s="9">
        <f t="shared" si="0"/>
        <v>58</v>
      </c>
      <c r="O51" s="12">
        <f t="shared" si="1"/>
        <v>0.65909090909090906</v>
      </c>
      <c r="P51" s="9" t="s">
        <v>43</v>
      </c>
      <c r="Q51" s="9">
        <v>4</v>
      </c>
      <c r="R51" s="9">
        <v>1</v>
      </c>
      <c r="S51" s="9">
        <v>1</v>
      </c>
      <c r="T51" s="9">
        <v>2</v>
      </c>
      <c r="U51" s="9">
        <v>0.5</v>
      </c>
      <c r="V51" s="8"/>
      <c r="W51" s="11">
        <v>0.5</v>
      </c>
      <c r="X51" s="8">
        <v>36</v>
      </c>
      <c r="Y51" s="8">
        <v>11</v>
      </c>
      <c r="Z51" s="8">
        <v>24</v>
      </c>
      <c r="AA51" s="8">
        <v>1</v>
      </c>
      <c r="AB51" s="8">
        <v>0</v>
      </c>
      <c r="AC51" s="9">
        <f>2*Y51+AA51+AB51</f>
        <v>23</v>
      </c>
      <c r="AD51" s="12">
        <f>AC51/SUM(Y51:AB51)/2</f>
        <v>0.31944444444444442</v>
      </c>
      <c r="AE51" s="9" t="s">
        <v>75</v>
      </c>
      <c r="AF51" s="8"/>
      <c r="AG51" s="8"/>
      <c r="AH51" s="8"/>
      <c r="AI51" s="8"/>
      <c r="AJ51" s="8"/>
      <c r="AK51" s="13">
        <f t="shared" si="2"/>
        <v>0.38263888888888886</v>
      </c>
      <c r="AL51" s="13">
        <f t="shared" si="3"/>
        <v>0.2764520202020202</v>
      </c>
      <c r="AM51" s="14">
        <f t="shared" si="4"/>
        <v>24.327777777777783</v>
      </c>
    </row>
    <row r="52" spans="1:39" x14ac:dyDescent="0.2">
      <c r="A52" s="8"/>
      <c r="B52" s="8" t="s">
        <v>36</v>
      </c>
      <c r="C52" s="8" t="s">
        <v>82</v>
      </c>
      <c r="D52" s="9">
        <v>36</v>
      </c>
      <c r="E52" s="10" t="s">
        <v>28</v>
      </c>
      <c r="F52" s="10" t="s">
        <v>71</v>
      </c>
      <c r="G52" s="10" t="s">
        <v>71</v>
      </c>
      <c r="H52" s="11">
        <v>0.5</v>
      </c>
      <c r="I52" s="9">
        <v>44</v>
      </c>
      <c r="J52" s="9">
        <v>20</v>
      </c>
      <c r="K52" s="9">
        <v>20</v>
      </c>
      <c r="L52" s="9">
        <v>4</v>
      </c>
      <c r="M52" s="9"/>
      <c r="N52" s="9">
        <f t="shared" si="0"/>
        <v>44</v>
      </c>
      <c r="O52" s="12">
        <f t="shared" si="1"/>
        <v>0.5</v>
      </c>
      <c r="P52" s="9" t="s">
        <v>39</v>
      </c>
      <c r="Q52" s="9">
        <v>2</v>
      </c>
      <c r="R52" s="9">
        <v>0</v>
      </c>
      <c r="S52" s="9">
        <v>1</v>
      </c>
      <c r="T52" s="9">
        <v>1</v>
      </c>
      <c r="U52" s="9">
        <v>0.25</v>
      </c>
      <c r="V52" s="8"/>
      <c r="W52" s="11">
        <v>0.5</v>
      </c>
      <c r="X52" s="8">
        <v>36</v>
      </c>
      <c r="Y52" s="8">
        <v>20</v>
      </c>
      <c r="Z52" s="8">
        <v>11</v>
      </c>
      <c r="AA52" s="8">
        <v>5</v>
      </c>
      <c r="AB52" s="8">
        <v>0</v>
      </c>
      <c r="AC52" s="9">
        <f>2*Y52+AA52+AB52</f>
        <v>45</v>
      </c>
      <c r="AD52" s="12">
        <f>AC52/SUM(Y52:AB52)/2</f>
        <v>0.625</v>
      </c>
      <c r="AE52" s="9" t="s">
        <v>43</v>
      </c>
      <c r="AF52" s="8">
        <v>4</v>
      </c>
      <c r="AG52" s="8">
        <v>2</v>
      </c>
      <c r="AH52" s="8">
        <v>0</v>
      </c>
      <c r="AI52" s="8">
        <v>2</v>
      </c>
      <c r="AJ52" s="8">
        <v>0.75</v>
      </c>
      <c r="AK52" s="13">
        <f t="shared" si="2"/>
        <v>0.58125000000000004</v>
      </c>
      <c r="AL52" s="13">
        <f t="shared" si="3"/>
        <v>-8.1250000000000044E-2</v>
      </c>
      <c r="AM52" s="14">
        <f t="shared" si="4"/>
        <v>-7.1500000000000057</v>
      </c>
    </row>
    <row r="53" spans="1:39" x14ac:dyDescent="0.2">
      <c r="A53" s="8"/>
      <c r="B53" s="8" t="s">
        <v>26</v>
      </c>
      <c r="C53" s="8" t="s">
        <v>82</v>
      </c>
      <c r="D53" s="9">
        <v>38</v>
      </c>
      <c r="E53" s="10" t="s">
        <v>28</v>
      </c>
      <c r="F53" s="10" t="s">
        <v>77</v>
      </c>
      <c r="G53" s="10" t="s">
        <v>77</v>
      </c>
      <c r="H53" s="11">
        <v>0.5</v>
      </c>
      <c r="I53" s="9">
        <v>44</v>
      </c>
      <c r="J53" s="9">
        <v>17</v>
      </c>
      <c r="K53" s="9">
        <v>25</v>
      </c>
      <c r="L53" s="9">
        <v>2</v>
      </c>
      <c r="M53" s="9"/>
      <c r="N53" s="9">
        <f t="shared" si="0"/>
        <v>36</v>
      </c>
      <c r="O53" s="12">
        <f t="shared" si="1"/>
        <v>0.40909090909090912</v>
      </c>
      <c r="P53" s="9" t="s">
        <v>35</v>
      </c>
      <c r="Q53" s="9"/>
      <c r="R53" s="9"/>
      <c r="S53" s="9"/>
      <c r="T53" s="9"/>
      <c r="U53" s="9"/>
      <c r="V53" s="8"/>
      <c r="W53" s="11">
        <v>0.5</v>
      </c>
      <c r="X53" s="8">
        <v>36</v>
      </c>
      <c r="Y53" s="8">
        <v>12</v>
      </c>
      <c r="Z53" s="8">
        <v>20</v>
      </c>
      <c r="AA53" s="8">
        <v>4</v>
      </c>
      <c r="AB53" s="8">
        <v>0</v>
      </c>
      <c r="AC53" s="9">
        <f>2*Y53+AA53+AB53</f>
        <v>28</v>
      </c>
      <c r="AD53" s="12">
        <f>AC53/SUM(Y53:AB53)/2</f>
        <v>0.3888888888888889</v>
      </c>
      <c r="AE53" s="9" t="s">
        <v>35</v>
      </c>
      <c r="AF53" s="8"/>
      <c r="AG53" s="8"/>
      <c r="AH53" s="8"/>
      <c r="AI53" s="8"/>
      <c r="AJ53" s="8"/>
      <c r="AK53" s="13">
        <f t="shared" si="2"/>
        <v>0.42777777777777776</v>
      </c>
      <c r="AL53" s="13">
        <f t="shared" si="3"/>
        <v>-1.8686868686868641E-2</v>
      </c>
      <c r="AM53" s="14">
        <f t="shared" si="4"/>
        <v>-1.6444444444444457</v>
      </c>
    </row>
    <row r="54" spans="1:39" x14ac:dyDescent="0.2">
      <c r="A54" s="8"/>
      <c r="B54" s="8" t="s">
        <v>91</v>
      </c>
      <c r="C54" s="8" t="s">
        <v>82</v>
      </c>
      <c r="D54" s="9">
        <v>43</v>
      </c>
      <c r="E54" s="10" t="s">
        <v>28</v>
      </c>
      <c r="F54" s="10" t="s">
        <v>92</v>
      </c>
      <c r="G54" s="10" t="s">
        <v>92</v>
      </c>
      <c r="H54" s="11">
        <v>0.5</v>
      </c>
      <c r="I54" s="9">
        <v>44</v>
      </c>
      <c r="J54" s="9">
        <v>25</v>
      </c>
      <c r="K54" s="9">
        <v>13</v>
      </c>
      <c r="L54" s="9">
        <v>6</v>
      </c>
      <c r="M54" s="9"/>
      <c r="N54" s="9">
        <f t="shared" si="0"/>
        <v>56</v>
      </c>
      <c r="O54" s="12">
        <f t="shared" si="1"/>
        <v>0.63636363636363635</v>
      </c>
      <c r="P54" s="9" t="s">
        <v>30</v>
      </c>
      <c r="Q54" s="9">
        <v>2</v>
      </c>
      <c r="R54" s="9">
        <v>0</v>
      </c>
      <c r="S54" s="9">
        <v>1</v>
      </c>
      <c r="T54" s="9">
        <v>1</v>
      </c>
      <c r="U54" s="9">
        <v>0.25</v>
      </c>
      <c r="V54" s="8"/>
      <c r="W54" s="11">
        <v>0.5</v>
      </c>
      <c r="X54" s="8" t="s">
        <v>31</v>
      </c>
      <c r="Y54" s="8" t="s">
        <v>31</v>
      </c>
      <c r="Z54" s="8" t="s">
        <v>31</v>
      </c>
      <c r="AA54" s="8" t="s">
        <v>31</v>
      </c>
      <c r="AB54" s="8" t="s">
        <v>31</v>
      </c>
      <c r="AC54" s="9"/>
      <c r="AD54" s="12"/>
      <c r="AE54" s="9" t="s">
        <v>31</v>
      </c>
      <c r="AF54" s="8" t="s">
        <v>31</v>
      </c>
      <c r="AG54" s="8" t="s">
        <v>31</v>
      </c>
      <c r="AH54" s="8" t="s">
        <v>31</v>
      </c>
      <c r="AI54" s="8" t="s">
        <v>31</v>
      </c>
      <c r="AJ54" s="8" t="s">
        <v>31</v>
      </c>
      <c r="AK54" s="13">
        <f t="shared" si="2"/>
        <v>0.33400000000000002</v>
      </c>
      <c r="AL54" s="13">
        <f t="shared" si="3"/>
        <v>0.30236363636363633</v>
      </c>
      <c r="AM54" s="14">
        <f t="shared" si="4"/>
        <v>26.607999999999997</v>
      </c>
    </row>
    <row r="55" spans="1:39" x14ac:dyDescent="0.2">
      <c r="A55" s="8"/>
      <c r="B55" s="8" t="s">
        <v>93</v>
      </c>
      <c r="C55" s="8" t="s">
        <v>82</v>
      </c>
      <c r="D55" s="9"/>
      <c r="E55" s="10" t="s">
        <v>28</v>
      </c>
      <c r="F55" s="10" t="s">
        <v>37</v>
      </c>
      <c r="G55" s="10" t="s">
        <v>38</v>
      </c>
      <c r="H55" s="11">
        <v>0.5</v>
      </c>
      <c r="I55" s="9">
        <v>44</v>
      </c>
      <c r="J55" s="9">
        <v>30</v>
      </c>
      <c r="K55" s="9">
        <v>10</v>
      </c>
      <c r="L55" s="9">
        <v>4</v>
      </c>
      <c r="M55" s="9"/>
      <c r="N55" s="9">
        <f t="shared" si="0"/>
        <v>64</v>
      </c>
      <c r="O55" s="12">
        <f t="shared" si="1"/>
        <v>0.72727272727272729</v>
      </c>
      <c r="P55" s="9" t="s">
        <v>30</v>
      </c>
      <c r="Q55" s="9">
        <v>6</v>
      </c>
      <c r="R55" s="9">
        <v>3</v>
      </c>
      <c r="S55" s="9">
        <v>0</v>
      </c>
      <c r="T55" s="9">
        <v>3</v>
      </c>
      <c r="U55" s="9">
        <v>0.75</v>
      </c>
      <c r="V55" s="8" t="s">
        <v>44</v>
      </c>
      <c r="W55" s="11">
        <v>0.5</v>
      </c>
      <c r="X55" s="8">
        <v>36</v>
      </c>
      <c r="Y55" s="8">
        <v>24</v>
      </c>
      <c r="Z55" s="8">
        <v>8</v>
      </c>
      <c r="AA55" s="8">
        <v>4</v>
      </c>
      <c r="AB55" s="8">
        <v>0</v>
      </c>
      <c r="AC55" s="9">
        <f t="shared" ref="AC55:AC86" si="7">2*Y55+AA55+AB55</f>
        <v>52</v>
      </c>
      <c r="AD55" s="12">
        <f t="shared" ref="AD55:AD86" si="8">AC55/SUM(Y55:AB55)/2</f>
        <v>0.72222222222222221</v>
      </c>
      <c r="AE55" s="9" t="s">
        <v>30</v>
      </c>
      <c r="AF55" s="8">
        <v>2</v>
      </c>
      <c r="AG55" s="8">
        <v>0</v>
      </c>
      <c r="AH55" s="8">
        <v>1</v>
      </c>
      <c r="AI55" s="8">
        <v>1</v>
      </c>
      <c r="AJ55" s="8">
        <v>0.25</v>
      </c>
      <c r="AK55" s="13">
        <f t="shared" si="2"/>
        <v>0.64444444444444449</v>
      </c>
      <c r="AL55" s="13">
        <f t="shared" si="3"/>
        <v>8.2828282828282807E-2</v>
      </c>
      <c r="AM55" s="14">
        <f t="shared" si="4"/>
        <v>7.2888888888888843</v>
      </c>
    </row>
    <row r="56" spans="1:39" x14ac:dyDescent="0.2">
      <c r="A56" s="8"/>
      <c r="B56" s="8" t="s">
        <v>79</v>
      </c>
      <c r="C56" s="8" t="s">
        <v>82</v>
      </c>
      <c r="D56" s="9">
        <v>35</v>
      </c>
      <c r="E56" s="10" t="s">
        <v>28</v>
      </c>
      <c r="F56" s="10" t="s">
        <v>80</v>
      </c>
      <c r="G56" s="10" t="s">
        <v>81</v>
      </c>
      <c r="H56" s="11">
        <v>0.5</v>
      </c>
      <c r="I56" s="9">
        <v>44</v>
      </c>
      <c r="J56" s="9">
        <v>15</v>
      </c>
      <c r="K56" s="9">
        <v>26</v>
      </c>
      <c r="L56" s="9">
        <v>3</v>
      </c>
      <c r="M56" s="9"/>
      <c r="N56" s="9">
        <f t="shared" si="0"/>
        <v>33</v>
      </c>
      <c r="O56" s="12">
        <f t="shared" si="1"/>
        <v>0.375</v>
      </c>
      <c r="P56" s="9" t="s">
        <v>35</v>
      </c>
      <c r="Q56" s="9"/>
      <c r="R56" s="9"/>
      <c r="S56" s="9"/>
      <c r="T56" s="9"/>
      <c r="U56" s="9"/>
      <c r="V56" s="8"/>
      <c r="W56" s="11">
        <v>0.5</v>
      </c>
      <c r="X56" s="8">
        <v>36</v>
      </c>
      <c r="Y56" s="8">
        <v>19</v>
      </c>
      <c r="Z56" s="8">
        <v>16</v>
      </c>
      <c r="AA56" s="8">
        <v>1</v>
      </c>
      <c r="AB56" s="8">
        <v>0</v>
      </c>
      <c r="AC56" s="9">
        <f t="shared" si="7"/>
        <v>39</v>
      </c>
      <c r="AD56" s="12">
        <f t="shared" si="8"/>
        <v>0.54166666666666663</v>
      </c>
      <c r="AE56" s="9" t="s">
        <v>39</v>
      </c>
      <c r="AF56" s="8">
        <v>2</v>
      </c>
      <c r="AG56" s="8">
        <v>0</v>
      </c>
      <c r="AH56" s="8">
        <v>1</v>
      </c>
      <c r="AI56" s="8">
        <v>1</v>
      </c>
      <c r="AJ56" s="8">
        <v>0.25</v>
      </c>
      <c r="AK56" s="13">
        <f t="shared" si="2"/>
        <v>0.52708333333333335</v>
      </c>
      <c r="AL56" s="13">
        <f t="shared" si="3"/>
        <v>-0.15208333333333335</v>
      </c>
      <c r="AM56" s="14">
        <f t="shared" si="4"/>
        <v>-13.383333333333333</v>
      </c>
    </row>
    <row r="57" spans="1:39" x14ac:dyDescent="0.2">
      <c r="A57" s="8"/>
      <c r="B57" s="8" t="s">
        <v>94</v>
      </c>
      <c r="C57" s="8" t="s">
        <v>82</v>
      </c>
      <c r="D57" s="9">
        <v>44</v>
      </c>
      <c r="E57" s="10" t="s">
        <v>28</v>
      </c>
      <c r="F57" s="10" t="s">
        <v>41</v>
      </c>
      <c r="G57" s="10" t="s">
        <v>41</v>
      </c>
      <c r="H57" s="11">
        <v>0.5</v>
      </c>
      <c r="I57" s="9">
        <v>13</v>
      </c>
      <c r="J57" s="9">
        <v>7</v>
      </c>
      <c r="K57" s="9">
        <v>5</v>
      </c>
      <c r="L57" s="9">
        <v>1</v>
      </c>
      <c r="M57" s="9"/>
      <c r="N57" s="9">
        <f t="shared" si="0"/>
        <v>15</v>
      </c>
      <c r="O57" s="12">
        <f t="shared" si="1"/>
        <v>0.57692307692307687</v>
      </c>
      <c r="P57" s="9" t="s">
        <v>72</v>
      </c>
      <c r="Q57" s="9"/>
      <c r="R57" s="9"/>
      <c r="S57" s="9"/>
      <c r="T57" s="9"/>
      <c r="U57" s="9"/>
      <c r="V57" s="8"/>
      <c r="W57" s="11">
        <v>0.5</v>
      </c>
      <c r="X57" s="8">
        <v>36</v>
      </c>
      <c r="Y57" s="8">
        <v>12</v>
      </c>
      <c r="Z57" s="8">
        <v>21</v>
      </c>
      <c r="AA57" s="8">
        <v>3</v>
      </c>
      <c r="AB57" s="8">
        <v>0</v>
      </c>
      <c r="AC57" s="9">
        <f t="shared" si="7"/>
        <v>27</v>
      </c>
      <c r="AD57" s="12">
        <f t="shared" si="8"/>
        <v>0.375</v>
      </c>
      <c r="AE57" s="9" t="s">
        <v>69</v>
      </c>
      <c r="AF57" s="8"/>
      <c r="AG57" s="8"/>
      <c r="AH57" s="8"/>
      <c r="AI57" s="8"/>
      <c r="AJ57" s="8"/>
      <c r="AK57" s="13">
        <f t="shared" si="2"/>
        <v>0.41875000000000001</v>
      </c>
      <c r="AL57" s="13">
        <f t="shared" si="3"/>
        <v>0.15817307692307686</v>
      </c>
      <c r="AM57" s="14">
        <f t="shared" si="4"/>
        <v>4.1124999999999989</v>
      </c>
    </row>
    <row r="58" spans="1:39" x14ac:dyDescent="0.2">
      <c r="A58" s="8"/>
      <c r="B58" s="8" t="s">
        <v>63</v>
      </c>
      <c r="C58" s="8" t="s">
        <v>82</v>
      </c>
      <c r="D58" s="9"/>
      <c r="E58" s="10" t="s">
        <v>28</v>
      </c>
      <c r="F58" s="10" t="s">
        <v>41</v>
      </c>
      <c r="G58" s="10" t="s">
        <v>41</v>
      </c>
      <c r="H58" s="11">
        <v>0.5</v>
      </c>
      <c r="I58" s="9">
        <v>29</v>
      </c>
      <c r="J58" s="9">
        <v>8</v>
      </c>
      <c r="K58" s="9">
        <v>17</v>
      </c>
      <c r="L58" s="9">
        <v>4</v>
      </c>
      <c r="M58" s="9"/>
      <c r="N58" s="9">
        <f t="shared" si="0"/>
        <v>20</v>
      </c>
      <c r="O58" s="12">
        <f t="shared" si="1"/>
        <v>0.34482758620689657</v>
      </c>
      <c r="P58" s="9" t="s">
        <v>72</v>
      </c>
      <c r="Q58" s="9"/>
      <c r="R58" s="9"/>
      <c r="S58" s="9"/>
      <c r="T58" s="9"/>
      <c r="U58" s="9"/>
      <c r="V58" s="8"/>
      <c r="W58" s="11">
        <v>0.5</v>
      </c>
      <c r="X58" s="8">
        <v>36</v>
      </c>
      <c r="Y58" s="8">
        <v>12</v>
      </c>
      <c r="Z58" s="8">
        <v>21</v>
      </c>
      <c r="AA58" s="8">
        <v>3</v>
      </c>
      <c r="AB58" s="8">
        <v>0</v>
      </c>
      <c r="AC58" s="9">
        <f t="shared" si="7"/>
        <v>27</v>
      </c>
      <c r="AD58" s="12">
        <f t="shared" si="8"/>
        <v>0.375</v>
      </c>
      <c r="AE58" s="9" t="s">
        <v>69</v>
      </c>
      <c r="AF58" s="8"/>
      <c r="AG58" s="8"/>
      <c r="AH58" s="8"/>
      <c r="AI58" s="8"/>
      <c r="AJ58" s="8"/>
      <c r="AK58" s="13">
        <f t="shared" si="2"/>
        <v>0.41875000000000001</v>
      </c>
      <c r="AL58" s="13">
        <f t="shared" si="3"/>
        <v>-7.3922413793103436E-2</v>
      </c>
      <c r="AM58" s="14">
        <f t="shared" si="4"/>
        <v>-4.2875000000000014</v>
      </c>
    </row>
    <row r="59" spans="1:39" x14ac:dyDescent="0.2">
      <c r="A59" s="8"/>
      <c r="B59" s="8" t="s">
        <v>95</v>
      </c>
      <c r="C59" s="8" t="s">
        <v>82</v>
      </c>
      <c r="D59" s="9">
        <v>35</v>
      </c>
      <c r="E59" s="10" t="s">
        <v>28</v>
      </c>
      <c r="F59" s="10" t="s">
        <v>41</v>
      </c>
      <c r="G59" s="10" t="s">
        <v>41</v>
      </c>
      <c r="H59" s="11">
        <v>0.5</v>
      </c>
      <c r="I59" s="9">
        <v>2</v>
      </c>
      <c r="J59" s="9">
        <v>0</v>
      </c>
      <c r="K59" s="9">
        <v>2</v>
      </c>
      <c r="L59" s="9">
        <v>0</v>
      </c>
      <c r="M59" s="9"/>
      <c r="N59" s="9">
        <f t="shared" si="0"/>
        <v>0</v>
      </c>
      <c r="O59" s="12">
        <f t="shared" si="1"/>
        <v>0</v>
      </c>
      <c r="P59" s="9" t="s">
        <v>72</v>
      </c>
      <c r="Q59" s="9"/>
      <c r="R59" s="9"/>
      <c r="S59" s="9"/>
      <c r="T59" s="9"/>
      <c r="U59" s="9"/>
      <c r="V59" s="8"/>
      <c r="W59" s="11">
        <v>0.5</v>
      </c>
      <c r="X59" s="8">
        <v>36</v>
      </c>
      <c r="Y59" s="8">
        <v>12</v>
      </c>
      <c r="Z59" s="8">
        <v>21</v>
      </c>
      <c r="AA59" s="8">
        <v>3</v>
      </c>
      <c r="AB59" s="8">
        <v>0</v>
      </c>
      <c r="AC59" s="9">
        <f t="shared" si="7"/>
        <v>27</v>
      </c>
      <c r="AD59" s="12">
        <f t="shared" si="8"/>
        <v>0.375</v>
      </c>
      <c r="AE59" s="9" t="s">
        <v>69</v>
      </c>
      <c r="AF59" s="8"/>
      <c r="AG59" s="8"/>
      <c r="AH59" s="8"/>
      <c r="AI59" s="8"/>
      <c r="AJ59" s="8"/>
      <c r="AK59" s="13">
        <f t="shared" si="2"/>
        <v>0.41875000000000001</v>
      </c>
      <c r="AL59" s="13">
        <f t="shared" si="3"/>
        <v>-0.41875000000000001</v>
      </c>
      <c r="AM59" s="14">
        <f t="shared" si="4"/>
        <v>-1.675</v>
      </c>
    </row>
    <row r="60" spans="1:39" x14ac:dyDescent="0.2">
      <c r="A60" s="8"/>
      <c r="B60" s="8" t="s">
        <v>33</v>
      </c>
      <c r="C60" s="8" t="s">
        <v>96</v>
      </c>
      <c r="D60" s="9">
        <v>42</v>
      </c>
      <c r="E60" s="10" t="s">
        <v>28</v>
      </c>
      <c r="F60" s="10" t="s">
        <v>68</v>
      </c>
      <c r="G60" s="10" t="s">
        <v>68</v>
      </c>
      <c r="H60" s="11">
        <v>0.5</v>
      </c>
      <c r="I60" s="9">
        <v>44</v>
      </c>
      <c r="J60" s="9">
        <v>20</v>
      </c>
      <c r="K60" s="9">
        <v>13</v>
      </c>
      <c r="L60" s="9">
        <v>11</v>
      </c>
      <c r="M60" s="9"/>
      <c r="N60" s="9">
        <f t="shared" si="0"/>
        <v>51</v>
      </c>
      <c r="O60" s="12">
        <f t="shared" si="1"/>
        <v>0.57954545454545459</v>
      </c>
      <c r="P60" s="9" t="s">
        <v>30</v>
      </c>
      <c r="Q60" s="9">
        <v>2</v>
      </c>
      <c r="R60" s="9">
        <v>0</v>
      </c>
      <c r="S60" s="9">
        <v>1</v>
      </c>
      <c r="T60" s="9">
        <v>1</v>
      </c>
      <c r="U60" s="9">
        <v>0.25</v>
      </c>
      <c r="V60" s="8"/>
      <c r="W60" s="11">
        <v>0.5</v>
      </c>
      <c r="X60" s="8">
        <v>44</v>
      </c>
      <c r="Y60" s="8">
        <v>21</v>
      </c>
      <c r="Z60" s="8">
        <v>20</v>
      </c>
      <c r="AA60" s="8">
        <v>3</v>
      </c>
      <c r="AB60" s="8">
        <v>0</v>
      </c>
      <c r="AC60" s="9">
        <f t="shared" si="7"/>
        <v>45</v>
      </c>
      <c r="AD60" s="12">
        <f t="shared" si="8"/>
        <v>0.51136363636363635</v>
      </c>
      <c r="AE60" s="9" t="s">
        <v>43</v>
      </c>
      <c r="AF60" s="8">
        <v>8</v>
      </c>
      <c r="AG60" s="8">
        <v>2</v>
      </c>
      <c r="AH60" s="8">
        <v>2</v>
      </c>
      <c r="AI60" s="8">
        <v>4</v>
      </c>
      <c r="AJ60" s="8">
        <v>0.5</v>
      </c>
      <c r="AK60" s="13">
        <f t="shared" si="2"/>
        <v>0.50738636363636358</v>
      </c>
      <c r="AL60" s="13">
        <f t="shared" si="3"/>
        <v>7.2159090909091006E-2</v>
      </c>
      <c r="AM60" s="14">
        <f t="shared" si="4"/>
        <v>6.3500000000000085</v>
      </c>
    </row>
    <row r="61" spans="1:39" x14ac:dyDescent="0.2">
      <c r="A61" s="8"/>
      <c r="B61" s="8" t="s">
        <v>97</v>
      </c>
      <c r="C61" s="8" t="s">
        <v>96</v>
      </c>
      <c r="D61" s="9">
        <v>35</v>
      </c>
      <c r="E61" s="10" t="s">
        <v>28</v>
      </c>
      <c r="F61" s="10" t="s">
        <v>84</v>
      </c>
      <c r="G61" s="10" t="s">
        <v>85</v>
      </c>
      <c r="H61" s="11">
        <v>0.5</v>
      </c>
      <c r="I61" s="9">
        <v>23</v>
      </c>
      <c r="J61" s="9">
        <v>4</v>
      </c>
      <c r="K61" s="9">
        <v>17</v>
      </c>
      <c r="L61" s="9">
        <v>2</v>
      </c>
      <c r="M61" s="9"/>
      <c r="N61" s="9">
        <f t="shared" si="0"/>
        <v>10</v>
      </c>
      <c r="O61" s="12">
        <f t="shared" si="1"/>
        <v>0.21739130434782608</v>
      </c>
      <c r="P61" s="9" t="s">
        <v>72</v>
      </c>
      <c r="Q61" s="9"/>
      <c r="R61" s="9"/>
      <c r="S61" s="9"/>
      <c r="T61" s="9"/>
      <c r="U61" s="9"/>
      <c r="V61" s="8"/>
      <c r="W61" s="11">
        <v>0.5</v>
      </c>
      <c r="X61" s="8">
        <v>44</v>
      </c>
      <c r="Y61" s="8">
        <v>19</v>
      </c>
      <c r="Z61" s="8">
        <v>22</v>
      </c>
      <c r="AA61" s="8">
        <v>3</v>
      </c>
      <c r="AB61" s="8">
        <v>0</v>
      </c>
      <c r="AC61" s="9">
        <f t="shared" si="7"/>
        <v>41</v>
      </c>
      <c r="AD61" s="12">
        <f t="shared" si="8"/>
        <v>0.46590909090909088</v>
      </c>
      <c r="AE61" s="9" t="s">
        <v>39</v>
      </c>
      <c r="AF61" s="8">
        <v>2</v>
      </c>
      <c r="AG61" s="8">
        <v>0</v>
      </c>
      <c r="AH61" s="8">
        <v>1</v>
      </c>
      <c r="AI61" s="8">
        <v>1</v>
      </c>
      <c r="AJ61" s="8">
        <v>0.25</v>
      </c>
      <c r="AK61" s="13">
        <f t="shared" si="2"/>
        <v>0.47784090909090909</v>
      </c>
      <c r="AL61" s="13">
        <f t="shared" si="3"/>
        <v>-0.26044960474308299</v>
      </c>
      <c r="AM61" s="14">
        <f t="shared" si="4"/>
        <v>-11.980681818181818</v>
      </c>
    </row>
    <row r="62" spans="1:39" x14ac:dyDescent="0.2">
      <c r="A62" s="8"/>
      <c r="B62" s="8" t="s">
        <v>98</v>
      </c>
      <c r="C62" s="8" t="s">
        <v>96</v>
      </c>
      <c r="D62" s="9">
        <v>42</v>
      </c>
      <c r="E62" s="10" t="s">
        <v>28</v>
      </c>
      <c r="F62" s="10" t="s">
        <v>84</v>
      </c>
      <c r="G62" s="10" t="s">
        <v>85</v>
      </c>
      <c r="H62" s="11">
        <v>0.5</v>
      </c>
      <c r="I62" s="9">
        <v>21</v>
      </c>
      <c r="J62" s="9">
        <v>3</v>
      </c>
      <c r="K62" s="9">
        <v>17</v>
      </c>
      <c r="L62" s="9">
        <v>1</v>
      </c>
      <c r="M62" s="9"/>
      <c r="N62" s="9">
        <f t="shared" si="0"/>
        <v>7</v>
      </c>
      <c r="O62" s="12">
        <f t="shared" si="1"/>
        <v>0.16666666666666666</v>
      </c>
      <c r="P62" s="9" t="s">
        <v>72</v>
      </c>
      <c r="Q62" s="9"/>
      <c r="R62" s="9"/>
      <c r="S62" s="9"/>
      <c r="T62" s="9"/>
      <c r="U62" s="9"/>
      <c r="V62" s="8"/>
      <c r="W62" s="11">
        <v>0.5</v>
      </c>
      <c r="X62" s="8">
        <v>44</v>
      </c>
      <c r="Y62" s="8">
        <v>19</v>
      </c>
      <c r="Z62" s="8">
        <v>22</v>
      </c>
      <c r="AA62" s="8">
        <v>3</v>
      </c>
      <c r="AB62" s="8">
        <v>0</v>
      </c>
      <c r="AC62" s="9">
        <f t="shared" si="7"/>
        <v>41</v>
      </c>
      <c r="AD62" s="12">
        <f t="shared" si="8"/>
        <v>0.46590909090909088</v>
      </c>
      <c r="AE62" s="9" t="s">
        <v>39</v>
      </c>
      <c r="AF62" s="8">
        <v>2</v>
      </c>
      <c r="AG62" s="8">
        <v>0</v>
      </c>
      <c r="AH62" s="8">
        <v>1</v>
      </c>
      <c r="AI62" s="8">
        <v>1</v>
      </c>
      <c r="AJ62" s="8">
        <v>0.25</v>
      </c>
      <c r="AK62" s="13">
        <f t="shared" si="2"/>
        <v>0.47784090909090909</v>
      </c>
      <c r="AL62" s="13">
        <f t="shared" si="3"/>
        <v>-0.31117424242424241</v>
      </c>
      <c r="AM62" s="14">
        <f t="shared" si="4"/>
        <v>-13.069318181818183</v>
      </c>
    </row>
    <row r="63" spans="1:39" x14ac:dyDescent="0.2">
      <c r="A63" s="8"/>
      <c r="B63" s="8" t="s">
        <v>99</v>
      </c>
      <c r="C63" s="8" t="s">
        <v>96</v>
      </c>
      <c r="D63" s="9">
        <v>32</v>
      </c>
      <c r="E63" s="10" t="s">
        <v>28</v>
      </c>
      <c r="F63" s="10" t="s">
        <v>87</v>
      </c>
      <c r="G63" s="10" t="s">
        <v>88</v>
      </c>
      <c r="H63" s="11">
        <v>0.5</v>
      </c>
      <c r="I63" s="9">
        <v>44</v>
      </c>
      <c r="J63" s="9">
        <v>19</v>
      </c>
      <c r="K63" s="9">
        <v>19</v>
      </c>
      <c r="L63" s="9">
        <v>6</v>
      </c>
      <c r="M63" s="9"/>
      <c r="N63" s="9">
        <f t="shared" si="0"/>
        <v>44</v>
      </c>
      <c r="O63" s="12">
        <f t="shared" si="1"/>
        <v>0.5</v>
      </c>
      <c r="P63" s="9" t="s">
        <v>35</v>
      </c>
      <c r="Q63" s="9"/>
      <c r="R63" s="9"/>
      <c r="S63" s="9"/>
      <c r="T63" s="9"/>
      <c r="U63" s="9"/>
      <c r="V63" s="8"/>
      <c r="W63" s="11">
        <v>0.5</v>
      </c>
      <c r="X63" s="8">
        <v>44</v>
      </c>
      <c r="Y63" s="8">
        <v>12</v>
      </c>
      <c r="Z63" s="8">
        <v>28</v>
      </c>
      <c r="AA63" s="8">
        <v>4</v>
      </c>
      <c r="AB63" s="8">
        <v>0</v>
      </c>
      <c r="AC63" s="9">
        <f t="shared" si="7"/>
        <v>28</v>
      </c>
      <c r="AD63" s="12">
        <f t="shared" si="8"/>
        <v>0.31818181818181818</v>
      </c>
      <c r="AE63" s="9" t="s">
        <v>72</v>
      </c>
      <c r="AF63" s="8"/>
      <c r="AG63" s="8"/>
      <c r="AH63" s="8"/>
      <c r="AI63" s="8"/>
      <c r="AJ63" s="8"/>
      <c r="AK63" s="13">
        <f t="shared" si="2"/>
        <v>0.38181818181818183</v>
      </c>
      <c r="AL63" s="13">
        <f t="shared" si="3"/>
        <v>0.11818181818181817</v>
      </c>
      <c r="AM63" s="14">
        <f t="shared" si="4"/>
        <v>10.399999999999999</v>
      </c>
    </row>
    <row r="64" spans="1:39" x14ac:dyDescent="0.2">
      <c r="A64" s="8"/>
      <c r="B64" s="8" t="s">
        <v>90</v>
      </c>
      <c r="C64" s="8" t="s">
        <v>96</v>
      </c>
      <c r="D64" s="9"/>
      <c r="E64" s="10" t="s">
        <v>28</v>
      </c>
      <c r="F64" s="10" t="s">
        <v>29</v>
      </c>
      <c r="G64" s="10" t="s">
        <v>29</v>
      </c>
      <c r="H64" s="11">
        <v>0.5</v>
      </c>
      <c r="I64" s="9">
        <v>44</v>
      </c>
      <c r="J64" s="9">
        <v>26</v>
      </c>
      <c r="K64" s="9">
        <v>11</v>
      </c>
      <c r="L64" s="9">
        <v>7</v>
      </c>
      <c r="M64" s="9"/>
      <c r="N64" s="9">
        <f t="shared" si="0"/>
        <v>59</v>
      </c>
      <c r="O64" s="12">
        <f t="shared" si="1"/>
        <v>0.67045454545454541</v>
      </c>
      <c r="P64" s="9" t="s">
        <v>30</v>
      </c>
      <c r="Q64" s="9">
        <v>2</v>
      </c>
      <c r="R64" s="9">
        <v>0</v>
      </c>
      <c r="S64" s="9">
        <v>1</v>
      </c>
      <c r="T64" s="9">
        <v>1</v>
      </c>
      <c r="U64" s="9">
        <v>0.25</v>
      </c>
      <c r="V64" s="8"/>
      <c r="W64" s="11">
        <v>0.5</v>
      </c>
      <c r="X64" s="8">
        <v>44</v>
      </c>
      <c r="Y64" s="8">
        <v>28</v>
      </c>
      <c r="Z64" s="8">
        <v>14</v>
      </c>
      <c r="AA64" s="8">
        <v>2</v>
      </c>
      <c r="AB64" s="8">
        <v>0</v>
      </c>
      <c r="AC64" s="9">
        <f t="shared" si="7"/>
        <v>58</v>
      </c>
      <c r="AD64" s="12">
        <f t="shared" si="8"/>
        <v>0.65909090909090906</v>
      </c>
      <c r="AE64" s="9" t="s">
        <v>43</v>
      </c>
      <c r="AF64" s="8">
        <v>4</v>
      </c>
      <c r="AG64" s="8">
        <v>1</v>
      </c>
      <c r="AH64" s="8">
        <v>1</v>
      </c>
      <c r="AI64" s="8">
        <v>2</v>
      </c>
      <c r="AJ64" s="8">
        <v>0.5</v>
      </c>
      <c r="AK64" s="13">
        <f t="shared" si="2"/>
        <v>0.60340909090909089</v>
      </c>
      <c r="AL64" s="13">
        <f t="shared" si="3"/>
        <v>6.7045454545454519E-2</v>
      </c>
      <c r="AM64" s="14">
        <f t="shared" si="4"/>
        <v>5.8999999999999986</v>
      </c>
    </row>
    <row r="65" spans="1:39" x14ac:dyDescent="0.2">
      <c r="A65" s="8"/>
      <c r="B65" s="8" t="s">
        <v>36</v>
      </c>
      <c r="C65" s="8" t="s">
        <v>96</v>
      </c>
      <c r="D65" s="9">
        <v>37</v>
      </c>
      <c r="E65" s="10" t="s">
        <v>28</v>
      </c>
      <c r="F65" s="10" t="s">
        <v>71</v>
      </c>
      <c r="G65" s="10" t="s">
        <v>71</v>
      </c>
      <c r="H65" s="11">
        <v>0.5</v>
      </c>
      <c r="I65" s="9">
        <v>44</v>
      </c>
      <c r="J65" s="9">
        <v>24</v>
      </c>
      <c r="K65" s="9">
        <v>14</v>
      </c>
      <c r="L65" s="9">
        <v>6</v>
      </c>
      <c r="M65" s="9"/>
      <c r="N65" s="9">
        <f t="shared" si="0"/>
        <v>54</v>
      </c>
      <c r="O65" s="12">
        <f t="shared" si="1"/>
        <v>0.61363636363636365</v>
      </c>
      <c r="P65" s="9" t="s">
        <v>43</v>
      </c>
      <c r="Q65" s="9">
        <v>9</v>
      </c>
      <c r="R65" s="9">
        <v>5</v>
      </c>
      <c r="S65" s="9">
        <v>3</v>
      </c>
      <c r="T65" s="9">
        <v>1</v>
      </c>
      <c r="U65" s="9">
        <v>0.61099999999999999</v>
      </c>
      <c r="V65" s="8"/>
      <c r="W65" s="11">
        <v>0.5</v>
      </c>
      <c r="X65" s="8">
        <v>44</v>
      </c>
      <c r="Y65" s="8">
        <v>20</v>
      </c>
      <c r="Z65" s="8">
        <v>20</v>
      </c>
      <c r="AA65" s="8">
        <v>4</v>
      </c>
      <c r="AB65" s="8">
        <v>0</v>
      </c>
      <c r="AC65" s="9">
        <f t="shared" si="7"/>
        <v>44</v>
      </c>
      <c r="AD65" s="12">
        <f t="shared" si="8"/>
        <v>0.5</v>
      </c>
      <c r="AE65" s="9" t="s">
        <v>39</v>
      </c>
      <c r="AF65" s="8">
        <v>2</v>
      </c>
      <c r="AG65" s="8">
        <v>0</v>
      </c>
      <c r="AH65" s="8">
        <v>1</v>
      </c>
      <c r="AI65" s="8">
        <v>1</v>
      </c>
      <c r="AJ65" s="8">
        <v>0.25</v>
      </c>
      <c r="AK65" s="13">
        <f t="shared" si="2"/>
        <v>0.5</v>
      </c>
      <c r="AL65" s="13">
        <f t="shared" si="3"/>
        <v>0.11363636363636365</v>
      </c>
      <c r="AM65" s="14">
        <f t="shared" si="4"/>
        <v>10</v>
      </c>
    </row>
    <row r="66" spans="1:39" x14ac:dyDescent="0.2">
      <c r="A66" s="8"/>
      <c r="B66" s="8" t="s">
        <v>100</v>
      </c>
      <c r="C66" s="8" t="s">
        <v>96</v>
      </c>
      <c r="D66" s="9">
        <v>31</v>
      </c>
      <c r="E66" s="10" t="s">
        <v>28</v>
      </c>
      <c r="F66" s="10" t="s">
        <v>77</v>
      </c>
      <c r="G66" s="10" t="s">
        <v>77</v>
      </c>
      <c r="H66" s="11">
        <v>0.5</v>
      </c>
      <c r="I66" s="9">
        <v>44</v>
      </c>
      <c r="J66" s="9">
        <v>11</v>
      </c>
      <c r="K66" s="9">
        <v>27</v>
      </c>
      <c r="L66" s="9">
        <v>6</v>
      </c>
      <c r="M66" s="9"/>
      <c r="N66" s="9">
        <f t="shared" si="0"/>
        <v>28</v>
      </c>
      <c r="O66" s="12">
        <f t="shared" si="1"/>
        <v>0.31818181818181818</v>
      </c>
      <c r="P66" s="9" t="s">
        <v>72</v>
      </c>
      <c r="Q66" s="9"/>
      <c r="R66" s="9"/>
      <c r="S66" s="9"/>
      <c r="T66" s="9"/>
      <c r="U66" s="9"/>
      <c r="V66" s="8"/>
      <c r="W66" s="11">
        <v>0.5</v>
      </c>
      <c r="X66" s="8">
        <v>44</v>
      </c>
      <c r="Y66" s="8">
        <v>17</v>
      </c>
      <c r="Z66" s="8">
        <v>25</v>
      </c>
      <c r="AA66" s="8">
        <v>2</v>
      </c>
      <c r="AB66" s="8">
        <v>0</v>
      </c>
      <c r="AC66" s="9">
        <f t="shared" si="7"/>
        <v>36</v>
      </c>
      <c r="AD66" s="12">
        <f t="shared" si="8"/>
        <v>0.40909090909090912</v>
      </c>
      <c r="AE66" s="9" t="s">
        <v>35</v>
      </c>
      <c r="AF66" s="8"/>
      <c r="AG66" s="8"/>
      <c r="AH66" s="8"/>
      <c r="AI66" s="8"/>
      <c r="AJ66" s="8"/>
      <c r="AK66" s="13">
        <f t="shared" si="2"/>
        <v>0.44090909090909092</v>
      </c>
      <c r="AL66" s="13">
        <f t="shared" si="3"/>
        <v>-0.12272727272727274</v>
      </c>
      <c r="AM66" s="14">
        <f t="shared" si="4"/>
        <v>-10.799999999999997</v>
      </c>
    </row>
    <row r="67" spans="1:39" x14ac:dyDescent="0.2">
      <c r="A67" s="8"/>
      <c r="B67" s="8" t="s">
        <v>91</v>
      </c>
      <c r="C67" s="8" t="s">
        <v>96</v>
      </c>
      <c r="D67" s="9">
        <v>44</v>
      </c>
      <c r="E67" s="10" t="s">
        <v>28</v>
      </c>
      <c r="F67" s="10" t="s">
        <v>92</v>
      </c>
      <c r="G67" s="10" t="s">
        <v>92</v>
      </c>
      <c r="H67" s="11">
        <v>0.5</v>
      </c>
      <c r="I67" s="9">
        <v>44</v>
      </c>
      <c r="J67" s="9">
        <v>19</v>
      </c>
      <c r="K67" s="9">
        <v>16</v>
      </c>
      <c r="L67" s="9">
        <v>9</v>
      </c>
      <c r="M67" s="9"/>
      <c r="N67" s="9">
        <f t="shared" ref="N67:N130" si="9">2*J67+L67+M67</f>
        <v>47</v>
      </c>
      <c r="O67" s="12">
        <f t="shared" ref="O67:O130" si="10">N67/SUM(J67:M67)/2</f>
        <v>0.53409090909090906</v>
      </c>
      <c r="P67" s="9" t="s">
        <v>43</v>
      </c>
      <c r="Q67" s="9">
        <v>9</v>
      </c>
      <c r="R67" s="9">
        <v>5</v>
      </c>
      <c r="S67" s="9">
        <v>3</v>
      </c>
      <c r="T67" s="9">
        <v>1</v>
      </c>
      <c r="U67" s="9">
        <v>0.61099999999999999</v>
      </c>
      <c r="V67" s="8" t="s">
        <v>44</v>
      </c>
      <c r="W67" s="11">
        <v>0.5</v>
      </c>
      <c r="X67" s="8">
        <v>44</v>
      </c>
      <c r="Y67" s="8">
        <v>25</v>
      </c>
      <c r="Z67" s="8">
        <v>13</v>
      </c>
      <c r="AA67" s="8">
        <v>6</v>
      </c>
      <c r="AB67" s="8">
        <v>0</v>
      </c>
      <c r="AC67" s="9">
        <f t="shared" si="7"/>
        <v>56</v>
      </c>
      <c r="AD67" s="12">
        <f t="shared" si="8"/>
        <v>0.63636363636363635</v>
      </c>
      <c r="AE67" s="9" t="s">
        <v>30</v>
      </c>
      <c r="AF67" s="8">
        <v>2</v>
      </c>
      <c r="AG67" s="8">
        <v>0</v>
      </c>
      <c r="AH67" s="8">
        <v>1</v>
      </c>
      <c r="AI67" s="8">
        <v>1</v>
      </c>
      <c r="AJ67" s="8">
        <v>0.25</v>
      </c>
      <c r="AK67" s="13">
        <f t="shared" ref="AK67:AK130" si="11">IF(X67&lt;&gt;" ",(AD67-$AO$1*(AD67-W67))*(H67/W67),$AO$2)</f>
        <v>0.58863636363636362</v>
      </c>
      <c r="AL67" s="13">
        <f t="shared" ref="AL67:AL130" si="12">O67-AK67</f>
        <v>-5.4545454545454564E-2</v>
      </c>
      <c r="AM67" s="14">
        <f t="shared" ref="AM67:AM130" si="13">N67-AK67*I67*2</f>
        <v>-4.7999999999999972</v>
      </c>
    </row>
    <row r="68" spans="1:39" x14ac:dyDescent="0.2">
      <c r="A68" s="8"/>
      <c r="B68" s="8" t="s">
        <v>93</v>
      </c>
      <c r="C68" s="8" t="s">
        <v>96</v>
      </c>
      <c r="D68" s="9"/>
      <c r="E68" s="10" t="s">
        <v>28</v>
      </c>
      <c r="F68" s="10" t="s">
        <v>37</v>
      </c>
      <c r="G68" s="10" t="s">
        <v>38</v>
      </c>
      <c r="H68" s="11">
        <v>0.5</v>
      </c>
      <c r="I68" s="9">
        <v>44</v>
      </c>
      <c r="J68" s="9">
        <v>20</v>
      </c>
      <c r="K68" s="9">
        <v>14</v>
      </c>
      <c r="L68" s="9">
        <v>10</v>
      </c>
      <c r="M68" s="9"/>
      <c r="N68" s="9">
        <f t="shared" si="9"/>
        <v>50</v>
      </c>
      <c r="O68" s="12">
        <f t="shared" si="10"/>
        <v>0.56818181818181823</v>
      </c>
      <c r="P68" s="9" t="s">
        <v>39</v>
      </c>
      <c r="Q68" s="9">
        <v>2</v>
      </c>
      <c r="R68" s="9">
        <v>0</v>
      </c>
      <c r="S68" s="9">
        <v>2</v>
      </c>
      <c r="T68" s="9">
        <v>0</v>
      </c>
      <c r="U68" s="9">
        <v>0</v>
      </c>
      <c r="V68" s="8"/>
      <c r="W68" s="11">
        <v>0.5</v>
      </c>
      <c r="X68" s="8">
        <v>44</v>
      </c>
      <c r="Y68" s="8">
        <v>30</v>
      </c>
      <c r="Z68" s="8">
        <v>10</v>
      </c>
      <c r="AA68" s="8">
        <v>4</v>
      </c>
      <c r="AB68" s="8">
        <v>0</v>
      </c>
      <c r="AC68" s="9">
        <f t="shared" si="7"/>
        <v>64</v>
      </c>
      <c r="AD68" s="12">
        <f t="shared" si="8"/>
        <v>0.72727272727272729</v>
      </c>
      <c r="AE68" s="9" t="s">
        <v>30</v>
      </c>
      <c r="AF68" s="8">
        <v>6</v>
      </c>
      <c r="AG68" s="8">
        <v>3</v>
      </c>
      <c r="AH68" s="8">
        <v>0</v>
      </c>
      <c r="AI68" s="8">
        <v>3</v>
      </c>
      <c r="AJ68" s="8">
        <v>0.75</v>
      </c>
      <c r="AK68" s="13">
        <f t="shared" si="11"/>
        <v>0.64772727272727271</v>
      </c>
      <c r="AL68" s="13">
        <f t="shared" si="12"/>
        <v>-7.9545454545454475E-2</v>
      </c>
      <c r="AM68" s="14">
        <f t="shared" si="13"/>
        <v>-7</v>
      </c>
    </row>
    <row r="69" spans="1:39" x14ac:dyDescent="0.2">
      <c r="A69" s="8"/>
      <c r="B69" s="8" t="s">
        <v>79</v>
      </c>
      <c r="C69" s="8" t="s">
        <v>96</v>
      </c>
      <c r="D69" s="9">
        <v>36</v>
      </c>
      <c r="E69" s="10" t="s">
        <v>28</v>
      </c>
      <c r="F69" s="10" t="s">
        <v>80</v>
      </c>
      <c r="G69" s="10" t="s">
        <v>81</v>
      </c>
      <c r="H69" s="11">
        <v>0.5</v>
      </c>
      <c r="I69" s="9">
        <v>44</v>
      </c>
      <c r="J69" s="9">
        <v>19</v>
      </c>
      <c r="K69" s="9">
        <v>17</v>
      </c>
      <c r="L69" s="9">
        <v>8</v>
      </c>
      <c r="M69" s="9"/>
      <c r="N69" s="9">
        <f t="shared" si="9"/>
        <v>46</v>
      </c>
      <c r="O69" s="12">
        <f t="shared" si="10"/>
        <v>0.52272727272727271</v>
      </c>
      <c r="P69" s="9" t="s">
        <v>39</v>
      </c>
      <c r="Q69" s="9">
        <v>2</v>
      </c>
      <c r="R69" s="9">
        <v>1</v>
      </c>
      <c r="S69" s="9">
        <v>1</v>
      </c>
      <c r="T69" s="9">
        <v>0</v>
      </c>
      <c r="U69" s="9">
        <v>0.5</v>
      </c>
      <c r="V69" s="8"/>
      <c r="W69" s="11">
        <v>0.5</v>
      </c>
      <c r="X69" s="8">
        <v>44</v>
      </c>
      <c r="Y69" s="8">
        <v>15</v>
      </c>
      <c r="Z69" s="8">
        <v>26</v>
      </c>
      <c r="AA69" s="8">
        <v>3</v>
      </c>
      <c r="AB69" s="8">
        <v>0</v>
      </c>
      <c r="AC69" s="9">
        <f t="shared" si="7"/>
        <v>33</v>
      </c>
      <c r="AD69" s="12">
        <f t="shared" si="8"/>
        <v>0.375</v>
      </c>
      <c r="AE69" s="9" t="s">
        <v>35</v>
      </c>
      <c r="AF69" s="8"/>
      <c r="AG69" s="8"/>
      <c r="AH69" s="8"/>
      <c r="AI69" s="8"/>
      <c r="AJ69" s="8"/>
      <c r="AK69" s="13">
        <f t="shared" si="11"/>
        <v>0.41875000000000001</v>
      </c>
      <c r="AL69" s="13">
        <f t="shared" si="12"/>
        <v>0.1039772727272727</v>
      </c>
      <c r="AM69" s="14">
        <f t="shared" si="13"/>
        <v>9.1499999999999986</v>
      </c>
    </row>
    <row r="70" spans="1:39" x14ac:dyDescent="0.2">
      <c r="A70" s="8"/>
      <c r="B70" s="8" t="s">
        <v>101</v>
      </c>
      <c r="C70" s="8" t="s">
        <v>96</v>
      </c>
      <c r="D70" s="9">
        <v>32</v>
      </c>
      <c r="E70" s="10" t="s">
        <v>28</v>
      </c>
      <c r="F70" s="10" t="s">
        <v>41</v>
      </c>
      <c r="G70" s="10" t="s">
        <v>41</v>
      </c>
      <c r="H70" s="11">
        <v>0.5</v>
      </c>
      <c r="I70" s="9">
        <v>44</v>
      </c>
      <c r="J70" s="9">
        <v>18</v>
      </c>
      <c r="K70" s="9">
        <v>18</v>
      </c>
      <c r="L70" s="9">
        <v>8</v>
      </c>
      <c r="M70" s="9"/>
      <c r="N70" s="9">
        <f t="shared" si="9"/>
        <v>44</v>
      </c>
      <c r="O70" s="12">
        <f t="shared" si="10"/>
        <v>0.5</v>
      </c>
      <c r="P70" s="9" t="s">
        <v>35</v>
      </c>
      <c r="Q70" s="9"/>
      <c r="R70" s="9"/>
      <c r="S70" s="9"/>
      <c r="T70" s="9"/>
      <c r="U70" s="9"/>
      <c r="V70" s="8"/>
      <c r="W70" s="11">
        <v>0.5</v>
      </c>
      <c r="X70" s="8">
        <v>44</v>
      </c>
      <c r="Y70" s="8">
        <v>15</v>
      </c>
      <c r="Z70" s="8">
        <v>24</v>
      </c>
      <c r="AA70" s="8">
        <v>5</v>
      </c>
      <c r="AB70" s="8">
        <v>0</v>
      </c>
      <c r="AC70" s="9">
        <f t="shared" si="7"/>
        <v>35</v>
      </c>
      <c r="AD70" s="12">
        <f t="shared" si="8"/>
        <v>0.39772727272727271</v>
      </c>
      <c r="AE70" s="9" t="s">
        <v>72</v>
      </c>
      <c r="AF70" s="8"/>
      <c r="AG70" s="8"/>
      <c r="AH70" s="8"/>
      <c r="AI70" s="8"/>
      <c r="AJ70" s="8"/>
      <c r="AK70" s="13">
        <f t="shared" si="11"/>
        <v>0.43352272727272723</v>
      </c>
      <c r="AL70" s="13">
        <f t="shared" si="12"/>
        <v>6.6477272727272774E-2</v>
      </c>
      <c r="AM70" s="14">
        <f t="shared" si="13"/>
        <v>5.8500000000000014</v>
      </c>
    </row>
    <row r="71" spans="1:39" x14ac:dyDescent="0.2">
      <c r="A71" s="8"/>
      <c r="B71" s="8" t="s">
        <v>102</v>
      </c>
      <c r="C71" s="8" t="s">
        <v>103</v>
      </c>
      <c r="D71" s="9">
        <v>37</v>
      </c>
      <c r="E71" s="10" t="s">
        <v>28</v>
      </c>
      <c r="F71" s="10" t="s">
        <v>68</v>
      </c>
      <c r="G71" s="10" t="s">
        <v>68</v>
      </c>
      <c r="H71" s="11">
        <v>0.5</v>
      </c>
      <c r="I71" s="9">
        <v>44</v>
      </c>
      <c r="J71" s="9">
        <v>26</v>
      </c>
      <c r="K71" s="9">
        <v>13</v>
      </c>
      <c r="L71" s="9">
        <v>5</v>
      </c>
      <c r="M71" s="9"/>
      <c r="N71" s="9">
        <f t="shared" si="9"/>
        <v>57</v>
      </c>
      <c r="O71" s="12">
        <f t="shared" si="10"/>
        <v>0.64772727272727271</v>
      </c>
      <c r="P71" s="9" t="s">
        <v>30</v>
      </c>
      <c r="Q71" s="9">
        <v>5</v>
      </c>
      <c r="R71" s="9">
        <v>5</v>
      </c>
      <c r="S71" s="9">
        <v>0</v>
      </c>
      <c r="T71" s="9">
        <v>0</v>
      </c>
      <c r="U71" s="9">
        <v>1</v>
      </c>
      <c r="V71" s="8" t="s">
        <v>44</v>
      </c>
      <c r="W71" s="11">
        <v>0.5</v>
      </c>
      <c r="X71" s="8">
        <v>44</v>
      </c>
      <c r="Y71" s="8">
        <v>20</v>
      </c>
      <c r="Z71" s="8">
        <v>13</v>
      </c>
      <c r="AA71" s="8">
        <v>11</v>
      </c>
      <c r="AB71" s="8">
        <v>0</v>
      </c>
      <c r="AC71" s="9">
        <f t="shared" si="7"/>
        <v>51</v>
      </c>
      <c r="AD71" s="12">
        <f t="shared" si="8"/>
        <v>0.57954545454545459</v>
      </c>
      <c r="AE71" s="9" t="s">
        <v>30</v>
      </c>
      <c r="AF71" s="8">
        <v>2</v>
      </c>
      <c r="AG71" s="8">
        <v>0</v>
      </c>
      <c r="AH71" s="8">
        <v>1</v>
      </c>
      <c r="AI71" s="8">
        <v>1</v>
      </c>
      <c r="AJ71" s="8">
        <v>0.25</v>
      </c>
      <c r="AK71" s="13">
        <f t="shared" si="11"/>
        <v>0.5517045454545455</v>
      </c>
      <c r="AL71" s="13">
        <f t="shared" si="12"/>
        <v>9.6022727272727204E-2</v>
      </c>
      <c r="AM71" s="14">
        <f t="shared" si="13"/>
        <v>8.4499999999999957</v>
      </c>
    </row>
    <row r="72" spans="1:39" x14ac:dyDescent="0.2">
      <c r="A72" s="8"/>
      <c r="B72" s="8" t="s">
        <v>104</v>
      </c>
      <c r="C72" s="8" t="s">
        <v>103</v>
      </c>
      <c r="D72" s="9">
        <v>36</v>
      </c>
      <c r="E72" s="10" t="s">
        <v>28</v>
      </c>
      <c r="F72" s="10" t="s">
        <v>84</v>
      </c>
      <c r="G72" s="10" t="s">
        <v>85</v>
      </c>
      <c r="H72" s="11">
        <v>0.5</v>
      </c>
      <c r="I72" s="9">
        <v>12</v>
      </c>
      <c r="J72" s="9">
        <v>2</v>
      </c>
      <c r="K72" s="9">
        <v>6</v>
      </c>
      <c r="L72" s="9">
        <v>4</v>
      </c>
      <c r="M72" s="9"/>
      <c r="N72" s="9">
        <f t="shared" si="9"/>
        <v>8</v>
      </c>
      <c r="O72" s="12">
        <f t="shared" si="10"/>
        <v>0.33333333333333331</v>
      </c>
      <c r="P72" s="9" t="s">
        <v>72</v>
      </c>
      <c r="Q72" s="9"/>
      <c r="R72" s="9"/>
      <c r="S72" s="9"/>
      <c r="T72" s="9"/>
      <c r="U72" s="9"/>
      <c r="V72" s="8"/>
      <c r="W72" s="11">
        <v>0.5</v>
      </c>
      <c r="X72" s="8">
        <v>44</v>
      </c>
      <c r="Y72" s="8">
        <v>7</v>
      </c>
      <c r="Z72" s="8">
        <v>34</v>
      </c>
      <c r="AA72" s="8">
        <v>3</v>
      </c>
      <c r="AB72" s="8">
        <v>0</v>
      </c>
      <c r="AC72" s="9">
        <f t="shared" si="7"/>
        <v>17</v>
      </c>
      <c r="AD72" s="12">
        <f t="shared" si="8"/>
        <v>0.19318181818181818</v>
      </c>
      <c r="AE72" s="9" t="s">
        <v>72</v>
      </c>
      <c r="AF72" s="8"/>
      <c r="AG72" s="8"/>
      <c r="AH72" s="8"/>
      <c r="AI72" s="8"/>
      <c r="AJ72" s="8"/>
      <c r="AK72" s="13">
        <f t="shared" si="11"/>
        <v>0.30056818181818179</v>
      </c>
      <c r="AL72" s="13">
        <f t="shared" si="12"/>
        <v>3.2765151515151525E-2</v>
      </c>
      <c r="AM72" s="14">
        <f t="shared" si="13"/>
        <v>0.78636363636363704</v>
      </c>
    </row>
    <row r="73" spans="1:39" x14ac:dyDescent="0.2">
      <c r="A73" s="8"/>
      <c r="B73" s="8" t="s">
        <v>105</v>
      </c>
      <c r="C73" s="8" t="s">
        <v>103</v>
      </c>
      <c r="D73" s="9">
        <v>37</v>
      </c>
      <c r="E73" s="10" t="s">
        <v>28</v>
      </c>
      <c r="F73" s="10" t="s">
        <v>84</v>
      </c>
      <c r="G73" s="10" t="s">
        <v>85</v>
      </c>
      <c r="H73" s="11">
        <v>0.5</v>
      </c>
      <c r="I73" s="9">
        <v>32</v>
      </c>
      <c r="J73" s="9">
        <v>5</v>
      </c>
      <c r="K73" s="9">
        <v>23</v>
      </c>
      <c r="L73" s="9">
        <v>4</v>
      </c>
      <c r="M73" s="9"/>
      <c r="N73" s="9">
        <f t="shared" si="9"/>
        <v>14</v>
      </c>
      <c r="O73" s="12">
        <f t="shared" si="10"/>
        <v>0.21875</v>
      </c>
      <c r="P73" s="9" t="s">
        <v>72</v>
      </c>
      <c r="Q73" s="9"/>
      <c r="R73" s="9"/>
      <c r="S73" s="9"/>
      <c r="T73" s="9"/>
      <c r="U73" s="9"/>
      <c r="V73" s="8"/>
      <c r="W73" s="11">
        <v>0.5</v>
      </c>
      <c r="X73" s="8">
        <v>44</v>
      </c>
      <c r="Y73" s="8">
        <v>7</v>
      </c>
      <c r="Z73" s="8">
        <v>34</v>
      </c>
      <c r="AA73" s="8">
        <v>3</v>
      </c>
      <c r="AB73" s="8">
        <v>0</v>
      </c>
      <c r="AC73" s="9">
        <f t="shared" si="7"/>
        <v>17</v>
      </c>
      <c r="AD73" s="12">
        <f t="shared" si="8"/>
        <v>0.19318181818181818</v>
      </c>
      <c r="AE73" s="9" t="s">
        <v>72</v>
      </c>
      <c r="AF73" s="8"/>
      <c r="AG73" s="8"/>
      <c r="AH73" s="8"/>
      <c r="AI73" s="8"/>
      <c r="AJ73" s="8"/>
      <c r="AK73" s="13">
        <f t="shared" si="11"/>
        <v>0.30056818181818179</v>
      </c>
      <c r="AL73" s="13">
        <f t="shared" si="12"/>
        <v>-8.181818181818179E-2</v>
      </c>
      <c r="AM73" s="14">
        <f t="shared" si="13"/>
        <v>-5.2363636363636346</v>
      </c>
    </row>
    <row r="74" spans="1:39" x14ac:dyDescent="0.2">
      <c r="A74" s="8"/>
      <c r="B74" s="8" t="s">
        <v>99</v>
      </c>
      <c r="C74" s="8" t="s">
        <v>103</v>
      </c>
      <c r="D74" s="9">
        <v>33</v>
      </c>
      <c r="E74" s="10" t="s">
        <v>28</v>
      </c>
      <c r="F74" s="10" t="s">
        <v>87</v>
      </c>
      <c r="G74" s="10" t="s">
        <v>88</v>
      </c>
      <c r="H74" s="11">
        <v>0.5</v>
      </c>
      <c r="I74" s="9">
        <v>44</v>
      </c>
      <c r="J74" s="9">
        <v>19</v>
      </c>
      <c r="K74" s="9">
        <v>16</v>
      </c>
      <c r="L74" s="9">
        <v>9</v>
      </c>
      <c r="M74" s="9"/>
      <c r="N74" s="9">
        <f t="shared" si="9"/>
        <v>47</v>
      </c>
      <c r="O74" s="12">
        <f t="shared" si="10"/>
        <v>0.53409090909090906</v>
      </c>
      <c r="P74" s="9" t="s">
        <v>39</v>
      </c>
      <c r="Q74" s="9">
        <v>2</v>
      </c>
      <c r="R74" s="9">
        <v>0</v>
      </c>
      <c r="S74" s="9">
        <v>2</v>
      </c>
      <c r="T74" s="9">
        <v>0</v>
      </c>
      <c r="U74" s="9">
        <v>0</v>
      </c>
      <c r="V74" s="8"/>
      <c r="W74" s="11">
        <v>0.5</v>
      </c>
      <c r="X74" s="8">
        <v>44</v>
      </c>
      <c r="Y74" s="8">
        <v>19</v>
      </c>
      <c r="Z74" s="8">
        <v>19</v>
      </c>
      <c r="AA74" s="8">
        <v>6</v>
      </c>
      <c r="AB74" s="8">
        <v>0</v>
      </c>
      <c r="AC74" s="9">
        <f t="shared" si="7"/>
        <v>44</v>
      </c>
      <c r="AD74" s="12">
        <f t="shared" si="8"/>
        <v>0.5</v>
      </c>
      <c r="AE74" s="9" t="s">
        <v>35</v>
      </c>
      <c r="AF74" s="8"/>
      <c r="AG74" s="8"/>
      <c r="AH74" s="8"/>
      <c r="AI74" s="8"/>
      <c r="AJ74" s="8"/>
      <c r="AK74" s="13">
        <f t="shared" si="11"/>
        <v>0.5</v>
      </c>
      <c r="AL74" s="13">
        <f t="shared" si="12"/>
        <v>3.4090909090909061E-2</v>
      </c>
      <c r="AM74" s="14">
        <f t="shared" si="13"/>
        <v>3</v>
      </c>
    </row>
    <row r="75" spans="1:39" x14ac:dyDescent="0.2">
      <c r="A75" s="8"/>
      <c r="B75" s="8" t="s">
        <v>90</v>
      </c>
      <c r="C75" s="8" t="s">
        <v>103</v>
      </c>
      <c r="D75" s="9"/>
      <c r="E75" s="10" t="s">
        <v>28</v>
      </c>
      <c r="F75" s="10" t="s">
        <v>29</v>
      </c>
      <c r="G75" s="10" t="s">
        <v>29</v>
      </c>
      <c r="H75" s="11">
        <v>0.5</v>
      </c>
      <c r="I75" s="9">
        <v>44</v>
      </c>
      <c r="J75" s="9">
        <v>22</v>
      </c>
      <c r="K75" s="9">
        <v>7</v>
      </c>
      <c r="L75" s="9">
        <v>15</v>
      </c>
      <c r="M75" s="9"/>
      <c r="N75" s="9">
        <f t="shared" si="9"/>
        <v>59</v>
      </c>
      <c r="O75" s="12">
        <f t="shared" si="10"/>
        <v>0.67045454545454541</v>
      </c>
      <c r="P75" s="9" t="s">
        <v>30</v>
      </c>
      <c r="Q75" s="9">
        <v>3</v>
      </c>
      <c r="R75" s="9">
        <v>0</v>
      </c>
      <c r="S75" s="9">
        <v>3</v>
      </c>
      <c r="T75" s="9">
        <v>0</v>
      </c>
      <c r="U75" s="9">
        <v>0</v>
      </c>
      <c r="V75" s="8"/>
      <c r="W75" s="11">
        <v>0.5</v>
      </c>
      <c r="X75" s="8">
        <v>44</v>
      </c>
      <c r="Y75" s="8">
        <v>26</v>
      </c>
      <c r="Z75" s="8">
        <v>11</v>
      </c>
      <c r="AA75" s="8">
        <v>7</v>
      </c>
      <c r="AB75" s="8">
        <v>0</v>
      </c>
      <c r="AC75" s="9">
        <f t="shared" si="7"/>
        <v>59</v>
      </c>
      <c r="AD75" s="12">
        <f t="shared" si="8"/>
        <v>0.67045454545454541</v>
      </c>
      <c r="AE75" s="9" t="s">
        <v>30</v>
      </c>
      <c r="AF75" s="8">
        <v>2</v>
      </c>
      <c r="AG75" s="8">
        <v>0</v>
      </c>
      <c r="AH75" s="8">
        <v>1</v>
      </c>
      <c r="AI75" s="8">
        <v>1</v>
      </c>
      <c r="AJ75" s="8">
        <v>0.25</v>
      </c>
      <c r="AK75" s="13">
        <f t="shared" si="11"/>
        <v>0.61079545454545447</v>
      </c>
      <c r="AL75" s="13">
        <f t="shared" si="12"/>
        <v>5.9659090909090939E-2</v>
      </c>
      <c r="AM75" s="14">
        <f t="shared" si="13"/>
        <v>5.2500000000000071</v>
      </c>
    </row>
    <row r="76" spans="1:39" x14ac:dyDescent="0.2">
      <c r="A76" s="8"/>
      <c r="B76" s="8" t="s">
        <v>36</v>
      </c>
      <c r="C76" s="8" t="s">
        <v>103</v>
      </c>
      <c r="D76" s="9">
        <v>38</v>
      </c>
      <c r="E76" s="10" t="s">
        <v>28</v>
      </c>
      <c r="F76" s="10" t="s">
        <v>71</v>
      </c>
      <c r="G76" s="10" t="s">
        <v>71</v>
      </c>
      <c r="H76" s="11">
        <v>0.5</v>
      </c>
      <c r="I76" s="9">
        <v>44</v>
      </c>
      <c r="J76" s="9">
        <v>15</v>
      </c>
      <c r="K76" s="9">
        <v>20</v>
      </c>
      <c r="L76" s="9">
        <v>9</v>
      </c>
      <c r="M76" s="9"/>
      <c r="N76" s="9">
        <f t="shared" si="9"/>
        <v>39</v>
      </c>
      <c r="O76" s="12">
        <f t="shared" si="10"/>
        <v>0.44318181818181818</v>
      </c>
      <c r="P76" s="9" t="s">
        <v>72</v>
      </c>
      <c r="Q76" s="9"/>
      <c r="R76" s="9"/>
      <c r="S76" s="9"/>
      <c r="T76" s="9"/>
      <c r="U76" s="9"/>
      <c r="V76" s="8"/>
      <c r="W76" s="11">
        <v>0.5</v>
      </c>
      <c r="X76" s="8">
        <v>44</v>
      </c>
      <c r="Y76" s="8">
        <v>24</v>
      </c>
      <c r="Z76" s="8">
        <v>14</v>
      </c>
      <c r="AA76" s="8">
        <v>6</v>
      </c>
      <c r="AB76" s="8">
        <v>0</v>
      </c>
      <c r="AC76" s="9">
        <f t="shared" si="7"/>
        <v>54</v>
      </c>
      <c r="AD76" s="12">
        <f t="shared" si="8"/>
        <v>0.61363636363636365</v>
      </c>
      <c r="AE76" s="9" t="s">
        <v>43</v>
      </c>
      <c r="AF76" s="8">
        <v>9</v>
      </c>
      <c r="AG76" s="8">
        <v>5</v>
      </c>
      <c r="AH76" s="8">
        <v>3</v>
      </c>
      <c r="AI76" s="8">
        <v>1</v>
      </c>
      <c r="AJ76" s="8">
        <v>0.61099999999999999</v>
      </c>
      <c r="AK76" s="13">
        <f t="shared" si="11"/>
        <v>0.57386363636363635</v>
      </c>
      <c r="AL76" s="13">
        <f t="shared" si="12"/>
        <v>-0.13068181818181818</v>
      </c>
      <c r="AM76" s="14">
        <f t="shared" si="13"/>
        <v>-11.5</v>
      </c>
    </row>
    <row r="77" spans="1:39" x14ac:dyDescent="0.2">
      <c r="A77" s="8"/>
      <c r="B77" s="8" t="s">
        <v>76</v>
      </c>
      <c r="C77" s="8" t="s">
        <v>103</v>
      </c>
      <c r="D77" s="9">
        <v>42</v>
      </c>
      <c r="E77" s="10" t="s">
        <v>28</v>
      </c>
      <c r="F77" s="10" t="s">
        <v>77</v>
      </c>
      <c r="G77" s="10" t="s">
        <v>77</v>
      </c>
      <c r="H77" s="11">
        <v>0.5</v>
      </c>
      <c r="I77" s="9">
        <v>44</v>
      </c>
      <c r="J77" s="9">
        <v>19</v>
      </c>
      <c r="K77" s="9">
        <v>13</v>
      </c>
      <c r="L77" s="9">
        <v>12</v>
      </c>
      <c r="M77" s="9"/>
      <c r="N77" s="9">
        <f t="shared" si="9"/>
        <v>50</v>
      </c>
      <c r="O77" s="12">
        <f t="shared" si="10"/>
        <v>0.56818181818181823</v>
      </c>
      <c r="P77" s="9" t="s">
        <v>43</v>
      </c>
      <c r="Q77" s="9">
        <v>2</v>
      </c>
      <c r="R77" s="9">
        <v>0</v>
      </c>
      <c r="S77" s="9">
        <v>1</v>
      </c>
      <c r="T77" s="9">
        <v>1</v>
      </c>
      <c r="U77" s="9">
        <v>0.25</v>
      </c>
      <c r="V77" s="8"/>
      <c r="W77" s="11">
        <v>0.5</v>
      </c>
      <c r="X77" s="8">
        <v>44</v>
      </c>
      <c r="Y77" s="8">
        <v>11</v>
      </c>
      <c r="Z77" s="8">
        <v>27</v>
      </c>
      <c r="AA77" s="8">
        <v>6</v>
      </c>
      <c r="AB77" s="8">
        <v>0</v>
      </c>
      <c r="AC77" s="9">
        <f t="shared" si="7"/>
        <v>28</v>
      </c>
      <c r="AD77" s="12">
        <f t="shared" si="8"/>
        <v>0.31818181818181818</v>
      </c>
      <c r="AE77" s="9" t="s">
        <v>72</v>
      </c>
      <c r="AF77" s="8"/>
      <c r="AG77" s="8"/>
      <c r="AH77" s="8"/>
      <c r="AI77" s="8"/>
      <c r="AJ77" s="8"/>
      <c r="AK77" s="13">
        <f t="shared" si="11"/>
        <v>0.38181818181818183</v>
      </c>
      <c r="AL77" s="13">
        <f t="shared" si="12"/>
        <v>0.1863636363636364</v>
      </c>
      <c r="AM77" s="14">
        <f t="shared" si="13"/>
        <v>16.399999999999999</v>
      </c>
    </row>
    <row r="78" spans="1:39" x14ac:dyDescent="0.2">
      <c r="A78" s="8"/>
      <c r="B78" s="8" t="s">
        <v>91</v>
      </c>
      <c r="C78" s="8" t="s">
        <v>103</v>
      </c>
      <c r="D78" s="9">
        <v>45</v>
      </c>
      <c r="E78" s="10" t="s">
        <v>28</v>
      </c>
      <c r="F78" s="10" t="s">
        <v>92</v>
      </c>
      <c r="G78" s="10" t="s">
        <v>92</v>
      </c>
      <c r="H78" s="11">
        <v>0.5</v>
      </c>
      <c r="I78" s="9">
        <v>44</v>
      </c>
      <c r="J78" s="9">
        <v>21</v>
      </c>
      <c r="K78" s="9">
        <v>13</v>
      </c>
      <c r="L78" s="9">
        <v>10</v>
      </c>
      <c r="M78" s="9"/>
      <c r="N78" s="9">
        <f t="shared" si="9"/>
        <v>52</v>
      </c>
      <c r="O78" s="12">
        <f t="shared" si="10"/>
        <v>0.59090909090909094</v>
      </c>
      <c r="P78" s="9" t="s">
        <v>43</v>
      </c>
      <c r="Q78" s="9">
        <v>6</v>
      </c>
      <c r="R78" s="9">
        <v>3</v>
      </c>
      <c r="S78" s="9">
        <v>2</v>
      </c>
      <c r="T78" s="9">
        <v>1</v>
      </c>
      <c r="U78" s="9">
        <v>0.58299999999999996</v>
      </c>
      <c r="V78" s="8"/>
      <c r="W78" s="11">
        <v>0.5</v>
      </c>
      <c r="X78" s="8">
        <v>44</v>
      </c>
      <c r="Y78" s="8">
        <v>19</v>
      </c>
      <c r="Z78" s="8">
        <v>16</v>
      </c>
      <c r="AA78" s="8">
        <v>9</v>
      </c>
      <c r="AB78" s="8">
        <v>0</v>
      </c>
      <c r="AC78" s="9">
        <f t="shared" si="7"/>
        <v>47</v>
      </c>
      <c r="AD78" s="12">
        <f t="shared" si="8"/>
        <v>0.53409090909090906</v>
      </c>
      <c r="AE78" s="9" t="s">
        <v>43</v>
      </c>
      <c r="AF78" s="8">
        <v>9</v>
      </c>
      <c r="AG78" s="8">
        <v>5</v>
      </c>
      <c r="AH78" s="8">
        <v>3</v>
      </c>
      <c r="AI78" s="8">
        <v>1</v>
      </c>
      <c r="AJ78" s="8">
        <v>0.61099999999999999</v>
      </c>
      <c r="AK78" s="13">
        <f t="shared" si="11"/>
        <v>0.52215909090909085</v>
      </c>
      <c r="AL78" s="13">
        <f t="shared" si="12"/>
        <v>6.8750000000000089E-2</v>
      </c>
      <c r="AM78" s="14">
        <f t="shared" si="13"/>
        <v>6.0500000000000043</v>
      </c>
    </row>
    <row r="79" spans="1:39" x14ac:dyDescent="0.2">
      <c r="A79" s="8"/>
      <c r="B79" s="8" t="s">
        <v>93</v>
      </c>
      <c r="C79" s="8" t="s">
        <v>103</v>
      </c>
      <c r="D79" s="9"/>
      <c r="E79" s="10" t="s">
        <v>28</v>
      </c>
      <c r="F79" s="10" t="s">
        <v>37</v>
      </c>
      <c r="G79" s="10" t="s">
        <v>38</v>
      </c>
      <c r="H79" s="11">
        <v>0.5</v>
      </c>
      <c r="I79" s="9">
        <v>44</v>
      </c>
      <c r="J79" s="9">
        <v>14</v>
      </c>
      <c r="K79" s="9">
        <v>17</v>
      </c>
      <c r="L79" s="9">
        <v>13</v>
      </c>
      <c r="M79" s="9"/>
      <c r="N79" s="9">
        <f t="shared" si="9"/>
        <v>41</v>
      </c>
      <c r="O79" s="12">
        <f t="shared" si="10"/>
        <v>0.46590909090909088</v>
      </c>
      <c r="P79" s="9" t="s">
        <v>35</v>
      </c>
      <c r="Q79" s="9"/>
      <c r="R79" s="9"/>
      <c r="S79" s="9"/>
      <c r="T79" s="9"/>
      <c r="U79" s="9"/>
      <c r="V79" s="8"/>
      <c r="W79" s="11">
        <v>0.5</v>
      </c>
      <c r="X79" s="8">
        <v>44</v>
      </c>
      <c r="Y79" s="8">
        <v>20</v>
      </c>
      <c r="Z79" s="8">
        <v>14</v>
      </c>
      <c r="AA79" s="8">
        <v>10</v>
      </c>
      <c r="AB79" s="8">
        <v>0</v>
      </c>
      <c r="AC79" s="9">
        <f t="shared" si="7"/>
        <v>50</v>
      </c>
      <c r="AD79" s="12">
        <f t="shared" si="8"/>
        <v>0.56818181818181823</v>
      </c>
      <c r="AE79" s="9" t="s">
        <v>39</v>
      </c>
      <c r="AF79" s="8">
        <v>2</v>
      </c>
      <c r="AG79" s="8">
        <v>0</v>
      </c>
      <c r="AH79" s="8">
        <v>2</v>
      </c>
      <c r="AI79" s="8">
        <v>0</v>
      </c>
      <c r="AJ79" s="8">
        <v>0</v>
      </c>
      <c r="AK79" s="13">
        <f t="shared" si="11"/>
        <v>0.54431818181818181</v>
      </c>
      <c r="AL79" s="13">
        <f t="shared" si="12"/>
        <v>-7.8409090909090928E-2</v>
      </c>
      <c r="AM79" s="14">
        <f t="shared" si="13"/>
        <v>-6.8999999999999986</v>
      </c>
    </row>
    <row r="80" spans="1:39" x14ac:dyDescent="0.2">
      <c r="A80" s="8"/>
      <c r="B80" s="8" t="s">
        <v>79</v>
      </c>
      <c r="C80" s="8" t="s">
        <v>103</v>
      </c>
      <c r="D80" s="9">
        <v>37</v>
      </c>
      <c r="E80" s="10" t="s">
        <v>28</v>
      </c>
      <c r="F80" s="10" t="s">
        <v>80</v>
      </c>
      <c r="G80" s="10" t="s">
        <v>81</v>
      </c>
      <c r="H80" s="11">
        <v>0.5</v>
      </c>
      <c r="I80" s="9">
        <v>44</v>
      </c>
      <c r="J80" s="9">
        <v>9</v>
      </c>
      <c r="K80" s="9">
        <v>27</v>
      </c>
      <c r="L80" s="9">
        <v>8</v>
      </c>
      <c r="M80" s="9"/>
      <c r="N80" s="9">
        <f t="shared" si="9"/>
        <v>26</v>
      </c>
      <c r="O80" s="12">
        <f t="shared" si="10"/>
        <v>0.29545454545454547</v>
      </c>
      <c r="P80" s="9" t="s">
        <v>35</v>
      </c>
      <c r="Q80" s="9"/>
      <c r="R80" s="9"/>
      <c r="S80" s="9"/>
      <c r="T80" s="9"/>
      <c r="U80" s="9"/>
      <c r="V80" s="8"/>
      <c r="W80" s="11">
        <v>0.5</v>
      </c>
      <c r="X80" s="8">
        <v>44</v>
      </c>
      <c r="Y80" s="8">
        <v>19</v>
      </c>
      <c r="Z80" s="8">
        <v>17</v>
      </c>
      <c r="AA80" s="8">
        <v>8</v>
      </c>
      <c r="AB80" s="8">
        <v>0</v>
      </c>
      <c r="AC80" s="9">
        <f t="shared" si="7"/>
        <v>46</v>
      </c>
      <c r="AD80" s="12">
        <f t="shared" si="8"/>
        <v>0.52272727272727271</v>
      </c>
      <c r="AE80" s="9" t="s">
        <v>39</v>
      </c>
      <c r="AF80" s="8">
        <v>2</v>
      </c>
      <c r="AG80" s="8">
        <v>1</v>
      </c>
      <c r="AH80" s="8">
        <v>1</v>
      </c>
      <c r="AI80" s="8">
        <v>0</v>
      </c>
      <c r="AJ80" s="8">
        <v>0.5</v>
      </c>
      <c r="AK80" s="13">
        <f t="shared" si="11"/>
        <v>0.51477272727272727</v>
      </c>
      <c r="AL80" s="13">
        <f t="shared" si="12"/>
        <v>-0.2193181818181818</v>
      </c>
      <c r="AM80" s="14">
        <f t="shared" si="13"/>
        <v>-19.299999999999997</v>
      </c>
    </row>
    <row r="81" spans="1:39" x14ac:dyDescent="0.2">
      <c r="A81" s="8"/>
      <c r="B81" s="8" t="s">
        <v>101</v>
      </c>
      <c r="C81" s="8" t="s">
        <v>103</v>
      </c>
      <c r="D81" s="9">
        <v>33</v>
      </c>
      <c r="E81" s="10" t="s">
        <v>28</v>
      </c>
      <c r="F81" s="10" t="s">
        <v>41</v>
      </c>
      <c r="G81" s="10" t="s">
        <v>41</v>
      </c>
      <c r="H81" s="11">
        <v>0.5</v>
      </c>
      <c r="I81" s="9">
        <v>44</v>
      </c>
      <c r="J81" s="9">
        <v>21</v>
      </c>
      <c r="K81" s="9">
        <v>18</v>
      </c>
      <c r="L81" s="9">
        <v>5</v>
      </c>
      <c r="M81" s="9"/>
      <c r="N81" s="9">
        <f t="shared" si="9"/>
        <v>47</v>
      </c>
      <c r="O81" s="12">
        <f t="shared" si="10"/>
        <v>0.53409090909090906</v>
      </c>
      <c r="P81" s="9" t="s">
        <v>39</v>
      </c>
      <c r="Q81" s="9">
        <v>4</v>
      </c>
      <c r="R81" s="9">
        <v>2</v>
      </c>
      <c r="S81" s="9">
        <v>2</v>
      </c>
      <c r="T81" s="9">
        <v>0</v>
      </c>
      <c r="U81" s="9">
        <v>0.5</v>
      </c>
      <c r="V81" s="8"/>
      <c r="W81" s="11">
        <v>0.5</v>
      </c>
      <c r="X81" s="8">
        <v>44</v>
      </c>
      <c r="Y81" s="8">
        <v>18</v>
      </c>
      <c r="Z81" s="8">
        <v>18</v>
      </c>
      <c r="AA81" s="8">
        <v>8</v>
      </c>
      <c r="AB81" s="8">
        <v>0</v>
      </c>
      <c r="AC81" s="9">
        <f t="shared" si="7"/>
        <v>44</v>
      </c>
      <c r="AD81" s="12">
        <f t="shared" si="8"/>
        <v>0.5</v>
      </c>
      <c r="AE81" s="9" t="s">
        <v>35</v>
      </c>
      <c r="AF81" s="8"/>
      <c r="AG81" s="8"/>
      <c r="AH81" s="8"/>
      <c r="AI81" s="8"/>
      <c r="AJ81" s="8"/>
      <c r="AK81" s="13">
        <f t="shared" si="11"/>
        <v>0.5</v>
      </c>
      <c r="AL81" s="13">
        <f t="shared" si="12"/>
        <v>3.4090909090909061E-2</v>
      </c>
      <c r="AM81" s="14">
        <f t="shared" si="13"/>
        <v>3</v>
      </c>
    </row>
    <row r="82" spans="1:39" x14ac:dyDescent="0.2">
      <c r="A82" s="8"/>
      <c r="B82" s="8" t="s">
        <v>33</v>
      </c>
      <c r="C82" s="8" t="s">
        <v>106</v>
      </c>
      <c r="D82" s="9">
        <v>44</v>
      </c>
      <c r="E82" s="10" t="s">
        <v>28</v>
      </c>
      <c r="F82" s="10" t="s">
        <v>68</v>
      </c>
      <c r="G82" s="10" t="s">
        <v>68</v>
      </c>
      <c r="H82" s="11">
        <v>0.5</v>
      </c>
      <c r="I82" s="9">
        <v>44</v>
      </c>
      <c r="J82" s="9">
        <v>38</v>
      </c>
      <c r="K82" s="9">
        <v>5</v>
      </c>
      <c r="L82" s="9">
        <v>1</v>
      </c>
      <c r="M82" s="9"/>
      <c r="N82" s="9">
        <f t="shared" si="9"/>
        <v>77</v>
      </c>
      <c r="O82" s="12">
        <f t="shared" si="10"/>
        <v>0.875</v>
      </c>
      <c r="P82" s="9" t="s">
        <v>30</v>
      </c>
      <c r="Q82" s="9">
        <v>6</v>
      </c>
      <c r="R82" s="9">
        <v>3</v>
      </c>
      <c r="S82" s="9">
        <v>3</v>
      </c>
      <c r="T82" s="9">
        <v>0</v>
      </c>
      <c r="U82" s="9">
        <v>0.5</v>
      </c>
      <c r="V82" s="8"/>
      <c r="W82" s="11">
        <v>0.5</v>
      </c>
      <c r="X82" s="8">
        <v>44</v>
      </c>
      <c r="Y82" s="8">
        <v>26</v>
      </c>
      <c r="Z82" s="8">
        <v>13</v>
      </c>
      <c r="AA82" s="8">
        <v>5</v>
      </c>
      <c r="AB82" s="8">
        <v>0</v>
      </c>
      <c r="AC82" s="9">
        <f t="shared" si="7"/>
        <v>57</v>
      </c>
      <c r="AD82" s="12">
        <f t="shared" si="8"/>
        <v>0.64772727272727271</v>
      </c>
      <c r="AE82" s="9" t="s">
        <v>30</v>
      </c>
      <c r="AF82" s="8">
        <v>5</v>
      </c>
      <c r="AG82" s="8">
        <v>5</v>
      </c>
      <c r="AH82" s="8">
        <v>0</v>
      </c>
      <c r="AI82" s="8">
        <v>0</v>
      </c>
      <c r="AJ82" s="8">
        <v>1</v>
      </c>
      <c r="AK82" s="13">
        <f t="shared" si="11"/>
        <v>0.5960227272727272</v>
      </c>
      <c r="AL82" s="13">
        <f t="shared" si="12"/>
        <v>0.2789772727272728</v>
      </c>
      <c r="AM82" s="14">
        <f t="shared" si="13"/>
        <v>24.550000000000004</v>
      </c>
    </row>
    <row r="83" spans="1:39" x14ac:dyDescent="0.2">
      <c r="A83" s="8"/>
      <c r="B83" s="8" t="s">
        <v>107</v>
      </c>
      <c r="C83" s="8" t="s">
        <v>106</v>
      </c>
      <c r="D83" s="9">
        <v>34</v>
      </c>
      <c r="E83" s="10" t="s">
        <v>28</v>
      </c>
      <c r="F83" s="10" t="s">
        <v>84</v>
      </c>
      <c r="G83" s="10" t="s">
        <v>85</v>
      </c>
      <c r="H83" s="11">
        <v>0.5</v>
      </c>
      <c r="I83" s="9">
        <v>23</v>
      </c>
      <c r="J83" s="9">
        <v>11</v>
      </c>
      <c r="K83" s="9">
        <v>10</v>
      </c>
      <c r="L83" s="9">
        <v>2</v>
      </c>
      <c r="M83" s="9"/>
      <c r="N83" s="9">
        <f t="shared" si="9"/>
        <v>24</v>
      </c>
      <c r="O83" s="12">
        <f t="shared" si="10"/>
        <v>0.52173913043478259</v>
      </c>
      <c r="P83" s="9" t="s">
        <v>43</v>
      </c>
      <c r="Q83" s="9">
        <v>2</v>
      </c>
      <c r="R83" s="9">
        <v>0</v>
      </c>
      <c r="S83" s="9">
        <v>1</v>
      </c>
      <c r="T83" s="9">
        <v>1</v>
      </c>
      <c r="U83" s="9">
        <v>0.25</v>
      </c>
      <c r="V83" s="8"/>
      <c r="W83" s="11">
        <v>0.5</v>
      </c>
      <c r="X83" s="8">
        <v>44</v>
      </c>
      <c r="Y83" s="8">
        <v>7</v>
      </c>
      <c r="Z83" s="8">
        <v>29</v>
      </c>
      <c r="AA83" s="8">
        <v>8</v>
      </c>
      <c r="AB83" s="8">
        <v>0</v>
      </c>
      <c r="AC83" s="9">
        <f t="shared" si="7"/>
        <v>22</v>
      </c>
      <c r="AD83" s="12">
        <f t="shared" si="8"/>
        <v>0.25</v>
      </c>
      <c r="AE83" s="9" t="s">
        <v>72</v>
      </c>
      <c r="AF83" s="8"/>
      <c r="AG83" s="8"/>
      <c r="AH83" s="8"/>
      <c r="AI83" s="8"/>
      <c r="AJ83" s="8"/>
      <c r="AK83" s="13">
        <f t="shared" si="11"/>
        <v>0.33750000000000002</v>
      </c>
      <c r="AL83" s="13">
        <f t="shared" si="12"/>
        <v>0.18423913043478257</v>
      </c>
      <c r="AM83" s="14">
        <f t="shared" si="13"/>
        <v>8.4749999999999996</v>
      </c>
    </row>
    <row r="84" spans="1:39" x14ac:dyDescent="0.2">
      <c r="A84" s="8"/>
      <c r="B84" s="8" t="s">
        <v>108</v>
      </c>
      <c r="C84" s="8" t="s">
        <v>106</v>
      </c>
      <c r="D84" s="9"/>
      <c r="E84" s="10" t="s">
        <v>28</v>
      </c>
      <c r="F84" s="10" t="s">
        <v>84</v>
      </c>
      <c r="G84" s="10" t="s">
        <v>85</v>
      </c>
      <c r="H84" s="11">
        <v>0.5</v>
      </c>
      <c r="I84" s="9">
        <v>21</v>
      </c>
      <c r="J84" s="9">
        <v>10</v>
      </c>
      <c r="K84" s="9">
        <v>8</v>
      </c>
      <c r="L84" s="9">
        <v>3</v>
      </c>
      <c r="M84" s="9"/>
      <c r="N84" s="9">
        <f t="shared" si="9"/>
        <v>23</v>
      </c>
      <c r="O84" s="12">
        <f t="shared" si="10"/>
        <v>0.54761904761904767</v>
      </c>
      <c r="P84" s="9" t="s">
        <v>43</v>
      </c>
      <c r="Q84" s="9"/>
      <c r="R84" s="9"/>
      <c r="S84" s="9"/>
      <c r="T84" s="9"/>
      <c r="U84" s="9"/>
      <c r="V84" s="8"/>
      <c r="W84" s="11">
        <v>0.5</v>
      </c>
      <c r="X84" s="8">
        <v>44</v>
      </c>
      <c r="Y84" s="8">
        <v>7</v>
      </c>
      <c r="Z84" s="8">
        <v>29</v>
      </c>
      <c r="AA84" s="8">
        <v>8</v>
      </c>
      <c r="AB84" s="8">
        <v>0</v>
      </c>
      <c r="AC84" s="9">
        <f t="shared" si="7"/>
        <v>22</v>
      </c>
      <c r="AD84" s="12">
        <f t="shared" si="8"/>
        <v>0.25</v>
      </c>
      <c r="AE84" s="9" t="s">
        <v>72</v>
      </c>
      <c r="AF84" s="8"/>
      <c r="AG84" s="8"/>
      <c r="AH84" s="8"/>
      <c r="AI84" s="8"/>
      <c r="AJ84" s="8"/>
      <c r="AK84" s="13">
        <f t="shared" si="11"/>
        <v>0.33750000000000002</v>
      </c>
      <c r="AL84" s="13">
        <f t="shared" si="12"/>
        <v>0.21011904761904765</v>
      </c>
      <c r="AM84" s="14">
        <f t="shared" si="13"/>
        <v>8.8249999999999993</v>
      </c>
    </row>
    <row r="85" spans="1:39" x14ac:dyDescent="0.2">
      <c r="A85" s="8"/>
      <c r="B85" s="8" t="s">
        <v>99</v>
      </c>
      <c r="C85" s="8" t="s">
        <v>106</v>
      </c>
      <c r="D85" s="9">
        <v>34</v>
      </c>
      <c r="E85" s="10" t="s">
        <v>28</v>
      </c>
      <c r="F85" s="10" t="s">
        <v>87</v>
      </c>
      <c r="G85" s="10" t="s">
        <v>88</v>
      </c>
      <c r="H85" s="11">
        <v>0.5</v>
      </c>
      <c r="I85" s="9">
        <v>44</v>
      </c>
      <c r="J85" s="9">
        <v>14</v>
      </c>
      <c r="K85" s="9">
        <v>24</v>
      </c>
      <c r="L85" s="9">
        <v>6</v>
      </c>
      <c r="M85" s="9"/>
      <c r="N85" s="9">
        <f t="shared" si="9"/>
        <v>34</v>
      </c>
      <c r="O85" s="12">
        <f t="shared" si="10"/>
        <v>0.38636363636363635</v>
      </c>
      <c r="P85" s="9" t="s">
        <v>35</v>
      </c>
      <c r="Q85" s="9"/>
      <c r="R85" s="9"/>
      <c r="S85" s="9"/>
      <c r="T85" s="9"/>
      <c r="U85" s="9"/>
      <c r="V85" s="8"/>
      <c r="W85" s="11">
        <v>0.5</v>
      </c>
      <c r="X85" s="8">
        <v>44</v>
      </c>
      <c r="Y85" s="8">
        <v>19</v>
      </c>
      <c r="Z85" s="8">
        <v>16</v>
      </c>
      <c r="AA85" s="8">
        <v>9</v>
      </c>
      <c r="AB85" s="8">
        <v>0</v>
      </c>
      <c r="AC85" s="9">
        <f t="shared" si="7"/>
        <v>47</v>
      </c>
      <c r="AD85" s="12">
        <f t="shared" si="8"/>
        <v>0.53409090909090906</v>
      </c>
      <c r="AE85" s="9" t="s">
        <v>39</v>
      </c>
      <c r="AF85" s="8">
        <v>2</v>
      </c>
      <c r="AG85" s="8">
        <v>0</v>
      </c>
      <c r="AH85" s="8">
        <v>2</v>
      </c>
      <c r="AI85" s="8">
        <v>0</v>
      </c>
      <c r="AJ85" s="8">
        <v>0</v>
      </c>
      <c r="AK85" s="13">
        <f t="shared" si="11"/>
        <v>0.52215909090909085</v>
      </c>
      <c r="AL85" s="13">
        <f t="shared" si="12"/>
        <v>-0.1357954545454545</v>
      </c>
      <c r="AM85" s="14">
        <f t="shared" si="13"/>
        <v>-11.949999999999996</v>
      </c>
    </row>
    <row r="86" spans="1:39" x14ac:dyDescent="0.2">
      <c r="A86" s="8"/>
      <c r="B86" s="8" t="s">
        <v>90</v>
      </c>
      <c r="C86" s="8" t="s">
        <v>106</v>
      </c>
      <c r="D86" s="9"/>
      <c r="E86" s="10" t="s">
        <v>28</v>
      </c>
      <c r="F86" s="10" t="s">
        <v>29</v>
      </c>
      <c r="G86" s="10" t="s">
        <v>29</v>
      </c>
      <c r="H86" s="11">
        <v>0.5</v>
      </c>
      <c r="I86" s="9">
        <v>44</v>
      </c>
      <c r="J86" s="9">
        <v>21</v>
      </c>
      <c r="K86" s="9">
        <v>14</v>
      </c>
      <c r="L86" s="9">
        <v>9</v>
      </c>
      <c r="M86" s="9"/>
      <c r="N86" s="9">
        <f t="shared" si="9"/>
        <v>51</v>
      </c>
      <c r="O86" s="12">
        <f t="shared" si="10"/>
        <v>0.57954545454545459</v>
      </c>
      <c r="P86" s="9" t="s">
        <v>43</v>
      </c>
      <c r="Q86" s="9">
        <v>6</v>
      </c>
      <c r="R86" s="9">
        <v>5</v>
      </c>
      <c r="S86" s="9">
        <v>0</v>
      </c>
      <c r="T86" s="9">
        <v>1</v>
      </c>
      <c r="U86" s="9">
        <v>0.91700000000000004</v>
      </c>
      <c r="V86" s="8" t="s">
        <v>44</v>
      </c>
      <c r="W86" s="11">
        <v>0.5</v>
      </c>
      <c r="X86" s="8">
        <v>44</v>
      </c>
      <c r="Y86" s="8">
        <v>22</v>
      </c>
      <c r="Z86" s="8">
        <v>7</v>
      </c>
      <c r="AA86" s="8">
        <v>15</v>
      </c>
      <c r="AB86" s="8">
        <v>0</v>
      </c>
      <c r="AC86" s="9">
        <f t="shared" si="7"/>
        <v>59</v>
      </c>
      <c r="AD86" s="12">
        <f t="shared" si="8"/>
        <v>0.67045454545454541</v>
      </c>
      <c r="AE86" s="9" t="s">
        <v>30</v>
      </c>
      <c r="AF86" s="8">
        <v>3</v>
      </c>
      <c r="AG86" s="8">
        <v>0</v>
      </c>
      <c r="AH86" s="8">
        <v>3</v>
      </c>
      <c r="AI86" s="8">
        <v>0</v>
      </c>
      <c r="AJ86" s="8">
        <v>0</v>
      </c>
      <c r="AK86" s="13">
        <f t="shared" si="11"/>
        <v>0.61079545454545447</v>
      </c>
      <c r="AL86" s="13">
        <f t="shared" si="12"/>
        <v>-3.1249999999999889E-2</v>
      </c>
      <c r="AM86" s="14">
        <f t="shared" si="13"/>
        <v>-2.7499999999999929</v>
      </c>
    </row>
    <row r="87" spans="1:39" x14ac:dyDescent="0.2">
      <c r="A87" s="8"/>
      <c r="B87" s="8" t="s">
        <v>109</v>
      </c>
      <c r="C87" s="8" t="s">
        <v>106</v>
      </c>
      <c r="D87" s="9">
        <v>29</v>
      </c>
      <c r="E87" s="10" t="s">
        <v>28</v>
      </c>
      <c r="F87" s="10" t="s">
        <v>71</v>
      </c>
      <c r="G87" s="10" t="s">
        <v>71</v>
      </c>
      <c r="H87" s="11">
        <v>0.5</v>
      </c>
      <c r="I87" s="9">
        <v>44</v>
      </c>
      <c r="J87" s="9">
        <v>23</v>
      </c>
      <c r="K87" s="9">
        <v>16</v>
      </c>
      <c r="L87" s="9">
        <v>5</v>
      </c>
      <c r="M87" s="9"/>
      <c r="N87" s="9">
        <f t="shared" si="9"/>
        <v>51</v>
      </c>
      <c r="O87" s="12">
        <f t="shared" si="10"/>
        <v>0.57954545454545459</v>
      </c>
      <c r="P87" s="9" t="s">
        <v>30</v>
      </c>
      <c r="Q87" s="9">
        <v>4</v>
      </c>
      <c r="R87" s="9">
        <v>1</v>
      </c>
      <c r="S87" s="9">
        <v>3</v>
      </c>
      <c r="T87" s="9">
        <v>0</v>
      </c>
      <c r="U87" s="9">
        <v>0.25</v>
      </c>
      <c r="V87" s="8"/>
      <c r="W87" s="11">
        <v>0.5</v>
      </c>
      <c r="X87" s="8">
        <v>44</v>
      </c>
      <c r="Y87" s="8">
        <v>15</v>
      </c>
      <c r="Z87" s="8">
        <v>20</v>
      </c>
      <c r="AA87" s="8">
        <v>9</v>
      </c>
      <c r="AB87" s="8">
        <v>0</v>
      </c>
      <c r="AC87" s="9">
        <f t="shared" ref="AC87:AC118" si="14">2*Y87+AA87+AB87</f>
        <v>39</v>
      </c>
      <c r="AD87" s="12">
        <f t="shared" ref="AD87:AD118" si="15">AC87/SUM(Y87:AB87)/2</f>
        <v>0.44318181818181818</v>
      </c>
      <c r="AE87" s="9" t="s">
        <v>72</v>
      </c>
      <c r="AF87" s="8"/>
      <c r="AG87" s="8"/>
      <c r="AH87" s="8"/>
      <c r="AI87" s="8"/>
      <c r="AJ87" s="8"/>
      <c r="AK87" s="13">
        <f t="shared" si="11"/>
        <v>0.46306818181818182</v>
      </c>
      <c r="AL87" s="13">
        <f t="shared" si="12"/>
        <v>0.11647727272727276</v>
      </c>
      <c r="AM87" s="14">
        <f t="shared" si="13"/>
        <v>10.25</v>
      </c>
    </row>
    <row r="88" spans="1:39" x14ac:dyDescent="0.2">
      <c r="A88" s="8"/>
      <c r="B88" s="8" t="s">
        <v>110</v>
      </c>
      <c r="C88" s="8" t="s">
        <v>106</v>
      </c>
      <c r="D88" s="9">
        <v>28</v>
      </c>
      <c r="E88" s="10" t="s">
        <v>28</v>
      </c>
      <c r="F88" s="10" t="s">
        <v>77</v>
      </c>
      <c r="G88" s="10" t="s">
        <v>77</v>
      </c>
      <c r="H88" s="11">
        <v>0.5</v>
      </c>
      <c r="I88" s="9">
        <v>44</v>
      </c>
      <c r="J88" s="9">
        <v>14</v>
      </c>
      <c r="K88" s="9">
        <v>25</v>
      </c>
      <c r="L88" s="9">
        <v>5</v>
      </c>
      <c r="M88" s="9"/>
      <c r="N88" s="9">
        <f t="shared" si="9"/>
        <v>33</v>
      </c>
      <c r="O88" s="12">
        <f t="shared" si="10"/>
        <v>0.375</v>
      </c>
      <c r="P88" s="9" t="s">
        <v>72</v>
      </c>
      <c r="Q88" s="9"/>
      <c r="R88" s="9"/>
      <c r="S88" s="9"/>
      <c r="T88" s="9"/>
      <c r="U88" s="9"/>
      <c r="V88" s="8"/>
      <c r="W88" s="11">
        <v>0.5</v>
      </c>
      <c r="X88" s="8">
        <v>44</v>
      </c>
      <c r="Y88" s="8">
        <v>19</v>
      </c>
      <c r="Z88" s="8">
        <v>13</v>
      </c>
      <c r="AA88" s="8">
        <v>12</v>
      </c>
      <c r="AB88" s="8">
        <v>0</v>
      </c>
      <c r="AC88" s="9">
        <f t="shared" si="14"/>
        <v>50</v>
      </c>
      <c r="AD88" s="12">
        <f t="shared" si="15"/>
        <v>0.56818181818181823</v>
      </c>
      <c r="AE88" s="9" t="s">
        <v>43</v>
      </c>
      <c r="AF88" s="8">
        <v>2</v>
      </c>
      <c r="AG88" s="8">
        <v>0</v>
      </c>
      <c r="AH88" s="8">
        <v>1</v>
      </c>
      <c r="AI88" s="8">
        <v>1</v>
      </c>
      <c r="AJ88" s="8">
        <v>0.25</v>
      </c>
      <c r="AK88" s="13">
        <f t="shared" si="11"/>
        <v>0.54431818181818181</v>
      </c>
      <c r="AL88" s="13">
        <f t="shared" si="12"/>
        <v>-0.16931818181818181</v>
      </c>
      <c r="AM88" s="14">
        <f t="shared" si="13"/>
        <v>-14.899999999999999</v>
      </c>
    </row>
    <row r="89" spans="1:39" x14ac:dyDescent="0.2">
      <c r="A89" s="8"/>
      <c r="B89" s="8" t="s">
        <v>91</v>
      </c>
      <c r="C89" s="8" t="s">
        <v>106</v>
      </c>
      <c r="D89" s="9">
        <v>46</v>
      </c>
      <c r="E89" s="10" t="s">
        <v>28</v>
      </c>
      <c r="F89" s="10" t="s">
        <v>92</v>
      </c>
      <c r="G89" s="10" t="s">
        <v>92</v>
      </c>
      <c r="H89" s="11">
        <v>0.5</v>
      </c>
      <c r="I89" s="9">
        <v>44</v>
      </c>
      <c r="J89" s="9">
        <v>17</v>
      </c>
      <c r="K89" s="9">
        <v>17</v>
      </c>
      <c r="L89" s="9">
        <v>10</v>
      </c>
      <c r="M89" s="9"/>
      <c r="N89" s="9">
        <f t="shared" si="9"/>
        <v>44</v>
      </c>
      <c r="O89" s="12">
        <f t="shared" si="10"/>
        <v>0.5</v>
      </c>
      <c r="P89" s="9" t="s">
        <v>39</v>
      </c>
      <c r="Q89" s="9">
        <v>4</v>
      </c>
      <c r="R89" s="9">
        <v>1</v>
      </c>
      <c r="S89" s="9">
        <v>2</v>
      </c>
      <c r="T89" s="9">
        <v>1</v>
      </c>
      <c r="U89" s="9">
        <v>0.375</v>
      </c>
      <c r="V89" s="8"/>
      <c r="W89" s="11">
        <v>0.5</v>
      </c>
      <c r="X89" s="8">
        <v>44</v>
      </c>
      <c r="Y89" s="8">
        <v>21</v>
      </c>
      <c r="Z89" s="8">
        <v>13</v>
      </c>
      <c r="AA89" s="8">
        <v>10</v>
      </c>
      <c r="AB89" s="8">
        <v>0</v>
      </c>
      <c r="AC89" s="9">
        <f t="shared" si="14"/>
        <v>52</v>
      </c>
      <c r="AD89" s="12">
        <f t="shared" si="15"/>
        <v>0.59090909090909094</v>
      </c>
      <c r="AE89" s="9" t="s">
        <v>43</v>
      </c>
      <c r="AF89" s="8">
        <v>6</v>
      </c>
      <c r="AG89" s="8">
        <v>3</v>
      </c>
      <c r="AH89" s="8">
        <v>2</v>
      </c>
      <c r="AI89" s="8">
        <v>1</v>
      </c>
      <c r="AJ89" s="8">
        <v>0.58299999999999996</v>
      </c>
      <c r="AK89" s="13">
        <f t="shared" si="11"/>
        <v>0.55909090909090908</v>
      </c>
      <c r="AL89" s="13">
        <f t="shared" si="12"/>
        <v>-5.9090909090909083E-2</v>
      </c>
      <c r="AM89" s="14">
        <f t="shared" si="13"/>
        <v>-5.2000000000000028</v>
      </c>
    </row>
    <row r="90" spans="1:39" x14ac:dyDescent="0.2">
      <c r="A90" s="8"/>
      <c r="B90" s="8" t="s">
        <v>26</v>
      </c>
      <c r="C90" s="8" t="s">
        <v>106</v>
      </c>
      <c r="D90" s="9">
        <v>41</v>
      </c>
      <c r="E90" s="10" t="s">
        <v>28</v>
      </c>
      <c r="F90" s="10" t="s">
        <v>37</v>
      </c>
      <c r="G90" s="10" t="s">
        <v>38</v>
      </c>
      <c r="H90" s="11">
        <v>0.5</v>
      </c>
      <c r="I90" s="9">
        <v>44</v>
      </c>
      <c r="J90" s="9">
        <v>21</v>
      </c>
      <c r="K90" s="9">
        <v>15</v>
      </c>
      <c r="L90" s="9">
        <v>8</v>
      </c>
      <c r="M90" s="9"/>
      <c r="N90" s="9">
        <f t="shared" si="9"/>
        <v>50</v>
      </c>
      <c r="O90" s="12">
        <f t="shared" si="10"/>
        <v>0.56818181818181823</v>
      </c>
      <c r="P90" s="9" t="s">
        <v>39</v>
      </c>
      <c r="Q90" s="9">
        <v>2</v>
      </c>
      <c r="R90" s="9">
        <v>0</v>
      </c>
      <c r="S90" s="9">
        <v>1</v>
      </c>
      <c r="T90" s="9">
        <v>1</v>
      </c>
      <c r="U90" s="9">
        <v>0.25</v>
      </c>
      <c r="V90" s="8"/>
      <c r="W90" s="11">
        <v>0.5</v>
      </c>
      <c r="X90" s="8">
        <v>44</v>
      </c>
      <c r="Y90" s="8">
        <v>14</v>
      </c>
      <c r="Z90" s="8">
        <v>17</v>
      </c>
      <c r="AA90" s="8">
        <v>13</v>
      </c>
      <c r="AB90" s="8">
        <v>0</v>
      </c>
      <c r="AC90" s="9">
        <f t="shared" si="14"/>
        <v>41</v>
      </c>
      <c r="AD90" s="12">
        <f t="shared" si="15"/>
        <v>0.46590909090909088</v>
      </c>
      <c r="AE90" s="9" t="s">
        <v>35</v>
      </c>
      <c r="AF90" s="8"/>
      <c r="AG90" s="8"/>
      <c r="AH90" s="8"/>
      <c r="AI90" s="8"/>
      <c r="AJ90" s="8"/>
      <c r="AK90" s="13">
        <f t="shared" si="11"/>
        <v>0.47784090909090909</v>
      </c>
      <c r="AL90" s="13">
        <f t="shared" si="12"/>
        <v>9.0340909090909138E-2</v>
      </c>
      <c r="AM90" s="14">
        <f t="shared" si="13"/>
        <v>7.9500000000000028</v>
      </c>
    </row>
    <row r="91" spans="1:39" x14ac:dyDescent="0.2">
      <c r="A91" s="8"/>
      <c r="B91" s="8" t="s">
        <v>111</v>
      </c>
      <c r="C91" s="8" t="s">
        <v>106</v>
      </c>
      <c r="D91" s="9">
        <v>34</v>
      </c>
      <c r="E91" s="10" t="s">
        <v>28</v>
      </c>
      <c r="F91" s="10" t="s">
        <v>80</v>
      </c>
      <c r="G91" s="10" t="s">
        <v>81</v>
      </c>
      <c r="H91" s="11">
        <v>0.5</v>
      </c>
      <c r="I91" s="9">
        <v>44</v>
      </c>
      <c r="J91" s="9">
        <v>5</v>
      </c>
      <c r="K91" s="9">
        <v>36</v>
      </c>
      <c r="L91" s="9">
        <v>3</v>
      </c>
      <c r="M91" s="9"/>
      <c r="N91" s="9">
        <f t="shared" si="9"/>
        <v>13</v>
      </c>
      <c r="O91" s="12">
        <f t="shared" si="10"/>
        <v>0.14772727272727273</v>
      </c>
      <c r="P91" s="9" t="s">
        <v>72</v>
      </c>
      <c r="Q91" s="9"/>
      <c r="R91" s="9"/>
      <c r="S91" s="9"/>
      <c r="T91" s="9"/>
      <c r="U91" s="9"/>
      <c r="V91" s="8"/>
      <c r="W91" s="11">
        <v>0.5</v>
      </c>
      <c r="X91" s="8">
        <v>44</v>
      </c>
      <c r="Y91" s="8">
        <v>9</v>
      </c>
      <c r="Z91" s="8">
        <v>27</v>
      </c>
      <c r="AA91" s="8">
        <v>8</v>
      </c>
      <c r="AB91" s="8">
        <v>0</v>
      </c>
      <c r="AC91" s="9">
        <f t="shared" si="14"/>
        <v>26</v>
      </c>
      <c r="AD91" s="12">
        <f t="shared" si="15"/>
        <v>0.29545454545454547</v>
      </c>
      <c r="AE91" s="9" t="s">
        <v>35</v>
      </c>
      <c r="AF91" s="8"/>
      <c r="AG91" s="8"/>
      <c r="AH91" s="8"/>
      <c r="AI91" s="8"/>
      <c r="AJ91" s="8"/>
      <c r="AK91" s="13">
        <f t="shared" si="11"/>
        <v>0.36704545454545456</v>
      </c>
      <c r="AL91" s="13">
        <f t="shared" si="12"/>
        <v>-0.21931818181818183</v>
      </c>
      <c r="AM91" s="14">
        <f t="shared" si="13"/>
        <v>-19.300000000000004</v>
      </c>
    </row>
    <row r="92" spans="1:39" x14ac:dyDescent="0.2">
      <c r="A92" s="8"/>
      <c r="B92" s="8" t="s">
        <v>101</v>
      </c>
      <c r="C92" s="8" t="s">
        <v>106</v>
      </c>
      <c r="D92" s="9">
        <v>34</v>
      </c>
      <c r="E92" s="10" t="s">
        <v>28</v>
      </c>
      <c r="F92" s="10" t="s">
        <v>41</v>
      </c>
      <c r="G92" s="10" t="s">
        <v>41</v>
      </c>
      <c r="H92" s="11">
        <v>0.5</v>
      </c>
      <c r="I92" s="9">
        <v>44</v>
      </c>
      <c r="J92" s="9">
        <v>17</v>
      </c>
      <c r="K92" s="9">
        <v>21</v>
      </c>
      <c r="L92" s="9">
        <v>6</v>
      </c>
      <c r="M92" s="9"/>
      <c r="N92" s="9">
        <f t="shared" si="9"/>
        <v>40</v>
      </c>
      <c r="O92" s="12">
        <f t="shared" si="10"/>
        <v>0.45454545454545453</v>
      </c>
      <c r="P92" s="9" t="s">
        <v>35</v>
      </c>
      <c r="Q92" s="9"/>
      <c r="R92" s="9"/>
      <c r="S92" s="9"/>
      <c r="T92" s="9"/>
      <c r="U92" s="9"/>
      <c r="V92" s="8"/>
      <c r="W92" s="11">
        <v>0.5</v>
      </c>
      <c r="X92" s="8">
        <v>44</v>
      </c>
      <c r="Y92" s="8">
        <v>21</v>
      </c>
      <c r="Z92" s="8">
        <v>18</v>
      </c>
      <c r="AA92" s="8">
        <v>5</v>
      </c>
      <c r="AB92" s="8">
        <v>0</v>
      </c>
      <c r="AC92" s="9">
        <f t="shared" si="14"/>
        <v>47</v>
      </c>
      <c r="AD92" s="12">
        <f t="shared" si="15"/>
        <v>0.53409090909090906</v>
      </c>
      <c r="AE92" s="9" t="s">
        <v>39</v>
      </c>
      <c r="AF92" s="8">
        <v>4</v>
      </c>
      <c r="AG92" s="8">
        <v>2</v>
      </c>
      <c r="AH92" s="8">
        <v>2</v>
      </c>
      <c r="AI92" s="8">
        <v>0</v>
      </c>
      <c r="AJ92" s="8">
        <v>0.5</v>
      </c>
      <c r="AK92" s="13">
        <f t="shared" si="11"/>
        <v>0.52215909090909085</v>
      </c>
      <c r="AL92" s="13">
        <f t="shared" si="12"/>
        <v>-6.761363636363632E-2</v>
      </c>
      <c r="AM92" s="14">
        <f t="shared" si="13"/>
        <v>-5.9499999999999957</v>
      </c>
    </row>
    <row r="93" spans="1:39" x14ac:dyDescent="0.2">
      <c r="A93" s="8"/>
      <c r="B93" s="8" t="s">
        <v>33</v>
      </c>
      <c r="C93" s="8" t="s">
        <v>112</v>
      </c>
      <c r="D93" s="9">
        <v>45</v>
      </c>
      <c r="E93" s="10" t="s">
        <v>28</v>
      </c>
      <c r="F93" s="10" t="s">
        <v>68</v>
      </c>
      <c r="G93" s="10" t="s">
        <v>68</v>
      </c>
      <c r="H93" s="11">
        <v>0.5</v>
      </c>
      <c r="I93" s="9">
        <v>44</v>
      </c>
      <c r="J93" s="9">
        <v>28</v>
      </c>
      <c r="K93" s="9">
        <v>10</v>
      </c>
      <c r="L93" s="9">
        <v>6</v>
      </c>
      <c r="M93" s="9"/>
      <c r="N93" s="9">
        <f t="shared" si="9"/>
        <v>62</v>
      </c>
      <c r="O93" s="12">
        <f t="shared" si="10"/>
        <v>0.70454545454545459</v>
      </c>
      <c r="P93" s="9" t="s">
        <v>30</v>
      </c>
      <c r="Q93" s="9">
        <v>5</v>
      </c>
      <c r="R93" s="9">
        <v>2</v>
      </c>
      <c r="S93" s="9">
        <v>3</v>
      </c>
      <c r="T93" s="9">
        <v>0</v>
      </c>
      <c r="U93" s="9">
        <v>0.4</v>
      </c>
      <c r="V93" s="8"/>
      <c r="W93" s="11">
        <v>0.5</v>
      </c>
      <c r="X93" s="8">
        <v>44</v>
      </c>
      <c r="Y93" s="8">
        <v>38</v>
      </c>
      <c r="Z93" s="8">
        <v>5</v>
      </c>
      <c r="AA93" s="8">
        <v>1</v>
      </c>
      <c r="AB93" s="8">
        <v>0</v>
      </c>
      <c r="AC93" s="9">
        <f t="shared" si="14"/>
        <v>77</v>
      </c>
      <c r="AD93" s="12">
        <f t="shared" si="15"/>
        <v>0.875</v>
      </c>
      <c r="AE93" s="9" t="s">
        <v>30</v>
      </c>
      <c r="AF93" s="8">
        <v>6</v>
      </c>
      <c r="AG93" s="8">
        <v>3</v>
      </c>
      <c r="AH93" s="8">
        <v>3</v>
      </c>
      <c r="AI93" s="8">
        <v>0</v>
      </c>
      <c r="AJ93" s="8">
        <v>0.5</v>
      </c>
      <c r="AK93" s="13">
        <f t="shared" si="11"/>
        <v>0.74375000000000002</v>
      </c>
      <c r="AL93" s="13">
        <f t="shared" si="12"/>
        <v>-3.9204545454545436E-2</v>
      </c>
      <c r="AM93" s="14">
        <f t="shared" si="13"/>
        <v>-3.4500000000000028</v>
      </c>
    </row>
    <row r="94" spans="1:39" x14ac:dyDescent="0.2">
      <c r="A94" s="8"/>
      <c r="B94" s="8" t="s">
        <v>104</v>
      </c>
      <c r="C94" s="8" t="s">
        <v>112</v>
      </c>
      <c r="D94" s="9">
        <v>38</v>
      </c>
      <c r="E94" s="10" t="s">
        <v>28</v>
      </c>
      <c r="F94" s="10" t="s">
        <v>84</v>
      </c>
      <c r="G94" s="10" t="s">
        <v>85</v>
      </c>
      <c r="H94" s="11">
        <v>0.5</v>
      </c>
      <c r="I94" s="9">
        <v>44</v>
      </c>
      <c r="J94" s="9">
        <v>24</v>
      </c>
      <c r="K94" s="9">
        <v>17</v>
      </c>
      <c r="L94" s="9">
        <v>3</v>
      </c>
      <c r="M94" s="9"/>
      <c r="N94" s="9">
        <f t="shared" si="9"/>
        <v>51</v>
      </c>
      <c r="O94" s="12">
        <f t="shared" si="10"/>
        <v>0.57954545454545459</v>
      </c>
      <c r="P94" s="9" t="s">
        <v>43</v>
      </c>
      <c r="Q94" s="9">
        <v>9</v>
      </c>
      <c r="R94" s="9">
        <v>5</v>
      </c>
      <c r="S94" s="9">
        <v>3</v>
      </c>
      <c r="T94" s="9">
        <v>1</v>
      </c>
      <c r="U94" s="9">
        <v>0.61099999999999999</v>
      </c>
      <c r="V94" s="8"/>
      <c r="W94" s="11">
        <v>0.5</v>
      </c>
      <c r="X94" s="8">
        <v>44</v>
      </c>
      <c r="Y94" s="8">
        <v>21</v>
      </c>
      <c r="Z94" s="8">
        <v>18</v>
      </c>
      <c r="AA94" s="8">
        <v>5</v>
      </c>
      <c r="AB94" s="8">
        <v>0</v>
      </c>
      <c r="AC94" s="9">
        <f t="shared" si="14"/>
        <v>47</v>
      </c>
      <c r="AD94" s="12">
        <f t="shared" si="15"/>
        <v>0.53409090909090906</v>
      </c>
      <c r="AE94" s="9" t="s">
        <v>43</v>
      </c>
      <c r="AF94" s="8">
        <v>2</v>
      </c>
      <c r="AG94" s="8">
        <v>0</v>
      </c>
      <c r="AH94" s="8">
        <v>1</v>
      </c>
      <c r="AI94" s="8">
        <v>1</v>
      </c>
      <c r="AJ94" s="8">
        <v>0.25</v>
      </c>
      <c r="AK94" s="13">
        <f t="shared" si="11"/>
        <v>0.52215909090909085</v>
      </c>
      <c r="AL94" s="13">
        <f t="shared" si="12"/>
        <v>5.7386363636363735E-2</v>
      </c>
      <c r="AM94" s="14">
        <f t="shared" si="13"/>
        <v>5.0500000000000043</v>
      </c>
    </row>
    <row r="95" spans="1:39" x14ac:dyDescent="0.2">
      <c r="A95" s="8"/>
      <c r="B95" s="8" t="s">
        <v>99</v>
      </c>
      <c r="C95" s="8" t="s">
        <v>112</v>
      </c>
      <c r="D95" s="9">
        <v>35</v>
      </c>
      <c r="E95" s="10" t="s">
        <v>28</v>
      </c>
      <c r="F95" s="10" t="s">
        <v>87</v>
      </c>
      <c r="G95" s="10" t="s">
        <v>113</v>
      </c>
      <c r="H95" s="11">
        <v>0.5</v>
      </c>
      <c r="I95" s="9">
        <v>44</v>
      </c>
      <c r="J95" s="9">
        <v>16</v>
      </c>
      <c r="K95" s="9">
        <v>21</v>
      </c>
      <c r="L95" s="9">
        <v>7</v>
      </c>
      <c r="M95" s="9"/>
      <c r="N95" s="9">
        <f t="shared" si="9"/>
        <v>39</v>
      </c>
      <c r="O95" s="12">
        <f t="shared" si="10"/>
        <v>0.44318181818181818</v>
      </c>
      <c r="P95" s="9" t="s">
        <v>35</v>
      </c>
      <c r="Q95" s="9"/>
      <c r="R95" s="9"/>
      <c r="S95" s="9"/>
      <c r="T95" s="9"/>
      <c r="U95" s="9"/>
      <c r="V95" s="8"/>
      <c r="W95" s="11">
        <v>0.5</v>
      </c>
      <c r="X95" s="8">
        <v>44</v>
      </c>
      <c r="Y95" s="8">
        <v>14</v>
      </c>
      <c r="Z95" s="8">
        <v>24</v>
      </c>
      <c r="AA95" s="8">
        <v>6</v>
      </c>
      <c r="AB95" s="8">
        <v>0</v>
      </c>
      <c r="AC95" s="9">
        <f t="shared" si="14"/>
        <v>34</v>
      </c>
      <c r="AD95" s="12">
        <f t="shared" si="15"/>
        <v>0.38636363636363635</v>
      </c>
      <c r="AE95" s="9" t="s">
        <v>35</v>
      </c>
      <c r="AF95" s="8"/>
      <c r="AG95" s="8"/>
      <c r="AH95" s="8"/>
      <c r="AI95" s="8"/>
      <c r="AJ95" s="8"/>
      <c r="AK95" s="13">
        <f t="shared" si="11"/>
        <v>0.42613636363636365</v>
      </c>
      <c r="AL95" s="13">
        <f t="shared" si="12"/>
        <v>1.704545454545453E-2</v>
      </c>
      <c r="AM95" s="14">
        <f t="shared" si="13"/>
        <v>1.5</v>
      </c>
    </row>
    <row r="96" spans="1:39" x14ac:dyDescent="0.2">
      <c r="A96" s="8"/>
      <c r="B96" s="8" t="s">
        <v>90</v>
      </c>
      <c r="C96" s="8" t="s">
        <v>112</v>
      </c>
      <c r="D96" s="9"/>
      <c r="E96" s="10" t="s">
        <v>28</v>
      </c>
      <c r="F96" s="10" t="s">
        <v>29</v>
      </c>
      <c r="G96" s="10" t="s">
        <v>29</v>
      </c>
      <c r="H96" s="11">
        <v>0.5</v>
      </c>
      <c r="I96" s="9">
        <v>44</v>
      </c>
      <c r="J96" s="9">
        <v>26</v>
      </c>
      <c r="K96" s="9">
        <v>10</v>
      </c>
      <c r="L96" s="9">
        <v>8</v>
      </c>
      <c r="M96" s="9"/>
      <c r="N96" s="9">
        <f t="shared" si="9"/>
        <v>60</v>
      </c>
      <c r="O96" s="12">
        <f t="shared" si="10"/>
        <v>0.68181818181818177</v>
      </c>
      <c r="P96" s="9" t="s">
        <v>30</v>
      </c>
      <c r="Q96" s="9">
        <v>10</v>
      </c>
      <c r="R96" s="9">
        <v>6</v>
      </c>
      <c r="S96" s="9">
        <v>4</v>
      </c>
      <c r="T96" s="9">
        <v>0</v>
      </c>
      <c r="U96" s="9">
        <v>0.6</v>
      </c>
      <c r="V96" s="8" t="s">
        <v>44</v>
      </c>
      <c r="W96" s="11">
        <v>0.5</v>
      </c>
      <c r="X96" s="8">
        <v>44</v>
      </c>
      <c r="Y96" s="8">
        <v>21</v>
      </c>
      <c r="Z96" s="8">
        <v>14</v>
      </c>
      <c r="AA96" s="8">
        <v>9</v>
      </c>
      <c r="AB96" s="8">
        <v>0</v>
      </c>
      <c r="AC96" s="9">
        <f t="shared" si="14"/>
        <v>51</v>
      </c>
      <c r="AD96" s="12">
        <f t="shared" si="15"/>
        <v>0.57954545454545459</v>
      </c>
      <c r="AE96" s="9" t="s">
        <v>43</v>
      </c>
      <c r="AF96" s="8">
        <v>6</v>
      </c>
      <c r="AG96" s="8">
        <v>5</v>
      </c>
      <c r="AH96" s="8">
        <v>0</v>
      </c>
      <c r="AI96" s="8">
        <v>1</v>
      </c>
      <c r="AJ96" s="8">
        <v>0.91700000000000004</v>
      </c>
      <c r="AK96" s="13">
        <f t="shared" si="11"/>
        <v>0.5517045454545455</v>
      </c>
      <c r="AL96" s="13">
        <f t="shared" si="12"/>
        <v>0.13011363636363626</v>
      </c>
      <c r="AM96" s="14">
        <f t="shared" si="13"/>
        <v>11.449999999999996</v>
      </c>
    </row>
    <row r="97" spans="1:39" x14ac:dyDescent="0.2">
      <c r="A97" s="8"/>
      <c r="B97" s="8" t="s">
        <v>109</v>
      </c>
      <c r="C97" s="8" t="s">
        <v>112</v>
      </c>
      <c r="D97" s="9">
        <v>30</v>
      </c>
      <c r="E97" s="10" t="s">
        <v>28</v>
      </c>
      <c r="F97" s="10" t="s">
        <v>71</v>
      </c>
      <c r="G97" s="10" t="s">
        <v>71</v>
      </c>
      <c r="H97" s="11">
        <v>0.5</v>
      </c>
      <c r="I97" s="9">
        <v>32</v>
      </c>
      <c r="J97" s="9">
        <v>14</v>
      </c>
      <c r="K97" s="9">
        <v>13</v>
      </c>
      <c r="L97" s="9">
        <v>5</v>
      </c>
      <c r="M97" s="9"/>
      <c r="N97" s="9">
        <f t="shared" si="9"/>
        <v>33</v>
      </c>
      <c r="O97" s="12">
        <f t="shared" si="10"/>
        <v>0.515625</v>
      </c>
      <c r="P97" s="9" t="s">
        <v>39</v>
      </c>
      <c r="Q97" s="9"/>
      <c r="R97" s="9"/>
      <c r="S97" s="9"/>
      <c r="T97" s="9"/>
      <c r="U97" s="9"/>
      <c r="V97" s="8"/>
      <c r="W97" s="11">
        <v>0.5</v>
      </c>
      <c r="X97" s="8">
        <v>44</v>
      </c>
      <c r="Y97" s="8">
        <v>23</v>
      </c>
      <c r="Z97" s="8">
        <v>16</v>
      </c>
      <c r="AA97" s="8">
        <v>5</v>
      </c>
      <c r="AB97" s="8">
        <v>0</v>
      </c>
      <c r="AC97" s="9">
        <f t="shared" si="14"/>
        <v>51</v>
      </c>
      <c r="AD97" s="12">
        <f t="shared" si="15"/>
        <v>0.57954545454545459</v>
      </c>
      <c r="AE97" s="9" t="s">
        <v>30</v>
      </c>
      <c r="AF97" s="8">
        <v>4</v>
      </c>
      <c r="AG97" s="8">
        <v>1</v>
      </c>
      <c r="AH97" s="8">
        <v>3</v>
      </c>
      <c r="AI97" s="8">
        <v>0</v>
      </c>
      <c r="AJ97" s="8">
        <v>0.25</v>
      </c>
      <c r="AK97" s="13">
        <f t="shared" si="11"/>
        <v>0.5517045454545455</v>
      </c>
      <c r="AL97" s="13">
        <f t="shared" si="12"/>
        <v>-3.6079545454545503E-2</v>
      </c>
      <c r="AM97" s="14">
        <f t="shared" si="13"/>
        <v>-2.3090909090909122</v>
      </c>
    </row>
    <row r="98" spans="1:39" x14ac:dyDescent="0.2">
      <c r="A98" s="8"/>
      <c r="B98" s="8" t="s">
        <v>114</v>
      </c>
      <c r="C98" s="8" t="s">
        <v>112</v>
      </c>
      <c r="D98" s="9">
        <v>34</v>
      </c>
      <c r="E98" s="10" t="s">
        <v>28</v>
      </c>
      <c r="F98" s="10" t="s">
        <v>71</v>
      </c>
      <c r="G98" s="10" t="s">
        <v>71</v>
      </c>
      <c r="H98" s="11">
        <v>0.5</v>
      </c>
      <c r="I98" s="9">
        <v>12</v>
      </c>
      <c r="J98" s="9">
        <v>6</v>
      </c>
      <c r="K98" s="9">
        <v>5</v>
      </c>
      <c r="L98" s="9">
        <v>1</v>
      </c>
      <c r="M98" s="9"/>
      <c r="N98" s="9">
        <f t="shared" si="9"/>
        <v>13</v>
      </c>
      <c r="O98" s="12">
        <f t="shared" si="10"/>
        <v>0.54166666666666663</v>
      </c>
      <c r="P98" s="9" t="s">
        <v>39</v>
      </c>
      <c r="Q98" s="9">
        <v>2</v>
      </c>
      <c r="R98" s="9">
        <v>0</v>
      </c>
      <c r="S98" s="9">
        <v>2</v>
      </c>
      <c r="T98" s="9">
        <v>0</v>
      </c>
      <c r="U98" s="9">
        <v>0</v>
      </c>
      <c r="V98" s="8"/>
      <c r="W98" s="11">
        <v>0.5</v>
      </c>
      <c r="X98" s="8">
        <v>44</v>
      </c>
      <c r="Y98" s="8">
        <v>23</v>
      </c>
      <c r="Z98" s="8">
        <v>16</v>
      </c>
      <c r="AA98" s="8">
        <v>5</v>
      </c>
      <c r="AB98" s="8">
        <v>0</v>
      </c>
      <c r="AC98" s="9">
        <f t="shared" si="14"/>
        <v>51</v>
      </c>
      <c r="AD98" s="12">
        <f t="shared" si="15"/>
        <v>0.57954545454545459</v>
      </c>
      <c r="AE98" s="9" t="s">
        <v>30</v>
      </c>
      <c r="AF98" s="8">
        <v>4</v>
      </c>
      <c r="AG98" s="8">
        <v>1</v>
      </c>
      <c r="AH98" s="8">
        <v>3</v>
      </c>
      <c r="AI98" s="8">
        <v>0</v>
      </c>
      <c r="AJ98" s="8">
        <v>0.25</v>
      </c>
      <c r="AK98" s="13">
        <f t="shared" si="11"/>
        <v>0.5517045454545455</v>
      </c>
      <c r="AL98" s="13">
        <f t="shared" si="12"/>
        <v>-1.0037878787878873E-2</v>
      </c>
      <c r="AM98" s="14">
        <f t="shared" si="13"/>
        <v>-0.24090909090909207</v>
      </c>
    </row>
    <row r="99" spans="1:39" x14ac:dyDescent="0.2">
      <c r="A99" s="8"/>
      <c r="B99" s="8" t="s">
        <v>36</v>
      </c>
      <c r="C99" s="8" t="s">
        <v>112</v>
      </c>
      <c r="D99" s="9">
        <v>40</v>
      </c>
      <c r="E99" s="10" t="s">
        <v>28</v>
      </c>
      <c r="F99" s="10" t="s">
        <v>77</v>
      </c>
      <c r="G99" s="10" t="s">
        <v>77</v>
      </c>
      <c r="H99" s="11">
        <v>0.5</v>
      </c>
      <c r="I99" s="9">
        <v>44</v>
      </c>
      <c r="J99" s="9">
        <v>18</v>
      </c>
      <c r="K99" s="9">
        <v>16</v>
      </c>
      <c r="L99" s="9">
        <v>10</v>
      </c>
      <c r="M99" s="9"/>
      <c r="N99" s="9">
        <f t="shared" si="9"/>
        <v>46</v>
      </c>
      <c r="O99" s="12">
        <f t="shared" si="10"/>
        <v>0.52272727272727271</v>
      </c>
      <c r="P99" s="9" t="s">
        <v>35</v>
      </c>
      <c r="Q99" s="9"/>
      <c r="R99" s="9"/>
      <c r="S99" s="9"/>
      <c r="T99" s="9"/>
      <c r="U99" s="9"/>
      <c r="V99" s="8"/>
      <c r="W99" s="11">
        <v>0.5</v>
      </c>
      <c r="X99" s="8">
        <v>44</v>
      </c>
      <c r="Y99" s="8">
        <v>14</v>
      </c>
      <c r="Z99" s="8">
        <v>25</v>
      </c>
      <c r="AA99" s="8">
        <v>5</v>
      </c>
      <c r="AB99" s="8">
        <v>0</v>
      </c>
      <c r="AC99" s="9">
        <f t="shared" si="14"/>
        <v>33</v>
      </c>
      <c r="AD99" s="12">
        <f t="shared" si="15"/>
        <v>0.375</v>
      </c>
      <c r="AE99" s="9" t="s">
        <v>72</v>
      </c>
      <c r="AF99" s="8"/>
      <c r="AG99" s="8"/>
      <c r="AH99" s="8"/>
      <c r="AI99" s="8"/>
      <c r="AJ99" s="8"/>
      <c r="AK99" s="13">
        <f t="shared" si="11"/>
        <v>0.41875000000000001</v>
      </c>
      <c r="AL99" s="13">
        <f t="shared" si="12"/>
        <v>0.1039772727272727</v>
      </c>
      <c r="AM99" s="14">
        <f t="shared" si="13"/>
        <v>9.1499999999999986</v>
      </c>
    </row>
    <row r="100" spans="1:39" x14ac:dyDescent="0.2">
      <c r="A100" s="8"/>
      <c r="B100" s="8" t="s">
        <v>91</v>
      </c>
      <c r="C100" s="8" t="s">
        <v>112</v>
      </c>
      <c r="D100" s="9">
        <v>47</v>
      </c>
      <c r="E100" s="10" t="s">
        <v>28</v>
      </c>
      <c r="F100" s="10" t="s">
        <v>92</v>
      </c>
      <c r="G100" s="10" t="s">
        <v>92</v>
      </c>
      <c r="H100" s="11">
        <v>0.5</v>
      </c>
      <c r="I100" s="9">
        <v>44</v>
      </c>
      <c r="J100" s="9">
        <v>19</v>
      </c>
      <c r="K100" s="9">
        <v>16</v>
      </c>
      <c r="L100" s="9">
        <v>9</v>
      </c>
      <c r="M100" s="9"/>
      <c r="N100" s="9">
        <f t="shared" si="9"/>
        <v>47</v>
      </c>
      <c r="O100" s="12">
        <f t="shared" si="10"/>
        <v>0.53409090909090906</v>
      </c>
      <c r="P100" s="9" t="s">
        <v>39</v>
      </c>
      <c r="Q100" s="9">
        <v>4</v>
      </c>
      <c r="R100" s="9">
        <v>2</v>
      </c>
      <c r="S100" s="9">
        <v>2</v>
      </c>
      <c r="T100" s="9">
        <v>0</v>
      </c>
      <c r="U100" s="9">
        <v>0.5</v>
      </c>
      <c r="V100" s="8"/>
      <c r="W100" s="11">
        <v>0.5</v>
      </c>
      <c r="X100" s="8">
        <v>44</v>
      </c>
      <c r="Y100" s="8">
        <v>17</v>
      </c>
      <c r="Z100" s="8">
        <v>17</v>
      </c>
      <c r="AA100" s="8">
        <v>10</v>
      </c>
      <c r="AB100" s="8">
        <v>0</v>
      </c>
      <c r="AC100" s="9">
        <f t="shared" si="14"/>
        <v>44</v>
      </c>
      <c r="AD100" s="12">
        <f t="shared" si="15"/>
        <v>0.5</v>
      </c>
      <c r="AE100" s="9" t="s">
        <v>39</v>
      </c>
      <c r="AF100" s="8">
        <v>4</v>
      </c>
      <c r="AG100" s="8">
        <v>1</v>
      </c>
      <c r="AH100" s="8">
        <v>2</v>
      </c>
      <c r="AI100" s="8">
        <v>1</v>
      </c>
      <c r="AJ100" s="8">
        <v>0.375</v>
      </c>
      <c r="AK100" s="13">
        <f t="shared" si="11"/>
        <v>0.5</v>
      </c>
      <c r="AL100" s="13">
        <f t="shared" si="12"/>
        <v>3.4090909090909061E-2</v>
      </c>
      <c r="AM100" s="14">
        <f t="shared" si="13"/>
        <v>3</v>
      </c>
    </row>
    <row r="101" spans="1:39" x14ac:dyDescent="0.2">
      <c r="A101" s="8"/>
      <c r="B101" s="8" t="s">
        <v>26</v>
      </c>
      <c r="C101" s="8" t="s">
        <v>112</v>
      </c>
      <c r="D101" s="9">
        <v>42</v>
      </c>
      <c r="E101" s="10" t="s">
        <v>28</v>
      </c>
      <c r="F101" s="10" t="s">
        <v>37</v>
      </c>
      <c r="G101" s="10" t="s">
        <v>38</v>
      </c>
      <c r="H101" s="11">
        <v>0.5</v>
      </c>
      <c r="I101" s="9">
        <v>44</v>
      </c>
      <c r="J101" s="9">
        <v>10</v>
      </c>
      <c r="K101" s="9">
        <v>30</v>
      </c>
      <c r="L101" s="9">
        <v>4</v>
      </c>
      <c r="M101" s="9"/>
      <c r="N101" s="9">
        <f t="shared" si="9"/>
        <v>24</v>
      </c>
      <c r="O101" s="12">
        <f t="shared" si="10"/>
        <v>0.27272727272727271</v>
      </c>
      <c r="P101" s="9" t="s">
        <v>72</v>
      </c>
      <c r="Q101" s="9"/>
      <c r="R101" s="9"/>
      <c r="S101" s="9"/>
      <c r="T101" s="9"/>
      <c r="U101" s="9"/>
      <c r="V101" s="8"/>
      <c r="W101" s="11">
        <v>0.5</v>
      </c>
      <c r="X101" s="8">
        <v>44</v>
      </c>
      <c r="Y101" s="8">
        <v>21</v>
      </c>
      <c r="Z101" s="8">
        <v>15</v>
      </c>
      <c r="AA101" s="8">
        <v>8</v>
      </c>
      <c r="AB101" s="8">
        <v>0</v>
      </c>
      <c r="AC101" s="9">
        <f t="shared" si="14"/>
        <v>50</v>
      </c>
      <c r="AD101" s="12">
        <f t="shared" si="15"/>
        <v>0.56818181818181823</v>
      </c>
      <c r="AE101" s="9" t="s">
        <v>39</v>
      </c>
      <c r="AF101" s="8">
        <v>2</v>
      </c>
      <c r="AG101" s="8">
        <v>0</v>
      </c>
      <c r="AH101" s="8">
        <v>1</v>
      </c>
      <c r="AI101" s="8">
        <v>1</v>
      </c>
      <c r="AJ101" s="8">
        <v>0.25</v>
      </c>
      <c r="AK101" s="13">
        <f t="shared" si="11"/>
        <v>0.54431818181818181</v>
      </c>
      <c r="AL101" s="13">
        <f t="shared" si="12"/>
        <v>-0.27159090909090911</v>
      </c>
      <c r="AM101" s="14">
        <f t="shared" si="13"/>
        <v>-23.9</v>
      </c>
    </row>
    <row r="102" spans="1:39" x14ac:dyDescent="0.2">
      <c r="A102" s="8"/>
      <c r="B102" s="8" t="s">
        <v>115</v>
      </c>
      <c r="C102" s="8" t="s">
        <v>112</v>
      </c>
      <c r="D102" s="9">
        <v>40</v>
      </c>
      <c r="E102" s="10" t="s">
        <v>28</v>
      </c>
      <c r="F102" s="10" t="s">
        <v>80</v>
      </c>
      <c r="G102" s="10" t="s">
        <v>80</v>
      </c>
      <c r="H102" s="11">
        <v>0.5</v>
      </c>
      <c r="I102" s="9">
        <v>44</v>
      </c>
      <c r="J102" s="9">
        <v>4</v>
      </c>
      <c r="K102" s="9">
        <v>36</v>
      </c>
      <c r="L102" s="9">
        <v>4</v>
      </c>
      <c r="M102" s="9"/>
      <c r="N102" s="9">
        <f t="shared" si="9"/>
        <v>12</v>
      </c>
      <c r="O102" s="12">
        <f t="shared" si="10"/>
        <v>0.13636363636363635</v>
      </c>
      <c r="P102" s="9" t="s">
        <v>72</v>
      </c>
      <c r="Q102" s="9"/>
      <c r="R102" s="9"/>
      <c r="S102" s="9"/>
      <c r="T102" s="9"/>
      <c r="U102" s="9"/>
      <c r="V102" s="8"/>
      <c r="W102" s="11">
        <v>0.5</v>
      </c>
      <c r="X102" s="8">
        <v>44</v>
      </c>
      <c r="Y102" s="8">
        <v>5</v>
      </c>
      <c r="Z102" s="8">
        <v>36</v>
      </c>
      <c r="AA102" s="8">
        <v>3</v>
      </c>
      <c r="AB102" s="8">
        <v>0</v>
      </c>
      <c r="AC102" s="9">
        <f t="shared" si="14"/>
        <v>13</v>
      </c>
      <c r="AD102" s="12">
        <f t="shared" si="15"/>
        <v>0.14772727272727273</v>
      </c>
      <c r="AE102" s="9" t="s">
        <v>72</v>
      </c>
      <c r="AF102" s="8"/>
      <c r="AG102" s="8"/>
      <c r="AH102" s="8"/>
      <c r="AI102" s="8"/>
      <c r="AJ102" s="8"/>
      <c r="AK102" s="13">
        <f t="shared" si="11"/>
        <v>0.27102272727272725</v>
      </c>
      <c r="AL102" s="13">
        <f t="shared" si="12"/>
        <v>-0.13465909090909089</v>
      </c>
      <c r="AM102" s="14">
        <f t="shared" si="13"/>
        <v>-11.849999999999998</v>
      </c>
    </row>
    <row r="103" spans="1:39" x14ac:dyDescent="0.2">
      <c r="A103" s="8"/>
      <c r="B103" s="8" t="s">
        <v>86</v>
      </c>
      <c r="C103" s="8" t="s">
        <v>112</v>
      </c>
      <c r="D103" s="9">
        <v>39</v>
      </c>
      <c r="E103" s="10" t="s">
        <v>28</v>
      </c>
      <c r="F103" s="10" t="s">
        <v>41</v>
      </c>
      <c r="G103" s="10" t="s">
        <v>41</v>
      </c>
      <c r="H103" s="11">
        <v>0.5</v>
      </c>
      <c r="I103" s="9">
        <v>42</v>
      </c>
      <c r="J103" s="9">
        <v>21</v>
      </c>
      <c r="K103" s="9">
        <v>13</v>
      </c>
      <c r="L103" s="9">
        <v>8</v>
      </c>
      <c r="M103" s="9"/>
      <c r="N103" s="9">
        <f t="shared" si="9"/>
        <v>50</v>
      </c>
      <c r="O103" s="12">
        <f t="shared" si="10"/>
        <v>0.59523809523809523</v>
      </c>
      <c r="P103" s="9" t="s">
        <v>43</v>
      </c>
      <c r="Q103" s="9">
        <v>2</v>
      </c>
      <c r="R103" s="9">
        <v>0</v>
      </c>
      <c r="S103" s="9">
        <v>1</v>
      </c>
      <c r="T103" s="9">
        <v>1</v>
      </c>
      <c r="U103" s="9">
        <v>0.25</v>
      </c>
      <c r="V103" s="8"/>
      <c r="W103" s="11">
        <v>0.5</v>
      </c>
      <c r="X103" s="8">
        <v>44</v>
      </c>
      <c r="Y103" s="8">
        <v>17</v>
      </c>
      <c r="Z103" s="8">
        <v>21</v>
      </c>
      <c r="AA103" s="8">
        <v>6</v>
      </c>
      <c r="AB103" s="8">
        <v>0</v>
      </c>
      <c r="AC103" s="9">
        <f t="shared" si="14"/>
        <v>40</v>
      </c>
      <c r="AD103" s="12">
        <f t="shared" si="15"/>
        <v>0.45454545454545453</v>
      </c>
      <c r="AE103" s="9" t="s">
        <v>35</v>
      </c>
      <c r="AF103" s="8"/>
      <c r="AG103" s="8"/>
      <c r="AH103" s="8"/>
      <c r="AI103" s="8"/>
      <c r="AJ103" s="8"/>
      <c r="AK103" s="13">
        <f t="shared" si="11"/>
        <v>0.47045454545454546</v>
      </c>
      <c r="AL103" s="13">
        <f t="shared" si="12"/>
        <v>0.12478354978354977</v>
      </c>
      <c r="AM103" s="14">
        <f t="shared" si="13"/>
        <v>10.481818181818184</v>
      </c>
    </row>
    <row r="104" spans="1:39" x14ac:dyDescent="0.2">
      <c r="A104" s="8"/>
      <c r="B104" s="8" t="s">
        <v>101</v>
      </c>
      <c r="C104" s="8" t="s">
        <v>112</v>
      </c>
      <c r="D104" s="9">
        <v>35</v>
      </c>
      <c r="E104" s="10" t="s">
        <v>28</v>
      </c>
      <c r="F104" s="10" t="s">
        <v>41</v>
      </c>
      <c r="G104" s="10" t="s">
        <v>41</v>
      </c>
      <c r="H104" s="11">
        <v>0.5</v>
      </c>
      <c r="I104" s="9">
        <v>2</v>
      </c>
      <c r="J104" s="9">
        <v>1</v>
      </c>
      <c r="K104" s="9">
        <v>0</v>
      </c>
      <c r="L104" s="9">
        <v>1</v>
      </c>
      <c r="M104" s="9"/>
      <c r="N104" s="9">
        <f t="shared" si="9"/>
        <v>3</v>
      </c>
      <c r="O104" s="12">
        <f t="shared" si="10"/>
        <v>0.75</v>
      </c>
      <c r="P104" s="9" t="s">
        <v>43</v>
      </c>
      <c r="Q104" s="9"/>
      <c r="R104" s="9"/>
      <c r="S104" s="9"/>
      <c r="T104" s="9"/>
      <c r="U104" s="9"/>
      <c r="V104" s="8"/>
      <c r="W104" s="11">
        <v>0.5</v>
      </c>
      <c r="X104" s="8">
        <v>44</v>
      </c>
      <c r="Y104" s="8">
        <v>17</v>
      </c>
      <c r="Z104" s="8">
        <v>21</v>
      </c>
      <c r="AA104" s="8">
        <v>6</v>
      </c>
      <c r="AB104" s="8">
        <v>0</v>
      </c>
      <c r="AC104" s="9">
        <f t="shared" si="14"/>
        <v>40</v>
      </c>
      <c r="AD104" s="12">
        <f t="shared" si="15"/>
        <v>0.45454545454545453</v>
      </c>
      <c r="AE104" s="9" t="s">
        <v>35</v>
      </c>
      <c r="AF104" s="8"/>
      <c r="AG104" s="8"/>
      <c r="AH104" s="8"/>
      <c r="AI104" s="8"/>
      <c r="AJ104" s="8"/>
      <c r="AK104" s="13">
        <f t="shared" si="11"/>
        <v>0.47045454545454546</v>
      </c>
      <c r="AL104" s="13">
        <f t="shared" si="12"/>
        <v>0.27954545454545454</v>
      </c>
      <c r="AM104" s="14">
        <f t="shared" si="13"/>
        <v>1.1181818181818182</v>
      </c>
    </row>
    <row r="105" spans="1:39" x14ac:dyDescent="0.2">
      <c r="A105" s="8"/>
      <c r="B105" s="8" t="s">
        <v>33</v>
      </c>
      <c r="C105" s="8" t="s">
        <v>116</v>
      </c>
      <c r="D105" s="9">
        <v>46</v>
      </c>
      <c r="E105" s="10" t="s">
        <v>28</v>
      </c>
      <c r="F105" s="10" t="s">
        <v>68</v>
      </c>
      <c r="G105" s="10" t="s">
        <v>68</v>
      </c>
      <c r="H105" s="11">
        <v>0.5</v>
      </c>
      <c r="I105" s="9">
        <v>48</v>
      </c>
      <c r="J105" s="9">
        <v>15</v>
      </c>
      <c r="K105" s="9">
        <v>21</v>
      </c>
      <c r="L105" s="9">
        <v>12</v>
      </c>
      <c r="M105" s="9"/>
      <c r="N105" s="9">
        <f t="shared" si="9"/>
        <v>42</v>
      </c>
      <c r="O105" s="12">
        <f t="shared" si="10"/>
        <v>0.4375</v>
      </c>
      <c r="P105" s="9" t="s">
        <v>35</v>
      </c>
      <c r="Q105" s="9"/>
      <c r="R105" s="9"/>
      <c r="S105" s="9"/>
      <c r="T105" s="9"/>
      <c r="U105" s="9"/>
      <c r="V105" s="8"/>
      <c r="W105" s="11">
        <v>0.5</v>
      </c>
      <c r="X105" s="8">
        <v>44</v>
      </c>
      <c r="Y105" s="8">
        <v>28</v>
      </c>
      <c r="Z105" s="8">
        <v>10</v>
      </c>
      <c r="AA105" s="8">
        <v>6</v>
      </c>
      <c r="AB105" s="8">
        <v>0</v>
      </c>
      <c r="AC105" s="9">
        <f t="shared" si="14"/>
        <v>62</v>
      </c>
      <c r="AD105" s="12">
        <f t="shared" si="15"/>
        <v>0.70454545454545459</v>
      </c>
      <c r="AE105" s="9" t="s">
        <v>30</v>
      </c>
      <c r="AF105" s="8">
        <v>5</v>
      </c>
      <c r="AG105" s="8">
        <v>2</v>
      </c>
      <c r="AH105" s="8">
        <v>3</v>
      </c>
      <c r="AI105" s="8">
        <v>0</v>
      </c>
      <c r="AJ105" s="8">
        <v>0.4</v>
      </c>
      <c r="AK105" s="13">
        <f t="shared" si="11"/>
        <v>0.63295454545454555</v>
      </c>
      <c r="AL105" s="13">
        <f t="shared" si="12"/>
        <v>-0.19545454545454555</v>
      </c>
      <c r="AM105" s="14">
        <f t="shared" si="13"/>
        <v>-18.763636363636373</v>
      </c>
    </row>
    <row r="106" spans="1:39" x14ac:dyDescent="0.2">
      <c r="A106" s="8"/>
      <c r="B106" s="8" t="s">
        <v>107</v>
      </c>
      <c r="C106" s="8" t="s">
        <v>116</v>
      </c>
      <c r="D106" s="9">
        <v>36</v>
      </c>
      <c r="E106" s="10" t="s">
        <v>28</v>
      </c>
      <c r="F106" s="10" t="s">
        <v>84</v>
      </c>
      <c r="G106" s="10" t="s">
        <v>85</v>
      </c>
      <c r="H106" s="11">
        <v>0.5</v>
      </c>
      <c r="I106" s="9">
        <v>48</v>
      </c>
      <c r="J106" s="9">
        <v>18</v>
      </c>
      <c r="K106" s="9">
        <v>19</v>
      </c>
      <c r="L106" s="9">
        <v>11</v>
      </c>
      <c r="M106" s="9"/>
      <c r="N106" s="9">
        <f t="shared" si="9"/>
        <v>47</v>
      </c>
      <c r="O106" s="12">
        <f t="shared" si="10"/>
        <v>0.48958333333333331</v>
      </c>
      <c r="P106" s="9" t="s">
        <v>43</v>
      </c>
      <c r="Q106" s="9">
        <v>2</v>
      </c>
      <c r="R106" s="9">
        <v>1</v>
      </c>
      <c r="S106" s="9">
        <v>1</v>
      </c>
      <c r="T106" s="9">
        <v>0</v>
      </c>
      <c r="U106" s="9">
        <v>0.5</v>
      </c>
      <c r="V106" s="8"/>
      <c r="W106" s="11">
        <v>0.5</v>
      </c>
      <c r="X106" s="8">
        <v>44</v>
      </c>
      <c r="Y106" s="8">
        <v>24</v>
      </c>
      <c r="Z106" s="8">
        <v>17</v>
      </c>
      <c r="AA106" s="8">
        <v>3</v>
      </c>
      <c r="AB106" s="8">
        <v>0</v>
      </c>
      <c r="AC106" s="9">
        <f t="shared" si="14"/>
        <v>51</v>
      </c>
      <c r="AD106" s="12">
        <f t="shared" si="15"/>
        <v>0.57954545454545459</v>
      </c>
      <c r="AE106" s="9" t="s">
        <v>43</v>
      </c>
      <c r="AF106" s="8">
        <v>9</v>
      </c>
      <c r="AG106" s="8">
        <v>5</v>
      </c>
      <c r="AH106" s="8">
        <v>3</v>
      </c>
      <c r="AI106" s="8">
        <v>1</v>
      </c>
      <c r="AJ106" s="8">
        <v>0.61099999999999999</v>
      </c>
      <c r="AK106" s="13">
        <f t="shared" si="11"/>
        <v>0.5517045454545455</v>
      </c>
      <c r="AL106" s="13">
        <f t="shared" si="12"/>
        <v>-6.2121212121212188E-2</v>
      </c>
      <c r="AM106" s="14">
        <f t="shared" si="13"/>
        <v>-5.9636363636363683</v>
      </c>
    </row>
    <row r="107" spans="1:39" x14ac:dyDescent="0.2">
      <c r="A107" s="8"/>
      <c r="B107" s="8" t="s">
        <v>99</v>
      </c>
      <c r="C107" s="8" t="s">
        <v>116</v>
      </c>
      <c r="D107" s="9">
        <v>36</v>
      </c>
      <c r="E107" s="10" t="s">
        <v>28</v>
      </c>
      <c r="F107" s="10" t="s">
        <v>87</v>
      </c>
      <c r="G107" s="10" t="s">
        <v>113</v>
      </c>
      <c r="H107" s="11">
        <v>0.5</v>
      </c>
      <c r="I107" s="9">
        <v>48</v>
      </c>
      <c r="J107" s="9">
        <v>18</v>
      </c>
      <c r="K107" s="9">
        <v>20</v>
      </c>
      <c r="L107" s="9">
        <v>10</v>
      </c>
      <c r="M107" s="9"/>
      <c r="N107" s="9">
        <f t="shared" si="9"/>
        <v>46</v>
      </c>
      <c r="O107" s="12">
        <f t="shared" si="10"/>
        <v>0.47916666666666669</v>
      </c>
      <c r="P107" s="9" t="s">
        <v>39</v>
      </c>
      <c r="Q107" s="9">
        <v>2</v>
      </c>
      <c r="R107" s="9">
        <v>0</v>
      </c>
      <c r="S107" s="9">
        <v>1</v>
      </c>
      <c r="T107" s="9">
        <v>1</v>
      </c>
      <c r="U107" s="9">
        <v>0.25</v>
      </c>
      <c r="V107" s="8"/>
      <c r="W107" s="11">
        <v>0.5</v>
      </c>
      <c r="X107" s="8">
        <v>44</v>
      </c>
      <c r="Y107" s="8">
        <v>16</v>
      </c>
      <c r="Z107" s="8">
        <v>21</v>
      </c>
      <c r="AA107" s="8">
        <v>7</v>
      </c>
      <c r="AB107" s="8">
        <v>0</v>
      </c>
      <c r="AC107" s="9">
        <f t="shared" si="14"/>
        <v>39</v>
      </c>
      <c r="AD107" s="12">
        <f t="shared" si="15"/>
        <v>0.44318181818181818</v>
      </c>
      <c r="AE107" s="9" t="s">
        <v>35</v>
      </c>
      <c r="AF107" s="8"/>
      <c r="AG107" s="8"/>
      <c r="AH107" s="8"/>
      <c r="AI107" s="8"/>
      <c r="AJ107" s="8"/>
      <c r="AK107" s="13">
        <f t="shared" si="11"/>
        <v>0.46306818181818182</v>
      </c>
      <c r="AL107" s="13">
        <f t="shared" si="12"/>
        <v>1.6098484848484862E-2</v>
      </c>
      <c r="AM107" s="14">
        <f t="shared" si="13"/>
        <v>1.5454545454545467</v>
      </c>
    </row>
    <row r="108" spans="1:39" x14ac:dyDescent="0.2">
      <c r="A108" s="8"/>
      <c r="B108" s="8" t="s">
        <v>90</v>
      </c>
      <c r="C108" s="8" t="s">
        <v>116</v>
      </c>
      <c r="D108" s="9"/>
      <c r="E108" s="10" t="s">
        <v>28</v>
      </c>
      <c r="F108" s="10" t="s">
        <v>29</v>
      </c>
      <c r="G108" s="10" t="s">
        <v>29</v>
      </c>
      <c r="H108" s="11">
        <v>0.5</v>
      </c>
      <c r="I108" s="9">
        <v>48</v>
      </c>
      <c r="J108" s="9">
        <v>25</v>
      </c>
      <c r="K108" s="9">
        <v>16</v>
      </c>
      <c r="L108" s="9">
        <v>7</v>
      </c>
      <c r="M108" s="9"/>
      <c r="N108" s="9">
        <f t="shared" si="9"/>
        <v>57</v>
      </c>
      <c r="O108" s="12">
        <f t="shared" si="10"/>
        <v>0.59375</v>
      </c>
      <c r="P108" s="9" t="s">
        <v>30</v>
      </c>
      <c r="Q108" s="9">
        <v>4</v>
      </c>
      <c r="R108" s="9">
        <v>1</v>
      </c>
      <c r="S108" s="9">
        <v>3</v>
      </c>
      <c r="T108" s="9">
        <v>0</v>
      </c>
      <c r="U108" s="9">
        <v>0.25</v>
      </c>
      <c r="V108" s="8"/>
      <c r="W108" s="11">
        <v>0.5</v>
      </c>
      <c r="X108" s="8">
        <v>44</v>
      </c>
      <c r="Y108" s="8">
        <v>26</v>
      </c>
      <c r="Z108" s="8">
        <v>10</v>
      </c>
      <c r="AA108" s="8">
        <v>8</v>
      </c>
      <c r="AB108" s="8">
        <v>0</v>
      </c>
      <c r="AC108" s="9">
        <f t="shared" si="14"/>
        <v>60</v>
      </c>
      <c r="AD108" s="12">
        <f t="shared" si="15"/>
        <v>0.68181818181818177</v>
      </c>
      <c r="AE108" s="9" t="s">
        <v>30</v>
      </c>
      <c r="AF108" s="8">
        <v>10</v>
      </c>
      <c r="AG108" s="8">
        <v>6</v>
      </c>
      <c r="AH108" s="8">
        <v>4</v>
      </c>
      <c r="AI108" s="8">
        <v>0</v>
      </c>
      <c r="AJ108" s="8">
        <v>0.60000000000000009</v>
      </c>
      <c r="AK108" s="13">
        <f t="shared" si="11"/>
        <v>0.61818181818181817</v>
      </c>
      <c r="AL108" s="13">
        <f t="shared" si="12"/>
        <v>-2.4431818181818166E-2</v>
      </c>
      <c r="AM108" s="14">
        <f t="shared" si="13"/>
        <v>-2.3454545454545439</v>
      </c>
    </row>
    <row r="109" spans="1:39" x14ac:dyDescent="0.2">
      <c r="A109" s="8"/>
      <c r="B109" s="8" t="s">
        <v>117</v>
      </c>
      <c r="C109" s="8" t="s">
        <v>116</v>
      </c>
      <c r="D109" s="9">
        <v>41</v>
      </c>
      <c r="E109" s="10" t="s">
        <v>28</v>
      </c>
      <c r="F109" s="10" t="s">
        <v>71</v>
      </c>
      <c r="G109" s="10" t="s">
        <v>71</v>
      </c>
      <c r="H109" s="11">
        <v>0.5</v>
      </c>
      <c r="I109" s="9">
        <v>48</v>
      </c>
      <c r="J109" s="9">
        <v>19</v>
      </c>
      <c r="K109" s="9">
        <v>22</v>
      </c>
      <c r="L109" s="9">
        <v>7</v>
      </c>
      <c r="M109" s="9"/>
      <c r="N109" s="9">
        <f t="shared" si="9"/>
        <v>45</v>
      </c>
      <c r="O109" s="12">
        <f t="shared" si="10"/>
        <v>0.46875</v>
      </c>
      <c r="P109" s="9" t="s">
        <v>39</v>
      </c>
      <c r="Q109" s="9">
        <v>4</v>
      </c>
      <c r="R109" s="9">
        <v>1</v>
      </c>
      <c r="S109" s="9">
        <v>1</v>
      </c>
      <c r="T109" s="9">
        <v>2</v>
      </c>
      <c r="U109" s="9">
        <v>0.5</v>
      </c>
      <c r="V109" s="8"/>
      <c r="W109" s="11">
        <v>0.5</v>
      </c>
      <c r="X109" s="8">
        <v>44</v>
      </c>
      <c r="Y109" s="8">
        <v>20</v>
      </c>
      <c r="Z109" s="8">
        <v>18</v>
      </c>
      <c r="AA109" s="8">
        <v>6</v>
      </c>
      <c r="AB109" s="8">
        <v>0</v>
      </c>
      <c r="AC109" s="9">
        <f t="shared" si="14"/>
        <v>46</v>
      </c>
      <c r="AD109" s="12">
        <f t="shared" si="15"/>
        <v>0.52272727272727271</v>
      </c>
      <c r="AE109" s="9" t="s">
        <v>39</v>
      </c>
      <c r="AF109" s="8">
        <v>2</v>
      </c>
      <c r="AG109" s="8">
        <v>0</v>
      </c>
      <c r="AH109" s="8">
        <v>2</v>
      </c>
      <c r="AI109" s="8">
        <v>0</v>
      </c>
      <c r="AJ109" s="8">
        <v>0</v>
      </c>
      <c r="AK109" s="13">
        <f t="shared" si="11"/>
        <v>0.51477272727272727</v>
      </c>
      <c r="AL109" s="13">
        <f t="shared" si="12"/>
        <v>-4.6022727272727271E-2</v>
      </c>
      <c r="AM109" s="14">
        <f t="shared" si="13"/>
        <v>-4.4181818181818215</v>
      </c>
    </row>
    <row r="110" spans="1:39" x14ac:dyDescent="0.2">
      <c r="A110" s="8"/>
      <c r="B110" s="8" t="s">
        <v>36</v>
      </c>
      <c r="C110" s="8" t="s">
        <v>116</v>
      </c>
      <c r="D110" s="9">
        <v>41</v>
      </c>
      <c r="E110" s="10" t="s">
        <v>28</v>
      </c>
      <c r="F110" s="10" t="s">
        <v>77</v>
      </c>
      <c r="G110" s="10" t="s">
        <v>77</v>
      </c>
      <c r="H110" s="11">
        <v>0.5</v>
      </c>
      <c r="I110" s="9">
        <v>48</v>
      </c>
      <c r="J110" s="9">
        <v>16</v>
      </c>
      <c r="K110" s="9">
        <v>24</v>
      </c>
      <c r="L110" s="9">
        <v>8</v>
      </c>
      <c r="M110" s="9"/>
      <c r="N110" s="9">
        <f t="shared" si="9"/>
        <v>40</v>
      </c>
      <c r="O110" s="12">
        <f t="shared" si="10"/>
        <v>0.41666666666666669</v>
      </c>
      <c r="P110" s="9" t="s">
        <v>35</v>
      </c>
      <c r="Q110" s="9"/>
      <c r="R110" s="9"/>
      <c r="S110" s="9"/>
      <c r="T110" s="9"/>
      <c r="U110" s="9"/>
      <c r="V110" s="8"/>
      <c r="W110" s="11">
        <v>0.5</v>
      </c>
      <c r="X110" s="8">
        <v>44</v>
      </c>
      <c r="Y110" s="8">
        <v>18</v>
      </c>
      <c r="Z110" s="8">
        <v>16</v>
      </c>
      <c r="AA110" s="8">
        <v>10</v>
      </c>
      <c r="AB110" s="8">
        <v>0</v>
      </c>
      <c r="AC110" s="9">
        <f t="shared" si="14"/>
        <v>46</v>
      </c>
      <c r="AD110" s="12">
        <f t="shared" si="15"/>
        <v>0.52272727272727271</v>
      </c>
      <c r="AE110" s="9" t="s">
        <v>35</v>
      </c>
      <c r="AF110" s="8"/>
      <c r="AG110" s="8"/>
      <c r="AH110" s="8"/>
      <c r="AI110" s="8"/>
      <c r="AJ110" s="8"/>
      <c r="AK110" s="13">
        <f t="shared" si="11"/>
        <v>0.51477272727272727</v>
      </c>
      <c r="AL110" s="13">
        <f t="shared" si="12"/>
        <v>-9.8106060606060586E-2</v>
      </c>
      <c r="AM110" s="14">
        <f t="shared" si="13"/>
        <v>-9.4181818181818215</v>
      </c>
    </row>
    <row r="111" spans="1:39" x14ac:dyDescent="0.2">
      <c r="A111" s="8"/>
      <c r="B111" s="8" t="s">
        <v>91</v>
      </c>
      <c r="C111" s="8" t="s">
        <v>116</v>
      </c>
      <c r="D111" s="9">
        <v>48</v>
      </c>
      <c r="E111" s="10" t="s">
        <v>28</v>
      </c>
      <c r="F111" s="10" t="s">
        <v>92</v>
      </c>
      <c r="G111" s="10" t="s">
        <v>92</v>
      </c>
      <c r="H111" s="11">
        <v>0.5</v>
      </c>
      <c r="I111" s="9">
        <v>48</v>
      </c>
      <c r="J111" s="9">
        <v>23</v>
      </c>
      <c r="K111" s="9">
        <v>17</v>
      </c>
      <c r="L111" s="9">
        <v>8</v>
      </c>
      <c r="M111" s="9"/>
      <c r="N111" s="9">
        <f t="shared" si="9"/>
        <v>54</v>
      </c>
      <c r="O111" s="12">
        <f t="shared" si="10"/>
        <v>0.5625</v>
      </c>
      <c r="P111" s="9" t="s">
        <v>30</v>
      </c>
      <c r="Q111" s="9">
        <v>7</v>
      </c>
      <c r="R111" s="9">
        <v>3</v>
      </c>
      <c r="S111" s="9">
        <v>4</v>
      </c>
      <c r="T111" s="9">
        <v>0</v>
      </c>
      <c r="U111" s="9">
        <v>0.42899999999999999</v>
      </c>
      <c r="V111" s="8"/>
      <c r="W111" s="11">
        <v>0.5</v>
      </c>
      <c r="X111" s="8">
        <v>44</v>
      </c>
      <c r="Y111" s="8">
        <v>19</v>
      </c>
      <c r="Z111" s="8">
        <v>16</v>
      </c>
      <c r="AA111" s="8">
        <v>9</v>
      </c>
      <c r="AB111" s="8">
        <v>0</v>
      </c>
      <c r="AC111" s="9">
        <f t="shared" si="14"/>
        <v>47</v>
      </c>
      <c r="AD111" s="12">
        <f t="shared" si="15"/>
        <v>0.53409090909090906</v>
      </c>
      <c r="AE111" s="9" t="s">
        <v>39</v>
      </c>
      <c r="AF111" s="8">
        <v>4</v>
      </c>
      <c r="AG111" s="8">
        <v>2</v>
      </c>
      <c r="AH111" s="8">
        <v>2</v>
      </c>
      <c r="AI111" s="8">
        <v>0</v>
      </c>
      <c r="AJ111" s="8">
        <v>0.5</v>
      </c>
      <c r="AK111" s="13">
        <f t="shared" si="11"/>
        <v>0.52215909090909085</v>
      </c>
      <c r="AL111" s="13">
        <f t="shared" si="12"/>
        <v>4.0340909090909149E-2</v>
      </c>
      <c r="AM111" s="14">
        <f t="shared" si="13"/>
        <v>3.8727272727272748</v>
      </c>
    </row>
    <row r="112" spans="1:39" x14ac:dyDescent="0.2">
      <c r="A112" s="8"/>
      <c r="B112" s="8" t="s">
        <v>86</v>
      </c>
      <c r="C112" s="8" t="s">
        <v>116</v>
      </c>
      <c r="D112" s="9">
        <v>40</v>
      </c>
      <c r="E112" s="10" t="s">
        <v>28</v>
      </c>
      <c r="F112" s="10" t="s">
        <v>41</v>
      </c>
      <c r="G112" s="10" t="s">
        <v>41</v>
      </c>
      <c r="H112" s="11">
        <v>0.5</v>
      </c>
      <c r="I112" s="9">
        <v>5</v>
      </c>
      <c r="J112" s="9">
        <v>0</v>
      </c>
      <c r="K112" s="9">
        <v>3</v>
      </c>
      <c r="L112" s="9">
        <v>2</v>
      </c>
      <c r="M112" s="9"/>
      <c r="N112" s="9">
        <f t="shared" si="9"/>
        <v>2</v>
      </c>
      <c r="O112" s="12">
        <f t="shared" si="10"/>
        <v>0.2</v>
      </c>
      <c r="P112" s="9" t="s">
        <v>43</v>
      </c>
      <c r="Q112" s="9"/>
      <c r="R112" s="9"/>
      <c r="S112" s="9"/>
      <c r="T112" s="9"/>
      <c r="U112" s="9"/>
      <c r="V112" s="8"/>
      <c r="W112" s="11">
        <v>0.5</v>
      </c>
      <c r="X112" s="8">
        <v>44</v>
      </c>
      <c r="Y112" s="8">
        <v>22</v>
      </c>
      <c r="Z112" s="8">
        <v>13</v>
      </c>
      <c r="AA112" s="8">
        <v>9</v>
      </c>
      <c r="AB112" s="8">
        <v>0</v>
      </c>
      <c r="AC112" s="9">
        <f t="shared" si="14"/>
        <v>53</v>
      </c>
      <c r="AD112" s="12">
        <f t="shared" si="15"/>
        <v>0.60227272727272729</v>
      </c>
      <c r="AE112" s="9" t="s">
        <v>43</v>
      </c>
      <c r="AF112" s="8">
        <v>2</v>
      </c>
      <c r="AG112" s="8">
        <v>0</v>
      </c>
      <c r="AH112" s="8">
        <v>1</v>
      </c>
      <c r="AI112" s="8">
        <v>1</v>
      </c>
      <c r="AJ112" s="8">
        <v>0.25</v>
      </c>
      <c r="AK112" s="13">
        <f t="shared" si="11"/>
        <v>0.56647727272727277</v>
      </c>
      <c r="AL112" s="13">
        <f t="shared" si="12"/>
        <v>-0.36647727272727276</v>
      </c>
      <c r="AM112" s="14">
        <f t="shared" si="13"/>
        <v>-3.6647727272727275</v>
      </c>
    </row>
    <row r="113" spans="1:39" x14ac:dyDescent="0.2">
      <c r="A113" s="8"/>
      <c r="B113" s="8" t="s">
        <v>104</v>
      </c>
      <c r="C113" s="8" t="s">
        <v>116</v>
      </c>
      <c r="D113" s="9">
        <v>39</v>
      </c>
      <c r="E113" s="10" t="s">
        <v>28</v>
      </c>
      <c r="F113" s="10" t="s">
        <v>41</v>
      </c>
      <c r="G113" s="10" t="s">
        <v>41</v>
      </c>
      <c r="H113" s="11">
        <v>0.5</v>
      </c>
      <c r="I113" s="9">
        <v>43</v>
      </c>
      <c r="J113" s="9">
        <v>23</v>
      </c>
      <c r="K113" s="9">
        <v>15</v>
      </c>
      <c r="L113" s="9">
        <v>5</v>
      </c>
      <c r="M113" s="9"/>
      <c r="N113" s="9">
        <f t="shared" si="9"/>
        <v>51</v>
      </c>
      <c r="O113" s="12">
        <f t="shared" si="10"/>
        <v>0.59302325581395354</v>
      </c>
      <c r="P113" s="9" t="s">
        <v>43</v>
      </c>
      <c r="Q113" s="9">
        <v>7</v>
      </c>
      <c r="R113" s="9">
        <v>5</v>
      </c>
      <c r="S113" s="9">
        <v>1</v>
      </c>
      <c r="T113" s="9">
        <v>1</v>
      </c>
      <c r="U113" s="9">
        <v>0.78600000000000003</v>
      </c>
      <c r="V113" s="8" t="s">
        <v>44</v>
      </c>
      <c r="W113" s="11">
        <v>0.5</v>
      </c>
      <c r="X113" s="8">
        <v>44</v>
      </c>
      <c r="Y113" s="8">
        <v>22</v>
      </c>
      <c r="Z113" s="8">
        <v>13</v>
      </c>
      <c r="AA113" s="8">
        <v>9</v>
      </c>
      <c r="AB113" s="8">
        <v>0</v>
      </c>
      <c r="AC113" s="9">
        <f t="shared" si="14"/>
        <v>53</v>
      </c>
      <c r="AD113" s="12">
        <f t="shared" si="15"/>
        <v>0.60227272727272729</v>
      </c>
      <c r="AE113" s="9" t="s">
        <v>43</v>
      </c>
      <c r="AF113" s="8">
        <v>2</v>
      </c>
      <c r="AG113" s="8">
        <v>0</v>
      </c>
      <c r="AH113" s="8">
        <v>1</v>
      </c>
      <c r="AI113" s="8">
        <v>1</v>
      </c>
      <c r="AJ113" s="8">
        <v>0.25</v>
      </c>
      <c r="AK113" s="13">
        <f t="shared" si="11"/>
        <v>0.56647727272727277</v>
      </c>
      <c r="AL113" s="13">
        <f t="shared" si="12"/>
        <v>2.6545983086680769E-2</v>
      </c>
      <c r="AM113" s="14">
        <f t="shared" si="13"/>
        <v>2.2829545454545439</v>
      </c>
    </row>
    <row r="114" spans="1:39" x14ac:dyDescent="0.2">
      <c r="A114" s="8"/>
      <c r="B114" s="8" t="s">
        <v>33</v>
      </c>
      <c r="C114" s="8" t="s">
        <v>118</v>
      </c>
      <c r="D114" s="9">
        <v>47</v>
      </c>
      <c r="E114" s="10" t="s">
        <v>28</v>
      </c>
      <c r="F114" s="10" t="s">
        <v>68</v>
      </c>
      <c r="G114" s="10" t="s">
        <v>68</v>
      </c>
      <c r="H114" s="11">
        <v>0.5</v>
      </c>
      <c r="I114" s="9">
        <v>48</v>
      </c>
      <c r="J114" s="9">
        <v>25</v>
      </c>
      <c r="K114" s="9">
        <v>15</v>
      </c>
      <c r="L114" s="9">
        <v>8</v>
      </c>
      <c r="M114" s="9"/>
      <c r="N114" s="9">
        <f t="shared" si="9"/>
        <v>58</v>
      </c>
      <c r="O114" s="12">
        <f t="shared" si="10"/>
        <v>0.60416666666666663</v>
      </c>
      <c r="P114" s="9" t="s">
        <v>30</v>
      </c>
      <c r="Q114" s="9">
        <v>5</v>
      </c>
      <c r="R114" s="9">
        <v>2</v>
      </c>
      <c r="S114" s="9">
        <v>3</v>
      </c>
      <c r="T114" s="9">
        <v>0</v>
      </c>
      <c r="U114" s="9">
        <v>0.4</v>
      </c>
      <c r="V114" s="8"/>
      <c r="W114" s="11">
        <v>0.5</v>
      </c>
      <c r="X114" s="8">
        <v>48</v>
      </c>
      <c r="Y114" s="8">
        <v>15</v>
      </c>
      <c r="Z114" s="8">
        <v>21</v>
      </c>
      <c r="AA114" s="8">
        <v>12</v>
      </c>
      <c r="AB114" s="8">
        <v>0</v>
      </c>
      <c r="AC114" s="9">
        <f t="shared" si="14"/>
        <v>42</v>
      </c>
      <c r="AD114" s="12">
        <f t="shared" si="15"/>
        <v>0.4375</v>
      </c>
      <c r="AE114" s="9" t="s">
        <v>35</v>
      </c>
      <c r="AF114" s="8"/>
      <c r="AG114" s="8"/>
      <c r="AH114" s="8"/>
      <c r="AI114" s="8"/>
      <c r="AJ114" s="8"/>
      <c r="AK114" s="13">
        <f t="shared" si="11"/>
        <v>0.45937499999999998</v>
      </c>
      <c r="AL114" s="13">
        <f t="shared" si="12"/>
        <v>0.14479166666666665</v>
      </c>
      <c r="AM114" s="14">
        <f t="shared" si="13"/>
        <v>13.900000000000006</v>
      </c>
    </row>
    <row r="115" spans="1:39" x14ac:dyDescent="0.2">
      <c r="A115" s="8"/>
      <c r="B115" s="8" t="s">
        <v>119</v>
      </c>
      <c r="C115" s="8" t="s">
        <v>118</v>
      </c>
      <c r="D115" s="9"/>
      <c r="E115" s="10" t="s">
        <v>28</v>
      </c>
      <c r="F115" s="10" t="s">
        <v>84</v>
      </c>
      <c r="G115" s="10" t="s">
        <v>85</v>
      </c>
      <c r="H115" s="11">
        <v>0.5</v>
      </c>
      <c r="I115" s="9">
        <v>21</v>
      </c>
      <c r="J115" s="9">
        <v>8</v>
      </c>
      <c r="K115" s="9">
        <v>7</v>
      </c>
      <c r="L115" s="9">
        <v>6</v>
      </c>
      <c r="M115" s="9"/>
      <c r="N115" s="9">
        <f t="shared" si="9"/>
        <v>22</v>
      </c>
      <c r="O115" s="12">
        <f t="shared" si="10"/>
        <v>0.52380952380952384</v>
      </c>
      <c r="P115" s="9" t="s">
        <v>35</v>
      </c>
      <c r="Q115" s="9"/>
      <c r="R115" s="9"/>
      <c r="S115" s="9"/>
      <c r="T115" s="9"/>
      <c r="U115" s="9"/>
      <c r="V115" s="8"/>
      <c r="W115" s="11">
        <v>0.5</v>
      </c>
      <c r="X115" s="8">
        <v>48</v>
      </c>
      <c r="Y115" s="8">
        <v>18</v>
      </c>
      <c r="Z115" s="8">
        <v>19</v>
      </c>
      <c r="AA115" s="8">
        <v>11</v>
      </c>
      <c r="AB115" s="8">
        <v>0</v>
      </c>
      <c r="AC115" s="9">
        <f t="shared" si="14"/>
        <v>47</v>
      </c>
      <c r="AD115" s="12">
        <f t="shared" si="15"/>
        <v>0.48958333333333331</v>
      </c>
      <c r="AE115" s="9" t="s">
        <v>43</v>
      </c>
      <c r="AF115" s="8">
        <v>2</v>
      </c>
      <c r="AG115" s="8">
        <v>1</v>
      </c>
      <c r="AH115" s="8">
        <v>1</v>
      </c>
      <c r="AI115" s="8">
        <v>0</v>
      </c>
      <c r="AJ115" s="8">
        <v>0.5</v>
      </c>
      <c r="AK115" s="13">
        <f t="shared" si="11"/>
        <v>0.49322916666666666</v>
      </c>
      <c r="AL115" s="13">
        <f t="shared" si="12"/>
        <v>3.0580357142857173E-2</v>
      </c>
      <c r="AM115" s="14">
        <f t="shared" si="13"/>
        <v>1.2843750000000007</v>
      </c>
    </row>
    <row r="116" spans="1:39" x14ac:dyDescent="0.2">
      <c r="A116" s="8"/>
      <c r="B116" s="8" t="s">
        <v>120</v>
      </c>
      <c r="C116" s="8" t="s">
        <v>118</v>
      </c>
      <c r="D116" s="9"/>
      <c r="E116" s="10" t="s">
        <v>28</v>
      </c>
      <c r="F116" s="10" t="s">
        <v>84</v>
      </c>
      <c r="G116" s="10" t="s">
        <v>85</v>
      </c>
      <c r="H116" s="11">
        <v>0.5</v>
      </c>
      <c r="I116" s="9">
        <v>2</v>
      </c>
      <c r="J116" s="9">
        <v>0</v>
      </c>
      <c r="K116" s="9">
        <v>2</v>
      </c>
      <c r="L116" s="9">
        <v>0</v>
      </c>
      <c r="M116" s="9"/>
      <c r="N116" s="9">
        <f t="shared" si="9"/>
        <v>0</v>
      </c>
      <c r="O116" s="12">
        <f t="shared" si="10"/>
        <v>0</v>
      </c>
      <c r="P116" s="9" t="s">
        <v>35</v>
      </c>
      <c r="Q116" s="9"/>
      <c r="R116" s="9"/>
      <c r="S116" s="9"/>
      <c r="T116" s="9"/>
      <c r="U116" s="9"/>
      <c r="V116" s="8"/>
      <c r="W116" s="11">
        <v>0.5</v>
      </c>
      <c r="X116" s="8">
        <v>48</v>
      </c>
      <c r="Y116" s="8">
        <v>18</v>
      </c>
      <c r="Z116" s="8">
        <v>19</v>
      </c>
      <c r="AA116" s="8">
        <v>11</v>
      </c>
      <c r="AB116" s="8">
        <v>0</v>
      </c>
      <c r="AC116" s="9">
        <f t="shared" si="14"/>
        <v>47</v>
      </c>
      <c r="AD116" s="12">
        <f t="shared" si="15"/>
        <v>0.48958333333333331</v>
      </c>
      <c r="AE116" s="9" t="s">
        <v>43</v>
      </c>
      <c r="AF116" s="8">
        <v>2</v>
      </c>
      <c r="AG116" s="8">
        <v>1</v>
      </c>
      <c r="AH116" s="8">
        <v>1</v>
      </c>
      <c r="AI116" s="8">
        <v>0</v>
      </c>
      <c r="AJ116" s="8">
        <v>0.5</v>
      </c>
      <c r="AK116" s="13">
        <f t="shared" si="11"/>
        <v>0.49322916666666666</v>
      </c>
      <c r="AL116" s="13">
        <f t="shared" si="12"/>
        <v>-0.49322916666666666</v>
      </c>
      <c r="AM116" s="14">
        <f t="shared" si="13"/>
        <v>-1.9729166666666667</v>
      </c>
    </row>
    <row r="117" spans="1:39" x14ac:dyDescent="0.2">
      <c r="A117" s="8"/>
      <c r="B117" s="8" t="s">
        <v>76</v>
      </c>
      <c r="C117" s="8" t="s">
        <v>118</v>
      </c>
      <c r="D117" s="9">
        <v>46</v>
      </c>
      <c r="E117" s="10" t="s">
        <v>28</v>
      </c>
      <c r="F117" s="10" t="s">
        <v>84</v>
      </c>
      <c r="G117" s="10" t="s">
        <v>85</v>
      </c>
      <c r="H117" s="11">
        <v>0.5</v>
      </c>
      <c r="I117" s="9">
        <v>25</v>
      </c>
      <c r="J117" s="9">
        <v>8</v>
      </c>
      <c r="K117" s="9">
        <v>11</v>
      </c>
      <c r="L117" s="9">
        <v>6</v>
      </c>
      <c r="M117" s="9"/>
      <c r="N117" s="9">
        <f t="shared" si="9"/>
        <v>22</v>
      </c>
      <c r="O117" s="12">
        <f t="shared" si="10"/>
        <v>0.44</v>
      </c>
      <c r="P117" s="9" t="s">
        <v>35</v>
      </c>
      <c r="Q117" s="9"/>
      <c r="R117" s="9"/>
      <c r="S117" s="9"/>
      <c r="T117" s="9"/>
      <c r="U117" s="9"/>
      <c r="V117" s="8"/>
      <c r="W117" s="11">
        <v>0.5</v>
      </c>
      <c r="X117" s="8">
        <v>48</v>
      </c>
      <c r="Y117" s="8">
        <v>18</v>
      </c>
      <c r="Z117" s="8">
        <v>19</v>
      </c>
      <c r="AA117" s="8">
        <v>11</v>
      </c>
      <c r="AB117" s="8">
        <v>0</v>
      </c>
      <c r="AC117" s="9">
        <f t="shared" si="14"/>
        <v>47</v>
      </c>
      <c r="AD117" s="12">
        <f t="shared" si="15"/>
        <v>0.48958333333333331</v>
      </c>
      <c r="AE117" s="9" t="s">
        <v>43</v>
      </c>
      <c r="AF117" s="8">
        <v>2</v>
      </c>
      <c r="AG117" s="8">
        <v>1</v>
      </c>
      <c r="AH117" s="8">
        <v>1</v>
      </c>
      <c r="AI117" s="8">
        <v>0</v>
      </c>
      <c r="AJ117" s="8">
        <v>0.5</v>
      </c>
      <c r="AK117" s="13">
        <f t="shared" si="11"/>
        <v>0.49322916666666666</v>
      </c>
      <c r="AL117" s="13">
        <f t="shared" si="12"/>
        <v>-5.3229166666666661E-2</v>
      </c>
      <c r="AM117" s="14">
        <f t="shared" si="13"/>
        <v>-2.6614583333333321</v>
      </c>
    </row>
    <row r="118" spans="1:39" x14ac:dyDescent="0.2">
      <c r="A118" s="8"/>
      <c r="B118" s="8" t="s">
        <v>99</v>
      </c>
      <c r="C118" s="8" t="s">
        <v>118</v>
      </c>
      <c r="D118" s="9">
        <v>37</v>
      </c>
      <c r="E118" s="10" t="s">
        <v>28</v>
      </c>
      <c r="F118" s="10" t="s">
        <v>87</v>
      </c>
      <c r="G118" s="10" t="s">
        <v>87</v>
      </c>
      <c r="H118" s="11">
        <v>0.5</v>
      </c>
      <c r="I118" s="9">
        <v>48</v>
      </c>
      <c r="J118" s="9">
        <v>25</v>
      </c>
      <c r="K118" s="9">
        <v>15</v>
      </c>
      <c r="L118" s="9">
        <v>8</v>
      </c>
      <c r="M118" s="9"/>
      <c r="N118" s="9">
        <f t="shared" si="9"/>
        <v>58</v>
      </c>
      <c r="O118" s="12">
        <f t="shared" si="10"/>
        <v>0.60416666666666663</v>
      </c>
      <c r="P118" s="9" t="s">
        <v>43</v>
      </c>
      <c r="Q118" s="9">
        <v>4</v>
      </c>
      <c r="R118" s="9">
        <v>2</v>
      </c>
      <c r="S118" s="9">
        <v>2</v>
      </c>
      <c r="T118" s="9">
        <v>0</v>
      </c>
      <c r="U118" s="9">
        <v>0.5</v>
      </c>
      <c r="V118" s="8"/>
      <c r="W118" s="11">
        <v>0.5</v>
      </c>
      <c r="X118" s="8">
        <v>48</v>
      </c>
      <c r="Y118" s="8">
        <v>18</v>
      </c>
      <c r="Z118" s="8">
        <v>20</v>
      </c>
      <c r="AA118" s="8">
        <v>10</v>
      </c>
      <c r="AB118" s="8">
        <v>0</v>
      </c>
      <c r="AC118" s="9">
        <f t="shared" si="14"/>
        <v>46</v>
      </c>
      <c r="AD118" s="12">
        <f t="shared" si="15"/>
        <v>0.47916666666666669</v>
      </c>
      <c r="AE118" s="9" t="s">
        <v>39</v>
      </c>
      <c r="AF118" s="8">
        <v>2</v>
      </c>
      <c r="AG118" s="8">
        <v>0</v>
      </c>
      <c r="AH118" s="8">
        <v>1</v>
      </c>
      <c r="AI118" s="8">
        <v>1</v>
      </c>
      <c r="AJ118" s="8">
        <v>0.25</v>
      </c>
      <c r="AK118" s="13">
        <f t="shared" si="11"/>
        <v>0.48645833333333333</v>
      </c>
      <c r="AL118" s="13">
        <f t="shared" si="12"/>
        <v>0.1177083333333333</v>
      </c>
      <c r="AM118" s="14">
        <f t="shared" si="13"/>
        <v>11.299999999999997</v>
      </c>
    </row>
    <row r="119" spans="1:39" x14ac:dyDescent="0.2">
      <c r="A119" s="8"/>
      <c r="B119" s="8" t="s">
        <v>26</v>
      </c>
      <c r="C119" s="8" t="s">
        <v>118</v>
      </c>
      <c r="D119" s="9">
        <v>44</v>
      </c>
      <c r="E119" s="10" t="s">
        <v>28</v>
      </c>
      <c r="F119" s="10" t="s">
        <v>29</v>
      </c>
      <c r="G119" s="10" t="s">
        <v>29</v>
      </c>
      <c r="H119" s="11">
        <v>0.5</v>
      </c>
      <c r="I119" s="9">
        <v>48</v>
      </c>
      <c r="J119" s="9">
        <v>18</v>
      </c>
      <c r="K119" s="9">
        <v>25</v>
      </c>
      <c r="L119" s="9">
        <v>5</v>
      </c>
      <c r="M119" s="9"/>
      <c r="N119" s="9">
        <f t="shared" si="9"/>
        <v>41</v>
      </c>
      <c r="O119" s="12">
        <f t="shared" si="10"/>
        <v>0.42708333333333331</v>
      </c>
      <c r="P119" s="9" t="s">
        <v>39</v>
      </c>
      <c r="Q119" s="9">
        <v>2</v>
      </c>
      <c r="R119" s="9">
        <v>0</v>
      </c>
      <c r="S119" s="9">
        <v>1</v>
      </c>
      <c r="T119" s="9">
        <v>1</v>
      </c>
      <c r="U119" s="9">
        <v>0.25</v>
      </c>
      <c r="V119" s="8"/>
      <c r="W119" s="11">
        <v>0.5</v>
      </c>
      <c r="X119" s="8">
        <v>48</v>
      </c>
      <c r="Y119" s="8">
        <v>25</v>
      </c>
      <c r="Z119" s="8">
        <v>16</v>
      </c>
      <c r="AA119" s="8">
        <v>7</v>
      </c>
      <c r="AB119" s="8">
        <v>0</v>
      </c>
      <c r="AC119" s="9">
        <f t="shared" ref="AC119:AC150" si="16">2*Y119+AA119+AB119</f>
        <v>57</v>
      </c>
      <c r="AD119" s="12">
        <f t="shared" ref="AD119:AD150" si="17">AC119/SUM(Y119:AB119)/2</f>
        <v>0.59375</v>
      </c>
      <c r="AE119" s="9" t="s">
        <v>30</v>
      </c>
      <c r="AF119" s="8">
        <v>4</v>
      </c>
      <c r="AG119" s="8">
        <v>1</v>
      </c>
      <c r="AH119" s="8">
        <v>3</v>
      </c>
      <c r="AI119" s="8">
        <v>0</v>
      </c>
      <c r="AJ119" s="8">
        <v>0.25</v>
      </c>
      <c r="AK119" s="13">
        <f t="shared" si="11"/>
        <v>0.56093749999999998</v>
      </c>
      <c r="AL119" s="13">
        <f t="shared" si="12"/>
        <v>-0.13385416666666666</v>
      </c>
      <c r="AM119" s="14">
        <f t="shared" si="13"/>
        <v>-12.849999999999994</v>
      </c>
    </row>
    <row r="120" spans="1:39" x14ac:dyDescent="0.2">
      <c r="A120" s="8"/>
      <c r="B120" s="8" t="s">
        <v>36</v>
      </c>
      <c r="C120" s="8" t="s">
        <v>118</v>
      </c>
      <c r="D120" s="9">
        <v>42</v>
      </c>
      <c r="E120" s="10" t="s">
        <v>28</v>
      </c>
      <c r="F120" s="10" t="s">
        <v>71</v>
      </c>
      <c r="G120" s="10" t="s">
        <v>71</v>
      </c>
      <c r="H120" s="11">
        <v>0.5</v>
      </c>
      <c r="I120" s="9">
        <v>48</v>
      </c>
      <c r="J120" s="9">
        <v>22</v>
      </c>
      <c r="K120" s="9">
        <v>20</v>
      </c>
      <c r="L120" s="9">
        <v>6</v>
      </c>
      <c r="M120" s="9"/>
      <c r="N120" s="9">
        <f t="shared" si="9"/>
        <v>50</v>
      </c>
      <c r="O120" s="12">
        <f t="shared" si="10"/>
        <v>0.52083333333333337</v>
      </c>
      <c r="P120" s="9" t="s">
        <v>43</v>
      </c>
      <c r="Q120" s="9">
        <v>2</v>
      </c>
      <c r="R120" s="9">
        <v>0</v>
      </c>
      <c r="S120" s="9">
        <v>2</v>
      </c>
      <c r="T120" s="9">
        <v>0</v>
      </c>
      <c r="U120" s="9">
        <v>0</v>
      </c>
      <c r="V120" s="8"/>
      <c r="W120" s="11">
        <v>0.5</v>
      </c>
      <c r="X120" s="8">
        <v>48</v>
      </c>
      <c r="Y120" s="8">
        <v>19</v>
      </c>
      <c r="Z120" s="8">
        <v>22</v>
      </c>
      <c r="AA120" s="8">
        <v>7</v>
      </c>
      <c r="AB120" s="8">
        <v>0</v>
      </c>
      <c r="AC120" s="9">
        <f t="shared" si="16"/>
        <v>45</v>
      </c>
      <c r="AD120" s="12">
        <f t="shared" si="17"/>
        <v>0.46875</v>
      </c>
      <c r="AE120" s="9" t="s">
        <v>39</v>
      </c>
      <c r="AF120" s="8">
        <v>4</v>
      </c>
      <c r="AG120" s="8">
        <v>1</v>
      </c>
      <c r="AH120" s="8">
        <v>1</v>
      </c>
      <c r="AI120" s="8">
        <v>2</v>
      </c>
      <c r="AJ120" s="8">
        <v>0.5</v>
      </c>
      <c r="AK120" s="13">
        <f t="shared" si="11"/>
        <v>0.47968749999999999</v>
      </c>
      <c r="AL120" s="13">
        <f t="shared" si="12"/>
        <v>4.1145833333333381E-2</v>
      </c>
      <c r="AM120" s="14">
        <f t="shared" si="13"/>
        <v>3.9500000000000028</v>
      </c>
    </row>
    <row r="121" spans="1:39" x14ac:dyDescent="0.2">
      <c r="A121" s="8"/>
      <c r="B121" s="8" t="s">
        <v>121</v>
      </c>
      <c r="C121" s="8" t="s">
        <v>118</v>
      </c>
      <c r="D121" s="9">
        <v>39</v>
      </c>
      <c r="E121" s="10" t="s">
        <v>28</v>
      </c>
      <c r="F121" s="10" t="s">
        <v>77</v>
      </c>
      <c r="G121" s="10" t="s">
        <v>77</v>
      </c>
      <c r="H121" s="11">
        <v>0.5</v>
      </c>
      <c r="I121" s="9">
        <v>48</v>
      </c>
      <c r="J121" s="9">
        <v>15</v>
      </c>
      <c r="K121" s="9">
        <v>22</v>
      </c>
      <c r="L121" s="9">
        <v>11</v>
      </c>
      <c r="M121" s="9"/>
      <c r="N121" s="9">
        <f t="shared" si="9"/>
        <v>41</v>
      </c>
      <c r="O121" s="12">
        <f t="shared" si="10"/>
        <v>0.42708333333333331</v>
      </c>
      <c r="P121" s="9" t="s">
        <v>35</v>
      </c>
      <c r="Q121" s="9"/>
      <c r="R121" s="9"/>
      <c r="S121" s="9"/>
      <c r="T121" s="9"/>
      <c r="U121" s="9"/>
      <c r="V121" s="8"/>
      <c r="W121" s="11">
        <v>0.5</v>
      </c>
      <c r="X121" s="8">
        <v>48</v>
      </c>
      <c r="Y121" s="8">
        <v>16</v>
      </c>
      <c r="Z121" s="8">
        <v>24</v>
      </c>
      <c r="AA121" s="8">
        <v>8</v>
      </c>
      <c r="AB121" s="8">
        <v>0</v>
      </c>
      <c r="AC121" s="9">
        <f t="shared" si="16"/>
        <v>40</v>
      </c>
      <c r="AD121" s="12">
        <f t="shared" si="17"/>
        <v>0.41666666666666669</v>
      </c>
      <c r="AE121" s="9" t="s">
        <v>35</v>
      </c>
      <c r="AF121" s="8"/>
      <c r="AG121" s="8"/>
      <c r="AH121" s="8"/>
      <c r="AI121" s="8"/>
      <c r="AJ121" s="8"/>
      <c r="AK121" s="13">
        <f t="shared" si="11"/>
        <v>0.44583333333333336</v>
      </c>
      <c r="AL121" s="13">
        <f t="shared" si="12"/>
        <v>-1.8750000000000044E-2</v>
      </c>
      <c r="AM121" s="14">
        <f t="shared" si="13"/>
        <v>-1.8000000000000043</v>
      </c>
    </row>
    <row r="122" spans="1:39" x14ac:dyDescent="0.2">
      <c r="A122" s="8"/>
      <c r="B122" s="8" t="s">
        <v>91</v>
      </c>
      <c r="C122" s="8" t="s">
        <v>118</v>
      </c>
      <c r="D122" s="9">
        <v>49</v>
      </c>
      <c r="E122" s="10" t="s">
        <v>28</v>
      </c>
      <c r="F122" s="10" t="s">
        <v>92</v>
      </c>
      <c r="G122" s="10" t="s">
        <v>92</v>
      </c>
      <c r="H122" s="11">
        <v>0.5</v>
      </c>
      <c r="I122" s="9">
        <v>48</v>
      </c>
      <c r="J122" s="9">
        <v>23</v>
      </c>
      <c r="K122" s="9">
        <v>17</v>
      </c>
      <c r="L122" s="9">
        <v>8</v>
      </c>
      <c r="M122" s="9"/>
      <c r="N122" s="9">
        <f t="shared" si="9"/>
        <v>54</v>
      </c>
      <c r="O122" s="12">
        <f t="shared" si="10"/>
        <v>0.5625</v>
      </c>
      <c r="P122" s="9" t="s">
        <v>39</v>
      </c>
      <c r="Q122" s="9">
        <v>8</v>
      </c>
      <c r="R122" s="9">
        <v>6</v>
      </c>
      <c r="S122" s="9">
        <v>1</v>
      </c>
      <c r="T122" s="9">
        <v>1</v>
      </c>
      <c r="U122" s="9">
        <v>0.81300000000000006</v>
      </c>
      <c r="V122" s="8" t="s">
        <v>44</v>
      </c>
      <c r="W122" s="11">
        <v>0.5</v>
      </c>
      <c r="X122" s="8">
        <v>48</v>
      </c>
      <c r="Y122" s="8">
        <v>23</v>
      </c>
      <c r="Z122" s="8">
        <v>17</v>
      </c>
      <c r="AA122" s="8">
        <v>8</v>
      </c>
      <c r="AB122" s="8">
        <v>0</v>
      </c>
      <c r="AC122" s="9">
        <f t="shared" si="16"/>
        <v>54</v>
      </c>
      <c r="AD122" s="12">
        <f t="shared" si="17"/>
        <v>0.5625</v>
      </c>
      <c r="AE122" s="9" t="s">
        <v>30</v>
      </c>
      <c r="AF122" s="8">
        <v>7</v>
      </c>
      <c r="AG122" s="8">
        <v>3</v>
      </c>
      <c r="AH122" s="8">
        <v>4</v>
      </c>
      <c r="AI122" s="8">
        <v>0</v>
      </c>
      <c r="AJ122" s="8">
        <v>0.42899999999999999</v>
      </c>
      <c r="AK122" s="13">
        <f t="shared" si="11"/>
        <v>0.54062500000000002</v>
      </c>
      <c r="AL122" s="13">
        <f t="shared" si="12"/>
        <v>2.1874999999999978E-2</v>
      </c>
      <c r="AM122" s="14">
        <f t="shared" si="13"/>
        <v>2.0999999999999943</v>
      </c>
    </row>
    <row r="123" spans="1:39" x14ac:dyDescent="0.2">
      <c r="A123" s="8"/>
      <c r="B123" s="8" t="s">
        <v>102</v>
      </c>
      <c r="C123" s="8" t="s">
        <v>118</v>
      </c>
      <c r="D123" s="9">
        <v>41</v>
      </c>
      <c r="E123" s="10" t="s">
        <v>28</v>
      </c>
      <c r="F123" s="10" t="s">
        <v>37</v>
      </c>
      <c r="G123" s="10" t="s">
        <v>38</v>
      </c>
      <c r="H123" s="11">
        <v>0.5</v>
      </c>
      <c r="I123" s="9">
        <v>48</v>
      </c>
      <c r="J123" s="9">
        <v>11</v>
      </c>
      <c r="K123" s="9">
        <v>27</v>
      </c>
      <c r="L123" s="9">
        <v>10</v>
      </c>
      <c r="M123" s="9"/>
      <c r="N123" s="9">
        <f t="shared" si="9"/>
        <v>32</v>
      </c>
      <c r="O123" s="12">
        <f t="shared" si="10"/>
        <v>0.33333333333333331</v>
      </c>
      <c r="P123" s="9" t="s">
        <v>72</v>
      </c>
      <c r="Q123" s="9"/>
      <c r="R123" s="9"/>
      <c r="S123" s="9"/>
      <c r="T123" s="9"/>
      <c r="U123" s="9"/>
      <c r="V123" s="8"/>
      <c r="W123" s="11">
        <v>0.5</v>
      </c>
      <c r="X123" s="8">
        <v>44</v>
      </c>
      <c r="Y123" s="8">
        <v>10</v>
      </c>
      <c r="Z123" s="8">
        <v>30</v>
      </c>
      <c r="AA123" s="8">
        <v>4</v>
      </c>
      <c r="AB123" s="8">
        <v>0</v>
      </c>
      <c r="AC123" s="9">
        <f t="shared" si="16"/>
        <v>24</v>
      </c>
      <c r="AD123" s="12">
        <f t="shared" si="17"/>
        <v>0.27272727272727271</v>
      </c>
      <c r="AE123" s="9" t="s">
        <v>72</v>
      </c>
      <c r="AF123" s="8"/>
      <c r="AG123" s="8"/>
      <c r="AH123" s="8"/>
      <c r="AI123" s="8"/>
      <c r="AJ123" s="8"/>
      <c r="AK123" s="13">
        <f t="shared" si="11"/>
        <v>0.35227272727272724</v>
      </c>
      <c r="AL123" s="13">
        <f t="shared" si="12"/>
        <v>-1.8939393939393923E-2</v>
      </c>
      <c r="AM123" s="14">
        <f t="shared" si="13"/>
        <v>-1.818181818181813</v>
      </c>
    </row>
    <row r="124" spans="1:39" x14ac:dyDescent="0.2">
      <c r="A124" s="8"/>
      <c r="B124" s="8" t="s">
        <v>104</v>
      </c>
      <c r="C124" s="8" t="s">
        <v>118</v>
      </c>
      <c r="D124" s="9">
        <v>40</v>
      </c>
      <c r="E124" s="10" t="s">
        <v>28</v>
      </c>
      <c r="F124" s="10" t="s">
        <v>41</v>
      </c>
      <c r="G124" s="10" t="s">
        <v>41</v>
      </c>
      <c r="H124" s="11">
        <v>0.5</v>
      </c>
      <c r="I124" s="9">
        <v>48</v>
      </c>
      <c r="J124" s="9">
        <v>24</v>
      </c>
      <c r="K124" s="9">
        <v>18</v>
      </c>
      <c r="L124" s="9">
        <v>6</v>
      </c>
      <c r="M124" s="9"/>
      <c r="N124" s="9">
        <f t="shared" si="9"/>
        <v>54</v>
      </c>
      <c r="O124" s="12">
        <f t="shared" si="10"/>
        <v>0.5625</v>
      </c>
      <c r="P124" s="9" t="s">
        <v>30</v>
      </c>
      <c r="Q124" s="9">
        <v>9</v>
      </c>
      <c r="R124" s="9">
        <v>4</v>
      </c>
      <c r="S124" s="9">
        <v>5</v>
      </c>
      <c r="T124" s="9">
        <v>0</v>
      </c>
      <c r="U124" s="9">
        <v>0.44400000000000001</v>
      </c>
      <c r="V124" s="8"/>
      <c r="W124" s="11">
        <v>0.5</v>
      </c>
      <c r="X124" s="8">
        <v>48</v>
      </c>
      <c r="Y124" s="8">
        <v>23</v>
      </c>
      <c r="Z124" s="8">
        <v>18</v>
      </c>
      <c r="AA124" s="8">
        <v>7</v>
      </c>
      <c r="AB124" s="8">
        <v>0</v>
      </c>
      <c r="AC124" s="9">
        <f t="shared" si="16"/>
        <v>53</v>
      </c>
      <c r="AD124" s="12">
        <f t="shared" si="17"/>
        <v>0.55208333333333337</v>
      </c>
      <c r="AE124" s="9" t="s">
        <v>43</v>
      </c>
      <c r="AF124" s="8">
        <v>7</v>
      </c>
      <c r="AG124" s="8">
        <v>5</v>
      </c>
      <c r="AH124" s="8">
        <v>1</v>
      </c>
      <c r="AI124" s="8">
        <v>1</v>
      </c>
      <c r="AJ124" s="8">
        <v>0.78600000000000003</v>
      </c>
      <c r="AK124" s="13">
        <f t="shared" si="11"/>
        <v>0.53385416666666674</v>
      </c>
      <c r="AL124" s="13">
        <f t="shared" si="12"/>
        <v>2.8645833333333259E-2</v>
      </c>
      <c r="AM124" s="14">
        <f t="shared" si="13"/>
        <v>2.7499999999999929</v>
      </c>
    </row>
    <row r="125" spans="1:39" x14ac:dyDescent="0.2">
      <c r="A125" s="8"/>
      <c r="B125" s="8" t="s">
        <v>33</v>
      </c>
      <c r="C125" s="8" t="s">
        <v>122</v>
      </c>
      <c r="D125" s="9">
        <v>48</v>
      </c>
      <c r="E125" s="10" t="s">
        <v>28</v>
      </c>
      <c r="F125" s="10" t="s">
        <v>68</v>
      </c>
      <c r="G125" s="10" t="s">
        <v>68</v>
      </c>
      <c r="H125" s="11">
        <v>0.5</v>
      </c>
      <c r="I125" s="9">
        <v>48</v>
      </c>
      <c r="J125" s="9">
        <v>18</v>
      </c>
      <c r="K125" s="9">
        <v>25</v>
      </c>
      <c r="L125" s="9">
        <v>5</v>
      </c>
      <c r="M125" s="9"/>
      <c r="N125" s="9">
        <f t="shared" si="9"/>
        <v>41</v>
      </c>
      <c r="O125" s="12">
        <f t="shared" si="10"/>
        <v>0.42708333333333331</v>
      </c>
      <c r="P125" s="9" t="s">
        <v>35</v>
      </c>
      <c r="Q125" s="9"/>
      <c r="R125" s="9"/>
      <c r="S125" s="9"/>
      <c r="T125" s="9"/>
      <c r="U125" s="9"/>
      <c r="V125" s="8"/>
      <c r="W125" s="11">
        <v>0.5</v>
      </c>
      <c r="X125" s="8">
        <v>48</v>
      </c>
      <c r="Y125" s="8">
        <v>25</v>
      </c>
      <c r="Z125" s="8">
        <v>15</v>
      </c>
      <c r="AA125" s="8">
        <v>8</v>
      </c>
      <c r="AB125" s="8">
        <v>0</v>
      </c>
      <c r="AC125" s="9">
        <f t="shared" si="16"/>
        <v>58</v>
      </c>
      <c r="AD125" s="12">
        <f t="shared" si="17"/>
        <v>0.60416666666666663</v>
      </c>
      <c r="AE125" s="9" t="s">
        <v>30</v>
      </c>
      <c r="AF125" s="8">
        <v>5</v>
      </c>
      <c r="AG125" s="8">
        <v>2</v>
      </c>
      <c r="AH125" s="8">
        <v>3</v>
      </c>
      <c r="AI125" s="8">
        <v>0</v>
      </c>
      <c r="AJ125" s="8">
        <v>0.4</v>
      </c>
      <c r="AK125" s="13">
        <f t="shared" si="11"/>
        <v>0.56770833333333326</v>
      </c>
      <c r="AL125" s="13">
        <f t="shared" si="12"/>
        <v>-0.14062499999999994</v>
      </c>
      <c r="AM125" s="14">
        <f t="shared" si="13"/>
        <v>-13.499999999999993</v>
      </c>
    </row>
    <row r="126" spans="1:39" x14ac:dyDescent="0.2">
      <c r="A126" s="8"/>
      <c r="B126" s="8" t="s">
        <v>76</v>
      </c>
      <c r="C126" s="8" t="s">
        <v>122</v>
      </c>
      <c r="D126" s="9">
        <v>47</v>
      </c>
      <c r="E126" s="10" t="s">
        <v>28</v>
      </c>
      <c r="F126" s="10" t="s">
        <v>84</v>
      </c>
      <c r="G126" s="10" t="s">
        <v>85</v>
      </c>
      <c r="H126" s="11">
        <v>0.5</v>
      </c>
      <c r="I126" s="9">
        <v>48</v>
      </c>
      <c r="J126" s="9">
        <v>20</v>
      </c>
      <c r="K126" s="9">
        <v>17</v>
      </c>
      <c r="L126" s="9">
        <v>11</v>
      </c>
      <c r="M126" s="9"/>
      <c r="N126" s="9">
        <f t="shared" si="9"/>
        <v>51</v>
      </c>
      <c r="O126" s="12">
        <f t="shared" si="10"/>
        <v>0.53125</v>
      </c>
      <c r="P126" s="9" t="s">
        <v>43</v>
      </c>
      <c r="Q126" s="9">
        <v>8</v>
      </c>
      <c r="R126" s="9">
        <v>6</v>
      </c>
      <c r="S126" s="9">
        <v>1</v>
      </c>
      <c r="T126" s="9">
        <v>1</v>
      </c>
      <c r="U126" s="9">
        <v>0.81300000000000006</v>
      </c>
      <c r="V126" s="8" t="s">
        <v>44</v>
      </c>
      <c r="W126" s="11">
        <v>0.5</v>
      </c>
      <c r="X126" s="8">
        <v>48</v>
      </c>
      <c r="Y126" s="8">
        <v>16</v>
      </c>
      <c r="Z126" s="8">
        <v>20</v>
      </c>
      <c r="AA126" s="8">
        <v>12</v>
      </c>
      <c r="AB126" s="8">
        <v>0</v>
      </c>
      <c r="AC126" s="9">
        <f t="shared" si="16"/>
        <v>44</v>
      </c>
      <c r="AD126" s="12">
        <f t="shared" si="17"/>
        <v>0.45833333333333331</v>
      </c>
      <c r="AE126" s="9" t="s">
        <v>35</v>
      </c>
      <c r="AF126" s="8"/>
      <c r="AG126" s="8"/>
      <c r="AH126" s="8"/>
      <c r="AI126" s="8"/>
      <c r="AJ126" s="8"/>
      <c r="AK126" s="13">
        <f t="shared" si="11"/>
        <v>0.47291666666666665</v>
      </c>
      <c r="AL126" s="13">
        <f t="shared" si="12"/>
        <v>5.8333333333333348E-2</v>
      </c>
      <c r="AM126" s="14">
        <f t="shared" si="13"/>
        <v>5.6000000000000014</v>
      </c>
    </row>
    <row r="127" spans="1:39" x14ac:dyDescent="0.2">
      <c r="A127" s="8"/>
      <c r="B127" s="8" t="s">
        <v>99</v>
      </c>
      <c r="C127" s="8" t="s">
        <v>122</v>
      </c>
      <c r="D127" s="9">
        <v>38</v>
      </c>
      <c r="E127" s="10" t="s">
        <v>28</v>
      </c>
      <c r="F127" s="10" t="s">
        <v>87</v>
      </c>
      <c r="G127" s="10" t="s">
        <v>87</v>
      </c>
      <c r="H127" s="11">
        <v>0.5</v>
      </c>
      <c r="I127" s="9">
        <v>48</v>
      </c>
      <c r="J127" s="9">
        <v>24</v>
      </c>
      <c r="K127" s="9">
        <v>14</v>
      </c>
      <c r="L127" s="9">
        <v>10</v>
      </c>
      <c r="M127" s="9"/>
      <c r="N127" s="9">
        <f t="shared" si="9"/>
        <v>58</v>
      </c>
      <c r="O127" s="12">
        <f t="shared" si="10"/>
        <v>0.60416666666666663</v>
      </c>
      <c r="P127" s="9" t="s">
        <v>30</v>
      </c>
      <c r="Q127" s="9">
        <v>9</v>
      </c>
      <c r="R127" s="9">
        <v>4</v>
      </c>
      <c r="S127" s="9">
        <v>5</v>
      </c>
      <c r="T127" s="9">
        <v>0</v>
      </c>
      <c r="U127" s="9">
        <v>0.44400000000000001</v>
      </c>
      <c r="V127" s="8"/>
      <c r="W127" s="11">
        <v>0.5</v>
      </c>
      <c r="X127" s="8">
        <v>48</v>
      </c>
      <c r="Y127" s="8">
        <v>25</v>
      </c>
      <c r="Z127" s="8">
        <v>15</v>
      </c>
      <c r="AA127" s="8">
        <v>8</v>
      </c>
      <c r="AB127" s="8">
        <v>0</v>
      </c>
      <c r="AC127" s="9">
        <f t="shared" si="16"/>
        <v>58</v>
      </c>
      <c r="AD127" s="12">
        <f t="shared" si="17"/>
        <v>0.60416666666666663</v>
      </c>
      <c r="AE127" s="9" t="s">
        <v>43</v>
      </c>
      <c r="AF127" s="8">
        <v>4</v>
      </c>
      <c r="AG127" s="8">
        <v>2</v>
      </c>
      <c r="AH127" s="8">
        <v>2</v>
      </c>
      <c r="AI127" s="8">
        <v>0</v>
      </c>
      <c r="AJ127" s="8">
        <v>0.5</v>
      </c>
      <c r="AK127" s="13">
        <f t="shared" si="11"/>
        <v>0.56770833333333326</v>
      </c>
      <c r="AL127" s="13">
        <f t="shared" si="12"/>
        <v>3.645833333333337E-2</v>
      </c>
      <c r="AM127" s="14">
        <f t="shared" si="13"/>
        <v>3.5000000000000071</v>
      </c>
    </row>
    <row r="128" spans="1:39" x14ac:dyDescent="0.2">
      <c r="A128" s="8"/>
      <c r="B128" s="8" t="s">
        <v>26</v>
      </c>
      <c r="C128" s="8" t="s">
        <v>122</v>
      </c>
      <c r="D128" s="9">
        <v>45</v>
      </c>
      <c r="E128" s="10" t="s">
        <v>28</v>
      </c>
      <c r="F128" s="10" t="s">
        <v>29</v>
      </c>
      <c r="G128" s="10" t="s">
        <v>29</v>
      </c>
      <c r="H128" s="11">
        <v>0.5</v>
      </c>
      <c r="I128" s="9">
        <v>48</v>
      </c>
      <c r="J128" s="9">
        <v>22</v>
      </c>
      <c r="K128" s="9">
        <v>20</v>
      </c>
      <c r="L128" s="9">
        <v>6</v>
      </c>
      <c r="M128" s="9"/>
      <c r="N128" s="9">
        <f t="shared" si="9"/>
        <v>50</v>
      </c>
      <c r="O128" s="12">
        <f t="shared" si="10"/>
        <v>0.52083333333333337</v>
      </c>
      <c r="P128" s="9" t="s">
        <v>43</v>
      </c>
      <c r="Q128" s="9">
        <v>2</v>
      </c>
      <c r="R128" s="9">
        <v>0</v>
      </c>
      <c r="S128" s="9">
        <v>1</v>
      </c>
      <c r="T128" s="9">
        <v>1</v>
      </c>
      <c r="U128" s="9">
        <v>0.25</v>
      </c>
      <c r="V128" s="8"/>
      <c r="W128" s="11">
        <v>0.5</v>
      </c>
      <c r="X128" s="8">
        <v>48</v>
      </c>
      <c r="Y128" s="8">
        <v>18</v>
      </c>
      <c r="Z128" s="8">
        <v>25</v>
      </c>
      <c r="AA128" s="8">
        <v>5</v>
      </c>
      <c r="AB128" s="8">
        <v>0</v>
      </c>
      <c r="AC128" s="9">
        <f t="shared" si="16"/>
        <v>41</v>
      </c>
      <c r="AD128" s="12">
        <f t="shared" si="17"/>
        <v>0.42708333333333331</v>
      </c>
      <c r="AE128" s="9" t="s">
        <v>39</v>
      </c>
      <c r="AF128" s="8">
        <v>2</v>
      </c>
      <c r="AG128" s="8">
        <v>0</v>
      </c>
      <c r="AH128" s="8">
        <v>1</v>
      </c>
      <c r="AI128" s="8">
        <v>1</v>
      </c>
      <c r="AJ128" s="8">
        <v>0.25</v>
      </c>
      <c r="AK128" s="13">
        <f t="shared" si="11"/>
        <v>0.45260416666666664</v>
      </c>
      <c r="AL128" s="13">
        <f t="shared" si="12"/>
        <v>6.822916666666673E-2</v>
      </c>
      <c r="AM128" s="14">
        <f t="shared" si="13"/>
        <v>6.5500000000000043</v>
      </c>
    </row>
    <row r="129" spans="1:39" x14ac:dyDescent="0.2">
      <c r="A129" s="8"/>
      <c r="B129" s="8" t="s">
        <v>36</v>
      </c>
      <c r="C129" s="8" t="s">
        <v>122</v>
      </c>
      <c r="D129" s="9">
        <v>43</v>
      </c>
      <c r="E129" s="10" t="s">
        <v>28</v>
      </c>
      <c r="F129" s="10" t="s">
        <v>71</v>
      </c>
      <c r="G129" s="10" t="s">
        <v>71</v>
      </c>
      <c r="H129" s="11">
        <v>0.5</v>
      </c>
      <c r="I129" s="9">
        <v>48</v>
      </c>
      <c r="J129" s="9">
        <v>19</v>
      </c>
      <c r="K129" s="9">
        <v>18</v>
      </c>
      <c r="L129" s="9">
        <v>11</v>
      </c>
      <c r="M129" s="9"/>
      <c r="N129" s="9">
        <f t="shared" si="9"/>
        <v>49</v>
      </c>
      <c r="O129" s="12">
        <f t="shared" si="10"/>
        <v>0.51041666666666663</v>
      </c>
      <c r="P129" s="9" t="s">
        <v>39</v>
      </c>
      <c r="Q129" s="9">
        <v>4</v>
      </c>
      <c r="R129" s="9">
        <v>1</v>
      </c>
      <c r="S129" s="9">
        <v>2</v>
      </c>
      <c r="T129" s="9">
        <v>1</v>
      </c>
      <c r="U129" s="9">
        <v>0.375</v>
      </c>
      <c r="V129" s="8"/>
      <c r="W129" s="11">
        <v>0.5</v>
      </c>
      <c r="X129" s="8">
        <v>48</v>
      </c>
      <c r="Y129" s="8">
        <v>22</v>
      </c>
      <c r="Z129" s="8">
        <v>20</v>
      </c>
      <c r="AA129" s="8">
        <v>6</v>
      </c>
      <c r="AB129" s="8">
        <v>0</v>
      </c>
      <c r="AC129" s="9">
        <f t="shared" si="16"/>
        <v>50</v>
      </c>
      <c r="AD129" s="12">
        <f t="shared" si="17"/>
        <v>0.52083333333333337</v>
      </c>
      <c r="AE129" s="9" t="s">
        <v>43</v>
      </c>
      <c r="AF129" s="8">
        <v>2</v>
      </c>
      <c r="AG129" s="8">
        <v>0</v>
      </c>
      <c r="AH129" s="8">
        <v>2</v>
      </c>
      <c r="AI129" s="8">
        <v>0</v>
      </c>
      <c r="AJ129" s="8">
        <v>0</v>
      </c>
      <c r="AK129" s="13">
        <f t="shared" si="11"/>
        <v>0.51354166666666667</v>
      </c>
      <c r="AL129" s="13">
        <f t="shared" si="12"/>
        <v>-3.1250000000000444E-3</v>
      </c>
      <c r="AM129" s="14">
        <f t="shared" si="13"/>
        <v>-0.29999999999999716</v>
      </c>
    </row>
    <row r="130" spans="1:39" x14ac:dyDescent="0.2">
      <c r="A130" s="8"/>
      <c r="B130" s="8" t="s">
        <v>121</v>
      </c>
      <c r="C130" s="8" t="s">
        <v>122</v>
      </c>
      <c r="D130" s="9">
        <v>40</v>
      </c>
      <c r="E130" s="10" t="s">
        <v>28</v>
      </c>
      <c r="F130" s="10" t="s">
        <v>77</v>
      </c>
      <c r="G130" s="10" t="s">
        <v>77</v>
      </c>
      <c r="H130" s="11">
        <v>0.5</v>
      </c>
      <c r="I130" s="9">
        <v>48</v>
      </c>
      <c r="J130" s="9">
        <v>15</v>
      </c>
      <c r="K130" s="9">
        <v>23</v>
      </c>
      <c r="L130" s="9">
        <v>10</v>
      </c>
      <c r="M130" s="9"/>
      <c r="N130" s="9">
        <f t="shared" si="9"/>
        <v>40</v>
      </c>
      <c r="O130" s="12">
        <f t="shared" si="10"/>
        <v>0.41666666666666669</v>
      </c>
      <c r="P130" s="9" t="s">
        <v>35</v>
      </c>
      <c r="Q130" s="9"/>
      <c r="R130" s="9"/>
      <c r="S130" s="9"/>
      <c r="T130" s="9"/>
      <c r="U130" s="9"/>
      <c r="V130" s="8"/>
      <c r="W130" s="11">
        <v>0.5</v>
      </c>
      <c r="X130" s="8">
        <v>48</v>
      </c>
      <c r="Y130" s="8">
        <v>15</v>
      </c>
      <c r="Z130" s="8">
        <v>22</v>
      </c>
      <c r="AA130" s="8">
        <v>11</v>
      </c>
      <c r="AB130" s="8">
        <v>0</v>
      </c>
      <c r="AC130" s="9">
        <f t="shared" si="16"/>
        <v>41</v>
      </c>
      <c r="AD130" s="12">
        <f t="shared" si="17"/>
        <v>0.42708333333333331</v>
      </c>
      <c r="AE130" s="9" t="s">
        <v>35</v>
      </c>
      <c r="AF130" s="8"/>
      <c r="AG130" s="8"/>
      <c r="AH130" s="8"/>
      <c r="AI130" s="8"/>
      <c r="AJ130" s="8"/>
      <c r="AK130" s="13">
        <f t="shared" si="11"/>
        <v>0.45260416666666664</v>
      </c>
      <c r="AL130" s="13">
        <f t="shared" si="12"/>
        <v>-3.5937499999999956E-2</v>
      </c>
      <c r="AM130" s="14">
        <f t="shared" si="13"/>
        <v>-3.4499999999999957</v>
      </c>
    </row>
    <row r="131" spans="1:39" x14ac:dyDescent="0.2">
      <c r="A131" s="8"/>
      <c r="B131" s="8" t="s">
        <v>91</v>
      </c>
      <c r="C131" s="8" t="s">
        <v>122</v>
      </c>
      <c r="D131" s="9">
        <v>50</v>
      </c>
      <c r="E131" s="10" t="s">
        <v>28</v>
      </c>
      <c r="F131" s="10" t="s">
        <v>92</v>
      </c>
      <c r="G131" s="10" t="s">
        <v>92</v>
      </c>
      <c r="H131" s="11">
        <v>0.5</v>
      </c>
      <c r="I131" s="9">
        <v>48</v>
      </c>
      <c r="J131" s="9">
        <v>21</v>
      </c>
      <c r="K131" s="9">
        <v>19</v>
      </c>
      <c r="L131" s="9">
        <v>8</v>
      </c>
      <c r="M131" s="9"/>
      <c r="N131" s="9">
        <f t="shared" ref="N131:N194" si="18">2*J131+L131+M131</f>
        <v>50</v>
      </c>
      <c r="O131" s="12">
        <f t="shared" ref="O131:O194" si="19">N131/SUM(J131:M131)/2</f>
        <v>0.52083333333333337</v>
      </c>
      <c r="P131" s="9" t="s">
        <v>39</v>
      </c>
      <c r="Q131" s="9">
        <v>2</v>
      </c>
      <c r="R131" s="9">
        <v>0</v>
      </c>
      <c r="S131" s="9">
        <v>1</v>
      </c>
      <c r="T131" s="9">
        <v>1</v>
      </c>
      <c r="U131" s="9">
        <v>0.25</v>
      </c>
      <c r="V131" s="8"/>
      <c r="W131" s="11">
        <v>0.5</v>
      </c>
      <c r="X131" s="8">
        <v>48</v>
      </c>
      <c r="Y131" s="8">
        <v>23</v>
      </c>
      <c r="Z131" s="8">
        <v>17</v>
      </c>
      <c r="AA131" s="8">
        <v>8</v>
      </c>
      <c r="AB131" s="8">
        <v>0</v>
      </c>
      <c r="AC131" s="9">
        <f t="shared" si="16"/>
        <v>54</v>
      </c>
      <c r="AD131" s="12">
        <f t="shared" si="17"/>
        <v>0.5625</v>
      </c>
      <c r="AE131" s="9" t="s">
        <v>39</v>
      </c>
      <c r="AF131" s="8">
        <v>8</v>
      </c>
      <c r="AG131" s="8">
        <v>6</v>
      </c>
      <c r="AH131" s="8">
        <v>1</v>
      </c>
      <c r="AI131" s="8">
        <v>1</v>
      </c>
      <c r="AJ131" s="8">
        <v>0.81300000000000006</v>
      </c>
      <c r="AK131" s="13">
        <f t="shared" ref="AK131:AK194" si="20">IF(X131&lt;&gt;" ",(AD131-$AO$1*(AD131-W131))*(H131/W131),$AO$2)</f>
        <v>0.54062500000000002</v>
      </c>
      <c r="AL131" s="13">
        <f t="shared" ref="AL131:AL194" si="21">O131-AK131</f>
        <v>-1.9791666666666652E-2</v>
      </c>
      <c r="AM131" s="14">
        <f t="shared" ref="AM131:AM194" si="22">N131-AK131*I131*2</f>
        <v>-1.9000000000000057</v>
      </c>
    </row>
    <row r="132" spans="1:39" x14ac:dyDescent="0.2">
      <c r="A132" s="8"/>
      <c r="B132" s="8" t="s">
        <v>114</v>
      </c>
      <c r="C132" s="8" t="s">
        <v>122</v>
      </c>
      <c r="D132" s="9">
        <v>37</v>
      </c>
      <c r="E132" s="10" t="s">
        <v>28</v>
      </c>
      <c r="F132" s="10" t="s">
        <v>37</v>
      </c>
      <c r="G132" s="10" t="s">
        <v>38</v>
      </c>
      <c r="H132" s="11">
        <v>0.5</v>
      </c>
      <c r="I132" s="9">
        <v>48</v>
      </c>
      <c r="J132" s="9">
        <v>13</v>
      </c>
      <c r="K132" s="9">
        <v>29</v>
      </c>
      <c r="L132" s="9">
        <v>6</v>
      </c>
      <c r="M132" s="9"/>
      <c r="N132" s="9">
        <f t="shared" si="18"/>
        <v>32</v>
      </c>
      <c r="O132" s="12">
        <f t="shared" si="19"/>
        <v>0.33333333333333331</v>
      </c>
      <c r="P132" s="9" t="s">
        <v>72</v>
      </c>
      <c r="Q132" s="9"/>
      <c r="R132" s="9"/>
      <c r="S132" s="9"/>
      <c r="T132" s="9"/>
      <c r="U132" s="9"/>
      <c r="V132" s="8"/>
      <c r="W132" s="11">
        <v>0.5</v>
      </c>
      <c r="X132" s="8">
        <v>48</v>
      </c>
      <c r="Y132" s="8">
        <v>11</v>
      </c>
      <c r="Z132" s="8">
        <v>27</v>
      </c>
      <c r="AA132" s="8">
        <v>10</v>
      </c>
      <c r="AB132" s="8">
        <v>0</v>
      </c>
      <c r="AC132" s="9">
        <f t="shared" si="16"/>
        <v>32</v>
      </c>
      <c r="AD132" s="12">
        <f t="shared" si="17"/>
        <v>0.33333333333333331</v>
      </c>
      <c r="AE132" s="9" t="s">
        <v>72</v>
      </c>
      <c r="AF132" s="8"/>
      <c r="AG132" s="8"/>
      <c r="AH132" s="8"/>
      <c r="AI132" s="8"/>
      <c r="AJ132" s="8"/>
      <c r="AK132" s="13">
        <f t="shared" si="20"/>
        <v>0.39166666666666666</v>
      </c>
      <c r="AL132" s="13">
        <f t="shared" si="21"/>
        <v>-5.8333333333333348E-2</v>
      </c>
      <c r="AM132" s="14">
        <f t="shared" si="22"/>
        <v>-5.6000000000000014</v>
      </c>
    </row>
    <row r="133" spans="1:39" x14ac:dyDescent="0.2">
      <c r="A133" s="8"/>
      <c r="B133" s="8" t="s">
        <v>104</v>
      </c>
      <c r="C133" s="8" t="s">
        <v>122</v>
      </c>
      <c r="D133" s="9">
        <v>41</v>
      </c>
      <c r="E133" s="10" t="s">
        <v>28</v>
      </c>
      <c r="F133" s="10" t="s">
        <v>41</v>
      </c>
      <c r="G133" s="10" t="s">
        <v>41</v>
      </c>
      <c r="H133" s="11">
        <v>0.5</v>
      </c>
      <c r="I133" s="9">
        <v>48</v>
      </c>
      <c r="J133" s="9">
        <v>26</v>
      </c>
      <c r="K133" s="9">
        <v>13</v>
      </c>
      <c r="L133" s="9">
        <v>9</v>
      </c>
      <c r="M133" s="9"/>
      <c r="N133" s="9">
        <f t="shared" si="18"/>
        <v>61</v>
      </c>
      <c r="O133" s="12">
        <f t="shared" si="19"/>
        <v>0.63541666666666663</v>
      </c>
      <c r="P133" s="9" t="s">
        <v>30</v>
      </c>
      <c r="Q133" s="9">
        <v>5</v>
      </c>
      <c r="R133" s="9">
        <v>2</v>
      </c>
      <c r="S133" s="9">
        <v>3</v>
      </c>
      <c r="T133" s="9">
        <v>0</v>
      </c>
      <c r="U133" s="9">
        <v>0.4</v>
      </c>
      <c r="V133" s="8"/>
      <c r="W133" s="11">
        <v>0.5</v>
      </c>
      <c r="X133" s="8">
        <v>48</v>
      </c>
      <c r="Y133" s="8">
        <v>24</v>
      </c>
      <c r="Z133" s="8">
        <v>18</v>
      </c>
      <c r="AA133" s="8">
        <v>6</v>
      </c>
      <c r="AB133" s="8">
        <v>0</v>
      </c>
      <c r="AC133" s="9">
        <f t="shared" si="16"/>
        <v>54</v>
      </c>
      <c r="AD133" s="12">
        <f t="shared" si="17"/>
        <v>0.5625</v>
      </c>
      <c r="AE133" s="9" t="s">
        <v>30</v>
      </c>
      <c r="AF133" s="8">
        <v>9</v>
      </c>
      <c r="AG133" s="8">
        <v>4</v>
      </c>
      <c r="AH133" s="8">
        <v>5</v>
      </c>
      <c r="AI133" s="8">
        <v>0</v>
      </c>
      <c r="AJ133" s="8">
        <v>0.44400000000000001</v>
      </c>
      <c r="AK133" s="13">
        <f t="shared" si="20"/>
        <v>0.54062500000000002</v>
      </c>
      <c r="AL133" s="13">
        <f t="shared" si="21"/>
        <v>9.4791666666666607E-2</v>
      </c>
      <c r="AM133" s="14">
        <f t="shared" si="22"/>
        <v>9.0999999999999943</v>
      </c>
    </row>
    <row r="134" spans="1:39" x14ac:dyDescent="0.2">
      <c r="A134" s="8"/>
      <c r="B134" s="8" t="s">
        <v>123</v>
      </c>
      <c r="C134" s="8" t="s">
        <v>124</v>
      </c>
      <c r="D134" s="9">
        <v>49</v>
      </c>
      <c r="E134" s="10" t="s">
        <v>28</v>
      </c>
      <c r="F134" s="10" t="s">
        <v>68</v>
      </c>
      <c r="G134" s="10" t="s">
        <v>68</v>
      </c>
      <c r="H134" s="11">
        <v>0.5</v>
      </c>
      <c r="I134" s="9">
        <v>48</v>
      </c>
      <c r="J134" s="9">
        <v>26</v>
      </c>
      <c r="K134" s="9">
        <v>16</v>
      </c>
      <c r="L134" s="9">
        <v>6</v>
      </c>
      <c r="M134" s="9"/>
      <c r="N134" s="9">
        <f t="shared" si="18"/>
        <v>58</v>
      </c>
      <c r="O134" s="12">
        <f t="shared" si="19"/>
        <v>0.60416666666666663</v>
      </c>
      <c r="P134" s="9" t="s">
        <v>30</v>
      </c>
      <c r="Q134" s="9">
        <v>4</v>
      </c>
      <c r="R134" s="9">
        <v>1</v>
      </c>
      <c r="S134" s="9">
        <v>3</v>
      </c>
      <c r="T134" s="9">
        <v>0</v>
      </c>
      <c r="U134" s="9">
        <v>0.25</v>
      </c>
      <c r="V134" s="8"/>
      <c r="W134" s="11">
        <v>0.5</v>
      </c>
      <c r="X134" s="8">
        <v>48</v>
      </c>
      <c r="Y134" s="8">
        <v>18</v>
      </c>
      <c r="Z134" s="8">
        <v>25</v>
      </c>
      <c r="AA134" s="8">
        <v>5</v>
      </c>
      <c r="AB134" s="8">
        <v>0</v>
      </c>
      <c r="AC134" s="9">
        <f t="shared" si="16"/>
        <v>41</v>
      </c>
      <c r="AD134" s="12">
        <f t="shared" si="17"/>
        <v>0.42708333333333331</v>
      </c>
      <c r="AE134" s="9" t="s">
        <v>35</v>
      </c>
      <c r="AF134" s="8"/>
      <c r="AG134" s="8"/>
      <c r="AH134" s="8"/>
      <c r="AI134" s="8"/>
      <c r="AJ134" s="8"/>
      <c r="AK134" s="13">
        <f t="shared" si="20"/>
        <v>0.45260416666666664</v>
      </c>
      <c r="AL134" s="13">
        <f t="shared" si="21"/>
        <v>0.15156249999999999</v>
      </c>
      <c r="AM134" s="14">
        <f t="shared" si="22"/>
        <v>14.550000000000004</v>
      </c>
    </row>
    <row r="135" spans="1:39" x14ac:dyDescent="0.2">
      <c r="A135" s="8"/>
      <c r="B135" s="8" t="s">
        <v>125</v>
      </c>
      <c r="C135" s="8" t="s">
        <v>124</v>
      </c>
      <c r="D135" s="9">
        <v>40</v>
      </c>
      <c r="E135" s="10" t="s">
        <v>28</v>
      </c>
      <c r="F135" s="10" t="s">
        <v>84</v>
      </c>
      <c r="G135" s="10" t="s">
        <v>85</v>
      </c>
      <c r="H135" s="11">
        <v>0.5</v>
      </c>
      <c r="I135" s="9">
        <v>48</v>
      </c>
      <c r="J135" s="9">
        <v>26</v>
      </c>
      <c r="K135" s="9">
        <v>17</v>
      </c>
      <c r="L135" s="9">
        <v>5</v>
      </c>
      <c r="M135" s="9"/>
      <c r="N135" s="9">
        <f t="shared" si="18"/>
        <v>57</v>
      </c>
      <c r="O135" s="12">
        <f t="shared" si="19"/>
        <v>0.59375</v>
      </c>
      <c r="P135" s="9" t="s">
        <v>43</v>
      </c>
      <c r="Q135" s="9">
        <v>2</v>
      </c>
      <c r="R135" s="9">
        <v>0</v>
      </c>
      <c r="S135" s="9">
        <v>1</v>
      </c>
      <c r="T135" s="9">
        <v>1</v>
      </c>
      <c r="U135" s="9">
        <v>0.25</v>
      </c>
      <c r="V135" s="8"/>
      <c r="W135" s="11">
        <v>0.5</v>
      </c>
      <c r="X135" s="8">
        <v>48</v>
      </c>
      <c r="Y135" s="8">
        <v>20</v>
      </c>
      <c r="Z135" s="8">
        <v>17</v>
      </c>
      <c r="AA135" s="8">
        <v>11</v>
      </c>
      <c r="AB135" s="8">
        <v>0</v>
      </c>
      <c r="AC135" s="9">
        <f t="shared" si="16"/>
        <v>51</v>
      </c>
      <c r="AD135" s="12">
        <f t="shared" si="17"/>
        <v>0.53125</v>
      </c>
      <c r="AE135" s="9" t="s">
        <v>43</v>
      </c>
      <c r="AF135" s="8">
        <v>8</v>
      </c>
      <c r="AG135" s="8">
        <v>6</v>
      </c>
      <c r="AH135" s="8">
        <v>1</v>
      </c>
      <c r="AI135" s="8">
        <v>1</v>
      </c>
      <c r="AJ135" s="8">
        <v>0.81300000000000006</v>
      </c>
      <c r="AK135" s="13">
        <f t="shared" si="20"/>
        <v>0.52031249999999996</v>
      </c>
      <c r="AL135" s="13">
        <f t="shared" si="21"/>
        <v>7.3437500000000044E-2</v>
      </c>
      <c r="AM135" s="14">
        <f t="shared" si="22"/>
        <v>7.0500000000000043</v>
      </c>
    </row>
    <row r="136" spans="1:39" x14ac:dyDescent="0.2">
      <c r="A136" s="8"/>
      <c r="B136" s="8" t="s">
        <v>99</v>
      </c>
      <c r="C136" s="8" t="s">
        <v>124</v>
      </c>
      <c r="D136" s="9">
        <v>39</v>
      </c>
      <c r="E136" s="10" t="s">
        <v>28</v>
      </c>
      <c r="F136" s="10" t="s">
        <v>87</v>
      </c>
      <c r="G136" s="10" t="s">
        <v>87</v>
      </c>
      <c r="H136" s="11">
        <v>0.5</v>
      </c>
      <c r="I136" s="9">
        <v>48</v>
      </c>
      <c r="J136" s="9">
        <v>19</v>
      </c>
      <c r="K136" s="9">
        <v>22</v>
      </c>
      <c r="L136" s="9">
        <v>7</v>
      </c>
      <c r="M136" s="9"/>
      <c r="N136" s="9">
        <f t="shared" si="18"/>
        <v>45</v>
      </c>
      <c r="O136" s="12">
        <f t="shared" si="19"/>
        <v>0.46875</v>
      </c>
      <c r="P136" s="9" t="s">
        <v>35</v>
      </c>
      <c r="Q136" s="9"/>
      <c r="R136" s="9"/>
      <c r="S136" s="9"/>
      <c r="T136" s="9"/>
      <c r="U136" s="9"/>
      <c r="V136" s="8"/>
      <c r="W136" s="11">
        <v>0.5</v>
      </c>
      <c r="X136" s="8">
        <v>48</v>
      </c>
      <c r="Y136" s="8">
        <v>24</v>
      </c>
      <c r="Z136" s="8">
        <v>14</v>
      </c>
      <c r="AA136" s="8">
        <v>10</v>
      </c>
      <c r="AB136" s="8">
        <v>0</v>
      </c>
      <c r="AC136" s="9">
        <f t="shared" si="16"/>
        <v>58</v>
      </c>
      <c r="AD136" s="12">
        <f t="shared" si="17"/>
        <v>0.60416666666666663</v>
      </c>
      <c r="AE136" s="9" t="s">
        <v>30</v>
      </c>
      <c r="AF136" s="8">
        <v>9</v>
      </c>
      <c r="AG136" s="8">
        <v>4</v>
      </c>
      <c r="AH136" s="8">
        <v>5</v>
      </c>
      <c r="AI136" s="8">
        <v>0</v>
      </c>
      <c r="AJ136" s="8">
        <v>0.44400000000000001</v>
      </c>
      <c r="AK136" s="13">
        <f t="shared" si="20"/>
        <v>0.56770833333333326</v>
      </c>
      <c r="AL136" s="13">
        <f t="shared" si="21"/>
        <v>-9.8958333333333259E-2</v>
      </c>
      <c r="AM136" s="14">
        <f t="shared" si="22"/>
        <v>-9.4999999999999929</v>
      </c>
    </row>
    <row r="137" spans="1:39" x14ac:dyDescent="0.2">
      <c r="A137" s="8"/>
      <c r="B137" s="8" t="s">
        <v>60</v>
      </c>
      <c r="C137" s="8" t="s">
        <v>124</v>
      </c>
      <c r="D137" s="9">
        <v>45</v>
      </c>
      <c r="E137" s="10" t="s">
        <v>28</v>
      </c>
      <c r="F137" s="10" t="s">
        <v>29</v>
      </c>
      <c r="G137" s="10" t="s">
        <v>29</v>
      </c>
      <c r="H137" s="11">
        <v>0.5</v>
      </c>
      <c r="I137" s="9">
        <v>32</v>
      </c>
      <c r="J137" s="9">
        <v>14</v>
      </c>
      <c r="K137" s="9">
        <v>15</v>
      </c>
      <c r="L137" s="9">
        <v>3</v>
      </c>
      <c r="M137" s="9"/>
      <c r="N137" s="9">
        <f t="shared" si="18"/>
        <v>31</v>
      </c>
      <c r="O137" s="12">
        <f t="shared" si="19"/>
        <v>0.484375</v>
      </c>
      <c r="P137" s="9" t="s">
        <v>39</v>
      </c>
      <c r="Q137" s="9">
        <v>2</v>
      </c>
      <c r="R137" s="9">
        <v>0</v>
      </c>
      <c r="S137" s="9">
        <v>2</v>
      </c>
      <c r="T137" s="9">
        <v>0</v>
      </c>
      <c r="U137" s="9">
        <v>0</v>
      </c>
      <c r="V137" s="8"/>
      <c r="W137" s="11">
        <v>0.5</v>
      </c>
      <c r="X137" s="8">
        <v>48</v>
      </c>
      <c r="Y137" s="8">
        <v>22</v>
      </c>
      <c r="Z137" s="8">
        <v>20</v>
      </c>
      <c r="AA137" s="8">
        <v>6</v>
      </c>
      <c r="AB137" s="8">
        <v>0</v>
      </c>
      <c r="AC137" s="9">
        <f t="shared" si="16"/>
        <v>50</v>
      </c>
      <c r="AD137" s="12">
        <f t="shared" si="17"/>
        <v>0.52083333333333337</v>
      </c>
      <c r="AE137" s="9" t="s">
        <v>43</v>
      </c>
      <c r="AF137" s="8">
        <v>2</v>
      </c>
      <c r="AG137" s="8">
        <v>0</v>
      </c>
      <c r="AH137" s="8">
        <v>1</v>
      </c>
      <c r="AI137" s="8">
        <v>1</v>
      </c>
      <c r="AJ137" s="8">
        <v>0.25</v>
      </c>
      <c r="AK137" s="13">
        <f t="shared" si="20"/>
        <v>0.51354166666666667</v>
      </c>
      <c r="AL137" s="13">
        <f t="shared" si="21"/>
        <v>-2.9166666666666674E-2</v>
      </c>
      <c r="AM137" s="14">
        <f t="shared" si="22"/>
        <v>-1.8666666666666671</v>
      </c>
    </row>
    <row r="138" spans="1:39" x14ac:dyDescent="0.2">
      <c r="A138" s="8"/>
      <c r="B138" s="8" t="s">
        <v>26</v>
      </c>
      <c r="C138" s="8" t="s">
        <v>124</v>
      </c>
      <c r="D138" s="9">
        <v>46</v>
      </c>
      <c r="E138" s="10" t="s">
        <v>28</v>
      </c>
      <c r="F138" s="10" t="s">
        <v>29</v>
      </c>
      <c r="G138" s="10" t="s">
        <v>29</v>
      </c>
      <c r="H138" s="11">
        <v>0.5</v>
      </c>
      <c r="I138" s="9">
        <v>16</v>
      </c>
      <c r="J138" s="9">
        <v>5</v>
      </c>
      <c r="K138" s="9">
        <v>8</v>
      </c>
      <c r="L138" s="9">
        <v>3</v>
      </c>
      <c r="M138" s="9"/>
      <c r="N138" s="9">
        <f t="shared" si="18"/>
        <v>13</v>
      </c>
      <c r="O138" s="12">
        <f t="shared" si="19"/>
        <v>0.40625</v>
      </c>
      <c r="P138" s="9" t="s">
        <v>39</v>
      </c>
      <c r="Q138" s="9"/>
      <c r="R138" s="9"/>
      <c r="S138" s="9"/>
      <c r="T138" s="9"/>
      <c r="U138" s="9"/>
      <c r="V138" s="8"/>
      <c r="W138" s="11">
        <v>0.5</v>
      </c>
      <c r="X138" s="8">
        <v>48</v>
      </c>
      <c r="Y138" s="8">
        <v>22</v>
      </c>
      <c r="Z138" s="8">
        <v>20</v>
      </c>
      <c r="AA138" s="8">
        <v>6</v>
      </c>
      <c r="AB138" s="8">
        <v>0</v>
      </c>
      <c r="AC138" s="9">
        <f t="shared" si="16"/>
        <v>50</v>
      </c>
      <c r="AD138" s="12">
        <f t="shared" si="17"/>
        <v>0.52083333333333337</v>
      </c>
      <c r="AE138" s="9" t="s">
        <v>43</v>
      </c>
      <c r="AF138" s="8">
        <v>2</v>
      </c>
      <c r="AG138" s="8">
        <v>0</v>
      </c>
      <c r="AH138" s="8">
        <v>1</v>
      </c>
      <c r="AI138" s="8">
        <v>1</v>
      </c>
      <c r="AJ138" s="8">
        <v>0.25</v>
      </c>
      <c r="AK138" s="13">
        <f t="shared" si="20"/>
        <v>0.51354166666666667</v>
      </c>
      <c r="AL138" s="13">
        <f t="shared" si="21"/>
        <v>-0.10729166666666667</v>
      </c>
      <c r="AM138" s="14">
        <f t="shared" si="22"/>
        <v>-3.4333333333333336</v>
      </c>
    </row>
    <row r="139" spans="1:39" x14ac:dyDescent="0.2">
      <c r="A139" s="8"/>
      <c r="B139" s="8" t="s">
        <v>76</v>
      </c>
      <c r="C139" s="8" t="s">
        <v>124</v>
      </c>
      <c r="D139" s="9">
        <v>48</v>
      </c>
      <c r="E139" s="10" t="s">
        <v>28</v>
      </c>
      <c r="F139" s="10" t="s">
        <v>71</v>
      </c>
      <c r="G139" s="10" t="s">
        <v>71</v>
      </c>
      <c r="H139" s="11">
        <v>0.5</v>
      </c>
      <c r="I139" s="9">
        <v>48</v>
      </c>
      <c r="J139" s="9">
        <v>24</v>
      </c>
      <c r="K139" s="9">
        <v>19</v>
      </c>
      <c r="L139" s="9">
        <v>5</v>
      </c>
      <c r="M139" s="9"/>
      <c r="N139" s="9">
        <f t="shared" si="18"/>
        <v>53</v>
      </c>
      <c r="O139" s="12">
        <f t="shared" si="19"/>
        <v>0.55208333333333337</v>
      </c>
      <c r="P139" s="9" t="s">
        <v>43</v>
      </c>
      <c r="Q139" s="9">
        <v>7</v>
      </c>
      <c r="R139" s="9">
        <v>5</v>
      </c>
      <c r="S139" s="9">
        <v>0</v>
      </c>
      <c r="T139" s="9">
        <v>2</v>
      </c>
      <c r="U139" s="9">
        <v>0.85699999999999998</v>
      </c>
      <c r="V139" s="8" t="s">
        <v>44</v>
      </c>
      <c r="W139" s="11">
        <v>0.5</v>
      </c>
      <c r="X139" s="8">
        <v>48</v>
      </c>
      <c r="Y139" s="8">
        <v>19</v>
      </c>
      <c r="Z139" s="8">
        <v>18</v>
      </c>
      <c r="AA139" s="8">
        <v>11</v>
      </c>
      <c r="AB139" s="8">
        <v>0</v>
      </c>
      <c r="AC139" s="9">
        <f t="shared" si="16"/>
        <v>49</v>
      </c>
      <c r="AD139" s="12">
        <f t="shared" si="17"/>
        <v>0.51041666666666663</v>
      </c>
      <c r="AE139" s="9" t="s">
        <v>39</v>
      </c>
      <c r="AF139" s="8">
        <v>4</v>
      </c>
      <c r="AG139" s="8">
        <v>1</v>
      </c>
      <c r="AH139" s="8">
        <v>2</v>
      </c>
      <c r="AI139" s="8">
        <v>1</v>
      </c>
      <c r="AJ139" s="8">
        <v>0.375</v>
      </c>
      <c r="AK139" s="13">
        <f t="shared" si="20"/>
        <v>0.50677083333333328</v>
      </c>
      <c r="AL139" s="13">
        <f t="shared" si="21"/>
        <v>4.5312500000000089E-2</v>
      </c>
      <c r="AM139" s="14">
        <f t="shared" si="22"/>
        <v>4.3500000000000085</v>
      </c>
    </row>
    <row r="140" spans="1:39" x14ac:dyDescent="0.2">
      <c r="A140" s="8"/>
      <c r="B140" s="8" t="s">
        <v>121</v>
      </c>
      <c r="C140" s="8" t="s">
        <v>124</v>
      </c>
      <c r="D140" s="9">
        <v>41</v>
      </c>
      <c r="E140" s="10" t="s">
        <v>28</v>
      </c>
      <c r="F140" s="10" t="s">
        <v>77</v>
      </c>
      <c r="G140" s="10" t="s">
        <v>77</v>
      </c>
      <c r="H140" s="11">
        <v>0.5</v>
      </c>
      <c r="I140" s="9">
        <v>48</v>
      </c>
      <c r="J140" s="9">
        <v>12</v>
      </c>
      <c r="K140" s="9">
        <v>27</v>
      </c>
      <c r="L140" s="9">
        <v>9</v>
      </c>
      <c r="M140" s="9"/>
      <c r="N140" s="9">
        <f t="shared" si="18"/>
        <v>33</v>
      </c>
      <c r="O140" s="12">
        <f t="shared" si="19"/>
        <v>0.34375</v>
      </c>
      <c r="P140" s="9" t="s">
        <v>35</v>
      </c>
      <c r="Q140" s="9"/>
      <c r="R140" s="9"/>
      <c r="S140" s="9"/>
      <c r="T140" s="9"/>
      <c r="U140" s="9"/>
      <c r="V140" s="8"/>
      <c r="W140" s="11">
        <v>0.5</v>
      </c>
      <c r="X140" s="8">
        <v>48</v>
      </c>
      <c r="Y140" s="8">
        <v>15</v>
      </c>
      <c r="Z140" s="8">
        <v>23</v>
      </c>
      <c r="AA140" s="8">
        <v>10</v>
      </c>
      <c r="AB140" s="8">
        <v>0</v>
      </c>
      <c r="AC140" s="9">
        <f t="shared" si="16"/>
        <v>40</v>
      </c>
      <c r="AD140" s="12">
        <f t="shared" si="17"/>
        <v>0.41666666666666669</v>
      </c>
      <c r="AE140" s="9" t="s">
        <v>35</v>
      </c>
      <c r="AF140" s="8"/>
      <c r="AG140" s="8"/>
      <c r="AH140" s="8"/>
      <c r="AI140" s="8"/>
      <c r="AJ140" s="8"/>
      <c r="AK140" s="13">
        <f t="shared" si="20"/>
        <v>0.44583333333333336</v>
      </c>
      <c r="AL140" s="13">
        <f t="shared" si="21"/>
        <v>-0.10208333333333336</v>
      </c>
      <c r="AM140" s="14">
        <f t="shared" si="22"/>
        <v>-9.8000000000000043</v>
      </c>
    </row>
    <row r="141" spans="1:39" x14ac:dyDescent="0.2">
      <c r="A141" s="8"/>
      <c r="B141" s="8" t="s">
        <v>91</v>
      </c>
      <c r="C141" s="8" t="s">
        <v>124</v>
      </c>
      <c r="D141" s="9">
        <v>51</v>
      </c>
      <c r="E141" s="10" t="s">
        <v>28</v>
      </c>
      <c r="F141" s="10" t="s">
        <v>92</v>
      </c>
      <c r="G141" s="10" t="s">
        <v>92</v>
      </c>
      <c r="H141" s="11">
        <v>0.5</v>
      </c>
      <c r="I141" s="9">
        <v>48</v>
      </c>
      <c r="J141" s="9">
        <v>22</v>
      </c>
      <c r="K141" s="9">
        <v>20</v>
      </c>
      <c r="L141" s="9">
        <v>6</v>
      </c>
      <c r="M141" s="9"/>
      <c r="N141" s="9">
        <f t="shared" si="18"/>
        <v>50</v>
      </c>
      <c r="O141" s="12">
        <f t="shared" si="19"/>
        <v>0.52083333333333337</v>
      </c>
      <c r="P141" s="9" t="s">
        <v>39</v>
      </c>
      <c r="Q141" s="9">
        <v>4</v>
      </c>
      <c r="R141" s="9">
        <v>2</v>
      </c>
      <c r="S141" s="9">
        <v>1</v>
      </c>
      <c r="T141" s="9">
        <v>1</v>
      </c>
      <c r="U141" s="9">
        <v>0.625</v>
      </c>
      <c r="V141" s="8"/>
      <c r="W141" s="11">
        <v>0.5</v>
      </c>
      <c r="X141" s="8">
        <v>48</v>
      </c>
      <c r="Y141" s="8">
        <v>21</v>
      </c>
      <c r="Z141" s="8">
        <v>19</v>
      </c>
      <c r="AA141" s="8">
        <v>8</v>
      </c>
      <c r="AB141" s="8">
        <v>0</v>
      </c>
      <c r="AC141" s="9">
        <f t="shared" si="16"/>
        <v>50</v>
      </c>
      <c r="AD141" s="12">
        <f t="shared" si="17"/>
        <v>0.52083333333333337</v>
      </c>
      <c r="AE141" s="9" t="s">
        <v>39</v>
      </c>
      <c r="AF141" s="8">
        <v>2</v>
      </c>
      <c r="AG141" s="8">
        <v>0</v>
      </c>
      <c r="AH141" s="8">
        <v>1</v>
      </c>
      <c r="AI141" s="8">
        <v>1</v>
      </c>
      <c r="AJ141" s="8">
        <v>0.25</v>
      </c>
      <c r="AK141" s="13">
        <f t="shared" si="20"/>
        <v>0.51354166666666667</v>
      </c>
      <c r="AL141" s="13">
        <f t="shared" si="21"/>
        <v>7.2916666666666963E-3</v>
      </c>
      <c r="AM141" s="14">
        <f t="shared" si="22"/>
        <v>0.70000000000000284</v>
      </c>
    </row>
    <row r="142" spans="1:39" x14ac:dyDescent="0.2">
      <c r="A142" s="8"/>
      <c r="B142" s="8" t="s">
        <v>36</v>
      </c>
      <c r="C142" s="8" t="s">
        <v>124</v>
      </c>
      <c r="D142" s="9">
        <v>44</v>
      </c>
      <c r="E142" s="10" t="s">
        <v>28</v>
      </c>
      <c r="F142" s="10" t="s">
        <v>126</v>
      </c>
      <c r="G142" s="10" t="s">
        <v>126</v>
      </c>
      <c r="H142" s="11">
        <v>0.5</v>
      </c>
      <c r="I142" s="9">
        <v>13</v>
      </c>
      <c r="J142" s="9">
        <v>2</v>
      </c>
      <c r="K142" s="9">
        <v>11</v>
      </c>
      <c r="L142" s="9">
        <v>0</v>
      </c>
      <c r="M142" s="9"/>
      <c r="N142" s="9">
        <f t="shared" si="18"/>
        <v>4</v>
      </c>
      <c r="O142" s="12">
        <f t="shared" si="19"/>
        <v>0.15384615384615385</v>
      </c>
      <c r="P142" s="9" t="s">
        <v>72</v>
      </c>
      <c r="Q142" s="9"/>
      <c r="R142" s="9"/>
      <c r="S142" s="9"/>
      <c r="T142" s="9"/>
      <c r="U142" s="9"/>
      <c r="V142" s="8"/>
      <c r="W142" s="11">
        <v>0.5</v>
      </c>
      <c r="X142" s="8" t="s">
        <v>31</v>
      </c>
      <c r="Y142" s="8" t="s">
        <v>31</v>
      </c>
      <c r="Z142" s="8" t="s">
        <v>31</v>
      </c>
      <c r="AA142" s="8" t="s">
        <v>31</v>
      </c>
      <c r="AB142" s="8" t="s">
        <v>31</v>
      </c>
      <c r="AC142" s="9"/>
      <c r="AD142" s="12"/>
      <c r="AE142" s="9" t="s">
        <v>31</v>
      </c>
      <c r="AF142" s="8" t="s">
        <v>31</v>
      </c>
      <c r="AG142" s="8" t="s">
        <v>31</v>
      </c>
      <c r="AH142" s="8" t="s">
        <v>31</v>
      </c>
      <c r="AI142" s="8" t="s">
        <v>31</v>
      </c>
      <c r="AJ142" s="8" t="s">
        <v>31</v>
      </c>
      <c r="AK142" s="13">
        <f t="shared" si="20"/>
        <v>0.33400000000000002</v>
      </c>
      <c r="AL142" s="13">
        <f t="shared" si="21"/>
        <v>-0.18015384615384616</v>
      </c>
      <c r="AM142" s="14">
        <f t="shared" si="22"/>
        <v>-4.6840000000000011</v>
      </c>
    </row>
    <row r="143" spans="1:39" x14ac:dyDescent="0.2">
      <c r="A143" s="8"/>
      <c r="B143" s="8" t="s">
        <v>114</v>
      </c>
      <c r="C143" s="8" t="s">
        <v>124</v>
      </c>
      <c r="D143" s="9">
        <v>38</v>
      </c>
      <c r="E143" s="10" t="s">
        <v>28</v>
      </c>
      <c r="F143" s="10" t="s">
        <v>126</v>
      </c>
      <c r="G143" s="10" t="s">
        <v>126</v>
      </c>
      <c r="H143" s="11">
        <v>0.5</v>
      </c>
      <c r="I143" s="9">
        <v>35</v>
      </c>
      <c r="J143" s="9">
        <v>9</v>
      </c>
      <c r="K143" s="9">
        <v>20</v>
      </c>
      <c r="L143" s="9">
        <v>6</v>
      </c>
      <c r="M143" s="9"/>
      <c r="N143" s="9">
        <f t="shared" si="18"/>
        <v>24</v>
      </c>
      <c r="O143" s="12">
        <f t="shared" si="19"/>
        <v>0.34285714285714286</v>
      </c>
      <c r="P143" s="9" t="s">
        <v>72</v>
      </c>
      <c r="Q143" s="9"/>
      <c r="R143" s="9"/>
      <c r="S143" s="9"/>
      <c r="T143" s="9"/>
      <c r="U143" s="9"/>
      <c r="V143" s="8"/>
      <c r="W143" s="11">
        <v>0.5</v>
      </c>
      <c r="X143" s="8" t="s">
        <v>31</v>
      </c>
      <c r="Y143" s="8" t="s">
        <v>31</v>
      </c>
      <c r="Z143" s="8" t="s">
        <v>31</v>
      </c>
      <c r="AA143" s="8" t="s">
        <v>31</v>
      </c>
      <c r="AB143" s="8" t="s">
        <v>31</v>
      </c>
      <c r="AC143" s="9"/>
      <c r="AD143" s="12"/>
      <c r="AE143" s="9" t="s">
        <v>31</v>
      </c>
      <c r="AF143" s="8" t="s">
        <v>31</v>
      </c>
      <c r="AG143" s="8" t="s">
        <v>31</v>
      </c>
      <c r="AH143" s="8" t="s">
        <v>31</v>
      </c>
      <c r="AI143" s="8" t="s">
        <v>31</v>
      </c>
      <c r="AJ143" s="8" t="s">
        <v>31</v>
      </c>
      <c r="AK143" s="13">
        <f t="shared" si="20"/>
        <v>0.33400000000000002</v>
      </c>
      <c r="AL143" s="13">
        <f t="shared" si="21"/>
        <v>8.8571428571428412E-3</v>
      </c>
      <c r="AM143" s="14">
        <f t="shared" si="22"/>
        <v>0.61999999999999744</v>
      </c>
    </row>
    <row r="144" spans="1:39" x14ac:dyDescent="0.2">
      <c r="A144" s="8"/>
      <c r="B144" s="8" t="s">
        <v>104</v>
      </c>
      <c r="C144" s="8" t="s">
        <v>124</v>
      </c>
      <c r="D144" s="9">
        <v>42</v>
      </c>
      <c r="E144" s="10" t="s">
        <v>28</v>
      </c>
      <c r="F144" s="10" t="s">
        <v>41</v>
      </c>
      <c r="G144" s="10" t="s">
        <v>41</v>
      </c>
      <c r="H144" s="11">
        <v>0.5</v>
      </c>
      <c r="I144" s="9">
        <v>48</v>
      </c>
      <c r="J144" s="9">
        <v>30</v>
      </c>
      <c r="K144" s="9">
        <v>14</v>
      </c>
      <c r="L144" s="9">
        <v>4</v>
      </c>
      <c r="M144" s="9"/>
      <c r="N144" s="9">
        <f t="shared" si="18"/>
        <v>64</v>
      </c>
      <c r="O144" s="12">
        <f t="shared" si="19"/>
        <v>0.66666666666666663</v>
      </c>
      <c r="P144" s="9" t="s">
        <v>30</v>
      </c>
      <c r="Q144" s="9">
        <v>7</v>
      </c>
      <c r="R144" s="9">
        <v>3</v>
      </c>
      <c r="S144" s="9">
        <v>4</v>
      </c>
      <c r="T144" s="9">
        <v>0</v>
      </c>
      <c r="U144" s="9">
        <v>0.42899999999999999</v>
      </c>
      <c r="V144" s="8"/>
      <c r="W144" s="11">
        <v>0.5</v>
      </c>
      <c r="X144" s="8">
        <v>48</v>
      </c>
      <c r="Y144" s="8">
        <v>26</v>
      </c>
      <c r="Z144" s="8">
        <v>13</v>
      </c>
      <c r="AA144" s="8">
        <v>9</v>
      </c>
      <c r="AB144" s="8">
        <v>0</v>
      </c>
      <c r="AC144" s="9">
        <f t="shared" ref="AC144:AC207" si="23">2*Y144+AA144+AB144</f>
        <v>61</v>
      </c>
      <c r="AD144" s="12">
        <f t="shared" ref="AD144:AD207" si="24">AC144/SUM(Y144:AB144)/2</f>
        <v>0.63541666666666663</v>
      </c>
      <c r="AE144" s="9" t="s">
        <v>30</v>
      </c>
      <c r="AF144" s="8">
        <v>5</v>
      </c>
      <c r="AG144" s="8">
        <v>2</v>
      </c>
      <c r="AH144" s="8">
        <v>3</v>
      </c>
      <c r="AI144" s="8">
        <v>0</v>
      </c>
      <c r="AJ144" s="8">
        <v>0.4</v>
      </c>
      <c r="AK144" s="13">
        <f t="shared" si="20"/>
        <v>0.58802083333333333</v>
      </c>
      <c r="AL144" s="13">
        <f t="shared" si="21"/>
        <v>7.8645833333333304E-2</v>
      </c>
      <c r="AM144" s="14">
        <f t="shared" si="22"/>
        <v>7.5499999999999972</v>
      </c>
    </row>
    <row r="145" spans="1:39" x14ac:dyDescent="0.2">
      <c r="A145" s="8"/>
      <c r="B145" s="8" t="s">
        <v>123</v>
      </c>
      <c r="C145" s="8" t="s">
        <v>127</v>
      </c>
      <c r="D145" s="9">
        <v>50</v>
      </c>
      <c r="E145" s="10" t="s">
        <v>28</v>
      </c>
      <c r="F145" s="10" t="s">
        <v>68</v>
      </c>
      <c r="G145" s="10" t="s">
        <v>68</v>
      </c>
      <c r="H145" s="11">
        <v>0.5</v>
      </c>
      <c r="I145" s="9">
        <v>48</v>
      </c>
      <c r="J145" s="9">
        <v>22</v>
      </c>
      <c r="K145" s="9">
        <v>20</v>
      </c>
      <c r="L145" s="9">
        <v>6</v>
      </c>
      <c r="M145" s="9"/>
      <c r="N145" s="9">
        <f t="shared" si="18"/>
        <v>50</v>
      </c>
      <c r="O145" s="12">
        <f t="shared" si="19"/>
        <v>0.52083333333333337</v>
      </c>
      <c r="P145" s="9" t="s">
        <v>43</v>
      </c>
      <c r="Q145" s="9">
        <v>2</v>
      </c>
      <c r="R145" s="9">
        <v>1</v>
      </c>
      <c r="S145" s="9">
        <v>1</v>
      </c>
      <c r="T145" s="9">
        <v>0</v>
      </c>
      <c r="U145" s="9">
        <v>0.5</v>
      </c>
      <c r="V145" s="8"/>
      <c r="W145" s="11">
        <v>0.5</v>
      </c>
      <c r="X145" s="8">
        <v>48</v>
      </c>
      <c r="Y145" s="8">
        <v>26</v>
      </c>
      <c r="Z145" s="8">
        <v>16</v>
      </c>
      <c r="AA145" s="8">
        <v>6</v>
      </c>
      <c r="AB145" s="8">
        <v>0</v>
      </c>
      <c r="AC145" s="9">
        <f t="shared" si="23"/>
        <v>58</v>
      </c>
      <c r="AD145" s="12">
        <f t="shared" si="24"/>
        <v>0.60416666666666663</v>
      </c>
      <c r="AE145" s="9" t="s">
        <v>30</v>
      </c>
      <c r="AF145" s="8">
        <v>4</v>
      </c>
      <c r="AG145" s="8">
        <v>1</v>
      </c>
      <c r="AH145" s="8">
        <v>3</v>
      </c>
      <c r="AI145" s="8">
        <v>0</v>
      </c>
      <c r="AJ145" s="8">
        <v>0.25</v>
      </c>
      <c r="AK145" s="13">
        <f t="shared" si="20"/>
        <v>0.56770833333333326</v>
      </c>
      <c r="AL145" s="13">
        <f t="shared" si="21"/>
        <v>-4.6874999999999889E-2</v>
      </c>
      <c r="AM145" s="14">
        <f t="shared" si="22"/>
        <v>-4.4999999999999929</v>
      </c>
    </row>
    <row r="146" spans="1:39" x14ac:dyDescent="0.2">
      <c r="A146" s="8"/>
      <c r="B146" s="8" t="s">
        <v>125</v>
      </c>
      <c r="C146" s="8" t="s">
        <v>127</v>
      </c>
      <c r="D146" s="9">
        <v>41</v>
      </c>
      <c r="E146" s="10" t="s">
        <v>28</v>
      </c>
      <c r="F146" s="10" t="s">
        <v>84</v>
      </c>
      <c r="G146" s="10" t="s">
        <v>85</v>
      </c>
      <c r="H146" s="11">
        <v>0.5</v>
      </c>
      <c r="I146" s="9">
        <v>48</v>
      </c>
      <c r="J146" s="9">
        <v>21</v>
      </c>
      <c r="K146" s="9">
        <v>19</v>
      </c>
      <c r="L146" s="9">
        <v>8</v>
      </c>
      <c r="M146" s="9"/>
      <c r="N146" s="9">
        <f t="shared" si="18"/>
        <v>50</v>
      </c>
      <c r="O146" s="12">
        <f t="shared" si="19"/>
        <v>0.52083333333333337</v>
      </c>
      <c r="P146" s="9" t="s">
        <v>39</v>
      </c>
      <c r="Q146" s="9">
        <v>2</v>
      </c>
      <c r="R146" s="9">
        <v>1</v>
      </c>
      <c r="S146" s="9">
        <v>1</v>
      </c>
      <c r="T146" s="9">
        <v>0</v>
      </c>
      <c r="U146" s="9">
        <v>0.5</v>
      </c>
      <c r="V146" s="8"/>
      <c r="W146" s="11">
        <v>0.5</v>
      </c>
      <c r="X146" s="8">
        <v>48</v>
      </c>
      <c r="Y146" s="8">
        <v>26</v>
      </c>
      <c r="Z146" s="8">
        <v>17</v>
      </c>
      <c r="AA146" s="8">
        <v>5</v>
      </c>
      <c r="AB146" s="8">
        <v>0</v>
      </c>
      <c r="AC146" s="9">
        <f t="shared" si="23"/>
        <v>57</v>
      </c>
      <c r="AD146" s="12">
        <f t="shared" si="24"/>
        <v>0.59375</v>
      </c>
      <c r="AE146" s="9" t="s">
        <v>43</v>
      </c>
      <c r="AF146" s="8">
        <v>2</v>
      </c>
      <c r="AG146" s="8">
        <v>0</v>
      </c>
      <c r="AH146" s="8">
        <v>1</v>
      </c>
      <c r="AI146" s="8">
        <v>1</v>
      </c>
      <c r="AJ146" s="8">
        <v>0.25</v>
      </c>
      <c r="AK146" s="13">
        <f t="shared" si="20"/>
        <v>0.56093749999999998</v>
      </c>
      <c r="AL146" s="13">
        <f t="shared" si="21"/>
        <v>-4.0104166666666607E-2</v>
      </c>
      <c r="AM146" s="14">
        <f t="shared" si="22"/>
        <v>-3.8499999999999943</v>
      </c>
    </row>
    <row r="147" spans="1:39" x14ac:dyDescent="0.2">
      <c r="A147" s="8"/>
      <c r="B147" s="8" t="s">
        <v>99</v>
      </c>
      <c r="C147" s="8" t="s">
        <v>127</v>
      </c>
      <c r="D147" s="9">
        <v>40</v>
      </c>
      <c r="E147" s="10" t="s">
        <v>28</v>
      </c>
      <c r="F147" s="10" t="s">
        <v>87</v>
      </c>
      <c r="G147" s="10" t="s">
        <v>87</v>
      </c>
      <c r="H147" s="11">
        <v>0.5</v>
      </c>
      <c r="I147" s="9">
        <v>48</v>
      </c>
      <c r="J147" s="9">
        <v>24</v>
      </c>
      <c r="K147" s="9">
        <v>16</v>
      </c>
      <c r="L147" s="9">
        <v>8</v>
      </c>
      <c r="M147" s="9"/>
      <c r="N147" s="9">
        <f t="shared" si="18"/>
        <v>56</v>
      </c>
      <c r="O147" s="12">
        <f t="shared" si="19"/>
        <v>0.58333333333333337</v>
      </c>
      <c r="P147" s="9" t="s">
        <v>30</v>
      </c>
      <c r="Q147" s="9">
        <v>7</v>
      </c>
      <c r="R147" s="9">
        <v>6</v>
      </c>
      <c r="S147" s="9">
        <v>1</v>
      </c>
      <c r="T147" s="9">
        <v>0</v>
      </c>
      <c r="U147" s="9">
        <v>0.85699999999999998</v>
      </c>
      <c r="V147" s="8" t="s">
        <v>44</v>
      </c>
      <c r="W147" s="11">
        <v>0.5</v>
      </c>
      <c r="X147" s="8">
        <v>48</v>
      </c>
      <c r="Y147" s="8">
        <v>19</v>
      </c>
      <c r="Z147" s="8">
        <v>22</v>
      </c>
      <c r="AA147" s="8">
        <v>7</v>
      </c>
      <c r="AB147" s="8">
        <v>0</v>
      </c>
      <c r="AC147" s="9">
        <f t="shared" si="23"/>
        <v>45</v>
      </c>
      <c r="AD147" s="12">
        <f t="shared" si="24"/>
        <v>0.46875</v>
      </c>
      <c r="AE147" s="9" t="s">
        <v>35</v>
      </c>
      <c r="AF147" s="8"/>
      <c r="AG147" s="8"/>
      <c r="AH147" s="8"/>
      <c r="AI147" s="8"/>
      <c r="AJ147" s="8"/>
      <c r="AK147" s="13">
        <f t="shared" si="20"/>
        <v>0.47968749999999999</v>
      </c>
      <c r="AL147" s="13">
        <f t="shared" si="21"/>
        <v>0.10364583333333338</v>
      </c>
      <c r="AM147" s="14">
        <f t="shared" si="22"/>
        <v>9.9500000000000028</v>
      </c>
    </row>
    <row r="148" spans="1:39" x14ac:dyDescent="0.2">
      <c r="A148" s="8"/>
      <c r="B148" s="8" t="s">
        <v>128</v>
      </c>
      <c r="C148" s="8" t="s">
        <v>127</v>
      </c>
      <c r="D148" s="9">
        <v>33</v>
      </c>
      <c r="E148" s="10" t="s">
        <v>28</v>
      </c>
      <c r="F148" s="10" t="s">
        <v>29</v>
      </c>
      <c r="G148" s="10" t="s">
        <v>29</v>
      </c>
      <c r="H148" s="11">
        <v>0.5</v>
      </c>
      <c r="I148" s="9">
        <v>48</v>
      </c>
      <c r="J148" s="9">
        <v>11</v>
      </c>
      <c r="K148" s="9">
        <v>26</v>
      </c>
      <c r="L148" s="9">
        <v>11</v>
      </c>
      <c r="M148" s="9"/>
      <c r="N148" s="9">
        <f t="shared" si="18"/>
        <v>33</v>
      </c>
      <c r="O148" s="12">
        <f t="shared" si="19"/>
        <v>0.34375</v>
      </c>
      <c r="P148" s="9" t="s">
        <v>35</v>
      </c>
      <c r="Q148" s="9"/>
      <c r="R148" s="9"/>
      <c r="S148" s="9"/>
      <c r="T148" s="9"/>
      <c r="U148" s="9"/>
      <c r="V148" s="8"/>
      <c r="W148" s="11">
        <v>0.5</v>
      </c>
      <c r="X148" s="8">
        <v>48</v>
      </c>
      <c r="Y148" s="8">
        <v>19</v>
      </c>
      <c r="Z148" s="8">
        <v>23</v>
      </c>
      <c r="AA148" s="8">
        <v>6</v>
      </c>
      <c r="AB148" s="8">
        <v>0</v>
      </c>
      <c r="AC148" s="9">
        <f t="shared" si="23"/>
        <v>44</v>
      </c>
      <c r="AD148" s="12">
        <f t="shared" si="24"/>
        <v>0.45833333333333331</v>
      </c>
      <c r="AE148" s="9" t="s">
        <v>39</v>
      </c>
      <c r="AF148" s="8">
        <v>2</v>
      </c>
      <c r="AG148" s="8">
        <v>0</v>
      </c>
      <c r="AH148" s="8">
        <v>2</v>
      </c>
      <c r="AI148" s="8">
        <v>0</v>
      </c>
      <c r="AJ148" s="8">
        <v>0</v>
      </c>
      <c r="AK148" s="13">
        <f t="shared" si="20"/>
        <v>0.47291666666666665</v>
      </c>
      <c r="AL148" s="13">
        <f t="shared" si="21"/>
        <v>-0.12916666666666665</v>
      </c>
      <c r="AM148" s="14">
        <f t="shared" si="22"/>
        <v>-12.399999999999999</v>
      </c>
    </row>
    <row r="149" spans="1:39" x14ac:dyDescent="0.2">
      <c r="A149" s="8"/>
      <c r="B149" s="8" t="s">
        <v>76</v>
      </c>
      <c r="C149" s="8" t="s">
        <v>127</v>
      </c>
      <c r="D149" s="9">
        <v>49</v>
      </c>
      <c r="E149" s="10" t="s">
        <v>28</v>
      </c>
      <c r="F149" s="10" t="s">
        <v>71</v>
      </c>
      <c r="G149" s="10" t="s">
        <v>71</v>
      </c>
      <c r="H149" s="11">
        <v>0.5</v>
      </c>
      <c r="I149" s="9">
        <v>48</v>
      </c>
      <c r="J149" s="9">
        <v>22</v>
      </c>
      <c r="K149" s="9">
        <v>16</v>
      </c>
      <c r="L149" s="9">
        <v>10</v>
      </c>
      <c r="M149" s="9"/>
      <c r="N149" s="9">
        <f t="shared" si="18"/>
        <v>54</v>
      </c>
      <c r="O149" s="12">
        <f t="shared" si="19"/>
        <v>0.5625</v>
      </c>
      <c r="P149" s="9" t="s">
        <v>30</v>
      </c>
      <c r="Q149" s="9">
        <v>3</v>
      </c>
      <c r="R149" s="9">
        <v>0</v>
      </c>
      <c r="S149" s="9">
        <v>3</v>
      </c>
      <c r="T149" s="9">
        <v>0</v>
      </c>
      <c r="U149" s="9">
        <v>0</v>
      </c>
      <c r="V149" s="8"/>
      <c r="W149" s="11">
        <v>0.5</v>
      </c>
      <c r="X149" s="8">
        <v>48</v>
      </c>
      <c r="Y149" s="8">
        <v>24</v>
      </c>
      <c r="Z149" s="8">
        <v>19</v>
      </c>
      <c r="AA149" s="8">
        <v>5</v>
      </c>
      <c r="AB149" s="8">
        <v>0</v>
      </c>
      <c r="AC149" s="9">
        <f t="shared" si="23"/>
        <v>53</v>
      </c>
      <c r="AD149" s="12">
        <f t="shared" si="24"/>
        <v>0.55208333333333337</v>
      </c>
      <c r="AE149" s="9" t="s">
        <v>43</v>
      </c>
      <c r="AF149" s="8">
        <v>7</v>
      </c>
      <c r="AG149" s="8">
        <v>5</v>
      </c>
      <c r="AH149" s="8">
        <v>0</v>
      </c>
      <c r="AI149" s="8">
        <v>2</v>
      </c>
      <c r="AJ149" s="8">
        <v>0.85699999999999998</v>
      </c>
      <c r="AK149" s="13">
        <f t="shared" si="20"/>
        <v>0.53385416666666674</v>
      </c>
      <c r="AL149" s="13">
        <f t="shared" si="21"/>
        <v>2.8645833333333259E-2</v>
      </c>
      <c r="AM149" s="14">
        <f t="shared" si="22"/>
        <v>2.7499999999999929</v>
      </c>
    </row>
    <row r="150" spans="1:39" x14ac:dyDescent="0.2">
      <c r="A150" s="8"/>
      <c r="B150" s="8" t="s">
        <v>129</v>
      </c>
      <c r="C150" s="8" t="s">
        <v>127</v>
      </c>
      <c r="D150" s="9">
        <v>45</v>
      </c>
      <c r="E150" s="10" t="s">
        <v>28</v>
      </c>
      <c r="F150" s="10" t="s">
        <v>77</v>
      </c>
      <c r="G150" s="10" t="s">
        <v>77</v>
      </c>
      <c r="H150" s="11">
        <v>0.5</v>
      </c>
      <c r="I150" s="9">
        <v>48</v>
      </c>
      <c r="J150" s="9">
        <v>16</v>
      </c>
      <c r="K150" s="9">
        <v>25</v>
      </c>
      <c r="L150" s="9">
        <v>7</v>
      </c>
      <c r="M150" s="9"/>
      <c r="N150" s="9">
        <f t="shared" si="18"/>
        <v>39</v>
      </c>
      <c r="O150" s="12">
        <f t="shared" si="19"/>
        <v>0.40625</v>
      </c>
      <c r="P150" s="9" t="s">
        <v>39</v>
      </c>
      <c r="Q150" s="9">
        <v>5</v>
      </c>
      <c r="R150" s="9">
        <v>2</v>
      </c>
      <c r="S150" s="9">
        <v>3</v>
      </c>
      <c r="T150" s="9">
        <v>0</v>
      </c>
      <c r="U150" s="9">
        <v>0.4</v>
      </c>
      <c r="V150" s="8"/>
      <c r="W150" s="11">
        <v>0.5</v>
      </c>
      <c r="X150" s="8">
        <v>48</v>
      </c>
      <c r="Y150" s="8">
        <v>12</v>
      </c>
      <c r="Z150" s="8">
        <v>27</v>
      </c>
      <c r="AA150" s="8">
        <v>9</v>
      </c>
      <c r="AB150" s="8">
        <v>0</v>
      </c>
      <c r="AC150" s="9">
        <f t="shared" si="23"/>
        <v>33</v>
      </c>
      <c r="AD150" s="12">
        <f t="shared" si="24"/>
        <v>0.34375</v>
      </c>
      <c r="AE150" s="9" t="s">
        <v>35</v>
      </c>
      <c r="AF150" s="8"/>
      <c r="AG150" s="8"/>
      <c r="AH150" s="8"/>
      <c r="AI150" s="8"/>
      <c r="AJ150" s="8"/>
      <c r="AK150" s="13">
        <f t="shared" si="20"/>
        <v>0.3984375</v>
      </c>
      <c r="AL150" s="13">
        <f t="shared" si="21"/>
        <v>7.8125E-3</v>
      </c>
      <c r="AM150" s="14">
        <f t="shared" si="22"/>
        <v>0.75</v>
      </c>
    </row>
    <row r="151" spans="1:39" x14ac:dyDescent="0.2">
      <c r="A151" s="8"/>
      <c r="B151" s="8" t="s">
        <v>91</v>
      </c>
      <c r="C151" s="8" t="s">
        <v>127</v>
      </c>
      <c r="D151" s="9">
        <v>52</v>
      </c>
      <c r="E151" s="10" t="s">
        <v>28</v>
      </c>
      <c r="F151" s="10" t="s">
        <v>92</v>
      </c>
      <c r="G151" s="10" t="s">
        <v>92</v>
      </c>
      <c r="H151" s="11">
        <v>0.5</v>
      </c>
      <c r="I151" s="9">
        <v>48</v>
      </c>
      <c r="J151" s="9">
        <v>19</v>
      </c>
      <c r="K151" s="9">
        <v>17</v>
      </c>
      <c r="L151" s="9">
        <v>12</v>
      </c>
      <c r="M151" s="9"/>
      <c r="N151" s="9">
        <f t="shared" si="18"/>
        <v>50</v>
      </c>
      <c r="O151" s="12">
        <f t="shared" si="19"/>
        <v>0.52083333333333337</v>
      </c>
      <c r="P151" s="9" t="s">
        <v>35</v>
      </c>
      <c r="Q151" s="9"/>
      <c r="R151" s="9"/>
      <c r="S151" s="9"/>
      <c r="T151" s="9"/>
      <c r="U151" s="9"/>
      <c r="V151" s="8"/>
      <c r="W151" s="11">
        <v>0.5</v>
      </c>
      <c r="X151" s="8">
        <v>48</v>
      </c>
      <c r="Y151" s="8">
        <v>22</v>
      </c>
      <c r="Z151" s="8">
        <v>20</v>
      </c>
      <c r="AA151" s="8">
        <v>6</v>
      </c>
      <c r="AB151" s="8">
        <v>0</v>
      </c>
      <c r="AC151" s="9">
        <f t="shared" si="23"/>
        <v>50</v>
      </c>
      <c r="AD151" s="12">
        <f t="shared" si="24"/>
        <v>0.52083333333333337</v>
      </c>
      <c r="AE151" s="9" t="s">
        <v>39</v>
      </c>
      <c r="AF151" s="8">
        <v>4</v>
      </c>
      <c r="AG151" s="8">
        <v>2</v>
      </c>
      <c r="AH151" s="8">
        <v>1</v>
      </c>
      <c r="AI151" s="8">
        <v>1</v>
      </c>
      <c r="AJ151" s="8">
        <v>0.625</v>
      </c>
      <c r="AK151" s="13">
        <f t="shared" si="20"/>
        <v>0.51354166666666667</v>
      </c>
      <c r="AL151" s="13">
        <f t="shared" si="21"/>
        <v>7.2916666666666963E-3</v>
      </c>
      <c r="AM151" s="14">
        <f t="shared" si="22"/>
        <v>0.70000000000000284</v>
      </c>
    </row>
    <row r="152" spans="1:39" x14ac:dyDescent="0.2">
      <c r="A152" s="8"/>
      <c r="B152" s="8" t="s">
        <v>104</v>
      </c>
      <c r="C152" s="8" t="s">
        <v>127</v>
      </c>
      <c r="D152" s="9">
        <v>43</v>
      </c>
      <c r="E152" s="10" t="s">
        <v>28</v>
      </c>
      <c r="F152" s="10" t="s">
        <v>41</v>
      </c>
      <c r="G152" s="10" t="s">
        <v>41</v>
      </c>
      <c r="H152" s="11">
        <v>0.5</v>
      </c>
      <c r="I152" s="9">
        <v>48</v>
      </c>
      <c r="J152" s="9">
        <v>23</v>
      </c>
      <c r="K152" s="9">
        <v>19</v>
      </c>
      <c r="L152" s="9">
        <v>6</v>
      </c>
      <c r="M152" s="9"/>
      <c r="N152" s="9">
        <f t="shared" si="18"/>
        <v>52</v>
      </c>
      <c r="O152" s="12">
        <f t="shared" si="19"/>
        <v>0.54166666666666663</v>
      </c>
      <c r="P152" s="9" t="s">
        <v>43</v>
      </c>
      <c r="Q152" s="9">
        <v>9</v>
      </c>
      <c r="R152" s="9">
        <v>4</v>
      </c>
      <c r="S152" s="9">
        <v>5</v>
      </c>
      <c r="T152" s="9">
        <v>0</v>
      </c>
      <c r="U152" s="9">
        <v>0.44400000000000001</v>
      </c>
      <c r="V152" s="8"/>
      <c r="W152" s="11">
        <v>0.5</v>
      </c>
      <c r="X152" s="8">
        <v>48</v>
      </c>
      <c r="Y152" s="8">
        <v>30</v>
      </c>
      <c r="Z152" s="8">
        <v>14</v>
      </c>
      <c r="AA152" s="8">
        <v>4</v>
      </c>
      <c r="AB152" s="8">
        <v>0</v>
      </c>
      <c r="AC152" s="9">
        <f t="shared" si="23"/>
        <v>64</v>
      </c>
      <c r="AD152" s="12">
        <f t="shared" si="24"/>
        <v>0.66666666666666663</v>
      </c>
      <c r="AE152" s="9" t="s">
        <v>30</v>
      </c>
      <c r="AF152" s="8">
        <v>7</v>
      </c>
      <c r="AG152" s="8">
        <v>3</v>
      </c>
      <c r="AH152" s="8">
        <v>4</v>
      </c>
      <c r="AI152" s="8">
        <v>0</v>
      </c>
      <c r="AJ152" s="8">
        <v>0.42899999999999999</v>
      </c>
      <c r="AK152" s="13">
        <f t="shared" si="20"/>
        <v>0.60833333333333328</v>
      </c>
      <c r="AL152" s="13">
        <f t="shared" si="21"/>
        <v>-6.6666666666666652E-2</v>
      </c>
      <c r="AM152" s="14">
        <f t="shared" si="22"/>
        <v>-6.3999999999999915</v>
      </c>
    </row>
    <row r="153" spans="1:39" x14ac:dyDescent="0.2">
      <c r="A153" s="8"/>
      <c r="B153" s="8" t="s">
        <v>33</v>
      </c>
      <c r="C153" s="8" t="s">
        <v>130</v>
      </c>
      <c r="D153" s="9">
        <v>51</v>
      </c>
      <c r="E153" s="10" t="s">
        <v>28</v>
      </c>
      <c r="F153" s="10" t="s">
        <v>68</v>
      </c>
      <c r="G153" s="10" t="s">
        <v>68</v>
      </c>
      <c r="H153" s="11">
        <v>0.5</v>
      </c>
      <c r="I153" s="9">
        <v>48</v>
      </c>
      <c r="J153" s="9">
        <v>23</v>
      </c>
      <c r="K153" s="9">
        <v>18</v>
      </c>
      <c r="L153" s="9">
        <v>7</v>
      </c>
      <c r="M153" s="9"/>
      <c r="N153" s="9">
        <f t="shared" si="18"/>
        <v>53</v>
      </c>
      <c r="O153" s="12">
        <f t="shared" si="19"/>
        <v>0.55208333333333337</v>
      </c>
      <c r="P153" s="9" t="s">
        <v>43</v>
      </c>
      <c r="Q153" s="9">
        <v>3</v>
      </c>
      <c r="R153" s="9">
        <v>1</v>
      </c>
      <c r="S153" s="9">
        <v>2</v>
      </c>
      <c r="T153" s="9">
        <v>0</v>
      </c>
      <c r="U153" s="9">
        <v>0.33300000000000002</v>
      </c>
      <c r="V153" s="8"/>
      <c r="W153" s="11">
        <v>0.5</v>
      </c>
      <c r="X153" s="8">
        <v>48</v>
      </c>
      <c r="Y153" s="8">
        <v>22</v>
      </c>
      <c r="Z153" s="8">
        <v>20</v>
      </c>
      <c r="AA153" s="8">
        <v>6</v>
      </c>
      <c r="AB153" s="8">
        <v>0</v>
      </c>
      <c r="AC153" s="9">
        <f t="shared" si="23"/>
        <v>50</v>
      </c>
      <c r="AD153" s="12">
        <f t="shared" si="24"/>
        <v>0.52083333333333337</v>
      </c>
      <c r="AE153" s="9" t="s">
        <v>43</v>
      </c>
      <c r="AF153" s="8">
        <v>2</v>
      </c>
      <c r="AG153" s="8">
        <v>1</v>
      </c>
      <c r="AH153" s="8">
        <v>1</v>
      </c>
      <c r="AI153" s="8">
        <v>0</v>
      </c>
      <c r="AJ153" s="8">
        <v>0.5</v>
      </c>
      <c r="AK153" s="13">
        <f t="shared" si="20"/>
        <v>0.51354166666666667</v>
      </c>
      <c r="AL153" s="13">
        <f t="shared" si="21"/>
        <v>3.8541666666666696E-2</v>
      </c>
      <c r="AM153" s="14">
        <f t="shared" si="22"/>
        <v>3.7000000000000028</v>
      </c>
    </row>
    <row r="154" spans="1:39" x14ac:dyDescent="0.2">
      <c r="A154" s="8"/>
      <c r="B154" s="8" t="s">
        <v>125</v>
      </c>
      <c r="C154" s="8" t="s">
        <v>130</v>
      </c>
      <c r="D154" s="9">
        <v>42</v>
      </c>
      <c r="E154" s="10" t="s">
        <v>28</v>
      </c>
      <c r="F154" s="10" t="s">
        <v>84</v>
      </c>
      <c r="G154" s="10" t="s">
        <v>85</v>
      </c>
      <c r="H154" s="11">
        <v>0.5</v>
      </c>
      <c r="I154" s="9">
        <v>48</v>
      </c>
      <c r="J154" s="9">
        <v>14</v>
      </c>
      <c r="K154" s="9">
        <v>27</v>
      </c>
      <c r="L154" s="9">
        <v>7</v>
      </c>
      <c r="M154" s="9"/>
      <c r="N154" s="9">
        <f t="shared" si="18"/>
        <v>35</v>
      </c>
      <c r="O154" s="12">
        <f t="shared" si="19"/>
        <v>0.36458333333333331</v>
      </c>
      <c r="P154" s="9" t="s">
        <v>35</v>
      </c>
      <c r="Q154" s="9"/>
      <c r="R154" s="9"/>
      <c r="S154" s="9"/>
      <c r="T154" s="9"/>
      <c r="U154" s="9"/>
      <c r="V154" s="8"/>
      <c r="W154" s="11">
        <v>0.5</v>
      </c>
      <c r="X154" s="8">
        <v>48</v>
      </c>
      <c r="Y154" s="8">
        <v>21</v>
      </c>
      <c r="Z154" s="8">
        <v>19</v>
      </c>
      <c r="AA154" s="8">
        <v>8</v>
      </c>
      <c r="AB154" s="8">
        <v>0</v>
      </c>
      <c r="AC154" s="9">
        <f t="shared" si="23"/>
        <v>50</v>
      </c>
      <c r="AD154" s="12">
        <f t="shared" si="24"/>
        <v>0.52083333333333337</v>
      </c>
      <c r="AE154" s="9" t="s">
        <v>39</v>
      </c>
      <c r="AF154" s="8">
        <v>2</v>
      </c>
      <c r="AG154" s="8">
        <v>1</v>
      </c>
      <c r="AH154" s="8">
        <v>1</v>
      </c>
      <c r="AI154" s="8">
        <v>0</v>
      </c>
      <c r="AJ154" s="8">
        <v>0.5</v>
      </c>
      <c r="AK154" s="13">
        <f t="shared" si="20"/>
        <v>0.51354166666666667</v>
      </c>
      <c r="AL154" s="13">
        <f t="shared" si="21"/>
        <v>-0.14895833333333336</v>
      </c>
      <c r="AM154" s="14">
        <f t="shared" si="22"/>
        <v>-14.299999999999997</v>
      </c>
    </row>
    <row r="155" spans="1:39" x14ac:dyDescent="0.2">
      <c r="A155" s="8"/>
      <c r="B155" s="8" t="s">
        <v>99</v>
      </c>
      <c r="C155" s="8" t="s">
        <v>130</v>
      </c>
      <c r="D155" s="9">
        <v>41</v>
      </c>
      <c r="E155" s="10" t="s">
        <v>28</v>
      </c>
      <c r="F155" s="10" t="s">
        <v>87</v>
      </c>
      <c r="G155" s="10" t="s">
        <v>87</v>
      </c>
      <c r="H155" s="11">
        <v>0.5</v>
      </c>
      <c r="I155" s="9">
        <v>48</v>
      </c>
      <c r="J155" s="9">
        <v>25</v>
      </c>
      <c r="K155" s="9">
        <v>14</v>
      </c>
      <c r="L155" s="9">
        <v>9</v>
      </c>
      <c r="M155" s="9"/>
      <c r="N155" s="9">
        <f t="shared" si="18"/>
        <v>59</v>
      </c>
      <c r="O155" s="12">
        <f t="shared" si="19"/>
        <v>0.61458333333333337</v>
      </c>
      <c r="P155" s="9" t="s">
        <v>30</v>
      </c>
      <c r="Q155" s="9">
        <v>10</v>
      </c>
      <c r="R155" s="9">
        <v>6</v>
      </c>
      <c r="S155" s="9">
        <v>4</v>
      </c>
      <c r="T155" s="9">
        <v>0</v>
      </c>
      <c r="U155" s="9">
        <v>0.6</v>
      </c>
      <c r="V155" s="8" t="s">
        <v>44</v>
      </c>
      <c r="W155" s="11">
        <v>0.5</v>
      </c>
      <c r="X155" s="8">
        <v>48</v>
      </c>
      <c r="Y155" s="8">
        <v>24</v>
      </c>
      <c r="Z155" s="8">
        <v>16</v>
      </c>
      <c r="AA155" s="8">
        <v>8</v>
      </c>
      <c r="AB155" s="8">
        <v>0</v>
      </c>
      <c r="AC155" s="9">
        <f t="shared" si="23"/>
        <v>56</v>
      </c>
      <c r="AD155" s="12">
        <f t="shared" si="24"/>
        <v>0.58333333333333337</v>
      </c>
      <c r="AE155" s="9" t="s">
        <v>30</v>
      </c>
      <c r="AF155" s="8">
        <v>7</v>
      </c>
      <c r="AG155" s="8">
        <v>6</v>
      </c>
      <c r="AH155" s="8">
        <v>1</v>
      </c>
      <c r="AI155" s="8">
        <v>0</v>
      </c>
      <c r="AJ155" s="8">
        <v>0.85699999999999998</v>
      </c>
      <c r="AK155" s="13">
        <f t="shared" si="20"/>
        <v>0.5541666666666667</v>
      </c>
      <c r="AL155" s="13">
        <f t="shared" si="21"/>
        <v>6.0416666666666674E-2</v>
      </c>
      <c r="AM155" s="14">
        <f t="shared" si="22"/>
        <v>5.7999999999999972</v>
      </c>
    </row>
    <row r="156" spans="1:39" x14ac:dyDescent="0.2">
      <c r="A156" s="8"/>
      <c r="B156" s="8" t="s">
        <v>90</v>
      </c>
      <c r="C156" s="8" t="s">
        <v>130</v>
      </c>
      <c r="D156" s="9"/>
      <c r="E156" s="10" t="s">
        <v>28</v>
      </c>
      <c r="F156" s="10" t="s">
        <v>29</v>
      </c>
      <c r="G156" s="10" t="s">
        <v>29</v>
      </c>
      <c r="H156" s="11">
        <v>0.5</v>
      </c>
      <c r="I156" s="9">
        <v>48</v>
      </c>
      <c r="J156" s="9">
        <v>24</v>
      </c>
      <c r="K156" s="9">
        <v>18</v>
      </c>
      <c r="L156" s="9">
        <v>6</v>
      </c>
      <c r="M156" s="9"/>
      <c r="N156" s="9">
        <f t="shared" si="18"/>
        <v>54</v>
      </c>
      <c r="O156" s="12">
        <f t="shared" si="19"/>
        <v>0.5625</v>
      </c>
      <c r="P156" s="9" t="s">
        <v>30</v>
      </c>
      <c r="Q156" s="9">
        <v>5</v>
      </c>
      <c r="R156" s="9">
        <v>2</v>
      </c>
      <c r="S156" s="9">
        <v>3</v>
      </c>
      <c r="T156" s="9">
        <v>0</v>
      </c>
      <c r="U156" s="9">
        <v>0.4</v>
      </c>
      <c r="V156" s="8"/>
      <c r="W156" s="11">
        <v>0.5</v>
      </c>
      <c r="X156" s="8">
        <v>48</v>
      </c>
      <c r="Y156" s="8">
        <v>11</v>
      </c>
      <c r="Z156" s="8">
        <v>26</v>
      </c>
      <c r="AA156" s="8">
        <v>11</v>
      </c>
      <c r="AB156" s="8">
        <v>0</v>
      </c>
      <c r="AC156" s="9">
        <f t="shared" si="23"/>
        <v>33</v>
      </c>
      <c r="AD156" s="12">
        <f t="shared" si="24"/>
        <v>0.34375</v>
      </c>
      <c r="AE156" s="9" t="s">
        <v>35</v>
      </c>
      <c r="AF156" s="8"/>
      <c r="AG156" s="8"/>
      <c r="AH156" s="8"/>
      <c r="AI156" s="8"/>
      <c r="AJ156" s="8"/>
      <c r="AK156" s="13">
        <f t="shared" si="20"/>
        <v>0.3984375</v>
      </c>
      <c r="AL156" s="13">
        <f t="shared" si="21"/>
        <v>0.1640625</v>
      </c>
      <c r="AM156" s="14">
        <f t="shared" si="22"/>
        <v>15.75</v>
      </c>
    </row>
    <row r="157" spans="1:39" x14ac:dyDescent="0.2">
      <c r="A157" s="8"/>
      <c r="B157" s="8" t="s">
        <v>76</v>
      </c>
      <c r="C157" s="8" t="s">
        <v>130</v>
      </c>
      <c r="D157" s="9">
        <v>50</v>
      </c>
      <c r="E157" s="10" t="s">
        <v>28</v>
      </c>
      <c r="F157" s="10" t="s">
        <v>71</v>
      </c>
      <c r="G157" s="10" t="s">
        <v>71</v>
      </c>
      <c r="H157" s="11">
        <v>0.5</v>
      </c>
      <c r="I157" s="9">
        <v>48</v>
      </c>
      <c r="J157" s="9">
        <v>22</v>
      </c>
      <c r="K157" s="9">
        <v>17</v>
      </c>
      <c r="L157" s="9">
        <v>9</v>
      </c>
      <c r="M157" s="9"/>
      <c r="N157" s="9">
        <f t="shared" si="18"/>
        <v>53</v>
      </c>
      <c r="O157" s="12">
        <f t="shared" si="19"/>
        <v>0.55208333333333337</v>
      </c>
      <c r="P157" s="9" t="s">
        <v>43</v>
      </c>
      <c r="Q157" s="9">
        <v>5</v>
      </c>
      <c r="R157" s="9">
        <v>2</v>
      </c>
      <c r="S157" s="9">
        <v>3</v>
      </c>
      <c r="T157" s="9">
        <v>0</v>
      </c>
      <c r="U157" s="9">
        <v>0.4</v>
      </c>
      <c r="V157" s="8"/>
      <c r="W157" s="11">
        <v>0.5</v>
      </c>
      <c r="X157" s="8">
        <v>48</v>
      </c>
      <c r="Y157" s="8">
        <v>22</v>
      </c>
      <c r="Z157" s="8">
        <v>16</v>
      </c>
      <c r="AA157" s="8">
        <v>10</v>
      </c>
      <c r="AB157" s="8">
        <v>0</v>
      </c>
      <c r="AC157" s="9">
        <f t="shared" si="23"/>
        <v>54</v>
      </c>
      <c r="AD157" s="12">
        <f t="shared" si="24"/>
        <v>0.5625</v>
      </c>
      <c r="AE157" s="9" t="s">
        <v>30</v>
      </c>
      <c r="AF157" s="8">
        <v>3</v>
      </c>
      <c r="AG157" s="8">
        <v>0</v>
      </c>
      <c r="AH157" s="8">
        <v>3</v>
      </c>
      <c r="AI157" s="8">
        <v>0</v>
      </c>
      <c r="AJ157" s="8">
        <v>0</v>
      </c>
      <c r="AK157" s="13">
        <f t="shared" si="20"/>
        <v>0.54062500000000002</v>
      </c>
      <c r="AL157" s="13">
        <f t="shared" si="21"/>
        <v>1.1458333333333348E-2</v>
      </c>
      <c r="AM157" s="14">
        <f t="shared" si="22"/>
        <v>1.0999999999999943</v>
      </c>
    </row>
    <row r="158" spans="1:39" x14ac:dyDescent="0.2">
      <c r="A158" s="8"/>
      <c r="B158" s="8" t="s">
        <v>131</v>
      </c>
      <c r="C158" s="8" t="s">
        <v>130</v>
      </c>
      <c r="D158" s="9">
        <v>38</v>
      </c>
      <c r="E158" s="10" t="s">
        <v>28</v>
      </c>
      <c r="F158" s="10" t="s">
        <v>77</v>
      </c>
      <c r="G158" s="10" t="s">
        <v>77</v>
      </c>
      <c r="H158" s="11">
        <v>0.5</v>
      </c>
      <c r="I158" s="9">
        <v>48</v>
      </c>
      <c r="J158" s="9">
        <v>15</v>
      </c>
      <c r="K158" s="9">
        <v>29</v>
      </c>
      <c r="L158" s="9">
        <v>4</v>
      </c>
      <c r="M158" s="9"/>
      <c r="N158" s="9">
        <f t="shared" si="18"/>
        <v>34</v>
      </c>
      <c r="O158" s="12">
        <f t="shared" si="19"/>
        <v>0.35416666666666669</v>
      </c>
      <c r="P158" s="9" t="s">
        <v>35</v>
      </c>
      <c r="Q158" s="9"/>
      <c r="R158" s="9"/>
      <c r="S158" s="9"/>
      <c r="T158" s="9"/>
      <c r="U158" s="9"/>
      <c r="V158" s="8"/>
      <c r="W158" s="11">
        <v>0.5</v>
      </c>
      <c r="X158" s="8">
        <v>48</v>
      </c>
      <c r="Y158" s="8">
        <v>16</v>
      </c>
      <c r="Z158" s="8">
        <v>25</v>
      </c>
      <c r="AA158" s="8">
        <v>7</v>
      </c>
      <c r="AB158" s="8">
        <v>0</v>
      </c>
      <c r="AC158" s="9">
        <f t="shared" si="23"/>
        <v>39</v>
      </c>
      <c r="AD158" s="12">
        <f t="shared" si="24"/>
        <v>0.40625</v>
      </c>
      <c r="AE158" s="9" t="s">
        <v>39</v>
      </c>
      <c r="AF158" s="8">
        <v>5</v>
      </c>
      <c r="AG158" s="8">
        <v>2</v>
      </c>
      <c r="AH158" s="8">
        <v>3</v>
      </c>
      <c r="AI158" s="8">
        <v>0</v>
      </c>
      <c r="AJ158" s="8">
        <v>0.4</v>
      </c>
      <c r="AK158" s="13">
        <f t="shared" si="20"/>
        <v>0.43906250000000002</v>
      </c>
      <c r="AL158" s="13">
        <f t="shared" si="21"/>
        <v>-8.4895833333333337E-2</v>
      </c>
      <c r="AM158" s="14">
        <f t="shared" si="22"/>
        <v>-8.1500000000000057</v>
      </c>
    </row>
    <row r="159" spans="1:39" x14ac:dyDescent="0.2">
      <c r="A159" s="8"/>
      <c r="B159" s="8" t="s">
        <v>91</v>
      </c>
      <c r="C159" s="8" t="s">
        <v>130</v>
      </c>
      <c r="D159" s="9">
        <v>53</v>
      </c>
      <c r="E159" s="10" t="s">
        <v>28</v>
      </c>
      <c r="F159" s="10" t="s">
        <v>92</v>
      </c>
      <c r="G159" s="10" t="s">
        <v>92</v>
      </c>
      <c r="H159" s="11">
        <v>0.5</v>
      </c>
      <c r="I159" s="9">
        <v>48</v>
      </c>
      <c r="J159" s="9">
        <v>19</v>
      </c>
      <c r="K159" s="9">
        <v>20</v>
      </c>
      <c r="L159" s="9">
        <v>9</v>
      </c>
      <c r="M159" s="9"/>
      <c r="N159" s="9">
        <f t="shared" si="18"/>
        <v>47</v>
      </c>
      <c r="O159" s="12">
        <f t="shared" si="19"/>
        <v>0.48958333333333331</v>
      </c>
      <c r="P159" s="9" t="s">
        <v>39</v>
      </c>
      <c r="Q159" s="9">
        <v>9</v>
      </c>
      <c r="R159" s="9">
        <v>6</v>
      </c>
      <c r="S159" s="9">
        <v>3</v>
      </c>
      <c r="T159" s="9">
        <v>0</v>
      </c>
      <c r="U159" s="9">
        <v>0.66700000000000004</v>
      </c>
      <c r="V159" s="8"/>
      <c r="W159" s="11">
        <v>0.5</v>
      </c>
      <c r="X159" s="8">
        <v>48</v>
      </c>
      <c r="Y159" s="8">
        <v>19</v>
      </c>
      <c r="Z159" s="8">
        <v>17</v>
      </c>
      <c r="AA159" s="8">
        <v>12</v>
      </c>
      <c r="AB159" s="8">
        <v>0</v>
      </c>
      <c r="AC159" s="9">
        <f t="shared" si="23"/>
        <v>50</v>
      </c>
      <c r="AD159" s="12">
        <f t="shared" si="24"/>
        <v>0.52083333333333337</v>
      </c>
      <c r="AE159" s="9" t="s">
        <v>35</v>
      </c>
      <c r="AF159" s="8"/>
      <c r="AG159" s="8"/>
      <c r="AH159" s="8"/>
      <c r="AI159" s="8"/>
      <c r="AJ159" s="8"/>
      <c r="AK159" s="13">
        <f t="shared" si="20"/>
        <v>0.51354166666666667</v>
      </c>
      <c r="AL159" s="13">
        <f t="shared" si="21"/>
        <v>-2.3958333333333359E-2</v>
      </c>
      <c r="AM159" s="14">
        <f t="shared" si="22"/>
        <v>-2.2999999999999972</v>
      </c>
    </row>
    <row r="160" spans="1:39" x14ac:dyDescent="0.2">
      <c r="A160" s="8"/>
      <c r="B160" s="8" t="s">
        <v>104</v>
      </c>
      <c r="C160" s="8" t="s">
        <v>130</v>
      </c>
      <c r="D160" s="9">
        <v>44</v>
      </c>
      <c r="E160" s="10" t="s">
        <v>28</v>
      </c>
      <c r="F160" s="10" t="s">
        <v>41</v>
      </c>
      <c r="G160" s="10" t="s">
        <v>41</v>
      </c>
      <c r="H160" s="11">
        <v>0.5</v>
      </c>
      <c r="I160" s="9">
        <v>48</v>
      </c>
      <c r="J160" s="9">
        <v>22</v>
      </c>
      <c r="K160" s="9">
        <v>21</v>
      </c>
      <c r="L160" s="9">
        <v>5</v>
      </c>
      <c r="M160" s="9"/>
      <c r="N160" s="9">
        <f t="shared" si="18"/>
        <v>49</v>
      </c>
      <c r="O160" s="12">
        <f t="shared" si="19"/>
        <v>0.51041666666666663</v>
      </c>
      <c r="P160" s="9" t="s">
        <v>39</v>
      </c>
      <c r="Q160" s="9">
        <v>2</v>
      </c>
      <c r="R160" s="9">
        <v>0</v>
      </c>
      <c r="S160" s="9">
        <v>2</v>
      </c>
      <c r="T160" s="9">
        <v>0</v>
      </c>
      <c r="U160" s="9">
        <v>0</v>
      </c>
      <c r="V160" s="8"/>
      <c r="W160" s="11">
        <v>0.5</v>
      </c>
      <c r="X160" s="8">
        <v>48</v>
      </c>
      <c r="Y160" s="8">
        <v>23</v>
      </c>
      <c r="Z160" s="8">
        <v>19</v>
      </c>
      <c r="AA160" s="8">
        <v>6</v>
      </c>
      <c r="AB160" s="8">
        <v>0</v>
      </c>
      <c r="AC160" s="9">
        <f t="shared" si="23"/>
        <v>52</v>
      </c>
      <c r="AD160" s="12">
        <f t="shared" si="24"/>
        <v>0.54166666666666663</v>
      </c>
      <c r="AE160" s="9" t="s">
        <v>43</v>
      </c>
      <c r="AF160" s="8">
        <v>9</v>
      </c>
      <c r="AG160" s="8">
        <v>4</v>
      </c>
      <c r="AH160" s="8">
        <v>5</v>
      </c>
      <c r="AI160" s="8">
        <v>0</v>
      </c>
      <c r="AJ160" s="8">
        <v>0.44400000000000001</v>
      </c>
      <c r="AK160" s="13">
        <f t="shared" si="20"/>
        <v>0.52708333333333335</v>
      </c>
      <c r="AL160" s="13">
        <f t="shared" si="21"/>
        <v>-1.6666666666666718E-2</v>
      </c>
      <c r="AM160" s="14">
        <f t="shared" si="22"/>
        <v>-1.6000000000000014</v>
      </c>
    </row>
    <row r="161" spans="1:39" x14ac:dyDescent="0.2">
      <c r="A161" s="8"/>
      <c r="B161" s="8" t="s">
        <v>33</v>
      </c>
      <c r="C161" s="8" t="s">
        <v>132</v>
      </c>
      <c r="D161" s="9">
        <v>52</v>
      </c>
      <c r="E161" s="10" t="s">
        <v>28</v>
      </c>
      <c r="F161" s="10" t="s">
        <v>68</v>
      </c>
      <c r="G161" s="10" t="s">
        <v>68</v>
      </c>
      <c r="H161" s="11">
        <v>0.5</v>
      </c>
      <c r="I161" s="9">
        <v>48</v>
      </c>
      <c r="J161" s="9">
        <v>30</v>
      </c>
      <c r="K161" s="9">
        <v>11</v>
      </c>
      <c r="L161" s="9">
        <v>7</v>
      </c>
      <c r="M161" s="9"/>
      <c r="N161" s="9">
        <f t="shared" si="18"/>
        <v>67</v>
      </c>
      <c r="O161" s="12">
        <f t="shared" si="19"/>
        <v>0.69791666666666663</v>
      </c>
      <c r="P161" s="9" t="s">
        <v>30</v>
      </c>
      <c r="Q161" s="9">
        <v>3</v>
      </c>
      <c r="R161" s="9">
        <v>0</v>
      </c>
      <c r="S161" s="9">
        <v>3</v>
      </c>
      <c r="T161" s="9">
        <v>0</v>
      </c>
      <c r="U161" s="9">
        <v>0</v>
      </c>
      <c r="V161" s="8"/>
      <c r="W161" s="11">
        <v>0.5</v>
      </c>
      <c r="X161" s="8">
        <v>48</v>
      </c>
      <c r="Y161" s="8">
        <v>23</v>
      </c>
      <c r="Z161" s="8">
        <v>18</v>
      </c>
      <c r="AA161" s="8">
        <v>7</v>
      </c>
      <c r="AB161" s="8">
        <v>0</v>
      </c>
      <c r="AC161" s="9">
        <f t="shared" si="23"/>
        <v>53</v>
      </c>
      <c r="AD161" s="12">
        <f t="shared" si="24"/>
        <v>0.55208333333333337</v>
      </c>
      <c r="AE161" s="9" t="s">
        <v>43</v>
      </c>
      <c r="AF161" s="8">
        <v>3</v>
      </c>
      <c r="AG161" s="8">
        <v>1</v>
      </c>
      <c r="AH161" s="8">
        <v>2</v>
      </c>
      <c r="AI161" s="8">
        <v>0</v>
      </c>
      <c r="AJ161" s="8">
        <v>0.33300000000000002</v>
      </c>
      <c r="AK161" s="13">
        <f t="shared" si="20"/>
        <v>0.53385416666666674</v>
      </c>
      <c r="AL161" s="13">
        <f t="shared" si="21"/>
        <v>0.16406249999999989</v>
      </c>
      <c r="AM161" s="14">
        <f t="shared" si="22"/>
        <v>15.749999999999993</v>
      </c>
    </row>
    <row r="162" spans="1:39" x14ac:dyDescent="0.2">
      <c r="A162" s="8"/>
      <c r="B162" s="8" t="s">
        <v>133</v>
      </c>
      <c r="C162" s="8" t="s">
        <v>132</v>
      </c>
      <c r="D162" s="9">
        <v>43</v>
      </c>
      <c r="E162" s="10" t="s">
        <v>28</v>
      </c>
      <c r="F162" s="10" t="s">
        <v>84</v>
      </c>
      <c r="G162" s="10" t="s">
        <v>85</v>
      </c>
      <c r="H162" s="11">
        <v>0.5</v>
      </c>
      <c r="I162" s="9">
        <v>48</v>
      </c>
      <c r="J162" s="9">
        <v>14</v>
      </c>
      <c r="K162" s="9">
        <v>25</v>
      </c>
      <c r="L162" s="9">
        <v>9</v>
      </c>
      <c r="M162" s="9"/>
      <c r="N162" s="9">
        <f t="shared" si="18"/>
        <v>37</v>
      </c>
      <c r="O162" s="12">
        <f t="shared" si="19"/>
        <v>0.38541666666666669</v>
      </c>
      <c r="P162" s="9" t="s">
        <v>39</v>
      </c>
      <c r="Q162" s="9">
        <v>10</v>
      </c>
      <c r="R162" s="9">
        <v>7</v>
      </c>
      <c r="S162" s="9">
        <v>3</v>
      </c>
      <c r="T162" s="9">
        <v>0</v>
      </c>
      <c r="U162" s="9">
        <v>0.7</v>
      </c>
      <c r="V162" s="8" t="s">
        <v>44</v>
      </c>
      <c r="W162" s="11">
        <v>0.5</v>
      </c>
      <c r="X162" s="8">
        <v>48</v>
      </c>
      <c r="Y162" s="8">
        <v>14</v>
      </c>
      <c r="Z162" s="8">
        <v>27</v>
      </c>
      <c r="AA162" s="8">
        <v>7</v>
      </c>
      <c r="AB162" s="8">
        <v>0</v>
      </c>
      <c r="AC162" s="9">
        <f t="shared" si="23"/>
        <v>35</v>
      </c>
      <c r="AD162" s="12">
        <f t="shared" si="24"/>
        <v>0.36458333333333331</v>
      </c>
      <c r="AE162" s="9" t="s">
        <v>35</v>
      </c>
      <c r="AF162" s="8"/>
      <c r="AG162" s="8"/>
      <c r="AH162" s="8"/>
      <c r="AI162" s="8"/>
      <c r="AJ162" s="8"/>
      <c r="AK162" s="13">
        <f t="shared" si="20"/>
        <v>0.41197916666666667</v>
      </c>
      <c r="AL162" s="13">
        <f t="shared" si="21"/>
        <v>-2.6562499999999989E-2</v>
      </c>
      <c r="AM162" s="14">
        <f t="shared" si="22"/>
        <v>-2.5499999999999972</v>
      </c>
    </row>
    <row r="163" spans="1:39" x14ac:dyDescent="0.2">
      <c r="A163" s="8"/>
      <c r="B163" s="8" t="s">
        <v>99</v>
      </c>
      <c r="C163" s="8" t="s">
        <v>132</v>
      </c>
      <c r="D163" s="9">
        <v>42</v>
      </c>
      <c r="E163" s="10" t="s">
        <v>28</v>
      </c>
      <c r="F163" s="10" t="s">
        <v>87</v>
      </c>
      <c r="G163" s="10" t="s">
        <v>87</v>
      </c>
      <c r="H163" s="11">
        <v>0.5</v>
      </c>
      <c r="I163" s="9">
        <v>48</v>
      </c>
      <c r="J163" s="9">
        <v>12</v>
      </c>
      <c r="K163" s="9">
        <v>25</v>
      </c>
      <c r="L163" s="9">
        <v>11</v>
      </c>
      <c r="M163" s="9"/>
      <c r="N163" s="9">
        <f t="shared" si="18"/>
        <v>35</v>
      </c>
      <c r="O163" s="12">
        <f t="shared" si="19"/>
        <v>0.36458333333333331</v>
      </c>
      <c r="P163" s="9" t="s">
        <v>35</v>
      </c>
      <c r="Q163" s="9"/>
      <c r="R163" s="9"/>
      <c r="S163" s="9"/>
      <c r="T163" s="9"/>
      <c r="U163" s="9"/>
      <c r="V163" s="8"/>
      <c r="W163" s="11">
        <v>0.5</v>
      </c>
      <c r="X163" s="8">
        <v>48</v>
      </c>
      <c r="Y163" s="8">
        <v>25</v>
      </c>
      <c r="Z163" s="8">
        <v>14</v>
      </c>
      <c r="AA163" s="8">
        <v>9</v>
      </c>
      <c r="AB163" s="8">
        <v>0</v>
      </c>
      <c r="AC163" s="9">
        <f t="shared" si="23"/>
        <v>59</v>
      </c>
      <c r="AD163" s="12">
        <f t="shared" si="24"/>
        <v>0.61458333333333337</v>
      </c>
      <c r="AE163" s="9" t="s">
        <v>30</v>
      </c>
      <c r="AF163" s="8">
        <v>10</v>
      </c>
      <c r="AG163" s="8">
        <v>6</v>
      </c>
      <c r="AH163" s="8">
        <v>4</v>
      </c>
      <c r="AI163" s="8">
        <v>0</v>
      </c>
      <c r="AJ163" s="8">
        <v>0.60000000000000009</v>
      </c>
      <c r="AK163" s="13">
        <f t="shared" si="20"/>
        <v>0.57447916666666665</v>
      </c>
      <c r="AL163" s="13">
        <f t="shared" si="21"/>
        <v>-0.20989583333333334</v>
      </c>
      <c r="AM163" s="14">
        <f t="shared" si="22"/>
        <v>-20.149999999999999</v>
      </c>
    </row>
    <row r="164" spans="1:39" x14ac:dyDescent="0.2">
      <c r="A164" s="8"/>
      <c r="B164" s="8" t="s">
        <v>90</v>
      </c>
      <c r="C164" s="8" t="s">
        <v>132</v>
      </c>
      <c r="D164" s="9"/>
      <c r="E164" s="10" t="s">
        <v>28</v>
      </c>
      <c r="F164" s="10" t="s">
        <v>29</v>
      </c>
      <c r="G164" s="10" t="s">
        <v>29</v>
      </c>
      <c r="H164" s="11">
        <v>0.5</v>
      </c>
      <c r="I164" s="9">
        <v>48</v>
      </c>
      <c r="J164" s="9">
        <v>18</v>
      </c>
      <c r="K164" s="9">
        <v>17</v>
      </c>
      <c r="L164" s="9">
        <v>13</v>
      </c>
      <c r="M164" s="9"/>
      <c r="N164" s="9">
        <f t="shared" si="18"/>
        <v>49</v>
      </c>
      <c r="O164" s="12">
        <f t="shared" si="19"/>
        <v>0.51041666666666663</v>
      </c>
      <c r="P164" s="9" t="s">
        <v>39</v>
      </c>
      <c r="Q164" s="9">
        <v>3</v>
      </c>
      <c r="R164" s="9">
        <v>1</v>
      </c>
      <c r="S164" s="9">
        <v>2</v>
      </c>
      <c r="T164" s="9">
        <v>0</v>
      </c>
      <c r="U164" s="9">
        <v>0.33300000000000002</v>
      </c>
      <c r="V164" s="8"/>
      <c r="W164" s="11">
        <v>0.5</v>
      </c>
      <c r="X164" s="8">
        <v>48</v>
      </c>
      <c r="Y164" s="8">
        <v>24</v>
      </c>
      <c r="Z164" s="8">
        <v>18</v>
      </c>
      <c r="AA164" s="8">
        <v>6</v>
      </c>
      <c r="AB164" s="8">
        <v>0</v>
      </c>
      <c r="AC164" s="9">
        <f t="shared" si="23"/>
        <v>54</v>
      </c>
      <c r="AD164" s="12">
        <f t="shared" si="24"/>
        <v>0.5625</v>
      </c>
      <c r="AE164" s="9" t="s">
        <v>30</v>
      </c>
      <c r="AF164" s="8">
        <v>5</v>
      </c>
      <c r="AG164" s="8">
        <v>2</v>
      </c>
      <c r="AH164" s="8">
        <v>3</v>
      </c>
      <c r="AI164" s="8">
        <v>0</v>
      </c>
      <c r="AJ164" s="8">
        <v>0.4</v>
      </c>
      <c r="AK164" s="13">
        <f t="shared" si="20"/>
        <v>0.54062500000000002</v>
      </c>
      <c r="AL164" s="13">
        <f t="shared" si="21"/>
        <v>-3.0208333333333393E-2</v>
      </c>
      <c r="AM164" s="14">
        <f t="shared" si="22"/>
        <v>-2.9000000000000057</v>
      </c>
    </row>
    <row r="165" spans="1:39" x14ac:dyDescent="0.2">
      <c r="A165" s="8"/>
      <c r="B165" s="8" t="s">
        <v>134</v>
      </c>
      <c r="C165" s="8" t="s">
        <v>132</v>
      </c>
      <c r="D165" s="9">
        <v>34</v>
      </c>
      <c r="E165" s="10" t="s">
        <v>28</v>
      </c>
      <c r="F165" s="10" t="s">
        <v>71</v>
      </c>
      <c r="G165" s="10" t="s">
        <v>71</v>
      </c>
      <c r="H165" s="11">
        <v>0.5</v>
      </c>
      <c r="I165" s="9">
        <v>18</v>
      </c>
      <c r="J165" s="9">
        <v>6</v>
      </c>
      <c r="K165" s="9">
        <v>11</v>
      </c>
      <c r="L165" s="9">
        <v>1</v>
      </c>
      <c r="M165" s="9"/>
      <c r="N165" s="9">
        <f t="shared" si="18"/>
        <v>13</v>
      </c>
      <c r="O165" s="12">
        <f t="shared" si="19"/>
        <v>0.3611111111111111</v>
      </c>
      <c r="P165" s="9" t="s">
        <v>35</v>
      </c>
      <c r="Q165" s="9"/>
      <c r="R165" s="9"/>
      <c r="S165" s="9"/>
      <c r="T165" s="9"/>
      <c r="U165" s="9"/>
      <c r="V165" s="8"/>
      <c r="W165" s="11">
        <v>0.5</v>
      </c>
      <c r="X165" s="8">
        <v>48</v>
      </c>
      <c r="Y165" s="8">
        <v>22</v>
      </c>
      <c r="Z165" s="8">
        <v>17</v>
      </c>
      <c r="AA165" s="8">
        <v>9</v>
      </c>
      <c r="AB165" s="8">
        <v>0</v>
      </c>
      <c r="AC165" s="9">
        <f t="shared" si="23"/>
        <v>53</v>
      </c>
      <c r="AD165" s="12">
        <f t="shared" si="24"/>
        <v>0.55208333333333337</v>
      </c>
      <c r="AE165" s="9" t="s">
        <v>43</v>
      </c>
      <c r="AF165" s="8">
        <v>5</v>
      </c>
      <c r="AG165" s="8">
        <v>2</v>
      </c>
      <c r="AH165" s="8">
        <v>3</v>
      </c>
      <c r="AI165" s="8">
        <v>0</v>
      </c>
      <c r="AJ165" s="8">
        <v>0.4</v>
      </c>
      <c r="AK165" s="13">
        <f t="shared" si="20"/>
        <v>0.53385416666666674</v>
      </c>
      <c r="AL165" s="13">
        <f t="shared" si="21"/>
        <v>-0.17274305555555564</v>
      </c>
      <c r="AM165" s="14">
        <f t="shared" si="22"/>
        <v>-6.2187500000000036</v>
      </c>
    </row>
    <row r="166" spans="1:39" x14ac:dyDescent="0.2">
      <c r="A166" s="8"/>
      <c r="B166" s="8" t="s">
        <v>76</v>
      </c>
      <c r="C166" s="8" t="s">
        <v>132</v>
      </c>
      <c r="D166" s="9">
        <v>51</v>
      </c>
      <c r="E166" s="10" t="s">
        <v>28</v>
      </c>
      <c r="F166" s="10" t="s">
        <v>71</v>
      </c>
      <c r="G166" s="10" t="s">
        <v>71</v>
      </c>
      <c r="H166" s="11">
        <v>0.5</v>
      </c>
      <c r="I166" s="9">
        <v>30</v>
      </c>
      <c r="J166" s="9">
        <v>6</v>
      </c>
      <c r="K166" s="9">
        <v>19</v>
      </c>
      <c r="L166" s="9">
        <v>5</v>
      </c>
      <c r="M166" s="9"/>
      <c r="N166" s="9">
        <f t="shared" si="18"/>
        <v>17</v>
      </c>
      <c r="O166" s="12">
        <f t="shared" si="19"/>
        <v>0.28333333333333333</v>
      </c>
      <c r="P166" s="9" t="s">
        <v>35</v>
      </c>
      <c r="Q166" s="9"/>
      <c r="R166" s="9"/>
      <c r="S166" s="9"/>
      <c r="T166" s="9"/>
      <c r="U166" s="9"/>
      <c r="V166" s="8"/>
      <c r="W166" s="11">
        <v>0.5</v>
      </c>
      <c r="X166" s="8">
        <v>48</v>
      </c>
      <c r="Y166" s="8">
        <v>22</v>
      </c>
      <c r="Z166" s="8">
        <v>17</v>
      </c>
      <c r="AA166" s="8">
        <v>9</v>
      </c>
      <c r="AB166" s="8">
        <v>0</v>
      </c>
      <c r="AC166" s="9">
        <f t="shared" si="23"/>
        <v>53</v>
      </c>
      <c r="AD166" s="12">
        <f t="shared" si="24"/>
        <v>0.55208333333333337</v>
      </c>
      <c r="AE166" s="9" t="s">
        <v>43</v>
      </c>
      <c r="AF166" s="8">
        <v>5</v>
      </c>
      <c r="AG166" s="8">
        <v>2</v>
      </c>
      <c r="AH166" s="8">
        <v>3</v>
      </c>
      <c r="AI166" s="8">
        <v>0</v>
      </c>
      <c r="AJ166" s="8">
        <v>0.4</v>
      </c>
      <c r="AK166" s="13">
        <f t="shared" si="20"/>
        <v>0.53385416666666674</v>
      </c>
      <c r="AL166" s="13">
        <f t="shared" si="21"/>
        <v>-0.25052083333333341</v>
      </c>
      <c r="AM166" s="14">
        <f t="shared" si="22"/>
        <v>-15.031250000000007</v>
      </c>
    </row>
    <row r="167" spans="1:39" x14ac:dyDescent="0.2">
      <c r="A167" s="8"/>
      <c r="B167" s="8" t="s">
        <v>131</v>
      </c>
      <c r="C167" s="8" t="s">
        <v>132</v>
      </c>
      <c r="D167" s="9">
        <v>39</v>
      </c>
      <c r="E167" s="10" t="s">
        <v>28</v>
      </c>
      <c r="F167" s="10" t="s">
        <v>77</v>
      </c>
      <c r="G167" s="10" t="s">
        <v>77</v>
      </c>
      <c r="H167" s="11">
        <v>0.5</v>
      </c>
      <c r="I167" s="9">
        <v>48</v>
      </c>
      <c r="J167" s="9">
        <v>19</v>
      </c>
      <c r="K167" s="9">
        <v>18</v>
      </c>
      <c r="L167" s="9">
        <v>11</v>
      </c>
      <c r="M167" s="9"/>
      <c r="N167" s="9">
        <f t="shared" si="18"/>
        <v>49</v>
      </c>
      <c r="O167" s="12">
        <f t="shared" si="19"/>
        <v>0.51041666666666663</v>
      </c>
      <c r="P167" s="9" t="s">
        <v>43</v>
      </c>
      <c r="Q167" s="9">
        <v>6</v>
      </c>
      <c r="R167" s="9">
        <v>3</v>
      </c>
      <c r="S167" s="9">
        <v>3</v>
      </c>
      <c r="T167" s="9">
        <v>0</v>
      </c>
      <c r="U167" s="9">
        <v>0.5</v>
      </c>
      <c r="V167" s="8"/>
      <c r="W167" s="11">
        <v>0.5</v>
      </c>
      <c r="X167" s="8">
        <v>48</v>
      </c>
      <c r="Y167" s="8">
        <v>15</v>
      </c>
      <c r="Z167" s="8">
        <v>29</v>
      </c>
      <c r="AA167" s="8">
        <v>4</v>
      </c>
      <c r="AB167" s="8">
        <v>0</v>
      </c>
      <c r="AC167" s="9">
        <f t="shared" si="23"/>
        <v>34</v>
      </c>
      <c r="AD167" s="12">
        <f t="shared" si="24"/>
        <v>0.35416666666666669</v>
      </c>
      <c r="AE167" s="9" t="s">
        <v>35</v>
      </c>
      <c r="AF167" s="8"/>
      <c r="AG167" s="8"/>
      <c r="AH167" s="8"/>
      <c r="AI167" s="8"/>
      <c r="AJ167" s="8"/>
      <c r="AK167" s="13">
        <f t="shared" si="20"/>
        <v>0.40520833333333334</v>
      </c>
      <c r="AL167" s="13">
        <f t="shared" si="21"/>
        <v>0.10520833333333329</v>
      </c>
      <c r="AM167" s="14">
        <f t="shared" si="22"/>
        <v>10.100000000000001</v>
      </c>
    </row>
    <row r="168" spans="1:39" x14ac:dyDescent="0.2">
      <c r="A168" s="8"/>
      <c r="B168" s="8" t="s">
        <v>91</v>
      </c>
      <c r="C168" s="8" t="s">
        <v>132</v>
      </c>
      <c r="D168" s="9">
        <v>54</v>
      </c>
      <c r="E168" s="10" t="s">
        <v>28</v>
      </c>
      <c r="F168" s="10" t="s">
        <v>92</v>
      </c>
      <c r="G168" s="10" t="s">
        <v>92</v>
      </c>
      <c r="H168" s="11">
        <v>0.5</v>
      </c>
      <c r="I168" s="9">
        <v>48</v>
      </c>
      <c r="J168" s="9">
        <v>27</v>
      </c>
      <c r="K168" s="9">
        <v>15</v>
      </c>
      <c r="L168" s="9">
        <v>6</v>
      </c>
      <c r="M168" s="9"/>
      <c r="N168" s="9">
        <f t="shared" si="18"/>
        <v>60</v>
      </c>
      <c r="O168" s="12">
        <f t="shared" si="19"/>
        <v>0.625</v>
      </c>
      <c r="P168" s="9" t="s">
        <v>43</v>
      </c>
      <c r="Q168" s="9">
        <v>3</v>
      </c>
      <c r="R168" s="9">
        <v>1</v>
      </c>
      <c r="S168" s="9">
        <v>2</v>
      </c>
      <c r="T168" s="9">
        <v>0</v>
      </c>
      <c r="U168" s="9">
        <v>0.33300000000000002</v>
      </c>
      <c r="V168" s="8"/>
      <c r="W168" s="11">
        <v>0.5</v>
      </c>
      <c r="X168" s="8">
        <v>48</v>
      </c>
      <c r="Y168" s="8">
        <v>19</v>
      </c>
      <c r="Z168" s="8">
        <v>20</v>
      </c>
      <c r="AA168" s="8">
        <v>9</v>
      </c>
      <c r="AB168" s="8">
        <v>0</v>
      </c>
      <c r="AC168" s="9">
        <f t="shared" si="23"/>
        <v>47</v>
      </c>
      <c r="AD168" s="12">
        <f t="shared" si="24"/>
        <v>0.48958333333333331</v>
      </c>
      <c r="AE168" s="9" t="s">
        <v>39</v>
      </c>
      <c r="AF168" s="8">
        <v>9</v>
      </c>
      <c r="AG168" s="8">
        <v>6</v>
      </c>
      <c r="AH168" s="8">
        <v>3</v>
      </c>
      <c r="AI168" s="8">
        <v>0</v>
      </c>
      <c r="AJ168" s="8">
        <v>0.66700000000000004</v>
      </c>
      <c r="AK168" s="13">
        <f t="shared" si="20"/>
        <v>0.49322916666666666</v>
      </c>
      <c r="AL168" s="13">
        <f t="shared" si="21"/>
        <v>0.13177083333333334</v>
      </c>
      <c r="AM168" s="14">
        <f t="shared" si="22"/>
        <v>12.649999999999999</v>
      </c>
    </row>
    <row r="169" spans="1:39" x14ac:dyDescent="0.2">
      <c r="A169" s="8"/>
      <c r="B169" s="8" t="s">
        <v>104</v>
      </c>
      <c r="C169" s="8" t="s">
        <v>132</v>
      </c>
      <c r="D169" s="9">
        <v>45</v>
      </c>
      <c r="E169" s="10" t="s">
        <v>28</v>
      </c>
      <c r="F169" s="10" t="s">
        <v>41</v>
      </c>
      <c r="G169" s="10" t="s">
        <v>41</v>
      </c>
      <c r="H169" s="11">
        <v>0.5</v>
      </c>
      <c r="I169" s="9">
        <v>48</v>
      </c>
      <c r="J169" s="9">
        <v>24</v>
      </c>
      <c r="K169" s="9">
        <v>15</v>
      </c>
      <c r="L169" s="9">
        <v>9</v>
      </c>
      <c r="M169" s="9"/>
      <c r="N169" s="9">
        <f t="shared" si="18"/>
        <v>57</v>
      </c>
      <c r="O169" s="12">
        <f t="shared" si="19"/>
        <v>0.59375</v>
      </c>
      <c r="P169" s="9" t="s">
        <v>30</v>
      </c>
      <c r="Q169" s="9">
        <v>7</v>
      </c>
      <c r="R169" s="9">
        <v>4</v>
      </c>
      <c r="S169" s="9">
        <v>3</v>
      </c>
      <c r="T169" s="9">
        <v>0</v>
      </c>
      <c r="U169" s="9">
        <v>0.57100000000000006</v>
      </c>
      <c r="V169" s="8"/>
      <c r="W169" s="11">
        <v>0.5</v>
      </c>
      <c r="X169" s="8">
        <v>48</v>
      </c>
      <c r="Y169" s="8">
        <v>22</v>
      </c>
      <c r="Z169" s="8">
        <v>21</v>
      </c>
      <c r="AA169" s="8">
        <v>5</v>
      </c>
      <c r="AB169" s="8">
        <v>0</v>
      </c>
      <c r="AC169" s="9">
        <f t="shared" si="23"/>
        <v>49</v>
      </c>
      <c r="AD169" s="12">
        <f t="shared" si="24"/>
        <v>0.51041666666666663</v>
      </c>
      <c r="AE169" s="9" t="s">
        <v>39</v>
      </c>
      <c r="AF169" s="8">
        <v>2</v>
      </c>
      <c r="AG169" s="8">
        <v>0</v>
      </c>
      <c r="AH169" s="8">
        <v>2</v>
      </c>
      <c r="AI169" s="8">
        <v>0</v>
      </c>
      <c r="AJ169" s="8">
        <v>0</v>
      </c>
      <c r="AK169" s="13">
        <f t="shared" si="20"/>
        <v>0.50677083333333328</v>
      </c>
      <c r="AL169" s="13">
        <f t="shared" si="21"/>
        <v>8.6979166666666718E-2</v>
      </c>
      <c r="AM169" s="14">
        <f t="shared" si="22"/>
        <v>8.3500000000000085</v>
      </c>
    </row>
    <row r="170" spans="1:39" x14ac:dyDescent="0.2">
      <c r="A170" s="8"/>
      <c r="B170" s="8" t="s">
        <v>33</v>
      </c>
      <c r="C170" s="8" t="s">
        <v>135</v>
      </c>
      <c r="D170" s="9">
        <v>53</v>
      </c>
      <c r="E170" s="10" t="s">
        <v>28</v>
      </c>
      <c r="F170" s="10" t="s">
        <v>68</v>
      </c>
      <c r="G170" s="10" t="s">
        <v>68</v>
      </c>
      <c r="H170" s="11">
        <v>0.5</v>
      </c>
      <c r="I170" s="9">
        <v>48</v>
      </c>
      <c r="J170" s="9">
        <v>36</v>
      </c>
      <c r="K170" s="9">
        <v>10</v>
      </c>
      <c r="L170" s="9">
        <v>2</v>
      </c>
      <c r="M170" s="9"/>
      <c r="N170" s="9">
        <f t="shared" si="18"/>
        <v>74</v>
      </c>
      <c r="O170" s="12">
        <f t="shared" si="19"/>
        <v>0.77083333333333337</v>
      </c>
      <c r="P170" s="9" t="s">
        <v>30</v>
      </c>
      <c r="Q170" s="9">
        <v>12</v>
      </c>
      <c r="R170" s="9">
        <v>8</v>
      </c>
      <c r="S170" s="9">
        <v>4</v>
      </c>
      <c r="T170" s="9">
        <v>0</v>
      </c>
      <c r="U170" s="9">
        <v>0.66700000000000004</v>
      </c>
      <c r="V170" s="8" t="s">
        <v>44</v>
      </c>
      <c r="W170" s="11">
        <v>0.5</v>
      </c>
      <c r="X170" s="8">
        <v>48</v>
      </c>
      <c r="Y170" s="8">
        <v>30</v>
      </c>
      <c r="Z170" s="8">
        <v>11</v>
      </c>
      <c r="AA170" s="8">
        <v>7</v>
      </c>
      <c r="AB170" s="8">
        <v>0</v>
      </c>
      <c r="AC170" s="9">
        <f t="shared" si="23"/>
        <v>67</v>
      </c>
      <c r="AD170" s="12">
        <f t="shared" si="24"/>
        <v>0.69791666666666663</v>
      </c>
      <c r="AE170" s="9" t="s">
        <v>30</v>
      </c>
      <c r="AF170" s="8">
        <v>3</v>
      </c>
      <c r="AG170" s="8">
        <v>0</v>
      </c>
      <c r="AH170" s="8">
        <v>3</v>
      </c>
      <c r="AI170" s="8">
        <v>0</v>
      </c>
      <c r="AJ170" s="8">
        <v>0</v>
      </c>
      <c r="AK170" s="13">
        <f t="shared" si="20"/>
        <v>0.62864583333333335</v>
      </c>
      <c r="AL170" s="13">
        <f t="shared" si="21"/>
        <v>0.14218750000000002</v>
      </c>
      <c r="AM170" s="14">
        <f t="shared" si="22"/>
        <v>13.649999999999999</v>
      </c>
    </row>
    <row r="171" spans="1:39" x14ac:dyDescent="0.2">
      <c r="A171" s="8"/>
      <c r="B171" s="8" t="s">
        <v>133</v>
      </c>
      <c r="C171" s="8" t="s">
        <v>135</v>
      </c>
      <c r="D171" s="9">
        <v>44</v>
      </c>
      <c r="E171" s="10" t="s">
        <v>28</v>
      </c>
      <c r="F171" s="10" t="s">
        <v>84</v>
      </c>
      <c r="G171" s="10" t="s">
        <v>85</v>
      </c>
      <c r="H171" s="11">
        <v>0.5</v>
      </c>
      <c r="I171" s="9">
        <v>21</v>
      </c>
      <c r="J171" s="9">
        <v>8</v>
      </c>
      <c r="K171" s="9">
        <v>10</v>
      </c>
      <c r="L171" s="9">
        <v>3</v>
      </c>
      <c r="M171" s="9"/>
      <c r="N171" s="9">
        <f t="shared" si="18"/>
        <v>19</v>
      </c>
      <c r="O171" s="12">
        <f t="shared" si="19"/>
        <v>0.45238095238095238</v>
      </c>
      <c r="P171" s="9" t="s">
        <v>75</v>
      </c>
      <c r="Q171" s="9"/>
      <c r="R171" s="9"/>
      <c r="S171" s="9"/>
      <c r="T171" s="9"/>
      <c r="U171" s="9"/>
      <c r="V171" s="8"/>
      <c r="W171" s="11">
        <v>0.5</v>
      </c>
      <c r="X171" s="8">
        <v>48</v>
      </c>
      <c r="Y171" s="8">
        <v>14</v>
      </c>
      <c r="Z171" s="8">
        <v>25</v>
      </c>
      <c r="AA171" s="8">
        <v>9</v>
      </c>
      <c r="AB171" s="8">
        <v>0</v>
      </c>
      <c r="AC171" s="9">
        <f t="shared" si="23"/>
        <v>37</v>
      </c>
      <c r="AD171" s="12">
        <f t="shared" si="24"/>
        <v>0.38541666666666669</v>
      </c>
      <c r="AE171" s="9" t="s">
        <v>39</v>
      </c>
      <c r="AF171" s="8">
        <v>10</v>
      </c>
      <c r="AG171" s="8">
        <v>7</v>
      </c>
      <c r="AH171" s="8">
        <v>3</v>
      </c>
      <c r="AI171" s="8">
        <v>0</v>
      </c>
      <c r="AJ171" s="8">
        <v>0.7</v>
      </c>
      <c r="AK171" s="13">
        <f t="shared" si="20"/>
        <v>0.42552083333333335</v>
      </c>
      <c r="AL171" s="13">
        <f t="shared" si="21"/>
        <v>2.6860119047619035E-2</v>
      </c>
      <c r="AM171" s="14">
        <f t="shared" si="22"/>
        <v>1.1281250000000007</v>
      </c>
    </row>
    <row r="172" spans="1:39" x14ac:dyDescent="0.2">
      <c r="A172" s="8"/>
      <c r="B172" s="8" t="s">
        <v>136</v>
      </c>
      <c r="C172" s="8" t="s">
        <v>135</v>
      </c>
      <c r="D172" s="9">
        <v>32</v>
      </c>
      <c r="E172" s="10" t="s">
        <v>28</v>
      </c>
      <c r="F172" s="10" t="s">
        <v>84</v>
      </c>
      <c r="G172" s="10" t="s">
        <v>85</v>
      </c>
      <c r="H172" s="11">
        <v>0.5</v>
      </c>
      <c r="I172" s="9">
        <v>27</v>
      </c>
      <c r="J172" s="9">
        <v>4</v>
      </c>
      <c r="K172" s="9">
        <v>18</v>
      </c>
      <c r="L172" s="9">
        <v>5</v>
      </c>
      <c r="M172" s="9"/>
      <c r="N172" s="9">
        <f t="shared" si="18"/>
        <v>13</v>
      </c>
      <c r="O172" s="12">
        <f t="shared" si="19"/>
        <v>0.24074074074074073</v>
      </c>
      <c r="P172" s="9" t="s">
        <v>75</v>
      </c>
      <c r="Q172" s="9"/>
      <c r="R172" s="9"/>
      <c r="S172" s="9"/>
      <c r="T172" s="9"/>
      <c r="U172" s="9"/>
      <c r="V172" s="8"/>
      <c r="W172" s="11">
        <v>0.5</v>
      </c>
      <c r="X172" s="8">
        <v>48</v>
      </c>
      <c r="Y172" s="8">
        <v>14</v>
      </c>
      <c r="Z172" s="8">
        <v>25</v>
      </c>
      <c r="AA172" s="8">
        <v>9</v>
      </c>
      <c r="AB172" s="8">
        <v>0</v>
      </c>
      <c r="AC172" s="9">
        <f t="shared" si="23"/>
        <v>37</v>
      </c>
      <c r="AD172" s="12">
        <f t="shared" si="24"/>
        <v>0.38541666666666669</v>
      </c>
      <c r="AE172" s="9" t="s">
        <v>39</v>
      </c>
      <c r="AF172" s="8">
        <v>10</v>
      </c>
      <c r="AG172" s="8">
        <v>7</v>
      </c>
      <c r="AH172" s="8">
        <v>3</v>
      </c>
      <c r="AI172" s="8">
        <v>0</v>
      </c>
      <c r="AJ172" s="8">
        <v>0.7</v>
      </c>
      <c r="AK172" s="13">
        <f t="shared" si="20"/>
        <v>0.42552083333333335</v>
      </c>
      <c r="AL172" s="13">
        <f t="shared" si="21"/>
        <v>-0.18478009259259262</v>
      </c>
      <c r="AM172" s="14">
        <f t="shared" si="22"/>
        <v>-9.9781250000000021</v>
      </c>
    </row>
    <row r="173" spans="1:39" x14ac:dyDescent="0.2">
      <c r="A173" s="8"/>
      <c r="B173" s="8" t="s">
        <v>99</v>
      </c>
      <c r="C173" s="8" t="s">
        <v>135</v>
      </c>
      <c r="D173" s="9">
        <v>43</v>
      </c>
      <c r="E173" s="10" t="s">
        <v>28</v>
      </c>
      <c r="F173" s="10" t="s">
        <v>87</v>
      </c>
      <c r="G173" s="10" t="s">
        <v>87</v>
      </c>
      <c r="H173" s="11">
        <v>0.5</v>
      </c>
      <c r="I173" s="9">
        <v>48</v>
      </c>
      <c r="J173" s="9">
        <v>18</v>
      </c>
      <c r="K173" s="9">
        <v>24</v>
      </c>
      <c r="L173" s="9">
        <v>6</v>
      </c>
      <c r="M173" s="9"/>
      <c r="N173" s="9">
        <f t="shared" si="18"/>
        <v>42</v>
      </c>
      <c r="O173" s="12">
        <f t="shared" si="19"/>
        <v>0.4375</v>
      </c>
      <c r="P173" s="9" t="s">
        <v>72</v>
      </c>
      <c r="Q173" s="9">
        <v>6</v>
      </c>
      <c r="R173" s="9">
        <v>3</v>
      </c>
      <c r="S173" s="9">
        <v>3</v>
      </c>
      <c r="T173" s="9">
        <v>0</v>
      </c>
      <c r="U173" s="9">
        <v>0.5</v>
      </c>
      <c r="V173" s="8"/>
      <c r="W173" s="11">
        <v>0.5</v>
      </c>
      <c r="X173" s="8">
        <v>48</v>
      </c>
      <c r="Y173" s="8">
        <v>12</v>
      </c>
      <c r="Z173" s="8">
        <v>25</v>
      </c>
      <c r="AA173" s="8">
        <v>11</v>
      </c>
      <c r="AB173" s="8">
        <v>0</v>
      </c>
      <c r="AC173" s="9">
        <f t="shared" si="23"/>
        <v>35</v>
      </c>
      <c r="AD173" s="12">
        <f t="shared" si="24"/>
        <v>0.36458333333333331</v>
      </c>
      <c r="AE173" s="9" t="s">
        <v>35</v>
      </c>
      <c r="AF173" s="8"/>
      <c r="AG173" s="8"/>
      <c r="AH173" s="8"/>
      <c r="AI173" s="8"/>
      <c r="AJ173" s="8"/>
      <c r="AK173" s="13">
        <f t="shared" si="20"/>
        <v>0.41197916666666667</v>
      </c>
      <c r="AL173" s="13">
        <f t="shared" si="21"/>
        <v>2.5520833333333326E-2</v>
      </c>
      <c r="AM173" s="14">
        <f t="shared" si="22"/>
        <v>2.4500000000000028</v>
      </c>
    </row>
    <row r="174" spans="1:39" x14ac:dyDescent="0.2">
      <c r="A174" s="8"/>
      <c r="B174" s="8" t="s">
        <v>90</v>
      </c>
      <c r="C174" s="8" t="s">
        <v>135</v>
      </c>
      <c r="D174" s="9"/>
      <c r="E174" s="10" t="s">
        <v>28</v>
      </c>
      <c r="F174" s="10" t="s">
        <v>29</v>
      </c>
      <c r="G174" s="10" t="s">
        <v>29</v>
      </c>
      <c r="H174" s="11">
        <v>0.5</v>
      </c>
      <c r="I174" s="9">
        <v>30</v>
      </c>
      <c r="J174" s="9">
        <v>6</v>
      </c>
      <c r="K174" s="9">
        <v>18</v>
      </c>
      <c r="L174" s="9">
        <v>6</v>
      </c>
      <c r="M174" s="9"/>
      <c r="N174" s="9">
        <f t="shared" si="18"/>
        <v>18</v>
      </c>
      <c r="O174" s="12">
        <f t="shared" si="19"/>
        <v>0.3</v>
      </c>
      <c r="P174" s="9" t="s">
        <v>69</v>
      </c>
      <c r="Q174" s="9"/>
      <c r="R174" s="9"/>
      <c r="S174" s="9"/>
      <c r="T174" s="9"/>
      <c r="U174" s="9"/>
      <c r="V174" s="8"/>
      <c r="W174" s="11">
        <v>0.5</v>
      </c>
      <c r="X174" s="8">
        <v>48</v>
      </c>
      <c r="Y174" s="8">
        <v>18</v>
      </c>
      <c r="Z174" s="8">
        <v>17</v>
      </c>
      <c r="AA174" s="8">
        <v>13</v>
      </c>
      <c r="AB174" s="8">
        <v>0</v>
      </c>
      <c r="AC174" s="9">
        <f t="shared" si="23"/>
        <v>49</v>
      </c>
      <c r="AD174" s="12">
        <f t="shared" si="24"/>
        <v>0.51041666666666663</v>
      </c>
      <c r="AE174" s="9" t="s">
        <v>39</v>
      </c>
      <c r="AF174" s="8">
        <v>3</v>
      </c>
      <c r="AG174" s="8">
        <v>1</v>
      </c>
      <c r="AH174" s="8">
        <v>2</v>
      </c>
      <c r="AI174" s="8">
        <v>0</v>
      </c>
      <c r="AJ174" s="8">
        <v>0.33300000000000002</v>
      </c>
      <c r="AK174" s="13">
        <f t="shared" si="20"/>
        <v>0.50677083333333328</v>
      </c>
      <c r="AL174" s="13">
        <f t="shared" si="21"/>
        <v>-0.20677083333333329</v>
      </c>
      <c r="AM174" s="14">
        <f t="shared" si="22"/>
        <v>-12.406249999999996</v>
      </c>
    </row>
    <row r="175" spans="1:39" x14ac:dyDescent="0.2">
      <c r="A175" s="8"/>
      <c r="B175" s="8" t="s">
        <v>137</v>
      </c>
      <c r="C175" s="8" t="s">
        <v>135</v>
      </c>
      <c r="D175" s="9"/>
      <c r="E175" s="10" t="s">
        <v>28</v>
      </c>
      <c r="F175" s="10" t="s">
        <v>29</v>
      </c>
      <c r="G175" s="10" t="s">
        <v>29</v>
      </c>
      <c r="H175" s="11">
        <v>0.5</v>
      </c>
      <c r="I175" s="9">
        <v>18</v>
      </c>
      <c r="J175" s="9">
        <v>9</v>
      </c>
      <c r="K175" s="9">
        <v>6</v>
      </c>
      <c r="L175" s="9">
        <v>3</v>
      </c>
      <c r="M175" s="9"/>
      <c r="N175" s="9">
        <f t="shared" si="18"/>
        <v>21</v>
      </c>
      <c r="O175" s="12">
        <f t="shared" si="19"/>
        <v>0.58333333333333337</v>
      </c>
      <c r="P175" s="9" t="s">
        <v>69</v>
      </c>
      <c r="Q175" s="9">
        <v>3</v>
      </c>
      <c r="R175" s="9">
        <v>1</v>
      </c>
      <c r="S175" s="9">
        <v>2</v>
      </c>
      <c r="T175" s="9">
        <v>0</v>
      </c>
      <c r="U175" s="9">
        <v>0.33300000000000002</v>
      </c>
      <c r="V175" s="8"/>
      <c r="W175" s="11">
        <v>0.5</v>
      </c>
      <c r="X175" s="8">
        <v>48</v>
      </c>
      <c r="Y175" s="8">
        <v>18</v>
      </c>
      <c r="Z175" s="8">
        <v>17</v>
      </c>
      <c r="AA175" s="8">
        <v>13</v>
      </c>
      <c r="AB175" s="8">
        <v>0</v>
      </c>
      <c r="AC175" s="9">
        <f t="shared" si="23"/>
        <v>49</v>
      </c>
      <c r="AD175" s="12">
        <f t="shared" si="24"/>
        <v>0.51041666666666663</v>
      </c>
      <c r="AE175" s="9" t="s">
        <v>39</v>
      </c>
      <c r="AF175" s="8">
        <v>3</v>
      </c>
      <c r="AG175" s="8">
        <v>1</v>
      </c>
      <c r="AH175" s="8">
        <v>2</v>
      </c>
      <c r="AI175" s="8">
        <v>0</v>
      </c>
      <c r="AJ175" s="8">
        <v>0.33300000000000002</v>
      </c>
      <c r="AK175" s="13">
        <f t="shared" si="20"/>
        <v>0.50677083333333328</v>
      </c>
      <c r="AL175" s="13">
        <f t="shared" si="21"/>
        <v>7.6562500000000089E-2</v>
      </c>
      <c r="AM175" s="14">
        <f t="shared" si="22"/>
        <v>2.7562500000000014</v>
      </c>
    </row>
    <row r="176" spans="1:39" x14ac:dyDescent="0.2">
      <c r="A176" s="8"/>
      <c r="B176" s="8" t="s">
        <v>131</v>
      </c>
      <c r="C176" s="8" t="s">
        <v>135</v>
      </c>
      <c r="D176" s="9">
        <v>40</v>
      </c>
      <c r="E176" s="10" t="s">
        <v>28</v>
      </c>
      <c r="F176" s="10" t="s">
        <v>77</v>
      </c>
      <c r="G176" s="10" t="s">
        <v>77</v>
      </c>
      <c r="H176" s="11">
        <v>0.5</v>
      </c>
      <c r="I176" s="9">
        <v>48</v>
      </c>
      <c r="J176" s="9">
        <v>17</v>
      </c>
      <c r="K176" s="9">
        <v>21</v>
      </c>
      <c r="L176" s="9">
        <v>10</v>
      </c>
      <c r="M176" s="9"/>
      <c r="N176" s="9">
        <f t="shared" si="18"/>
        <v>44</v>
      </c>
      <c r="O176" s="12">
        <f t="shared" si="19"/>
        <v>0.45833333333333331</v>
      </c>
      <c r="P176" s="9" t="s">
        <v>35</v>
      </c>
      <c r="Q176" s="9">
        <v>2</v>
      </c>
      <c r="R176" s="9">
        <v>0</v>
      </c>
      <c r="S176" s="9">
        <v>2</v>
      </c>
      <c r="T176" s="9">
        <v>0</v>
      </c>
      <c r="U176" s="9">
        <v>0</v>
      </c>
      <c r="V176" s="8"/>
      <c r="W176" s="11">
        <v>0.5</v>
      </c>
      <c r="X176" s="8">
        <v>48</v>
      </c>
      <c r="Y176" s="8">
        <v>19</v>
      </c>
      <c r="Z176" s="8">
        <v>18</v>
      </c>
      <c r="AA176" s="8">
        <v>11</v>
      </c>
      <c r="AB176" s="8">
        <v>0</v>
      </c>
      <c r="AC176" s="9">
        <f t="shared" si="23"/>
        <v>49</v>
      </c>
      <c r="AD176" s="12">
        <f t="shared" si="24"/>
        <v>0.51041666666666663</v>
      </c>
      <c r="AE176" s="9" t="s">
        <v>43</v>
      </c>
      <c r="AF176" s="8">
        <v>6</v>
      </c>
      <c r="AG176" s="8">
        <v>3</v>
      </c>
      <c r="AH176" s="8">
        <v>3</v>
      </c>
      <c r="AI176" s="8">
        <v>0</v>
      </c>
      <c r="AJ176" s="8">
        <v>0.5</v>
      </c>
      <c r="AK176" s="13">
        <f t="shared" si="20"/>
        <v>0.50677083333333328</v>
      </c>
      <c r="AL176" s="13">
        <f t="shared" si="21"/>
        <v>-4.8437499999999967E-2</v>
      </c>
      <c r="AM176" s="14">
        <f t="shared" si="22"/>
        <v>-4.6499999999999915</v>
      </c>
    </row>
    <row r="177" spans="1:39" x14ac:dyDescent="0.2">
      <c r="A177" s="8"/>
      <c r="B177" s="8" t="s">
        <v>91</v>
      </c>
      <c r="C177" s="8" t="s">
        <v>135</v>
      </c>
      <c r="D177" s="9">
        <v>55</v>
      </c>
      <c r="E177" s="10" t="s">
        <v>28</v>
      </c>
      <c r="F177" s="10" t="s">
        <v>92</v>
      </c>
      <c r="G177" s="10" t="s">
        <v>92</v>
      </c>
      <c r="H177" s="11">
        <v>0.5</v>
      </c>
      <c r="I177" s="9">
        <v>48</v>
      </c>
      <c r="J177" s="9">
        <v>26</v>
      </c>
      <c r="K177" s="9">
        <v>16</v>
      </c>
      <c r="L177" s="9">
        <v>6</v>
      </c>
      <c r="M177" s="9"/>
      <c r="N177" s="9">
        <f t="shared" si="18"/>
        <v>58</v>
      </c>
      <c r="O177" s="12">
        <f t="shared" si="19"/>
        <v>0.60416666666666663</v>
      </c>
      <c r="P177" s="9" t="s">
        <v>43</v>
      </c>
      <c r="Q177" s="9">
        <v>7</v>
      </c>
      <c r="R177" s="9">
        <v>3</v>
      </c>
      <c r="S177" s="9">
        <v>4</v>
      </c>
      <c r="T177" s="9">
        <v>0</v>
      </c>
      <c r="U177" s="9">
        <v>0.42899999999999999</v>
      </c>
      <c r="V177" s="8"/>
      <c r="W177" s="11">
        <v>0.5</v>
      </c>
      <c r="X177" s="8">
        <v>48</v>
      </c>
      <c r="Y177" s="8">
        <v>27</v>
      </c>
      <c r="Z177" s="8">
        <v>15</v>
      </c>
      <c r="AA177" s="8">
        <v>6</v>
      </c>
      <c r="AB177" s="8">
        <v>0</v>
      </c>
      <c r="AC177" s="9">
        <f t="shared" si="23"/>
        <v>60</v>
      </c>
      <c r="AD177" s="12">
        <f t="shared" si="24"/>
        <v>0.625</v>
      </c>
      <c r="AE177" s="9" t="s">
        <v>43</v>
      </c>
      <c r="AF177" s="8">
        <v>3</v>
      </c>
      <c r="AG177" s="8">
        <v>1</v>
      </c>
      <c r="AH177" s="8">
        <v>2</v>
      </c>
      <c r="AI177" s="8">
        <v>0</v>
      </c>
      <c r="AJ177" s="8">
        <v>0.33300000000000002</v>
      </c>
      <c r="AK177" s="13">
        <f t="shared" si="20"/>
        <v>0.58125000000000004</v>
      </c>
      <c r="AL177" s="13">
        <f t="shared" si="21"/>
        <v>2.2916666666666585E-2</v>
      </c>
      <c r="AM177" s="14">
        <f t="shared" si="22"/>
        <v>2.1999999999999957</v>
      </c>
    </row>
    <row r="178" spans="1:39" x14ac:dyDescent="0.2">
      <c r="A178" s="8"/>
      <c r="B178" s="8" t="s">
        <v>104</v>
      </c>
      <c r="C178" s="8" t="s">
        <v>135</v>
      </c>
      <c r="D178" s="9">
        <v>46</v>
      </c>
      <c r="E178" s="10" t="s">
        <v>28</v>
      </c>
      <c r="F178" s="10" t="s">
        <v>41</v>
      </c>
      <c r="G178" s="10" t="s">
        <v>41</v>
      </c>
      <c r="H178" s="11">
        <v>0.5</v>
      </c>
      <c r="I178" s="9">
        <v>48</v>
      </c>
      <c r="J178" s="9">
        <v>19</v>
      </c>
      <c r="K178" s="9">
        <v>20</v>
      </c>
      <c r="L178" s="9">
        <v>9</v>
      </c>
      <c r="M178" s="9"/>
      <c r="N178" s="9">
        <f t="shared" si="18"/>
        <v>47</v>
      </c>
      <c r="O178" s="12">
        <f t="shared" si="19"/>
        <v>0.48958333333333331</v>
      </c>
      <c r="P178" s="9" t="s">
        <v>39</v>
      </c>
      <c r="Q178" s="9">
        <v>10</v>
      </c>
      <c r="R178" s="9">
        <v>5</v>
      </c>
      <c r="S178" s="9">
        <v>5</v>
      </c>
      <c r="T178" s="9">
        <v>0</v>
      </c>
      <c r="U178" s="9">
        <v>0.5</v>
      </c>
      <c r="V178" s="8"/>
      <c r="W178" s="11">
        <v>0.5</v>
      </c>
      <c r="X178" s="8">
        <v>48</v>
      </c>
      <c r="Y178" s="8">
        <v>24</v>
      </c>
      <c r="Z178" s="8">
        <v>15</v>
      </c>
      <c r="AA178" s="8">
        <v>9</v>
      </c>
      <c r="AB178" s="8">
        <v>0</v>
      </c>
      <c r="AC178" s="9">
        <f t="shared" si="23"/>
        <v>57</v>
      </c>
      <c r="AD178" s="12">
        <f t="shared" si="24"/>
        <v>0.59375</v>
      </c>
      <c r="AE178" s="9" t="s">
        <v>30</v>
      </c>
      <c r="AF178" s="8">
        <v>7</v>
      </c>
      <c r="AG178" s="8">
        <v>4</v>
      </c>
      <c r="AH178" s="8">
        <v>3</v>
      </c>
      <c r="AI178" s="8">
        <v>0</v>
      </c>
      <c r="AJ178" s="8">
        <v>0.57100000000000006</v>
      </c>
      <c r="AK178" s="13">
        <f t="shared" si="20"/>
        <v>0.56093749999999998</v>
      </c>
      <c r="AL178" s="13">
        <f t="shared" si="21"/>
        <v>-7.1354166666666663E-2</v>
      </c>
      <c r="AM178" s="14">
        <f t="shared" si="22"/>
        <v>-6.8499999999999943</v>
      </c>
    </row>
    <row r="179" spans="1:39" x14ac:dyDescent="0.2">
      <c r="A179" s="8"/>
      <c r="B179" s="8" t="s">
        <v>138</v>
      </c>
      <c r="C179" s="8" t="s">
        <v>139</v>
      </c>
      <c r="D179" s="9">
        <v>35</v>
      </c>
      <c r="E179" s="10" t="s">
        <v>28</v>
      </c>
      <c r="F179" s="10" t="s">
        <v>68</v>
      </c>
      <c r="G179" s="10" t="s">
        <v>68</v>
      </c>
      <c r="H179" s="11">
        <v>0.5</v>
      </c>
      <c r="I179" s="9">
        <v>48</v>
      </c>
      <c r="J179" s="9">
        <v>31</v>
      </c>
      <c r="K179" s="9">
        <v>12</v>
      </c>
      <c r="L179" s="9">
        <v>5</v>
      </c>
      <c r="M179" s="9"/>
      <c r="N179" s="9">
        <f t="shared" si="18"/>
        <v>67</v>
      </c>
      <c r="O179" s="12">
        <f t="shared" si="19"/>
        <v>0.69791666666666663</v>
      </c>
      <c r="P179" s="9" t="s">
        <v>30</v>
      </c>
      <c r="Q179" s="9">
        <v>6</v>
      </c>
      <c r="R179" s="9">
        <v>2</v>
      </c>
      <c r="S179" s="9">
        <v>4</v>
      </c>
      <c r="T179" s="9">
        <v>0</v>
      </c>
      <c r="U179" s="9">
        <v>0.33300000000000002</v>
      </c>
      <c r="V179" s="8"/>
      <c r="W179" s="11">
        <v>0.5</v>
      </c>
      <c r="X179" s="8">
        <v>48</v>
      </c>
      <c r="Y179" s="8">
        <v>36</v>
      </c>
      <c r="Z179" s="8">
        <v>10</v>
      </c>
      <c r="AA179" s="8">
        <v>2</v>
      </c>
      <c r="AB179" s="8">
        <v>0</v>
      </c>
      <c r="AC179" s="9">
        <f t="shared" si="23"/>
        <v>74</v>
      </c>
      <c r="AD179" s="12">
        <f t="shared" si="24"/>
        <v>0.77083333333333337</v>
      </c>
      <c r="AE179" s="9" t="s">
        <v>30</v>
      </c>
      <c r="AF179" s="8">
        <v>12</v>
      </c>
      <c r="AG179" s="8">
        <v>8</v>
      </c>
      <c r="AH179" s="8">
        <v>4</v>
      </c>
      <c r="AI179" s="8">
        <v>0</v>
      </c>
      <c r="AJ179" s="8">
        <v>0.66700000000000004</v>
      </c>
      <c r="AK179" s="13">
        <f t="shared" si="20"/>
        <v>0.67604166666666665</v>
      </c>
      <c r="AL179" s="13">
        <f t="shared" si="21"/>
        <v>2.1874999999999978E-2</v>
      </c>
      <c r="AM179" s="14">
        <f t="shared" si="22"/>
        <v>2.0999999999999943</v>
      </c>
    </row>
    <row r="180" spans="1:39" x14ac:dyDescent="0.2">
      <c r="A180" s="8"/>
      <c r="B180" s="8" t="s">
        <v>136</v>
      </c>
      <c r="C180" s="8" t="s">
        <v>139</v>
      </c>
      <c r="D180" s="9">
        <v>33</v>
      </c>
      <c r="E180" s="10" t="s">
        <v>28</v>
      </c>
      <c r="F180" s="10" t="s">
        <v>84</v>
      </c>
      <c r="G180" s="10" t="s">
        <v>85</v>
      </c>
      <c r="H180" s="11">
        <v>0.5</v>
      </c>
      <c r="I180" s="9">
        <v>48</v>
      </c>
      <c r="J180" s="9">
        <v>23</v>
      </c>
      <c r="K180" s="9">
        <v>19</v>
      </c>
      <c r="L180" s="9">
        <v>6</v>
      </c>
      <c r="M180" s="9"/>
      <c r="N180" s="9">
        <f t="shared" si="18"/>
        <v>52</v>
      </c>
      <c r="O180" s="12">
        <f t="shared" si="19"/>
        <v>0.54166666666666663</v>
      </c>
      <c r="P180" s="9" t="s">
        <v>35</v>
      </c>
      <c r="Q180" s="9">
        <v>2</v>
      </c>
      <c r="R180" s="9">
        <v>0</v>
      </c>
      <c r="S180" s="9">
        <v>2</v>
      </c>
      <c r="T180" s="9">
        <v>0</v>
      </c>
      <c r="U180" s="9">
        <v>0</v>
      </c>
      <c r="V180" s="8"/>
      <c r="W180" s="11">
        <v>0.5</v>
      </c>
      <c r="X180" s="8">
        <v>48</v>
      </c>
      <c r="Y180" s="8">
        <v>12</v>
      </c>
      <c r="Z180" s="8">
        <v>28</v>
      </c>
      <c r="AA180" s="8">
        <v>8</v>
      </c>
      <c r="AB180" s="8">
        <v>0</v>
      </c>
      <c r="AC180" s="9">
        <f t="shared" si="23"/>
        <v>32</v>
      </c>
      <c r="AD180" s="12">
        <f t="shared" si="24"/>
        <v>0.33333333333333331</v>
      </c>
      <c r="AE180" s="9" t="s">
        <v>75</v>
      </c>
      <c r="AF180" s="8"/>
      <c r="AG180" s="8"/>
      <c r="AH180" s="8"/>
      <c r="AI180" s="8"/>
      <c r="AJ180" s="8"/>
      <c r="AK180" s="13">
        <f t="shared" si="20"/>
        <v>0.39166666666666666</v>
      </c>
      <c r="AL180" s="13">
        <f t="shared" si="21"/>
        <v>0.14999999999999997</v>
      </c>
      <c r="AM180" s="14">
        <f t="shared" si="22"/>
        <v>14.399999999999999</v>
      </c>
    </row>
    <row r="181" spans="1:39" x14ac:dyDescent="0.2">
      <c r="A181" s="8"/>
      <c r="B181" s="8" t="s">
        <v>99</v>
      </c>
      <c r="C181" s="8" t="s">
        <v>139</v>
      </c>
      <c r="D181" s="9">
        <v>44</v>
      </c>
      <c r="E181" s="10" t="s">
        <v>28</v>
      </c>
      <c r="F181" s="10" t="s">
        <v>87</v>
      </c>
      <c r="G181" s="10" t="s">
        <v>87</v>
      </c>
      <c r="H181" s="11">
        <v>0.5</v>
      </c>
      <c r="I181" s="9">
        <v>48</v>
      </c>
      <c r="J181" s="9">
        <v>16</v>
      </c>
      <c r="K181" s="9">
        <v>26</v>
      </c>
      <c r="L181" s="9">
        <v>6</v>
      </c>
      <c r="M181" s="9"/>
      <c r="N181" s="9">
        <f t="shared" si="18"/>
        <v>38</v>
      </c>
      <c r="O181" s="12">
        <f t="shared" si="19"/>
        <v>0.39583333333333331</v>
      </c>
      <c r="P181" s="9" t="s">
        <v>72</v>
      </c>
      <c r="Q181" s="9">
        <v>5</v>
      </c>
      <c r="R181" s="9">
        <v>2</v>
      </c>
      <c r="S181" s="9">
        <v>3</v>
      </c>
      <c r="T181" s="9">
        <v>0</v>
      </c>
      <c r="U181" s="9">
        <v>0.4</v>
      </c>
      <c r="V181" s="8"/>
      <c r="W181" s="11">
        <v>0.5</v>
      </c>
      <c r="X181" s="8">
        <v>48</v>
      </c>
      <c r="Y181" s="8">
        <v>18</v>
      </c>
      <c r="Z181" s="8">
        <v>24</v>
      </c>
      <c r="AA181" s="8">
        <v>6</v>
      </c>
      <c r="AB181" s="8">
        <v>0</v>
      </c>
      <c r="AC181" s="9">
        <f t="shared" si="23"/>
        <v>42</v>
      </c>
      <c r="AD181" s="12">
        <f t="shared" si="24"/>
        <v>0.4375</v>
      </c>
      <c r="AE181" s="9" t="s">
        <v>72</v>
      </c>
      <c r="AF181" s="8">
        <v>6</v>
      </c>
      <c r="AG181" s="8">
        <v>3</v>
      </c>
      <c r="AH181" s="8">
        <v>3</v>
      </c>
      <c r="AI181" s="8">
        <v>0</v>
      </c>
      <c r="AJ181" s="8">
        <v>0.5</v>
      </c>
      <c r="AK181" s="13">
        <f t="shared" si="20"/>
        <v>0.45937499999999998</v>
      </c>
      <c r="AL181" s="13">
        <f t="shared" si="21"/>
        <v>-6.3541666666666663E-2</v>
      </c>
      <c r="AM181" s="14">
        <f t="shared" si="22"/>
        <v>-6.0999999999999943</v>
      </c>
    </row>
    <row r="182" spans="1:39" x14ac:dyDescent="0.2">
      <c r="A182" s="8"/>
      <c r="B182" s="8" t="s">
        <v>140</v>
      </c>
      <c r="C182" s="8" t="s">
        <v>139</v>
      </c>
      <c r="D182" s="9">
        <v>38</v>
      </c>
      <c r="E182" s="10" t="s">
        <v>28</v>
      </c>
      <c r="F182" s="10" t="s">
        <v>29</v>
      </c>
      <c r="G182" s="10" t="s">
        <v>29</v>
      </c>
      <c r="H182" s="11">
        <v>0.5</v>
      </c>
      <c r="I182" s="9">
        <v>48</v>
      </c>
      <c r="J182" s="9">
        <v>10</v>
      </c>
      <c r="K182" s="9">
        <v>33</v>
      </c>
      <c r="L182" s="9">
        <v>5</v>
      </c>
      <c r="M182" s="9"/>
      <c r="N182" s="9">
        <f t="shared" si="18"/>
        <v>25</v>
      </c>
      <c r="O182" s="12">
        <f t="shared" si="19"/>
        <v>0.26041666666666669</v>
      </c>
      <c r="P182" s="9" t="s">
        <v>75</v>
      </c>
      <c r="Q182" s="9"/>
      <c r="R182" s="9"/>
      <c r="S182" s="9"/>
      <c r="T182" s="9"/>
      <c r="U182" s="9"/>
      <c r="V182" s="8"/>
      <c r="W182" s="11">
        <v>0.5</v>
      </c>
      <c r="X182" s="8">
        <v>48</v>
      </c>
      <c r="Y182" s="8">
        <v>15</v>
      </c>
      <c r="Z182" s="8">
        <v>24</v>
      </c>
      <c r="AA182" s="8">
        <v>9</v>
      </c>
      <c r="AB182" s="8">
        <v>0</v>
      </c>
      <c r="AC182" s="9">
        <f t="shared" si="23"/>
        <v>39</v>
      </c>
      <c r="AD182" s="12">
        <f t="shared" si="24"/>
        <v>0.40625</v>
      </c>
      <c r="AE182" s="9" t="s">
        <v>69</v>
      </c>
      <c r="AF182" s="8">
        <v>3</v>
      </c>
      <c r="AG182" s="8">
        <v>1</v>
      </c>
      <c r="AH182" s="8">
        <v>2</v>
      </c>
      <c r="AI182" s="8">
        <v>0</v>
      </c>
      <c r="AJ182" s="8">
        <v>0.33300000000000002</v>
      </c>
      <c r="AK182" s="13">
        <f t="shared" si="20"/>
        <v>0.43906250000000002</v>
      </c>
      <c r="AL182" s="13">
        <f t="shared" si="21"/>
        <v>-0.17864583333333334</v>
      </c>
      <c r="AM182" s="14">
        <f t="shared" si="22"/>
        <v>-17.150000000000006</v>
      </c>
    </row>
    <row r="183" spans="1:39" x14ac:dyDescent="0.2">
      <c r="A183" s="8"/>
      <c r="B183" s="8" t="s">
        <v>131</v>
      </c>
      <c r="C183" s="8" t="s">
        <v>139</v>
      </c>
      <c r="D183" s="9">
        <v>41</v>
      </c>
      <c r="E183" s="10" t="s">
        <v>28</v>
      </c>
      <c r="F183" s="10" t="s">
        <v>77</v>
      </c>
      <c r="G183" s="10" t="s">
        <v>77</v>
      </c>
      <c r="H183" s="11">
        <v>0.5</v>
      </c>
      <c r="I183" s="9">
        <v>48</v>
      </c>
      <c r="J183" s="9">
        <v>15</v>
      </c>
      <c r="K183" s="9">
        <v>29</v>
      </c>
      <c r="L183" s="9">
        <v>4</v>
      </c>
      <c r="M183" s="9"/>
      <c r="N183" s="9">
        <f t="shared" si="18"/>
        <v>34</v>
      </c>
      <c r="O183" s="12">
        <f t="shared" si="19"/>
        <v>0.35416666666666669</v>
      </c>
      <c r="P183" s="9" t="s">
        <v>69</v>
      </c>
      <c r="Q183" s="9">
        <v>3</v>
      </c>
      <c r="R183" s="9">
        <v>1</v>
      </c>
      <c r="S183" s="9">
        <v>2</v>
      </c>
      <c r="T183" s="9">
        <v>0</v>
      </c>
      <c r="U183" s="9">
        <v>0.33300000000000002</v>
      </c>
      <c r="V183" s="8"/>
      <c r="W183" s="11">
        <v>0.5</v>
      </c>
      <c r="X183" s="8">
        <v>48</v>
      </c>
      <c r="Y183" s="8">
        <v>17</v>
      </c>
      <c r="Z183" s="8">
        <v>21</v>
      </c>
      <c r="AA183" s="8">
        <v>10</v>
      </c>
      <c r="AB183" s="8">
        <v>0</v>
      </c>
      <c r="AC183" s="9">
        <f t="shared" si="23"/>
        <v>44</v>
      </c>
      <c r="AD183" s="12">
        <f t="shared" si="24"/>
        <v>0.45833333333333331</v>
      </c>
      <c r="AE183" s="9" t="s">
        <v>35</v>
      </c>
      <c r="AF183" s="8">
        <v>2</v>
      </c>
      <c r="AG183" s="8">
        <v>0</v>
      </c>
      <c r="AH183" s="8">
        <v>2</v>
      </c>
      <c r="AI183" s="8">
        <v>0</v>
      </c>
      <c r="AJ183" s="8">
        <v>0</v>
      </c>
      <c r="AK183" s="13">
        <f t="shared" si="20"/>
        <v>0.47291666666666665</v>
      </c>
      <c r="AL183" s="13">
        <f t="shared" si="21"/>
        <v>-0.11874999999999997</v>
      </c>
      <c r="AM183" s="14">
        <f t="shared" si="22"/>
        <v>-11.399999999999999</v>
      </c>
    </row>
    <row r="184" spans="1:39" x14ac:dyDescent="0.2">
      <c r="A184" s="8"/>
      <c r="B184" s="8" t="s">
        <v>141</v>
      </c>
      <c r="C184" s="8" t="s">
        <v>139</v>
      </c>
      <c r="D184" s="9">
        <v>38</v>
      </c>
      <c r="E184" s="10" t="s">
        <v>28</v>
      </c>
      <c r="F184" s="10" t="s">
        <v>92</v>
      </c>
      <c r="G184" s="10" t="s">
        <v>92</v>
      </c>
      <c r="H184" s="11">
        <v>0.5</v>
      </c>
      <c r="I184" s="9">
        <v>48</v>
      </c>
      <c r="J184" s="9">
        <v>27</v>
      </c>
      <c r="K184" s="9">
        <v>11</v>
      </c>
      <c r="L184" s="9">
        <v>10</v>
      </c>
      <c r="M184" s="9"/>
      <c r="N184" s="9">
        <f t="shared" si="18"/>
        <v>64</v>
      </c>
      <c r="O184" s="12">
        <f t="shared" si="19"/>
        <v>0.66666666666666663</v>
      </c>
      <c r="P184" s="9" t="s">
        <v>43</v>
      </c>
      <c r="Q184" s="9">
        <v>12</v>
      </c>
      <c r="R184" s="9">
        <v>8</v>
      </c>
      <c r="S184" s="9">
        <v>4</v>
      </c>
      <c r="T184" s="9">
        <v>0</v>
      </c>
      <c r="U184" s="9">
        <v>0.66700000000000004</v>
      </c>
      <c r="V184" s="8" t="s">
        <v>44</v>
      </c>
      <c r="W184" s="11">
        <v>0.5</v>
      </c>
      <c r="X184" s="8">
        <v>48</v>
      </c>
      <c r="Y184" s="8">
        <v>26</v>
      </c>
      <c r="Z184" s="8">
        <v>16</v>
      </c>
      <c r="AA184" s="8">
        <v>6</v>
      </c>
      <c r="AB184" s="8">
        <v>0</v>
      </c>
      <c r="AC184" s="9">
        <f t="shared" si="23"/>
        <v>58</v>
      </c>
      <c r="AD184" s="12">
        <f t="shared" si="24"/>
        <v>0.60416666666666663</v>
      </c>
      <c r="AE184" s="9" t="s">
        <v>43</v>
      </c>
      <c r="AF184" s="8">
        <v>7</v>
      </c>
      <c r="AG184" s="8">
        <v>3</v>
      </c>
      <c r="AH184" s="8">
        <v>4</v>
      </c>
      <c r="AI184" s="8">
        <v>0</v>
      </c>
      <c r="AJ184" s="8">
        <v>0.42899999999999999</v>
      </c>
      <c r="AK184" s="13">
        <f t="shared" si="20"/>
        <v>0.56770833333333326</v>
      </c>
      <c r="AL184" s="13">
        <f t="shared" si="21"/>
        <v>9.895833333333337E-2</v>
      </c>
      <c r="AM184" s="14">
        <f t="shared" si="22"/>
        <v>9.5000000000000071</v>
      </c>
    </row>
    <row r="185" spans="1:39" x14ac:dyDescent="0.2">
      <c r="A185" s="8"/>
      <c r="B185" s="8" t="s">
        <v>104</v>
      </c>
      <c r="C185" s="8" t="s">
        <v>139</v>
      </c>
      <c r="D185" s="9">
        <v>47</v>
      </c>
      <c r="E185" s="10" t="s">
        <v>28</v>
      </c>
      <c r="F185" s="10" t="s">
        <v>41</v>
      </c>
      <c r="G185" s="10" t="s">
        <v>41</v>
      </c>
      <c r="H185" s="11">
        <v>0.5</v>
      </c>
      <c r="I185" s="9">
        <v>48</v>
      </c>
      <c r="J185" s="9">
        <v>25</v>
      </c>
      <c r="K185" s="9">
        <v>17</v>
      </c>
      <c r="L185" s="9">
        <v>6</v>
      </c>
      <c r="M185" s="9"/>
      <c r="N185" s="9">
        <f t="shared" si="18"/>
        <v>56</v>
      </c>
      <c r="O185" s="12">
        <f t="shared" si="19"/>
        <v>0.58333333333333337</v>
      </c>
      <c r="P185" s="9" t="s">
        <v>39</v>
      </c>
      <c r="Q185" s="9">
        <v>10</v>
      </c>
      <c r="R185" s="9">
        <v>6</v>
      </c>
      <c r="S185" s="9">
        <v>4</v>
      </c>
      <c r="T185" s="9">
        <v>0</v>
      </c>
      <c r="U185" s="9">
        <v>0.6</v>
      </c>
      <c r="V185" s="8"/>
      <c r="W185" s="11">
        <v>0.5</v>
      </c>
      <c r="X185" s="8">
        <v>48</v>
      </c>
      <c r="Y185" s="8">
        <v>19</v>
      </c>
      <c r="Z185" s="8">
        <v>20</v>
      </c>
      <c r="AA185" s="8">
        <v>9</v>
      </c>
      <c r="AB185" s="8">
        <v>0</v>
      </c>
      <c r="AC185" s="9">
        <f t="shared" si="23"/>
        <v>47</v>
      </c>
      <c r="AD185" s="12">
        <f t="shared" si="24"/>
        <v>0.48958333333333331</v>
      </c>
      <c r="AE185" s="9" t="s">
        <v>39</v>
      </c>
      <c r="AF185" s="8">
        <v>10</v>
      </c>
      <c r="AG185" s="8">
        <v>5</v>
      </c>
      <c r="AH185" s="8">
        <v>5</v>
      </c>
      <c r="AI185" s="8">
        <v>0</v>
      </c>
      <c r="AJ185" s="8">
        <v>0.5</v>
      </c>
      <c r="AK185" s="13">
        <f t="shared" si="20"/>
        <v>0.49322916666666666</v>
      </c>
      <c r="AL185" s="13">
        <f t="shared" si="21"/>
        <v>9.0104166666666707E-2</v>
      </c>
      <c r="AM185" s="14">
        <f t="shared" si="22"/>
        <v>8.6499999999999986</v>
      </c>
    </row>
    <row r="186" spans="1:39" x14ac:dyDescent="0.2">
      <c r="A186" s="8"/>
      <c r="B186" s="8" t="s">
        <v>138</v>
      </c>
      <c r="C186" s="8" t="s">
        <v>142</v>
      </c>
      <c r="D186" s="9">
        <v>36</v>
      </c>
      <c r="E186" s="10" t="s">
        <v>28</v>
      </c>
      <c r="F186" s="10" t="s">
        <v>68</v>
      </c>
      <c r="G186" s="10" t="s">
        <v>68</v>
      </c>
      <c r="H186" s="11">
        <v>0.5</v>
      </c>
      <c r="I186" s="9">
        <v>48</v>
      </c>
      <c r="J186" s="9">
        <v>27</v>
      </c>
      <c r="K186" s="9">
        <v>8</v>
      </c>
      <c r="L186" s="9">
        <v>13</v>
      </c>
      <c r="M186" s="9"/>
      <c r="N186" s="9">
        <f t="shared" si="18"/>
        <v>67</v>
      </c>
      <c r="O186" s="12">
        <f t="shared" si="19"/>
        <v>0.69791666666666663</v>
      </c>
      <c r="P186" s="9" t="s">
        <v>30</v>
      </c>
      <c r="Q186" s="9">
        <v>11</v>
      </c>
      <c r="R186" s="9">
        <v>8</v>
      </c>
      <c r="S186" s="9">
        <v>3</v>
      </c>
      <c r="T186" s="9">
        <v>0</v>
      </c>
      <c r="U186" s="9">
        <v>0.72699999999999998</v>
      </c>
      <c r="V186" s="8" t="s">
        <v>44</v>
      </c>
      <c r="W186" s="11">
        <v>0.5</v>
      </c>
      <c r="X186" s="8">
        <v>48</v>
      </c>
      <c r="Y186" s="8">
        <v>31</v>
      </c>
      <c r="Z186" s="8">
        <v>12</v>
      </c>
      <c r="AA186" s="8">
        <v>5</v>
      </c>
      <c r="AB186" s="8">
        <v>0</v>
      </c>
      <c r="AC186" s="9">
        <f t="shared" si="23"/>
        <v>67</v>
      </c>
      <c r="AD186" s="12">
        <f t="shared" si="24"/>
        <v>0.69791666666666663</v>
      </c>
      <c r="AE186" s="9" t="s">
        <v>30</v>
      </c>
      <c r="AF186" s="8">
        <v>6</v>
      </c>
      <c r="AG186" s="8">
        <v>2</v>
      </c>
      <c r="AH186" s="8">
        <v>4</v>
      </c>
      <c r="AI186" s="8">
        <v>0</v>
      </c>
      <c r="AJ186" s="8">
        <v>0.33300000000000002</v>
      </c>
      <c r="AK186" s="13">
        <f t="shared" si="20"/>
        <v>0.62864583333333335</v>
      </c>
      <c r="AL186" s="13">
        <f t="shared" si="21"/>
        <v>6.9270833333333282E-2</v>
      </c>
      <c r="AM186" s="14">
        <f t="shared" si="22"/>
        <v>6.6499999999999986</v>
      </c>
    </row>
    <row r="187" spans="1:39" x14ac:dyDescent="0.2">
      <c r="A187" s="8"/>
      <c r="B187" s="8" t="s">
        <v>136</v>
      </c>
      <c r="C187" s="8" t="s">
        <v>142</v>
      </c>
      <c r="D187" s="9">
        <v>34</v>
      </c>
      <c r="E187" s="10" t="s">
        <v>28</v>
      </c>
      <c r="F187" s="10" t="s">
        <v>84</v>
      </c>
      <c r="G187" s="10" t="s">
        <v>85</v>
      </c>
      <c r="H187" s="11">
        <v>0.5</v>
      </c>
      <c r="I187" s="9">
        <v>48</v>
      </c>
      <c r="J187" s="9">
        <v>16</v>
      </c>
      <c r="K187" s="9">
        <v>25</v>
      </c>
      <c r="L187" s="9">
        <v>7</v>
      </c>
      <c r="M187" s="9"/>
      <c r="N187" s="9">
        <f t="shared" si="18"/>
        <v>39</v>
      </c>
      <c r="O187" s="12">
        <f t="shared" si="19"/>
        <v>0.40625</v>
      </c>
      <c r="P187" s="9" t="s">
        <v>72</v>
      </c>
      <c r="Q187" s="9">
        <v>5</v>
      </c>
      <c r="R187" s="9">
        <v>2</v>
      </c>
      <c r="S187" s="9">
        <v>3</v>
      </c>
      <c r="T187" s="9">
        <v>0</v>
      </c>
      <c r="U187" s="9">
        <v>0.4</v>
      </c>
      <c r="V187" s="8"/>
      <c r="W187" s="11">
        <v>0.5</v>
      </c>
      <c r="X187" s="8">
        <v>48</v>
      </c>
      <c r="Y187" s="8">
        <v>23</v>
      </c>
      <c r="Z187" s="8">
        <v>19</v>
      </c>
      <c r="AA187" s="8">
        <v>6</v>
      </c>
      <c r="AB187" s="8">
        <v>0</v>
      </c>
      <c r="AC187" s="9">
        <f t="shared" si="23"/>
        <v>52</v>
      </c>
      <c r="AD187" s="12">
        <f t="shared" si="24"/>
        <v>0.54166666666666663</v>
      </c>
      <c r="AE187" s="9" t="s">
        <v>35</v>
      </c>
      <c r="AF187" s="8">
        <v>2</v>
      </c>
      <c r="AG187" s="8">
        <v>0</v>
      </c>
      <c r="AH187" s="8">
        <v>2</v>
      </c>
      <c r="AI187" s="8">
        <v>0</v>
      </c>
      <c r="AJ187" s="8">
        <v>0</v>
      </c>
      <c r="AK187" s="13">
        <f t="shared" si="20"/>
        <v>0.52708333333333335</v>
      </c>
      <c r="AL187" s="13">
        <f t="shared" si="21"/>
        <v>-0.12083333333333335</v>
      </c>
      <c r="AM187" s="14">
        <f t="shared" si="22"/>
        <v>-11.600000000000001</v>
      </c>
    </row>
    <row r="188" spans="1:39" x14ac:dyDescent="0.2">
      <c r="A188" s="8"/>
      <c r="B188" s="8" t="s">
        <v>99</v>
      </c>
      <c r="C188" s="8" t="s">
        <v>142</v>
      </c>
      <c r="D188" s="9">
        <v>45</v>
      </c>
      <c r="E188" s="10" t="s">
        <v>28</v>
      </c>
      <c r="F188" s="10" t="s">
        <v>87</v>
      </c>
      <c r="G188" s="10" t="s">
        <v>87</v>
      </c>
      <c r="H188" s="11">
        <v>0.5</v>
      </c>
      <c r="I188" s="9">
        <v>48</v>
      </c>
      <c r="J188" s="9">
        <v>21</v>
      </c>
      <c r="K188" s="9">
        <v>16</v>
      </c>
      <c r="L188" s="9">
        <v>11</v>
      </c>
      <c r="M188" s="9"/>
      <c r="N188" s="9">
        <f t="shared" si="18"/>
        <v>53</v>
      </c>
      <c r="O188" s="12">
        <f t="shared" si="19"/>
        <v>0.55208333333333337</v>
      </c>
      <c r="P188" s="9" t="s">
        <v>39</v>
      </c>
      <c r="Q188" s="9">
        <v>9</v>
      </c>
      <c r="R188" s="9">
        <v>4</v>
      </c>
      <c r="S188" s="9">
        <v>5</v>
      </c>
      <c r="T188" s="9">
        <v>0</v>
      </c>
      <c r="U188" s="9">
        <v>0.44400000000000001</v>
      </c>
      <c r="V188" s="8"/>
      <c r="W188" s="11">
        <v>0.5</v>
      </c>
      <c r="X188" s="8">
        <v>48</v>
      </c>
      <c r="Y188" s="8">
        <v>16</v>
      </c>
      <c r="Z188" s="8">
        <v>26</v>
      </c>
      <c r="AA188" s="8">
        <v>6</v>
      </c>
      <c r="AB188" s="8">
        <v>0</v>
      </c>
      <c r="AC188" s="9">
        <f t="shared" si="23"/>
        <v>38</v>
      </c>
      <c r="AD188" s="12">
        <f t="shared" si="24"/>
        <v>0.39583333333333331</v>
      </c>
      <c r="AE188" s="9" t="s">
        <v>72</v>
      </c>
      <c r="AF188" s="8">
        <v>5</v>
      </c>
      <c r="AG188" s="8">
        <v>2</v>
      </c>
      <c r="AH188" s="8">
        <v>3</v>
      </c>
      <c r="AI188" s="8">
        <v>0</v>
      </c>
      <c r="AJ188" s="8">
        <v>0.4</v>
      </c>
      <c r="AK188" s="13">
        <f t="shared" si="20"/>
        <v>0.43229166666666663</v>
      </c>
      <c r="AL188" s="13">
        <f t="shared" si="21"/>
        <v>0.11979166666666674</v>
      </c>
      <c r="AM188" s="14">
        <f t="shared" si="22"/>
        <v>11.5</v>
      </c>
    </row>
    <row r="189" spans="1:39" x14ac:dyDescent="0.2">
      <c r="A189" s="8"/>
      <c r="B189" s="8" t="s">
        <v>104</v>
      </c>
      <c r="C189" s="8" t="s">
        <v>142</v>
      </c>
      <c r="D189" s="9">
        <v>48</v>
      </c>
      <c r="E189" s="10" t="s">
        <v>28</v>
      </c>
      <c r="F189" s="10" t="s">
        <v>29</v>
      </c>
      <c r="G189" s="10" t="s">
        <v>29</v>
      </c>
      <c r="H189" s="11">
        <v>0.5</v>
      </c>
      <c r="I189" s="9">
        <v>48</v>
      </c>
      <c r="J189" s="9">
        <v>16</v>
      </c>
      <c r="K189" s="9">
        <v>26</v>
      </c>
      <c r="L189" s="9">
        <v>6</v>
      </c>
      <c r="M189" s="9"/>
      <c r="N189" s="9">
        <f t="shared" si="18"/>
        <v>38</v>
      </c>
      <c r="O189" s="12">
        <f t="shared" si="19"/>
        <v>0.39583333333333331</v>
      </c>
      <c r="P189" s="9" t="s">
        <v>69</v>
      </c>
      <c r="Q189" s="9">
        <v>3</v>
      </c>
      <c r="R189" s="9">
        <v>1</v>
      </c>
      <c r="S189" s="9">
        <v>2</v>
      </c>
      <c r="T189" s="9">
        <v>0</v>
      </c>
      <c r="U189" s="9">
        <v>0.33300000000000002</v>
      </c>
      <c r="V189" s="8"/>
      <c r="W189" s="11">
        <v>0.5</v>
      </c>
      <c r="X189" s="8">
        <v>48</v>
      </c>
      <c r="Y189" s="8">
        <v>10</v>
      </c>
      <c r="Z189" s="8">
        <v>33</v>
      </c>
      <c r="AA189" s="8">
        <v>5</v>
      </c>
      <c r="AB189" s="8">
        <v>0</v>
      </c>
      <c r="AC189" s="9">
        <f t="shared" si="23"/>
        <v>25</v>
      </c>
      <c r="AD189" s="12">
        <f t="shared" si="24"/>
        <v>0.26041666666666669</v>
      </c>
      <c r="AE189" s="9" t="s">
        <v>75</v>
      </c>
      <c r="AF189" s="8"/>
      <c r="AG189" s="8"/>
      <c r="AH189" s="8"/>
      <c r="AI189" s="8"/>
      <c r="AJ189" s="8"/>
      <c r="AK189" s="13">
        <f t="shared" si="20"/>
        <v>0.34427083333333336</v>
      </c>
      <c r="AL189" s="13">
        <f t="shared" si="21"/>
        <v>5.1562499999999956E-2</v>
      </c>
      <c r="AM189" s="14">
        <f t="shared" si="22"/>
        <v>4.9499999999999957</v>
      </c>
    </row>
    <row r="190" spans="1:39" x14ac:dyDescent="0.2">
      <c r="A190" s="8"/>
      <c r="B190" s="8" t="s">
        <v>143</v>
      </c>
      <c r="C190" s="8" t="s">
        <v>142</v>
      </c>
      <c r="D190" s="9">
        <v>34</v>
      </c>
      <c r="E190" s="10" t="s">
        <v>28</v>
      </c>
      <c r="F190" s="10" t="s">
        <v>77</v>
      </c>
      <c r="G190" s="10" t="s">
        <v>77</v>
      </c>
      <c r="H190" s="11">
        <v>0.5</v>
      </c>
      <c r="I190" s="9">
        <v>48</v>
      </c>
      <c r="J190" s="9">
        <v>8</v>
      </c>
      <c r="K190" s="9">
        <v>29</v>
      </c>
      <c r="L190" s="9">
        <v>11</v>
      </c>
      <c r="M190" s="9"/>
      <c r="N190" s="9">
        <f t="shared" si="18"/>
        <v>27</v>
      </c>
      <c r="O190" s="12">
        <f t="shared" si="19"/>
        <v>0.28125</v>
      </c>
      <c r="P190" s="9" t="s">
        <v>75</v>
      </c>
      <c r="Q190" s="9"/>
      <c r="R190" s="9"/>
      <c r="S190" s="9"/>
      <c r="T190" s="9"/>
      <c r="U190" s="9"/>
      <c r="V190" s="8"/>
      <c r="W190" s="11">
        <v>0.5</v>
      </c>
      <c r="X190" s="8">
        <v>48</v>
      </c>
      <c r="Y190" s="8">
        <v>15</v>
      </c>
      <c r="Z190" s="8">
        <v>29</v>
      </c>
      <c r="AA190" s="8">
        <v>4</v>
      </c>
      <c r="AB190" s="8">
        <v>0</v>
      </c>
      <c r="AC190" s="9">
        <f t="shared" si="23"/>
        <v>34</v>
      </c>
      <c r="AD190" s="12">
        <f t="shared" si="24"/>
        <v>0.35416666666666669</v>
      </c>
      <c r="AE190" s="9" t="s">
        <v>69</v>
      </c>
      <c r="AF190" s="8">
        <v>3</v>
      </c>
      <c r="AG190" s="8">
        <v>1</v>
      </c>
      <c r="AH190" s="8">
        <v>2</v>
      </c>
      <c r="AI190" s="8">
        <v>0</v>
      </c>
      <c r="AJ190" s="8">
        <v>0.33300000000000002</v>
      </c>
      <c r="AK190" s="13">
        <f t="shared" si="20"/>
        <v>0.40520833333333334</v>
      </c>
      <c r="AL190" s="13">
        <f t="shared" si="21"/>
        <v>-0.12395833333333334</v>
      </c>
      <c r="AM190" s="14">
        <f t="shared" si="22"/>
        <v>-11.899999999999999</v>
      </c>
    </row>
    <row r="191" spans="1:39" x14ac:dyDescent="0.2">
      <c r="A191" s="8"/>
      <c r="B191" s="8" t="s">
        <v>141</v>
      </c>
      <c r="C191" s="8" t="s">
        <v>142</v>
      </c>
      <c r="D191" s="9">
        <v>39</v>
      </c>
      <c r="E191" s="10" t="s">
        <v>28</v>
      </c>
      <c r="F191" s="10" t="s">
        <v>92</v>
      </c>
      <c r="G191" s="10" t="s">
        <v>92</v>
      </c>
      <c r="H191" s="11">
        <v>0.5</v>
      </c>
      <c r="I191" s="9">
        <v>48</v>
      </c>
      <c r="J191" s="9">
        <v>21</v>
      </c>
      <c r="K191" s="9">
        <v>19</v>
      </c>
      <c r="L191" s="9">
        <v>8</v>
      </c>
      <c r="M191" s="9"/>
      <c r="N191" s="9">
        <f t="shared" si="18"/>
        <v>50</v>
      </c>
      <c r="O191" s="12">
        <f t="shared" si="19"/>
        <v>0.52083333333333337</v>
      </c>
      <c r="P191" s="9" t="s">
        <v>35</v>
      </c>
      <c r="Q191" s="9">
        <v>3</v>
      </c>
      <c r="R191" s="9">
        <v>1</v>
      </c>
      <c r="S191" s="9">
        <v>2</v>
      </c>
      <c r="T191" s="9">
        <v>0</v>
      </c>
      <c r="U191" s="9">
        <v>0.33300000000000002</v>
      </c>
      <c r="V191" s="8"/>
      <c r="W191" s="11">
        <v>0.5</v>
      </c>
      <c r="X191" s="8">
        <v>48</v>
      </c>
      <c r="Y191" s="8">
        <v>27</v>
      </c>
      <c r="Z191" s="8">
        <v>11</v>
      </c>
      <c r="AA191" s="8">
        <v>10</v>
      </c>
      <c r="AB191" s="8">
        <v>0</v>
      </c>
      <c r="AC191" s="9">
        <f t="shared" si="23"/>
        <v>64</v>
      </c>
      <c r="AD191" s="12">
        <f t="shared" si="24"/>
        <v>0.66666666666666663</v>
      </c>
      <c r="AE191" s="9" t="s">
        <v>43</v>
      </c>
      <c r="AF191" s="8">
        <v>12</v>
      </c>
      <c r="AG191" s="8">
        <v>8</v>
      </c>
      <c r="AH191" s="8">
        <v>4</v>
      </c>
      <c r="AI191" s="8">
        <v>0</v>
      </c>
      <c r="AJ191" s="8">
        <v>0.66700000000000004</v>
      </c>
      <c r="AK191" s="13">
        <f t="shared" si="20"/>
        <v>0.60833333333333328</v>
      </c>
      <c r="AL191" s="13">
        <f t="shared" si="21"/>
        <v>-8.7499999999999911E-2</v>
      </c>
      <c r="AM191" s="14">
        <f t="shared" si="22"/>
        <v>-8.3999999999999915</v>
      </c>
    </row>
    <row r="192" spans="1:39" x14ac:dyDescent="0.2">
      <c r="A192" s="8"/>
      <c r="B192" s="8" t="s">
        <v>144</v>
      </c>
      <c r="C192" s="8" t="s">
        <v>142</v>
      </c>
      <c r="D192" s="9">
        <v>39</v>
      </c>
      <c r="E192" s="10" t="s">
        <v>28</v>
      </c>
      <c r="F192" s="10" t="s">
        <v>41</v>
      </c>
      <c r="G192" s="10" t="s">
        <v>41</v>
      </c>
      <c r="H192" s="11">
        <v>0.5</v>
      </c>
      <c r="I192" s="9">
        <v>48</v>
      </c>
      <c r="J192" s="9">
        <v>28</v>
      </c>
      <c r="K192" s="9">
        <v>14</v>
      </c>
      <c r="L192" s="9">
        <v>6</v>
      </c>
      <c r="M192" s="9"/>
      <c r="N192" s="9">
        <f t="shared" si="18"/>
        <v>62</v>
      </c>
      <c r="O192" s="12">
        <f t="shared" si="19"/>
        <v>0.64583333333333337</v>
      </c>
      <c r="P192" s="9" t="s">
        <v>43</v>
      </c>
      <c r="Q192" s="9">
        <v>7</v>
      </c>
      <c r="R192" s="9">
        <v>3</v>
      </c>
      <c r="S192" s="9">
        <v>4</v>
      </c>
      <c r="T192" s="9">
        <v>0</v>
      </c>
      <c r="U192" s="9">
        <v>0.42899999999999999</v>
      </c>
      <c r="V192" s="8"/>
      <c r="W192" s="11">
        <v>0.5</v>
      </c>
      <c r="X192" s="8">
        <v>48</v>
      </c>
      <c r="Y192" s="8">
        <v>25</v>
      </c>
      <c r="Z192" s="8">
        <v>17</v>
      </c>
      <c r="AA192" s="8">
        <v>6</v>
      </c>
      <c r="AB192" s="8">
        <v>0</v>
      </c>
      <c r="AC192" s="9">
        <f t="shared" si="23"/>
        <v>56</v>
      </c>
      <c r="AD192" s="12">
        <f t="shared" si="24"/>
        <v>0.58333333333333337</v>
      </c>
      <c r="AE192" s="9" t="s">
        <v>39</v>
      </c>
      <c r="AF192" s="8">
        <v>10</v>
      </c>
      <c r="AG192" s="8">
        <v>6</v>
      </c>
      <c r="AH192" s="8">
        <v>4</v>
      </c>
      <c r="AI192" s="8">
        <v>0</v>
      </c>
      <c r="AJ192" s="8">
        <v>0.60000000000000009</v>
      </c>
      <c r="AK192" s="13">
        <f t="shared" si="20"/>
        <v>0.5541666666666667</v>
      </c>
      <c r="AL192" s="13">
        <f t="shared" si="21"/>
        <v>9.1666666666666674E-2</v>
      </c>
      <c r="AM192" s="14">
        <f t="shared" si="22"/>
        <v>8.7999999999999972</v>
      </c>
    </row>
    <row r="193" spans="1:39" x14ac:dyDescent="0.2">
      <c r="A193" s="8"/>
      <c r="B193" s="8" t="s">
        <v>33</v>
      </c>
      <c r="C193" s="8" t="s">
        <v>145</v>
      </c>
      <c r="D193" s="9">
        <v>56</v>
      </c>
      <c r="E193" s="10" t="s">
        <v>28</v>
      </c>
      <c r="F193" s="10" t="s">
        <v>68</v>
      </c>
      <c r="G193" s="10" t="s">
        <v>68</v>
      </c>
      <c r="H193" s="11">
        <v>0.5</v>
      </c>
      <c r="I193" s="9">
        <v>48</v>
      </c>
      <c r="J193" s="9">
        <v>25</v>
      </c>
      <c r="K193" s="9">
        <v>17</v>
      </c>
      <c r="L193" s="9">
        <v>6</v>
      </c>
      <c r="M193" s="9"/>
      <c r="N193" s="9">
        <f t="shared" si="18"/>
        <v>56</v>
      </c>
      <c r="O193" s="12">
        <f t="shared" si="19"/>
        <v>0.58333333333333337</v>
      </c>
      <c r="P193" s="9" t="s">
        <v>39</v>
      </c>
      <c r="Q193" s="9">
        <v>5</v>
      </c>
      <c r="R193" s="9">
        <v>2</v>
      </c>
      <c r="S193" s="9">
        <v>3</v>
      </c>
      <c r="T193" s="9">
        <v>0</v>
      </c>
      <c r="U193" s="9">
        <v>0.4</v>
      </c>
      <c r="V193" s="8"/>
      <c r="W193" s="11">
        <v>0.5</v>
      </c>
      <c r="X193" s="8">
        <v>48</v>
      </c>
      <c r="Y193" s="8">
        <v>27</v>
      </c>
      <c r="Z193" s="8">
        <v>8</v>
      </c>
      <c r="AA193" s="8">
        <v>13</v>
      </c>
      <c r="AB193" s="8">
        <v>0</v>
      </c>
      <c r="AC193" s="9">
        <f t="shared" si="23"/>
        <v>67</v>
      </c>
      <c r="AD193" s="12">
        <f t="shared" si="24"/>
        <v>0.69791666666666663</v>
      </c>
      <c r="AE193" s="9" t="s">
        <v>30</v>
      </c>
      <c r="AF193" s="8">
        <v>11</v>
      </c>
      <c r="AG193" s="8">
        <v>8</v>
      </c>
      <c r="AH193" s="8">
        <v>3</v>
      </c>
      <c r="AI193" s="8">
        <v>0</v>
      </c>
      <c r="AJ193" s="8">
        <v>0.72699999999999998</v>
      </c>
      <c r="AK193" s="13">
        <f t="shared" si="20"/>
        <v>0.62864583333333335</v>
      </c>
      <c r="AL193" s="13">
        <f t="shared" si="21"/>
        <v>-4.5312499999999978E-2</v>
      </c>
      <c r="AM193" s="14">
        <f t="shared" si="22"/>
        <v>-4.3500000000000014</v>
      </c>
    </row>
    <row r="194" spans="1:39" x14ac:dyDescent="0.2">
      <c r="A194" s="8"/>
      <c r="B194" s="8" t="s">
        <v>143</v>
      </c>
      <c r="C194" s="8" t="s">
        <v>145</v>
      </c>
      <c r="D194" s="9">
        <v>35</v>
      </c>
      <c r="E194" s="10" t="s">
        <v>28</v>
      </c>
      <c r="F194" s="10" t="s">
        <v>77</v>
      </c>
      <c r="G194" s="10" t="s">
        <v>146</v>
      </c>
      <c r="H194" s="11">
        <v>0.5</v>
      </c>
      <c r="I194" s="9">
        <v>48</v>
      </c>
      <c r="J194" s="9">
        <v>16</v>
      </c>
      <c r="K194" s="9">
        <v>29</v>
      </c>
      <c r="L194" s="9">
        <v>3</v>
      </c>
      <c r="M194" s="9"/>
      <c r="N194" s="9">
        <f t="shared" si="18"/>
        <v>35</v>
      </c>
      <c r="O194" s="12">
        <f t="shared" si="19"/>
        <v>0.36458333333333331</v>
      </c>
      <c r="P194" s="9" t="s">
        <v>75</v>
      </c>
      <c r="Q194" s="9"/>
      <c r="R194" s="9"/>
      <c r="S194" s="9"/>
      <c r="T194" s="9"/>
      <c r="U194" s="9"/>
      <c r="V194" s="8"/>
      <c r="W194" s="11">
        <v>0.5</v>
      </c>
      <c r="X194" s="8">
        <v>48</v>
      </c>
      <c r="Y194" s="8">
        <v>8</v>
      </c>
      <c r="Z194" s="8">
        <v>29</v>
      </c>
      <c r="AA194" s="8">
        <v>11</v>
      </c>
      <c r="AB194" s="8">
        <v>0</v>
      </c>
      <c r="AC194" s="9">
        <f t="shared" si="23"/>
        <v>27</v>
      </c>
      <c r="AD194" s="12">
        <f t="shared" si="24"/>
        <v>0.28125</v>
      </c>
      <c r="AE194" s="9" t="s">
        <v>75</v>
      </c>
      <c r="AF194" s="8"/>
      <c r="AG194" s="8"/>
      <c r="AH194" s="8"/>
      <c r="AI194" s="8"/>
      <c r="AJ194" s="8"/>
      <c r="AK194" s="13">
        <f t="shared" si="20"/>
        <v>0.35781249999999998</v>
      </c>
      <c r="AL194" s="13">
        <f t="shared" si="21"/>
        <v>6.770833333333337E-3</v>
      </c>
      <c r="AM194" s="14">
        <f t="shared" si="22"/>
        <v>0.65000000000000568</v>
      </c>
    </row>
    <row r="195" spans="1:39" x14ac:dyDescent="0.2">
      <c r="A195" s="8"/>
      <c r="B195" s="8" t="s">
        <v>136</v>
      </c>
      <c r="C195" s="8" t="s">
        <v>145</v>
      </c>
      <c r="D195" s="9">
        <v>35</v>
      </c>
      <c r="E195" s="10" t="s">
        <v>28</v>
      </c>
      <c r="F195" s="10" t="s">
        <v>84</v>
      </c>
      <c r="G195" s="10" t="s">
        <v>85</v>
      </c>
      <c r="H195" s="11">
        <v>0.5</v>
      </c>
      <c r="I195" s="9">
        <v>48</v>
      </c>
      <c r="J195" s="9">
        <v>22</v>
      </c>
      <c r="K195" s="9">
        <v>23</v>
      </c>
      <c r="L195" s="9">
        <v>3</v>
      </c>
      <c r="M195" s="9"/>
      <c r="N195" s="9">
        <f t="shared" ref="N195:N258" si="25">2*J195+L195+M195</f>
        <v>47</v>
      </c>
      <c r="O195" s="12">
        <f t="shared" ref="O195:O258" si="26">N195/SUM(J195:M195)/2</f>
        <v>0.48958333333333331</v>
      </c>
      <c r="P195" s="9" t="s">
        <v>35</v>
      </c>
      <c r="Q195" s="9">
        <v>3</v>
      </c>
      <c r="R195" s="9">
        <v>1</v>
      </c>
      <c r="S195" s="9">
        <v>2</v>
      </c>
      <c r="T195" s="9">
        <v>0</v>
      </c>
      <c r="U195" s="9">
        <v>0.33300000000000002</v>
      </c>
      <c r="V195" s="8"/>
      <c r="W195" s="11">
        <v>0.5</v>
      </c>
      <c r="X195" s="8">
        <v>48</v>
      </c>
      <c r="Y195" s="8">
        <v>16</v>
      </c>
      <c r="Z195" s="8">
        <v>25</v>
      </c>
      <c r="AA195" s="8">
        <v>7</v>
      </c>
      <c r="AB195" s="8">
        <v>0</v>
      </c>
      <c r="AC195" s="9">
        <f t="shared" si="23"/>
        <v>39</v>
      </c>
      <c r="AD195" s="12">
        <f t="shared" si="24"/>
        <v>0.40625</v>
      </c>
      <c r="AE195" s="9" t="s">
        <v>72</v>
      </c>
      <c r="AF195" s="8">
        <v>5</v>
      </c>
      <c r="AG195" s="8">
        <v>2</v>
      </c>
      <c r="AH195" s="8">
        <v>3</v>
      </c>
      <c r="AI195" s="8">
        <v>0</v>
      </c>
      <c r="AJ195" s="8">
        <v>0.4</v>
      </c>
      <c r="AK195" s="13">
        <f t="shared" ref="AK195:AK258" si="27">IF(X195&lt;&gt;" ",(AD195-$AO$1*(AD195-W195))*(H195/W195),$AO$2)</f>
        <v>0.43906250000000002</v>
      </c>
      <c r="AL195" s="13">
        <f t="shared" ref="AL195:AL258" si="28">O195-AK195</f>
        <v>5.0520833333333293E-2</v>
      </c>
      <c r="AM195" s="14">
        <f t="shared" ref="AM195:AM258" si="29">N195-AK195*I195*2</f>
        <v>4.8499999999999943</v>
      </c>
    </row>
    <row r="196" spans="1:39" x14ac:dyDescent="0.2">
      <c r="A196" s="8"/>
      <c r="B196" s="8" t="s">
        <v>99</v>
      </c>
      <c r="C196" s="8" t="s">
        <v>145</v>
      </c>
      <c r="D196" s="9">
        <v>46</v>
      </c>
      <c r="E196" s="10" t="s">
        <v>28</v>
      </c>
      <c r="F196" s="10" t="s">
        <v>87</v>
      </c>
      <c r="G196" s="10" t="s">
        <v>87</v>
      </c>
      <c r="H196" s="11">
        <v>0.5</v>
      </c>
      <c r="I196" s="9">
        <v>48</v>
      </c>
      <c r="J196" s="9">
        <v>19</v>
      </c>
      <c r="K196" s="9">
        <v>25</v>
      </c>
      <c r="L196" s="9">
        <v>4</v>
      </c>
      <c r="M196" s="9"/>
      <c r="N196" s="9">
        <f t="shared" si="25"/>
        <v>42</v>
      </c>
      <c r="O196" s="12">
        <f t="shared" si="26"/>
        <v>0.4375</v>
      </c>
      <c r="P196" s="9" t="s">
        <v>72</v>
      </c>
      <c r="Q196" s="9">
        <v>12</v>
      </c>
      <c r="R196" s="9">
        <v>7</v>
      </c>
      <c r="S196" s="9">
        <v>5</v>
      </c>
      <c r="T196" s="9">
        <v>0</v>
      </c>
      <c r="U196" s="9">
        <v>0.58299999999999996</v>
      </c>
      <c r="V196" s="8"/>
      <c r="W196" s="11">
        <v>0.5</v>
      </c>
      <c r="X196" s="8">
        <v>48</v>
      </c>
      <c r="Y196" s="8">
        <v>21</v>
      </c>
      <c r="Z196" s="8">
        <v>16</v>
      </c>
      <c r="AA196" s="8">
        <v>11</v>
      </c>
      <c r="AB196" s="8">
        <v>0</v>
      </c>
      <c r="AC196" s="9">
        <f t="shared" si="23"/>
        <v>53</v>
      </c>
      <c r="AD196" s="12">
        <f t="shared" si="24"/>
        <v>0.55208333333333337</v>
      </c>
      <c r="AE196" s="9" t="s">
        <v>39</v>
      </c>
      <c r="AF196" s="8">
        <v>9</v>
      </c>
      <c r="AG196" s="8">
        <v>4</v>
      </c>
      <c r="AH196" s="8">
        <v>5</v>
      </c>
      <c r="AI196" s="8">
        <v>0</v>
      </c>
      <c r="AJ196" s="8">
        <v>0.44400000000000001</v>
      </c>
      <c r="AK196" s="13">
        <f t="shared" si="27"/>
        <v>0.53385416666666674</v>
      </c>
      <c r="AL196" s="13">
        <f t="shared" si="28"/>
        <v>-9.6354166666666741E-2</v>
      </c>
      <c r="AM196" s="14">
        <f t="shared" si="29"/>
        <v>-9.2500000000000071</v>
      </c>
    </row>
    <row r="197" spans="1:39" x14ac:dyDescent="0.2">
      <c r="A197" s="8"/>
      <c r="B197" s="8" t="s">
        <v>104</v>
      </c>
      <c r="C197" s="8" t="s">
        <v>145</v>
      </c>
      <c r="D197" s="9">
        <v>49</v>
      </c>
      <c r="E197" s="10" t="s">
        <v>28</v>
      </c>
      <c r="F197" s="10" t="s">
        <v>29</v>
      </c>
      <c r="G197" s="10" t="s">
        <v>29</v>
      </c>
      <c r="H197" s="11">
        <v>0.5</v>
      </c>
      <c r="I197" s="9">
        <v>48</v>
      </c>
      <c r="J197" s="9">
        <v>18</v>
      </c>
      <c r="K197" s="9">
        <v>27</v>
      </c>
      <c r="L197" s="9">
        <v>3</v>
      </c>
      <c r="M197" s="9"/>
      <c r="N197" s="9">
        <f t="shared" si="25"/>
        <v>39</v>
      </c>
      <c r="O197" s="12">
        <f t="shared" si="26"/>
        <v>0.40625</v>
      </c>
      <c r="P197" s="9" t="s">
        <v>69</v>
      </c>
      <c r="Q197" s="9">
        <v>3</v>
      </c>
      <c r="R197" s="9">
        <v>1</v>
      </c>
      <c r="S197" s="9">
        <v>2</v>
      </c>
      <c r="T197" s="9">
        <v>0</v>
      </c>
      <c r="U197" s="9">
        <v>0.33300000000000002</v>
      </c>
      <c r="V197" s="8"/>
      <c r="W197" s="11">
        <v>0.5</v>
      </c>
      <c r="X197" s="8">
        <v>48</v>
      </c>
      <c r="Y197" s="8">
        <v>16</v>
      </c>
      <c r="Z197" s="8">
        <v>26</v>
      </c>
      <c r="AA197" s="8">
        <v>6</v>
      </c>
      <c r="AB197" s="8">
        <v>0</v>
      </c>
      <c r="AC197" s="9">
        <f t="shared" si="23"/>
        <v>38</v>
      </c>
      <c r="AD197" s="12">
        <f t="shared" si="24"/>
        <v>0.39583333333333331</v>
      </c>
      <c r="AE197" s="9" t="s">
        <v>69</v>
      </c>
      <c r="AF197" s="8">
        <v>3</v>
      </c>
      <c r="AG197" s="8">
        <v>1</v>
      </c>
      <c r="AH197" s="8">
        <v>2</v>
      </c>
      <c r="AI197" s="8">
        <v>0</v>
      </c>
      <c r="AJ197" s="8">
        <v>0.33300000000000002</v>
      </c>
      <c r="AK197" s="13">
        <f t="shared" si="27"/>
        <v>0.43229166666666663</v>
      </c>
      <c r="AL197" s="13">
        <f t="shared" si="28"/>
        <v>-2.604166666666663E-2</v>
      </c>
      <c r="AM197" s="14">
        <f t="shared" si="29"/>
        <v>-2.5</v>
      </c>
    </row>
    <row r="198" spans="1:39" x14ac:dyDescent="0.2">
      <c r="A198" s="8"/>
      <c r="B198" s="8" t="s">
        <v>141</v>
      </c>
      <c r="C198" s="8" t="s">
        <v>145</v>
      </c>
      <c r="D198" s="9">
        <v>40</v>
      </c>
      <c r="E198" s="10" t="s">
        <v>28</v>
      </c>
      <c r="F198" s="10" t="s">
        <v>92</v>
      </c>
      <c r="G198" s="10" t="s">
        <v>92</v>
      </c>
      <c r="H198" s="11">
        <v>0.5</v>
      </c>
      <c r="I198" s="9">
        <v>48</v>
      </c>
      <c r="J198" s="9">
        <v>29</v>
      </c>
      <c r="K198" s="9">
        <v>17</v>
      </c>
      <c r="L198" s="9">
        <v>2</v>
      </c>
      <c r="M198" s="9"/>
      <c r="N198" s="9">
        <f t="shared" si="25"/>
        <v>60</v>
      </c>
      <c r="O198" s="12">
        <f t="shared" si="26"/>
        <v>0.625</v>
      </c>
      <c r="P198" s="9" t="s">
        <v>30</v>
      </c>
      <c r="Q198" s="9">
        <v>6</v>
      </c>
      <c r="R198" s="9">
        <v>2</v>
      </c>
      <c r="S198" s="9">
        <v>4</v>
      </c>
      <c r="T198" s="9">
        <v>0</v>
      </c>
      <c r="U198" s="9">
        <v>0.33300000000000002</v>
      </c>
      <c r="V198" s="8"/>
      <c r="W198" s="11">
        <v>0.5</v>
      </c>
      <c r="X198" s="8">
        <v>48</v>
      </c>
      <c r="Y198" s="8">
        <v>21</v>
      </c>
      <c r="Z198" s="8">
        <v>19</v>
      </c>
      <c r="AA198" s="8">
        <v>8</v>
      </c>
      <c r="AB198" s="8">
        <v>0</v>
      </c>
      <c r="AC198" s="9">
        <f t="shared" si="23"/>
        <v>50</v>
      </c>
      <c r="AD198" s="12">
        <f t="shared" si="24"/>
        <v>0.52083333333333337</v>
      </c>
      <c r="AE198" s="9" t="s">
        <v>35</v>
      </c>
      <c r="AF198" s="8">
        <v>3</v>
      </c>
      <c r="AG198" s="8">
        <v>1</v>
      </c>
      <c r="AH198" s="8">
        <v>2</v>
      </c>
      <c r="AI198" s="8">
        <v>0</v>
      </c>
      <c r="AJ198" s="8">
        <v>0.33300000000000002</v>
      </c>
      <c r="AK198" s="13">
        <f t="shared" si="27"/>
        <v>0.51354166666666667</v>
      </c>
      <c r="AL198" s="13">
        <f t="shared" si="28"/>
        <v>0.11145833333333333</v>
      </c>
      <c r="AM198" s="14">
        <f t="shared" si="29"/>
        <v>10.700000000000003</v>
      </c>
    </row>
    <row r="199" spans="1:39" x14ac:dyDescent="0.2">
      <c r="A199" s="8"/>
      <c r="B199" s="8" t="s">
        <v>144</v>
      </c>
      <c r="C199" s="8" t="s">
        <v>145</v>
      </c>
      <c r="D199" s="9">
        <v>40</v>
      </c>
      <c r="E199" s="10" t="s">
        <v>28</v>
      </c>
      <c r="F199" s="10" t="s">
        <v>41</v>
      </c>
      <c r="G199" s="10" t="s">
        <v>41</v>
      </c>
      <c r="H199" s="11">
        <v>0.5</v>
      </c>
      <c r="I199" s="9">
        <v>48</v>
      </c>
      <c r="J199" s="9">
        <v>27</v>
      </c>
      <c r="K199" s="9">
        <v>18</v>
      </c>
      <c r="L199" s="9">
        <v>3</v>
      </c>
      <c r="M199" s="9"/>
      <c r="N199" s="9">
        <f t="shared" si="25"/>
        <v>57</v>
      </c>
      <c r="O199" s="12">
        <f t="shared" si="26"/>
        <v>0.59375</v>
      </c>
      <c r="P199" s="9" t="s">
        <v>43</v>
      </c>
      <c r="Q199" s="9">
        <v>13</v>
      </c>
      <c r="R199" s="9">
        <v>8</v>
      </c>
      <c r="S199" s="9">
        <v>5</v>
      </c>
      <c r="T199" s="9">
        <v>0</v>
      </c>
      <c r="U199" s="9">
        <v>0.61499999999999999</v>
      </c>
      <c r="V199" s="8" t="s">
        <v>44</v>
      </c>
      <c r="W199" s="11">
        <v>0.5</v>
      </c>
      <c r="X199" s="8">
        <v>48</v>
      </c>
      <c r="Y199" s="8">
        <v>28</v>
      </c>
      <c r="Z199" s="8">
        <v>14</v>
      </c>
      <c r="AA199" s="8">
        <v>6</v>
      </c>
      <c r="AB199" s="8">
        <v>0</v>
      </c>
      <c r="AC199" s="9">
        <f t="shared" si="23"/>
        <v>62</v>
      </c>
      <c r="AD199" s="12">
        <f t="shared" si="24"/>
        <v>0.64583333333333337</v>
      </c>
      <c r="AE199" s="9" t="s">
        <v>43</v>
      </c>
      <c r="AF199" s="8">
        <v>7</v>
      </c>
      <c r="AG199" s="8">
        <v>3</v>
      </c>
      <c r="AH199" s="8">
        <v>4</v>
      </c>
      <c r="AI199" s="8">
        <v>0</v>
      </c>
      <c r="AJ199" s="8">
        <v>0.42899999999999999</v>
      </c>
      <c r="AK199" s="13">
        <f t="shared" si="27"/>
        <v>0.59479166666666672</v>
      </c>
      <c r="AL199" s="13">
        <f t="shared" si="28"/>
        <v>-1.0416666666667185E-3</v>
      </c>
      <c r="AM199" s="14">
        <f t="shared" si="29"/>
        <v>-0.10000000000000853</v>
      </c>
    </row>
    <row r="200" spans="1:39" x14ac:dyDescent="0.2">
      <c r="A200" s="8"/>
      <c r="B200" s="8" t="s">
        <v>33</v>
      </c>
      <c r="C200" s="8" t="s">
        <v>147</v>
      </c>
      <c r="D200" s="9">
        <v>57</v>
      </c>
      <c r="E200" s="10" t="s">
        <v>28</v>
      </c>
      <c r="F200" s="10" t="s">
        <v>68</v>
      </c>
      <c r="G200" s="10" t="s">
        <v>68</v>
      </c>
      <c r="H200" s="11">
        <v>0.5</v>
      </c>
      <c r="I200" s="9">
        <v>50</v>
      </c>
      <c r="J200" s="9">
        <v>24</v>
      </c>
      <c r="K200" s="9">
        <v>17</v>
      </c>
      <c r="L200" s="9">
        <v>9</v>
      </c>
      <c r="M200" s="9"/>
      <c r="N200" s="9">
        <f t="shared" si="25"/>
        <v>57</v>
      </c>
      <c r="O200" s="12">
        <f t="shared" si="26"/>
        <v>0.56999999999999995</v>
      </c>
      <c r="P200" s="9" t="s">
        <v>43</v>
      </c>
      <c r="Q200" s="9">
        <v>9</v>
      </c>
      <c r="R200" s="9">
        <v>4</v>
      </c>
      <c r="S200" s="9">
        <v>5</v>
      </c>
      <c r="T200" s="9">
        <v>0</v>
      </c>
      <c r="U200" s="9">
        <v>0.44400000000000001</v>
      </c>
      <c r="V200" s="8"/>
      <c r="W200" s="11">
        <v>0.5</v>
      </c>
      <c r="X200" s="8">
        <v>48</v>
      </c>
      <c r="Y200" s="8">
        <v>25</v>
      </c>
      <c r="Z200" s="8">
        <v>17</v>
      </c>
      <c r="AA200" s="8">
        <v>6</v>
      </c>
      <c r="AB200" s="8">
        <v>0</v>
      </c>
      <c r="AC200" s="9">
        <f t="shared" si="23"/>
        <v>56</v>
      </c>
      <c r="AD200" s="12">
        <f t="shared" si="24"/>
        <v>0.58333333333333337</v>
      </c>
      <c r="AE200" s="9" t="s">
        <v>39</v>
      </c>
      <c r="AF200" s="8">
        <v>5</v>
      </c>
      <c r="AG200" s="8">
        <v>2</v>
      </c>
      <c r="AH200" s="8">
        <v>3</v>
      </c>
      <c r="AI200" s="8">
        <v>0</v>
      </c>
      <c r="AJ200" s="8">
        <v>0.4</v>
      </c>
      <c r="AK200" s="13">
        <f t="shared" si="27"/>
        <v>0.5541666666666667</v>
      </c>
      <c r="AL200" s="13">
        <f t="shared" si="28"/>
        <v>1.5833333333333255E-2</v>
      </c>
      <c r="AM200" s="14">
        <f t="shared" si="29"/>
        <v>1.5833333333333286</v>
      </c>
    </row>
    <row r="201" spans="1:39" x14ac:dyDescent="0.2">
      <c r="A201" s="8"/>
      <c r="B201" s="8" t="s">
        <v>136</v>
      </c>
      <c r="C201" s="8" t="s">
        <v>147</v>
      </c>
      <c r="D201" s="9">
        <v>36</v>
      </c>
      <c r="E201" s="10" t="s">
        <v>28</v>
      </c>
      <c r="F201" s="10" t="s">
        <v>84</v>
      </c>
      <c r="G201" s="10" t="s">
        <v>85</v>
      </c>
      <c r="H201" s="11">
        <v>0.5</v>
      </c>
      <c r="I201" s="9">
        <v>50</v>
      </c>
      <c r="J201" s="9">
        <v>17</v>
      </c>
      <c r="K201" s="9">
        <v>18</v>
      </c>
      <c r="L201" s="9">
        <v>15</v>
      </c>
      <c r="M201" s="9"/>
      <c r="N201" s="9">
        <f t="shared" si="25"/>
        <v>49</v>
      </c>
      <c r="O201" s="12">
        <f t="shared" si="26"/>
        <v>0.49</v>
      </c>
      <c r="P201" s="9" t="s">
        <v>72</v>
      </c>
      <c r="Q201" s="9"/>
      <c r="R201" s="9"/>
      <c r="S201" s="9"/>
      <c r="T201" s="9"/>
      <c r="U201" s="9"/>
      <c r="V201" s="8"/>
      <c r="W201" s="11">
        <v>0.5</v>
      </c>
      <c r="X201" s="8">
        <v>48</v>
      </c>
      <c r="Y201" s="8">
        <v>22</v>
      </c>
      <c r="Z201" s="8">
        <v>23</v>
      </c>
      <c r="AA201" s="8">
        <v>3</v>
      </c>
      <c r="AB201" s="8">
        <v>0</v>
      </c>
      <c r="AC201" s="9">
        <f t="shared" si="23"/>
        <v>47</v>
      </c>
      <c r="AD201" s="12">
        <f t="shared" si="24"/>
        <v>0.48958333333333331</v>
      </c>
      <c r="AE201" s="9" t="s">
        <v>35</v>
      </c>
      <c r="AF201" s="8">
        <v>3</v>
      </c>
      <c r="AG201" s="8">
        <v>1</v>
      </c>
      <c r="AH201" s="8">
        <v>2</v>
      </c>
      <c r="AI201" s="8">
        <v>0</v>
      </c>
      <c r="AJ201" s="8">
        <v>0.33300000000000002</v>
      </c>
      <c r="AK201" s="13">
        <f t="shared" si="27"/>
        <v>0.49322916666666666</v>
      </c>
      <c r="AL201" s="13">
        <f t="shared" si="28"/>
        <v>-3.2291666666666718E-3</v>
      </c>
      <c r="AM201" s="14">
        <f t="shared" si="29"/>
        <v>-0.3229166666666643</v>
      </c>
    </row>
    <row r="202" spans="1:39" x14ac:dyDescent="0.2">
      <c r="A202" s="8"/>
      <c r="B202" s="8" t="s">
        <v>99</v>
      </c>
      <c r="C202" s="8" t="s">
        <v>147</v>
      </c>
      <c r="D202" s="9">
        <v>47</v>
      </c>
      <c r="E202" s="10" t="s">
        <v>28</v>
      </c>
      <c r="F202" s="10" t="s">
        <v>87</v>
      </c>
      <c r="G202" s="10" t="s">
        <v>87</v>
      </c>
      <c r="H202" s="11">
        <v>0.5</v>
      </c>
      <c r="I202" s="9">
        <v>50</v>
      </c>
      <c r="J202" s="9">
        <v>25</v>
      </c>
      <c r="K202" s="9">
        <v>14</v>
      </c>
      <c r="L202" s="9">
        <v>11</v>
      </c>
      <c r="M202" s="9"/>
      <c r="N202" s="9">
        <f t="shared" si="25"/>
        <v>61</v>
      </c>
      <c r="O202" s="12">
        <f t="shared" si="26"/>
        <v>0.61</v>
      </c>
      <c r="P202" s="9" t="s">
        <v>30</v>
      </c>
      <c r="Q202" s="9">
        <v>10</v>
      </c>
      <c r="R202" s="9">
        <v>8</v>
      </c>
      <c r="S202" s="9">
        <v>2</v>
      </c>
      <c r="T202" s="9">
        <v>0</v>
      </c>
      <c r="U202" s="9">
        <v>0.8</v>
      </c>
      <c r="V202" s="8" t="s">
        <v>44</v>
      </c>
      <c r="W202" s="11">
        <v>0.5</v>
      </c>
      <c r="X202" s="8">
        <v>48</v>
      </c>
      <c r="Y202" s="8">
        <v>19</v>
      </c>
      <c r="Z202" s="8">
        <v>25</v>
      </c>
      <c r="AA202" s="8">
        <v>4</v>
      </c>
      <c r="AB202" s="8">
        <v>0</v>
      </c>
      <c r="AC202" s="9">
        <f t="shared" si="23"/>
        <v>42</v>
      </c>
      <c r="AD202" s="12">
        <f t="shared" si="24"/>
        <v>0.4375</v>
      </c>
      <c r="AE202" s="9" t="s">
        <v>72</v>
      </c>
      <c r="AF202" s="8">
        <v>12</v>
      </c>
      <c r="AG202" s="8">
        <v>7</v>
      </c>
      <c r="AH202" s="8">
        <v>5</v>
      </c>
      <c r="AI202" s="8">
        <v>0</v>
      </c>
      <c r="AJ202" s="8">
        <v>0.58299999999999996</v>
      </c>
      <c r="AK202" s="13">
        <f t="shared" si="27"/>
        <v>0.45937499999999998</v>
      </c>
      <c r="AL202" s="13">
        <f t="shared" si="28"/>
        <v>0.15062500000000001</v>
      </c>
      <c r="AM202" s="14">
        <f t="shared" si="29"/>
        <v>15.0625</v>
      </c>
    </row>
    <row r="203" spans="1:39" x14ac:dyDescent="0.2">
      <c r="A203" s="8"/>
      <c r="B203" s="8" t="s">
        <v>104</v>
      </c>
      <c r="C203" s="8" t="s">
        <v>147</v>
      </c>
      <c r="D203" s="9">
        <v>50</v>
      </c>
      <c r="E203" s="10" t="s">
        <v>28</v>
      </c>
      <c r="F203" s="10" t="s">
        <v>29</v>
      </c>
      <c r="G203" s="10" t="s">
        <v>29</v>
      </c>
      <c r="H203" s="11">
        <v>0.5</v>
      </c>
      <c r="I203" s="9">
        <v>50</v>
      </c>
      <c r="J203" s="9">
        <v>19</v>
      </c>
      <c r="K203" s="9">
        <v>19</v>
      </c>
      <c r="L203" s="9">
        <v>12</v>
      </c>
      <c r="M203" s="9"/>
      <c r="N203" s="9">
        <f t="shared" si="25"/>
        <v>50</v>
      </c>
      <c r="O203" s="12">
        <f t="shared" si="26"/>
        <v>0.5</v>
      </c>
      <c r="P203" s="9" t="s">
        <v>35</v>
      </c>
      <c r="Q203" s="9">
        <v>5</v>
      </c>
      <c r="R203" s="9">
        <v>1</v>
      </c>
      <c r="S203" s="9">
        <v>4</v>
      </c>
      <c r="T203" s="9">
        <v>0</v>
      </c>
      <c r="U203" s="9">
        <v>0.2</v>
      </c>
      <c r="V203" s="8"/>
      <c r="W203" s="11">
        <v>0.5</v>
      </c>
      <c r="X203" s="8">
        <v>48</v>
      </c>
      <c r="Y203" s="8">
        <v>18</v>
      </c>
      <c r="Z203" s="8">
        <v>27</v>
      </c>
      <c r="AA203" s="8">
        <v>3</v>
      </c>
      <c r="AB203" s="8">
        <v>0</v>
      </c>
      <c r="AC203" s="9">
        <f t="shared" si="23"/>
        <v>39</v>
      </c>
      <c r="AD203" s="12">
        <f t="shared" si="24"/>
        <v>0.40625</v>
      </c>
      <c r="AE203" s="9" t="s">
        <v>69</v>
      </c>
      <c r="AF203" s="8">
        <v>3</v>
      </c>
      <c r="AG203" s="8">
        <v>1</v>
      </c>
      <c r="AH203" s="8">
        <v>2</v>
      </c>
      <c r="AI203" s="8">
        <v>0</v>
      </c>
      <c r="AJ203" s="8">
        <v>0.33300000000000002</v>
      </c>
      <c r="AK203" s="13">
        <f t="shared" si="27"/>
        <v>0.43906250000000002</v>
      </c>
      <c r="AL203" s="13">
        <f t="shared" si="28"/>
        <v>6.0937499999999978E-2</v>
      </c>
      <c r="AM203" s="14">
        <f t="shared" si="29"/>
        <v>6.09375</v>
      </c>
    </row>
    <row r="204" spans="1:39" x14ac:dyDescent="0.2">
      <c r="A204" s="8"/>
      <c r="B204" s="8" t="s">
        <v>141</v>
      </c>
      <c r="C204" s="8" t="s">
        <v>147</v>
      </c>
      <c r="D204" s="9">
        <v>41</v>
      </c>
      <c r="E204" s="10" t="s">
        <v>28</v>
      </c>
      <c r="F204" s="10" t="s">
        <v>92</v>
      </c>
      <c r="G204" s="10" t="s">
        <v>92</v>
      </c>
      <c r="H204" s="11">
        <v>0.5</v>
      </c>
      <c r="I204" s="9">
        <v>50</v>
      </c>
      <c r="J204" s="9">
        <v>11</v>
      </c>
      <c r="K204" s="9">
        <v>31</v>
      </c>
      <c r="L204" s="9">
        <v>8</v>
      </c>
      <c r="M204" s="9"/>
      <c r="N204" s="9">
        <f t="shared" si="25"/>
        <v>30</v>
      </c>
      <c r="O204" s="12">
        <f t="shared" si="26"/>
        <v>0.3</v>
      </c>
      <c r="P204" s="9" t="s">
        <v>69</v>
      </c>
      <c r="Q204" s="9"/>
      <c r="R204" s="9"/>
      <c r="S204" s="9"/>
      <c r="T204" s="9"/>
      <c r="U204" s="9"/>
      <c r="V204" s="8"/>
      <c r="W204" s="11">
        <v>0.5</v>
      </c>
      <c r="X204" s="8">
        <v>48</v>
      </c>
      <c r="Y204" s="8">
        <v>29</v>
      </c>
      <c r="Z204" s="8">
        <v>17</v>
      </c>
      <c r="AA204" s="8">
        <v>2</v>
      </c>
      <c r="AB204" s="8">
        <v>0</v>
      </c>
      <c r="AC204" s="9">
        <f t="shared" si="23"/>
        <v>60</v>
      </c>
      <c r="AD204" s="12">
        <f t="shared" si="24"/>
        <v>0.625</v>
      </c>
      <c r="AE204" s="9" t="s">
        <v>30</v>
      </c>
      <c r="AF204" s="8">
        <v>6</v>
      </c>
      <c r="AG204" s="8">
        <v>2</v>
      </c>
      <c r="AH204" s="8">
        <v>4</v>
      </c>
      <c r="AI204" s="8">
        <v>0</v>
      </c>
      <c r="AJ204" s="8">
        <v>0.33300000000000002</v>
      </c>
      <c r="AK204" s="13">
        <f t="shared" si="27"/>
        <v>0.58125000000000004</v>
      </c>
      <c r="AL204" s="13">
        <f t="shared" si="28"/>
        <v>-0.28125000000000006</v>
      </c>
      <c r="AM204" s="14">
        <f t="shared" si="29"/>
        <v>-28.125000000000007</v>
      </c>
    </row>
    <row r="205" spans="1:39" x14ac:dyDescent="0.2">
      <c r="A205" s="8"/>
      <c r="B205" s="8" t="s">
        <v>144</v>
      </c>
      <c r="C205" s="8" t="s">
        <v>147</v>
      </c>
      <c r="D205" s="9">
        <v>41</v>
      </c>
      <c r="E205" s="10" t="s">
        <v>28</v>
      </c>
      <c r="F205" s="10" t="s">
        <v>41</v>
      </c>
      <c r="G205" s="10" t="s">
        <v>41</v>
      </c>
      <c r="H205" s="11">
        <v>0.5</v>
      </c>
      <c r="I205" s="9">
        <v>50</v>
      </c>
      <c r="J205" s="9">
        <v>22</v>
      </c>
      <c r="K205" s="9">
        <v>19</v>
      </c>
      <c r="L205" s="9">
        <v>9</v>
      </c>
      <c r="M205" s="9"/>
      <c r="N205" s="9">
        <f t="shared" si="25"/>
        <v>53</v>
      </c>
      <c r="O205" s="12">
        <f t="shared" si="26"/>
        <v>0.53</v>
      </c>
      <c r="P205" s="9" t="s">
        <v>39</v>
      </c>
      <c r="Q205" s="9">
        <v>6</v>
      </c>
      <c r="R205" s="9">
        <v>2</v>
      </c>
      <c r="S205" s="9">
        <v>4</v>
      </c>
      <c r="T205" s="9">
        <v>0</v>
      </c>
      <c r="U205" s="9">
        <v>0.33300000000000002</v>
      </c>
      <c r="V205" s="8"/>
      <c r="W205" s="11">
        <v>0.5</v>
      </c>
      <c r="X205" s="8">
        <v>48</v>
      </c>
      <c r="Y205" s="8">
        <v>27</v>
      </c>
      <c r="Z205" s="8">
        <v>18</v>
      </c>
      <c r="AA205" s="8">
        <v>3</v>
      </c>
      <c r="AB205" s="8">
        <v>0</v>
      </c>
      <c r="AC205" s="9">
        <f t="shared" si="23"/>
        <v>57</v>
      </c>
      <c r="AD205" s="12">
        <f t="shared" si="24"/>
        <v>0.59375</v>
      </c>
      <c r="AE205" s="9" t="s">
        <v>43</v>
      </c>
      <c r="AF205" s="8">
        <v>13</v>
      </c>
      <c r="AG205" s="8">
        <v>8</v>
      </c>
      <c r="AH205" s="8">
        <v>5</v>
      </c>
      <c r="AI205" s="8">
        <v>0</v>
      </c>
      <c r="AJ205" s="8">
        <v>0.61499999999999999</v>
      </c>
      <c r="AK205" s="13">
        <f t="shared" si="27"/>
        <v>0.56093749999999998</v>
      </c>
      <c r="AL205" s="13">
        <f t="shared" si="28"/>
        <v>-3.0937499999999951E-2</v>
      </c>
      <c r="AM205" s="14">
        <f t="shared" si="29"/>
        <v>-3.09375</v>
      </c>
    </row>
    <row r="206" spans="1:39" x14ac:dyDescent="0.2">
      <c r="A206" s="8"/>
      <c r="B206" s="8" t="s">
        <v>33</v>
      </c>
      <c r="C206" s="8" t="s">
        <v>148</v>
      </c>
      <c r="D206" s="9">
        <v>58</v>
      </c>
      <c r="E206" s="10" t="s">
        <v>28</v>
      </c>
      <c r="F206" s="10" t="s">
        <v>68</v>
      </c>
      <c r="G206" s="10" t="s">
        <v>68</v>
      </c>
      <c r="H206" s="11">
        <v>0.5</v>
      </c>
      <c r="I206" s="9">
        <v>50</v>
      </c>
      <c r="J206" s="9">
        <v>19</v>
      </c>
      <c r="K206" s="9">
        <v>26</v>
      </c>
      <c r="L206" s="9">
        <v>5</v>
      </c>
      <c r="M206" s="9"/>
      <c r="N206" s="9">
        <f t="shared" si="25"/>
        <v>43</v>
      </c>
      <c r="O206" s="12">
        <f t="shared" si="26"/>
        <v>0.43</v>
      </c>
      <c r="P206" s="9" t="s">
        <v>72</v>
      </c>
      <c r="Q206" s="9"/>
      <c r="R206" s="9"/>
      <c r="S206" s="9"/>
      <c r="T206" s="9"/>
      <c r="U206" s="9"/>
      <c r="V206" s="8"/>
      <c r="W206" s="11">
        <v>0.5</v>
      </c>
      <c r="X206" s="8">
        <v>50</v>
      </c>
      <c r="Y206" s="8">
        <v>24</v>
      </c>
      <c r="Z206" s="8">
        <v>17</v>
      </c>
      <c r="AA206" s="8">
        <v>9</v>
      </c>
      <c r="AB206" s="8">
        <v>0</v>
      </c>
      <c r="AC206" s="9">
        <f t="shared" si="23"/>
        <v>57</v>
      </c>
      <c r="AD206" s="12">
        <f t="shared" si="24"/>
        <v>0.56999999999999995</v>
      </c>
      <c r="AE206" s="9" t="s">
        <v>43</v>
      </c>
      <c r="AF206" s="8">
        <v>9</v>
      </c>
      <c r="AG206" s="8">
        <v>4</v>
      </c>
      <c r="AH206" s="8">
        <v>5</v>
      </c>
      <c r="AI206" s="8">
        <v>0</v>
      </c>
      <c r="AJ206" s="8">
        <v>0.44400000000000001</v>
      </c>
      <c r="AK206" s="13">
        <f t="shared" si="27"/>
        <v>0.54549999999999998</v>
      </c>
      <c r="AL206" s="13">
        <f t="shared" si="28"/>
        <v>-0.11549999999999999</v>
      </c>
      <c r="AM206" s="14">
        <f t="shared" si="29"/>
        <v>-11.549999999999997</v>
      </c>
    </row>
    <row r="207" spans="1:39" x14ac:dyDescent="0.2">
      <c r="A207" s="8"/>
      <c r="B207" s="8" t="s">
        <v>136</v>
      </c>
      <c r="C207" s="8" t="s">
        <v>148</v>
      </c>
      <c r="D207" s="9">
        <v>37</v>
      </c>
      <c r="E207" s="10" t="s">
        <v>28</v>
      </c>
      <c r="F207" s="10" t="s">
        <v>84</v>
      </c>
      <c r="G207" s="10" t="s">
        <v>85</v>
      </c>
      <c r="H207" s="11">
        <v>0.5</v>
      </c>
      <c r="I207" s="9">
        <v>50</v>
      </c>
      <c r="J207" s="9">
        <v>22</v>
      </c>
      <c r="K207" s="9">
        <v>23</v>
      </c>
      <c r="L207" s="9">
        <v>5</v>
      </c>
      <c r="M207" s="9"/>
      <c r="N207" s="9">
        <f t="shared" si="25"/>
        <v>49</v>
      </c>
      <c r="O207" s="12">
        <f t="shared" si="26"/>
        <v>0.49</v>
      </c>
      <c r="P207" s="9" t="s">
        <v>35</v>
      </c>
      <c r="Q207" s="9">
        <v>9</v>
      </c>
      <c r="R207" s="9">
        <v>4</v>
      </c>
      <c r="S207" s="9">
        <v>5</v>
      </c>
      <c r="T207" s="9">
        <v>0</v>
      </c>
      <c r="U207" s="9">
        <v>0.44400000000000001</v>
      </c>
      <c r="V207" s="8"/>
      <c r="W207" s="11">
        <v>0.5</v>
      </c>
      <c r="X207" s="8">
        <v>50</v>
      </c>
      <c r="Y207" s="8">
        <v>17</v>
      </c>
      <c r="Z207" s="8">
        <v>18</v>
      </c>
      <c r="AA207" s="8">
        <v>15</v>
      </c>
      <c r="AB207" s="8">
        <v>0</v>
      </c>
      <c r="AC207" s="9">
        <f t="shared" si="23"/>
        <v>49</v>
      </c>
      <c r="AD207" s="12">
        <f t="shared" si="24"/>
        <v>0.49</v>
      </c>
      <c r="AE207" s="9" t="s">
        <v>72</v>
      </c>
      <c r="AF207" s="8"/>
      <c r="AG207" s="8"/>
      <c r="AH207" s="8"/>
      <c r="AI207" s="8"/>
      <c r="AJ207" s="8"/>
      <c r="AK207" s="13">
        <f t="shared" si="27"/>
        <v>0.49349999999999999</v>
      </c>
      <c r="AL207" s="13">
        <f t="shared" si="28"/>
        <v>-3.5000000000000031E-3</v>
      </c>
      <c r="AM207" s="14">
        <f t="shared" si="29"/>
        <v>-0.35000000000000142</v>
      </c>
    </row>
    <row r="208" spans="1:39" x14ac:dyDescent="0.2">
      <c r="A208" s="8"/>
      <c r="B208" s="8" t="s">
        <v>99</v>
      </c>
      <c r="C208" s="8" t="s">
        <v>148</v>
      </c>
      <c r="D208" s="9">
        <v>48</v>
      </c>
      <c r="E208" s="10" t="s">
        <v>28</v>
      </c>
      <c r="F208" s="10" t="s">
        <v>87</v>
      </c>
      <c r="G208" s="10" t="s">
        <v>87</v>
      </c>
      <c r="H208" s="11">
        <v>0.5</v>
      </c>
      <c r="I208" s="9">
        <v>50</v>
      </c>
      <c r="J208" s="9">
        <v>26</v>
      </c>
      <c r="K208" s="9">
        <v>18</v>
      </c>
      <c r="L208" s="9">
        <v>6</v>
      </c>
      <c r="M208" s="9"/>
      <c r="N208" s="9">
        <f t="shared" si="25"/>
        <v>58</v>
      </c>
      <c r="O208" s="12">
        <f t="shared" si="26"/>
        <v>0.57999999999999996</v>
      </c>
      <c r="P208" s="9" t="s">
        <v>43</v>
      </c>
      <c r="Q208" s="9">
        <v>5</v>
      </c>
      <c r="R208" s="9">
        <v>1</v>
      </c>
      <c r="S208" s="9">
        <v>4</v>
      </c>
      <c r="T208" s="9">
        <v>0</v>
      </c>
      <c r="U208" s="9">
        <v>0.2</v>
      </c>
      <c r="V208" s="8"/>
      <c r="W208" s="11">
        <v>0.5</v>
      </c>
      <c r="X208" s="8">
        <v>50</v>
      </c>
      <c r="Y208" s="8">
        <v>25</v>
      </c>
      <c r="Z208" s="8">
        <v>14</v>
      </c>
      <c r="AA208" s="8">
        <v>11</v>
      </c>
      <c r="AB208" s="8">
        <v>0</v>
      </c>
      <c r="AC208" s="9">
        <f t="shared" ref="AC208:AC271" si="30">2*Y208+AA208+AB208</f>
        <v>61</v>
      </c>
      <c r="AD208" s="12">
        <f t="shared" ref="AD208:AD271" si="31">AC208/SUM(Y208:AB208)/2</f>
        <v>0.61</v>
      </c>
      <c r="AE208" s="9" t="s">
        <v>30</v>
      </c>
      <c r="AF208" s="8">
        <v>10</v>
      </c>
      <c r="AG208" s="8">
        <v>8</v>
      </c>
      <c r="AH208" s="8">
        <v>2</v>
      </c>
      <c r="AI208" s="8">
        <v>0</v>
      </c>
      <c r="AJ208" s="8">
        <v>0.8</v>
      </c>
      <c r="AK208" s="13">
        <f t="shared" si="27"/>
        <v>0.57150000000000001</v>
      </c>
      <c r="AL208" s="13">
        <f t="shared" si="28"/>
        <v>8.499999999999952E-3</v>
      </c>
      <c r="AM208" s="14">
        <f t="shared" si="29"/>
        <v>0.85000000000000142</v>
      </c>
    </row>
    <row r="209" spans="1:39" x14ac:dyDescent="0.2">
      <c r="A209" s="8"/>
      <c r="B209" s="8" t="s">
        <v>104</v>
      </c>
      <c r="C209" s="8" t="s">
        <v>148</v>
      </c>
      <c r="D209" s="9">
        <v>51</v>
      </c>
      <c r="E209" s="10" t="s">
        <v>28</v>
      </c>
      <c r="F209" s="10" t="s">
        <v>29</v>
      </c>
      <c r="G209" s="10" t="s">
        <v>29</v>
      </c>
      <c r="H209" s="11">
        <v>0.5</v>
      </c>
      <c r="I209" s="9">
        <v>50</v>
      </c>
      <c r="J209" s="9">
        <v>38</v>
      </c>
      <c r="K209" s="9">
        <v>5</v>
      </c>
      <c r="L209" s="9">
        <v>7</v>
      </c>
      <c r="M209" s="9"/>
      <c r="N209" s="9">
        <f t="shared" si="25"/>
        <v>83</v>
      </c>
      <c r="O209" s="12">
        <f t="shared" si="26"/>
        <v>0.83</v>
      </c>
      <c r="P209" s="9" t="s">
        <v>30</v>
      </c>
      <c r="Q209" s="9">
        <v>9</v>
      </c>
      <c r="R209" s="9">
        <v>8</v>
      </c>
      <c r="S209" s="9">
        <v>1</v>
      </c>
      <c r="T209" s="9">
        <v>0</v>
      </c>
      <c r="U209" s="9">
        <v>0.88900000000000001</v>
      </c>
      <c r="V209" s="8" t="s">
        <v>44</v>
      </c>
      <c r="W209" s="11">
        <v>0.5</v>
      </c>
      <c r="X209" s="8">
        <v>50</v>
      </c>
      <c r="Y209" s="8">
        <v>19</v>
      </c>
      <c r="Z209" s="8">
        <v>19</v>
      </c>
      <c r="AA209" s="8">
        <v>12</v>
      </c>
      <c r="AB209" s="8">
        <v>0</v>
      </c>
      <c r="AC209" s="9">
        <f t="shared" si="30"/>
        <v>50</v>
      </c>
      <c r="AD209" s="12">
        <f t="shared" si="31"/>
        <v>0.5</v>
      </c>
      <c r="AE209" s="9" t="s">
        <v>35</v>
      </c>
      <c r="AF209" s="8">
        <v>5</v>
      </c>
      <c r="AG209" s="8">
        <v>1</v>
      </c>
      <c r="AH209" s="8">
        <v>4</v>
      </c>
      <c r="AI209" s="8">
        <v>0</v>
      </c>
      <c r="AJ209" s="8">
        <v>0.2</v>
      </c>
      <c r="AK209" s="13">
        <f t="shared" si="27"/>
        <v>0.5</v>
      </c>
      <c r="AL209" s="13">
        <f t="shared" si="28"/>
        <v>0.32999999999999996</v>
      </c>
      <c r="AM209" s="14">
        <f t="shared" si="29"/>
        <v>33</v>
      </c>
    </row>
    <row r="210" spans="1:39" x14ac:dyDescent="0.2">
      <c r="A210" s="8"/>
      <c r="B210" s="8" t="s">
        <v>141</v>
      </c>
      <c r="C210" s="8" t="s">
        <v>148</v>
      </c>
      <c r="D210" s="9">
        <v>42</v>
      </c>
      <c r="E210" s="10" t="s">
        <v>28</v>
      </c>
      <c r="F210" s="10" t="s">
        <v>92</v>
      </c>
      <c r="G210" s="10" t="s">
        <v>92</v>
      </c>
      <c r="H210" s="11">
        <v>0.5</v>
      </c>
      <c r="I210" s="9">
        <v>50</v>
      </c>
      <c r="J210" s="9">
        <v>6</v>
      </c>
      <c r="K210" s="9">
        <v>39</v>
      </c>
      <c r="L210" s="9">
        <v>5</v>
      </c>
      <c r="M210" s="9"/>
      <c r="N210" s="9">
        <f t="shared" si="25"/>
        <v>17</v>
      </c>
      <c r="O210" s="12">
        <f t="shared" si="26"/>
        <v>0.17</v>
      </c>
      <c r="P210" s="9" t="s">
        <v>69</v>
      </c>
      <c r="Q210" s="9"/>
      <c r="R210" s="9"/>
      <c r="S210" s="9"/>
      <c r="T210" s="9"/>
      <c r="U210" s="9"/>
      <c r="V210" s="8"/>
      <c r="W210" s="11">
        <v>0.5</v>
      </c>
      <c r="X210" s="8">
        <v>50</v>
      </c>
      <c r="Y210" s="8">
        <v>11</v>
      </c>
      <c r="Z210" s="8">
        <v>31</v>
      </c>
      <c r="AA210" s="8">
        <v>8</v>
      </c>
      <c r="AB210" s="8">
        <v>0</v>
      </c>
      <c r="AC210" s="9">
        <f t="shared" si="30"/>
        <v>30</v>
      </c>
      <c r="AD210" s="12">
        <f t="shared" si="31"/>
        <v>0.3</v>
      </c>
      <c r="AE210" s="9" t="s">
        <v>69</v>
      </c>
      <c r="AF210" s="8"/>
      <c r="AG210" s="8"/>
      <c r="AH210" s="8"/>
      <c r="AI210" s="8"/>
      <c r="AJ210" s="8"/>
      <c r="AK210" s="13">
        <f t="shared" si="27"/>
        <v>0.37</v>
      </c>
      <c r="AL210" s="13">
        <f t="shared" si="28"/>
        <v>-0.19999999999999998</v>
      </c>
      <c r="AM210" s="14">
        <f t="shared" si="29"/>
        <v>-20</v>
      </c>
    </row>
    <row r="211" spans="1:39" x14ac:dyDescent="0.2">
      <c r="A211" s="8"/>
      <c r="B211" s="8" t="s">
        <v>144</v>
      </c>
      <c r="C211" s="8" t="s">
        <v>148</v>
      </c>
      <c r="D211" s="9">
        <v>42</v>
      </c>
      <c r="E211" s="10" t="s">
        <v>28</v>
      </c>
      <c r="F211" s="10" t="s">
        <v>41</v>
      </c>
      <c r="G211" s="10" t="s">
        <v>41</v>
      </c>
      <c r="H211" s="11">
        <v>0.5</v>
      </c>
      <c r="I211" s="9">
        <v>50</v>
      </c>
      <c r="J211" s="9">
        <v>23</v>
      </c>
      <c r="K211" s="9">
        <v>23</v>
      </c>
      <c r="L211" s="9">
        <v>4</v>
      </c>
      <c r="M211" s="9"/>
      <c r="N211" s="9">
        <f t="shared" si="25"/>
        <v>50</v>
      </c>
      <c r="O211" s="12">
        <f t="shared" si="26"/>
        <v>0.5</v>
      </c>
      <c r="P211" s="9" t="s">
        <v>39</v>
      </c>
      <c r="Q211" s="9">
        <v>5</v>
      </c>
      <c r="R211" s="9">
        <v>1</v>
      </c>
      <c r="S211" s="9">
        <v>4</v>
      </c>
      <c r="T211" s="9">
        <v>0</v>
      </c>
      <c r="U211" s="9">
        <v>0.2</v>
      </c>
      <c r="V211" s="8"/>
      <c r="W211" s="11">
        <v>0.5</v>
      </c>
      <c r="X211" s="8">
        <v>50</v>
      </c>
      <c r="Y211" s="8">
        <v>22</v>
      </c>
      <c r="Z211" s="8">
        <v>19</v>
      </c>
      <c r="AA211" s="8">
        <v>9</v>
      </c>
      <c r="AB211" s="8">
        <v>0</v>
      </c>
      <c r="AC211" s="9">
        <f t="shared" si="30"/>
        <v>53</v>
      </c>
      <c r="AD211" s="12">
        <f t="shared" si="31"/>
        <v>0.53</v>
      </c>
      <c r="AE211" s="9" t="s">
        <v>39</v>
      </c>
      <c r="AF211" s="8">
        <v>6</v>
      </c>
      <c r="AG211" s="8">
        <v>2</v>
      </c>
      <c r="AH211" s="8">
        <v>4</v>
      </c>
      <c r="AI211" s="8">
        <v>0</v>
      </c>
      <c r="AJ211" s="8">
        <v>0.33300000000000002</v>
      </c>
      <c r="AK211" s="13">
        <f t="shared" si="27"/>
        <v>0.51950000000000007</v>
      </c>
      <c r="AL211" s="13">
        <f t="shared" si="28"/>
        <v>-1.9500000000000073E-2</v>
      </c>
      <c r="AM211" s="14">
        <f t="shared" si="29"/>
        <v>-1.9500000000000099</v>
      </c>
    </row>
    <row r="212" spans="1:39" x14ac:dyDescent="0.2">
      <c r="A212" s="8"/>
      <c r="B212" s="8" t="s">
        <v>33</v>
      </c>
      <c r="C212" s="8" t="s">
        <v>149</v>
      </c>
      <c r="D212" s="9">
        <v>59</v>
      </c>
      <c r="E212" s="10" t="s">
        <v>28</v>
      </c>
      <c r="F212" s="10" t="s">
        <v>68</v>
      </c>
      <c r="G212" s="10" t="s">
        <v>68</v>
      </c>
      <c r="H212" s="11">
        <v>0.5</v>
      </c>
      <c r="I212" s="9">
        <v>50</v>
      </c>
      <c r="J212" s="9">
        <v>16</v>
      </c>
      <c r="K212" s="9">
        <v>30</v>
      </c>
      <c r="L212" s="9">
        <v>4</v>
      </c>
      <c r="M212" s="9"/>
      <c r="N212" s="9">
        <f t="shared" si="25"/>
        <v>36</v>
      </c>
      <c r="O212" s="12">
        <f t="shared" si="26"/>
        <v>0.36</v>
      </c>
      <c r="P212" s="9" t="s">
        <v>35</v>
      </c>
      <c r="Q212" s="9">
        <v>7</v>
      </c>
      <c r="R212" s="9">
        <v>3</v>
      </c>
      <c r="S212" s="9">
        <v>4</v>
      </c>
      <c r="T212" s="9">
        <v>0</v>
      </c>
      <c r="U212" s="9">
        <v>0.42899999999999999</v>
      </c>
      <c r="V212" s="8"/>
      <c r="W212" s="11">
        <v>0.5</v>
      </c>
      <c r="X212" s="8">
        <v>50</v>
      </c>
      <c r="Y212" s="8">
        <v>19</v>
      </c>
      <c r="Z212" s="8">
        <v>26</v>
      </c>
      <c r="AA212" s="8">
        <v>5</v>
      </c>
      <c r="AB212" s="8">
        <v>0</v>
      </c>
      <c r="AC212" s="9">
        <f t="shared" si="30"/>
        <v>43</v>
      </c>
      <c r="AD212" s="12">
        <f t="shared" si="31"/>
        <v>0.43</v>
      </c>
      <c r="AE212" s="9" t="s">
        <v>72</v>
      </c>
      <c r="AF212" s="8"/>
      <c r="AG212" s="8"/>
      <c r="AH212" s="8"/>
      <c r="AI212" s="8"/>
      <c r="AJ212" s="8"/>
      <c r="AK212" s="13">
        <f t="shared" si="27"/>
        <v>0.45450000000000002</v>
      </c>
      <c r="AL212" s="13">
        <f t="shared" si="28"/>
        <v>-9.4500000000000028E-2</v>
      </c>
      <c r="AM212" s="14">
        <f t="shared" si="29"/>
        <v>-9.4500000000000028</v>
      </c>
    </row>
    <row r="213" spans="1:39" x14ac:dyDescent="0.2">
      <c r="A213" s="8"/>
      <c r="B213" s="8" t="s">
        <v>150</v>
      </c>
      <c r="C213" s="8" t="s">
        <v>149</v>
      </c>
      <c r="D213" s="9">
        <v>39</v>
      </c>
      <c r="E213" s="10" t="s">
        <v>28</v>
      </c>
      <c r="F213" s="10" t="s">
        <v>84</v>
      </c>
      <c r="G213" s="10" t="s">
        <v>85</v>
      </c>
      <c r="H213" s="11">
        <v>0.5</v>
      </c>
      <c r="I213" s="9">
        <v>49</v>
      </c>
      <c r="J213" s="9">
        <v>13</v>
      </c>
      <c r="K213" s="9">
        <v>29</v>
      </c>
      <c r="L213" s="9">
        <v>7</v>
      </c>
      <c r="M213" s="9"/>
      <c r="N213" s="9">
        <f t="shared" si="25"/>
        <v>33</v>
      </c>
      <c r="O213" s="12">
        <f t="shared" si="26"/>
        <v>0.33673469387755101</v>
      </c>
      <c r="P213" s="9" t="s">
        <v>72</v>
      </c>
      <c r="Q213" s="9"/>
      <c r="R213" s="9"/>
      <c r="S213" s="9"/>
      <c r="T213" s="9"/>
      <c r="U213" s="9"/>
      <c r="V213" s="8"/>
      <c r="W213" s="11">
        <v>0.5</v>
      </c>
      <c r="X213" s="8">
        <v>50</v>
      </c>
      <c r="Y213" s="8">
        <v>22</v>
      </c>
      <c r="Z213" s="8">
        <v>23</v>
      </c>
      <c r="AA213" s="8">
        <v>5</v>
      </c>
      <c r="AB213" s="8">
        <v>0</v>
      </c>
      <c r="AC213" s="9">
        <f t="shared" si="30"/>
        <v>49</v>
      </c>
      <c r="AD213" s="12">
        <f t="shared" si="31"/>
        <v>0.49</v>
      </c>
      <c r="AE213" s="9" t="s">
        <v>35</v>
      </c>
      <c r="AF213" s="8">
        <v>9</v>
      </c>
      <c r="AG213" s="8">
        <v>4</v>
      </c>
      <c r="AH213" s="8">
        <v>5</v>
      </c>
      <c r="AI213" s="8">
        <v>0</v>
      </c>
      <c r="AJ213" s="8">
        <v>0.44400000000000001</v>
      </c>
      <c r="AK213" s="13">
        <f t="shared" si="27"/>
        <v>0.49349999999999999</v>
      </c>
      <c r="AL213" s="13">
        <f t="shared" si="28"/>
        <v>-0.15676530612244899</v>
      </c>
      <c r="AM213" s="14">
        <f t="shared" si="29"/>
        <v>-15.363</v>
      </c>
    </row>
    <row r="214" spans="1:39" x14ac:dyDescent="0.2">
      <c r="A214" s="8"/>
      <c r="B214" s="8" t="s">
        <v>136</v>
      </c>
      <c r="C214" s="8" t="s">
        <v>149</v>
      </c>
      <c r="D214" s="9">
        <v>38</v>
      </c>
      <c r="E214" s="10" t="s">
        <v>28</v>
      </c>
      <c r="F214" s="10" t="s">
        <v>84</v>
      </c>
      <c r="G214" s="10" t="s">
        <v>85</v>
      </c>
      <c r="H214" s="11">
        <v>0.5</v>
      </c>
      <c r="I214" s="9">
        <v>1</v>
      </c>
      <c r="J214" s="9">
        <v>0</v>
      </c>
      <c r="K214" s="9">
        <v>1</v>
      </c>
      <c r="L214" s="9">
        <v>0</v>
      </c>
      <c r="M214" s="9"/>
      <c r="N214" s="9">
        <f t="shared" si="25"/>
        <v>0</v>
      </c>
      <c r="O214" s="12">
        <f t="shared" si="26"/>
        <v>0</v>
      </c>
      <c r="P214" s="9" t="s">
        <v>72</v>
      </c>
      <c r="Q214" s="9"/>
      <c r="R214" s="9"/>
      <c r="S214" s="9"/>
      <c r="T214" s="9"/>
      <c r="U214" s="9"/>
      <c r="V214" s="8"/>
      <c r="W214" s="11">
        <v>0.5</v>
      </c>
      <c r="X214" s="8">
        <v>50</v>
      </c>
      <c r="Y214" s="8">
        <v>22</v>
      </c>
      <c r="Z214" s="8">
        <v>23</v>
      </c>
      <c r="AA214" s="8">
        <v>5</v>
      </c>
      <c r="AB214" s="8">
        <v>0</v>
      </c>
      <c r="AC214" s="9">
        <f t="shared" si="30"/>
        <v>49</v>
      </c>
      <c r="AD214" s="12">
        <f t="shared" si="31"/>
        <v>0.49</v>
      </c>
      <c r="AE214" s="9" t="s">
        <v>35</v>
      </c>
      <c r="AF214" s="8">
        <v>9</v>
      </c>
      <c r="AG214" s="8">
        <v>4</v>
      </c>
      <c r="AH214" s="8">
        <v>5</v>
      </c>
      <c r="AI214" s="8">
        <v>0</v>
      </c>
      <c r="AJ214" s="8">
        <v>0.44400000000000001</v>
      </c>
      <c r="AK214" s="13">
        <f t="shared" si="27"/>
        <v>0.49349999999999999</v>
      </c>
      <c r="AL214" s="13">
        <f t="shared" si="28"/>
        <v>-0.49349999999999999</v>
      </c>
      <c r="AM214" s="14">
        <f t="shared" si="29"/>
        <v>-0.98699999999999999</v>
      </c>
    </row>
    <row r="215" spans="1:39" x14ac:dyDescent="0.2">
      <c r="A215" s="8"/>
      <c r="B215" s="8" t="s">
        <v>99</v>
      </c>
      <c r="C215" s="8" t="s">
        <v>149</v>
      </c>
      <c r="D215" s="9">
        <v>49</v>
      </c>
      <c r="E215" s="10" t="s">
        <v>28</v>
      </c>
      <c r="F215" s="10" t="s">
        <v>87</v>
      </c>
      <c r="G215" s="10" t="s">
        <v>87</v>
      </c>
      <c r="H215" s="11">
        <v>0.5</v>
      </c>
      <c r="I215" s="9">
        <v>50</v>
      </c>
      <c r="J215" s="9">
        <v>31</v>
      </c>
      <c r="K215" s="9">
        <v>14</v>
      </c>
      <c r="L215" s="9">
        <v>5</v>
      </c>
      <c r="M215" s="9"/>
      <c r="N215" s="9">
        <f t="shared" si="25"/>
        <v>67</v>
      </c>
      <c r="O215" s="12">
        <f t="shared" si="26"/>
        <v>0.67</v>
      </c>
      <c r="P215" s="9" t="s">
        <v>43</v>
      </c>
      <c r="Q215" s="9">
        <v>14</v>
      </c>
      <c r="R215" s="9">
        <v>7</v>
      </c>
      <c r="S215" s="9">
        <v>7</v>
      </c>
      <c r="T215" s="9">
        <v>0</v>
      </c>
      <c r="U215" s="9">
        <v>0.5</v>
      </c>
      <c r="V215" s="8"/>
      <c r="W215" s="11">
        <v>0.5</v>
      </c>
      <c r="X215" s="8">
        <v>50</v>
      </c>
      <c r="Y215" s="8">
        <v>26</v>
      </c>
      <c r="Z215" s="8">
        <v>18</v>
      </c>
      <c r="AA215" s="8">
        <v>6</v>
      </c>
      <c r="AB215" s="8">
        <v>0</v>
      </c>
      <c r="AC215" s="9">
        <f t="shared" si="30"/>
        <v>58</v>
      </c>
      <c r="AD215" s="12">
        <f t="shared" si="31"/>
        <v>0.57999999999999996</v>
      </c>
      <c r="AE215" s="9" t="s">
        <v>43</v>
      </c>
      <c r="AF215" s="8">
        <v>5</v>
      </c>
      <c r="AG215" s="8">
        <v>1</v>
      </c>
      <c r="AH215" s="8">
        <v>4</v>
      </c>
      <c r="AI215" s="8">
        <v>0</v>
      </c>
      <c r="AJ215" s="8">
        <v>0.2</v>
      </c>
      <c r="AK215" s="13">
        <f t="shared" si="27"/>
        <v>0.55199999999999994</v>
      </c>
      <c r="AL215" s="13">
        <f t="shared" si="28"/>
        <v>0.1180000000000001</v>
      </c>
      <c r="AM215" s="14">
        <f t="shared" si="29"/>
        <v>11.800000000000004</v>
      </c>
    </row>
    <row r="216" spans="1:39" x14ac:dyDescent="0.2">
      <c r="A216" s="8"/>
      <c r="B216" s="8" t="s">
        <v>104</v>
      </c>
      <c r="C216" s="8" t="s">
        <v>149</v>
      </c>
      <c r="D216" s="9">
        <v>52</v>
      </c>
      <c r="E216" s="10" t="s">
        <v>28</v>
      </c>
      <c r="F216" s="10" t="s">
        <v>29</v>
      </c>
      <c r="G216" s="10" t="s">
        <v>29</v>
      </c>
      <c r="H216" s="11">
        <v>0.5</v>
      </c>
      <c r="I216" s="9">
        <v>50</v>
      </c>
      <c r="J216" s="9">
        <v>38</v>
      </c>
      <c r="K216" s="9">
        <v>8</v>
      </c>
      <c r="L216" s="9">
        <v>4</v>
      </c>
      <c r="M216" s="9"/>
      <c r="N216" s="9">
        <f t="shared" si="25"/>
        <v>80</v>
      </c>
      <c r="O216" s="12">
        <f t="shared" si="26"/>
        <v>0.8</v>
      </c>
      <c r="P216" s="9" t="s">
        <v>30</v>
      </c>
      <c r="Q216" s="9">
        <v>6</v>
      </c>
      <c r="R216" s="9">
        <v>2</v>
      </c>
      <c r="S216" s="9">
        <v>4</v>
      </c>
      <c r="T216" s="9">
        <v>0</v>
      </c>
      <c r="U216" s="9">
        <v>0.33300000000000002</v>
      </c>
      <c r="V216" s="8"/>
      <c r="W216" s="11">
        <v>0.5</v>
      </c>
      <c r="X216" s="8">
        <v>50</v>
      </c>
      <c r="Y216" s="8">
        <v>38</v>
      </c>
      <c r="Z216" s="8">
        <v>5</v>
      </c>
      <c r="AA216" s="8">
        <v>7</v>
      </c>
      <c r="AB216" s="8">
        <v>0</v>
      </c>
      <c r="AC216" s="9">
        <f t="shared" si="30"/>
        <v>83</v>
      </c>
      <c r="AD216" s="12">
        <f t="shared" si="31"/>
        <v>0.83</v>
      </c>
      <c r="AE216" s="9" t="s">
        <v>30</v>
      </c>
      <c r="AF216" s="8">
        <v>9</v>
      </c>
      <c r="AG216" s="8">
        <v>8</v>
      </c>
      <c r="AH216" s="8">
        <v>1</v>
      </c>
      <c r="AI216" s="8">
        <v>0</v>
      </c>
      <c r="AJ216" s="8">
        <v>0.88900000000000001</v>
      </c>
      <c r="AK216" s="13">
        <f t="shared" si="27"/>
        <v>0.71450000000000002</v>
      </c>
      <c r="AL216" s="13">
        <f t="shared" si="28"/>
        <v>8.550000000000002E-2</v>
      </c>
      <c r="AM216" s="14">
        <f t="shared" si="29"/>
        <v>8.5499999999999972</v>
      </c>
    </row>
    <row r="217" spans="1:39" x14ac:dyDescent="0.2">
      <c r="A217" s="8"/>
      <c r="B217" s="8" t="s">
        <v>141</v>
      </c>
      <c r="C217" s="8" t="s">
        <v>149</v>
      </c>
      <c r="D217" s="9">
        <v>43</v>
      </c>
      <c r="E217" s="10" t="s">
        <v>28</v>
      </c>
      <c r="F217" s="10" t="s">
        <v>92</v>
      </c>
      <c r="G217" s="10" t="s">
        <v>92</v>
      </c>
      <c r="H217" s="11">
        <v>0.5</v>
      </c>
      <c r="I217" s="9">
        <v>50</v>
      </c>
      <c r="J217" s="9">
        <v>11</v>
      </c>
      <c r="K217" s="9">
        <v>29</v>
      </c>
      <c r="L217" s="9">
        <v>10</v>
      </c>
      <c r="M217" s="9"/>
      <c r="N217" s="9">
        <f t="shared" si="25"/>
        <v>32</v>
      </c>
      <c r="O217" s="12">
        <f t="shared" si="26"/>
        <v>0.32</v>
      </c>
      <c r="P217" s="9" t="s">
        <v>69</v>
      </c>
      <c r="Q217" s="9"/>
      <c r="R217" s="9"/>
      <c r="S217" s="9"/>
      <c r="T217" s="9"/>
      <c r="U217" s="9"/>
      <c r="V217" s="8"/>
      <c r="W217" s="11">
        <v>0.5</v>
      </c>
      <c r="X217" s="8">
        <v>50</v>
      </c>
      <c r="Y217" s="8">
        <v>6</v>
      </c>
      <c r="Z217" s="8">
        <v>39</v>
      </c>
      <c r="AA217" s="8">
        <v>5</v>
      </c>
      <c r="AB217" s="8">
        <v>0</v>
      </c>
      <c r="AC217" s="9">
        <f t="shared" si="30"/>
        <v>17</v>
      </c>
      <c r="AD217" s="12">
        <f t="shared" si="31"/>
        <v>0.17</v>
      </c>
      <c r="AE217" s="9" t="s">
        <v>69</v>
      </c>
      <c r="AF217" s="8"/>
      <c r="AG217" s="8"/>
      <c r="AH217" s="8"/>
      <c r="AI217" s="8"/>
      <c r="AJ217" s="8"/>
      <c r="AK217" s="13">
        <f t="shared" si="27"/>
        <v>0.28549999999999998</v>
      </c>
      <c r="AL217" s="13">
        <f t="shared" si="28"/>
        <v>3.4500000000000031E-2</v>
      </c>
      <c r="AM217" s="14">
        <f t="shared" si="29"/>
        <v>3.4500000000000028</v>
      </c>
    </row>
    <row r="218" spans="1:39" x14ac:dyDescent="0.2">
      <c r="A218" s="8"/>
      <c r="B218" s="8" t="s">
        <v>144</v>
      </c>
      <c r="C218" s="8" t="s">
        <v>149</v>
      </c>
      <c r="D218" s="9">
        <v>43</v>
      </c>
      <c r="E218" s="10" t="s">
        <v>28</v>
      </c>
      <c r="F218" s="10" t="s">
        <v>41</v>
      </c>
      <c r="G218" s="10" t="s">
        <v>41</v>
      </c>
      <c r="H218" s="11">
        <v>0.5</v>
      </c>
      <c r="I218" s="9">
        <v>50</v>
      </c>
      <c r="J218" s="9">
        <v>24</v>
      </c>
      <c r="K218" s="9">
        <v>22</v>
      </c>
      <c r="L218" s="9">
        <v>4</v>
      </c>
      <c r="M218" s="9"/>
      <c r="N218" s="9">
        <f t="shared" si="25"/>
        <v>52</v>
      </c>
      <c r="O218" s="12">
        <f t="shared" si="26"/>
        <v>0.52</v>
      </c>
      <c r="P218" s="9" t="s">
        <v>39</v>
      </c>
      <c r="Q218" s="9">
        <v>13</v>
      </c>
      <c r="R218" s="9">
        <v>8</v>
      </c>
      <c r="S218" s="9">
        <v>5</v>
      </c>
      <c r="T218" s="9">
        <v>0</v>
      </c>
      <c r="U218" s="9">
        <v>0.61499999999999999</v>
      </c>
      <c r="V218" s="8" t="s">
        <v>44</v>
      </c>
      <c r="W218" s="11">
        <v>0.5</v>
      </c>
      <c r="X218" s="8">
        <v>50</v>
      </c>
      <c r="Y218" s="8">
        <v>23</v>
      </c>
      <c r="Z218" s="8">
        <v>23</v>
      </c>
      <c r="AA218" s="8">
        <v>4</v>
      </c>
      <c r="AB218" s="8">
        <v>0</v>
      </c>
      <c r="AC218" s="9">
        <f t="shared" si="30"/>
        <v>50</v>
      </c>
      <c r="AD218" s="12">
        <f t="shared" si="31"/>
        <v>0.5</v>
      </c>
      <c r="AE218" s="9" t="s">
        <v>39</v>
      </c>
      <c r="AF218" s="8">
        <v>5</v>
      </c>
      <c r="AG218" s="8">
        <v>1</v>
      </c>
      <c r="AH218" s="8">
        <v>4</v>
      </c>
      <c r="AI218" s="8">
        <v>0</v>
      </c>
      <c r="AJ218" s="8">
        <v>0.2</v>
      </c>
      <c r="AK218" s="13">
        <f t="shared" si="27"/>
        <v>0.5</v>
      </c>
      <c r="AL218" s="13">
        <f t="shared" si="28"/>
        <v>2.0000000000000018E-2</v>
      </c>
      <c r="AM218" s="14">
        <f t="shared" si="29"/>
        <v>2</v>
      </c>
    </row>
    <row r="219" spans="1:39" x14ac:dyDescent="0.2">
      <c r="A219" s="8"/>
      <c r="B219" s="8" t="s">
        <v>151</v>
      </c>
      <c r="C219" s="8" t="s">
        <v>152</v>
      </c>
      <c r="D219" s="9">
        <v>38</v>
      </c>
      <c r="E219" s="10" t="s">
        <v>28</v>
      </c>
      <c r="F219" s="10" t="s">
        <v>68</v>
      </c>
      <c r="G219" s="10" t="s">
        <v>68</v>
      </c>
      <c r="H219" s="11">
        <v>0.5</v>
      </c>
      <c r="I219" s="9">
        <v>50</v>
      </c>
      <c r="J219" s="9">
        <v>24</v>
      </c>
      <c r="K219" s="9">
        <v>18</v>
      </c>
      <c r="L219" s="9">
        <v>8</v>
      </c>
      <c r="M219" s="9"/>
      <c r="N219" s="9">
        <f t="shared" si="25"/>
        <v>56</v>
      </c>
      <c r="O219" s="12">
        <f t="shared" si="26"/>
        <v>0.56000000000000005</v>
      </c>
      <c r="P219" s="9" t="s">
        <v>43</v>
      </c>
      <c r="Q219" s="9">
        <v>10</v>
      </c>
      <c r="R219" s="9">
        <v>5</v>
      </c>
      <c r="S219" s="9">
        <v>5</v>
      </c>
      <c r="T219" s="9">
        <v>0</v>
      </c>
      <c r="U219" s="9">
        <v>0.5</v>
      </c>
      <c r="V219" s="8"/>
      <c r="W219" s="11">
        <v>0.5</v>
      </c>
      <c r="X219" s="8">
        <v>50</v>
      </c>
      <c r="Y219" s="8">
        <v>16</v>
      </c>
      <c r="Z219" s="8">
        <v>30</v>
      </c>
      <c r="AA219" s="8">
        <v>4</v>
      </c>
      <c r="AB219" s="8">
        <v>0</v>
      </c>
      <c r="AC219" s="9">
        <f t="shared" si="30"/>
        <v>36</v>
      </c>
      <c r="AD219" s="12">
        <f t="shared" si="31"/>
        <v>0.36</v>
      </c>
      <c r="AE219" s="9" t="s">
        <v>35</v>
      </c>
      <c r="AF219" s="8">
        <v>7</v>
      </c>
      <c r="AG219" s="8">
        <v>3</v>
      </c>
      <c r="AH219" s="8">
        <v>4</v>
      </c>
      <c r="AI219" s="8">
        <v>0</v>
      </c>
      <c r="AJ219" s="8">
        <v>0.42899999999999999</v>
      </c>
      <c r="AK219" s="13">
        <f t="shared" si="27"/>
        <v>0.40899999999999997</v>
      </c>
      <c r="AL219" s="13">
        <f t="shared" si="28"/>
        <v>0.15100000000000008</v>
      </c>
      <c r="AM219" s="14">
        <f t="shared" si="29"/>
        <v>15.100000000000001</v>
      </c>
    </row>
    <row r="220" spans="1:39" x14ac:dyDescent="0.2">
      <c r="A220" s="8"/>
      <c r="B220" s="8" t="s">
        <v>150</v>
      </c>
      <c r="C220" s="8" t="s">
        <v>152</v>
      </c>
      <c r="D220" s="9">
        <v>40</v>
      </c>
      <c r="E220" s="10" t="s">
        <v>28</v>
      </c>
      <c r="F220" s="10" t="s">
        <v>84</v>
      </c>
      <c r="G220" s="10" t="s">
        <v>85</v>
      </c>
      <c r="H220" s="11">
        <v>0.5</v>
      </c>
      <c r="I220" s="9">
        <v>50</v>
      </c>
      <c r="J220" s="9">
        <v>23</v>
      </c>
      <c r="K220" s="9">
        <v>20</v>
      </c>
      <c r="L220" s="9">
        <v>7</v>
      </c>
      <c r="M220" s="9"/>
      <c r="N220" s="9">
        <f t="shared" si="25"/>
        <v>53</v>
      </c>
      <c r="O220" s="12">
        <f t="shared" si="26"/>
        <v>0.53</v>
      </c>
      <c r="P220" s="9" t="s">
        <v>39</v>
      </c>
      <c r="Q220" s="9">
        <v>4</v>
      </c>
      <c r="R220" s="9">
        <v>0</v>
      </c>
      <c r="S220" s="9">
        <v>4</v>
      </c>
      <c r="T220" s="9">
        <v>0</v>
      </c>
      <c r="U220" s="9">
        <v>0</v>
      </c>
      <c r="V220" s="8"/>
      <c r="W220" s="11">
        <v>0.5</v>
      </c>
      <c r="X220" s="8">
        <v>50</v>
      </c>
      <c r="Y220" s="8">
        <v>13</v>
      </c>
      <c r="Z220" s="8">
        <v>30</v>
      </c>
      <c r="AA220" s="8">
        <v>7</v>
      </c>
      <c r="AB220" s="8">
        <v>0</v>
      </c>
      <c r="AC220" s="9">
        <f t="shared" si="30"/>
        <v>33</v>
      </c>
      <c r="AD220" s="12">
        <f t="shared" si="31"/>
        <v>0.33</v>
      </c>
      <c r="AE220" s="9" t="s">
        <v>72</v>
      </c>
      <c r="AF220" s="8"/>
      <c r="AG220" s="8"/>
      <c r="AH220" s="8"/>
      <c r="AI220" s="8"/>
      <c r="AJ220" s="8"/>
      <c r="AK220" s="13">
        <f t="shared" si="27"/>
        <v>0.38950000000000001</v>
      </c>
      <c r="AL220" s="13">
        <f t="shared" si="28"/>
        <v>0.14050000000000001</v>
      </c>
      <c r="AM220" s="14">
        <f t="shared" si="29"/>
        <v>14.049999999999997</v>
      </c>
    </row>
    <row r="221" spans="1:39" x14ac:dyDescent="0.2">
      <c r="A221" s="8"/>
      <c r="B221" s="8" t="s">
        <v>99</v>
      </c>
      <c r="C221" s="8" t="s">
        <v>152</v>
      </c>
      <c r="D221" s="9">
        <v>50</v>
      </c>
      <c r="E221" s="10" t="s">
        <v>28</v>
      </c>
      <c r="F221" s="10" t="s">
        <v>87</v>
      </c>
      <c r="G221" s="10" t="s">
        <v>87</v>
      </c>
      <c r="H221" s="11">
        <v>0.5</v>
      </c>
      <c r="I221" s="9">
        <v>50</v>
      </c>
      <c r="J221" s="9">
        <v>20</v>
      </c>
      <c r="K221" s="9">
        <v>20</v>
      </c>
      <c r="L221" s="9">
        <v>10</v>
      </c>
      <c r="M221" s="9"/>
      <c r="N221" s="9">
        <f t="shared" si="25"/>
        <v>50</v>
      </c>
      <c r="O221" s="12">
        <f t="shared" si="26"/>
        <v>0.5</v>
      </c>
      <c r="P221" s="9" t="s">
        <v>35</v>
      </c>
      <c r="Q221" s="9">
        <v>5</v>
      </c>
      <c r="R221" s="9">
        <v>1</v>
      </c>
      <c r="S221" s="9">
        <v>4</v>
      </c>
      <c r="T221" s="9">
        <v>0</v>
      </c>
      <c r="U221" s="9">
        <v>0.2</v>
      </c>
      <c r="V221" s="8"/>
      <c r="W221" s="11">
        <v>0.5</v>
      </c>
      <c r="X221" s="8">
        <v>50</v>
      </c>
      <c r="Y221" s="8">
        <v>31</v>
      </c>
      <c r="Z221" s="8">
        <v>14</v>
      </c>
      <c r="AA221" s="8">
        <v>5</v>
      </c>
      <c r="AB221" s="8">
        <v>0</v>
      </c>
      <c r="AC221" s="9">
        <f t="shared" si="30"/>
        <v>67</v>
      </c>
      <c r="AD221" s="12">
        <f t="shared" si="31"/>
        <v>0.67</v>
      </c>
      <c r="AE221" s="9" t="s">
        <v>43</v>
      </c>
      <c r="AF221" s="8">
        <v>14</v>
      </c>
      <c r="AG221" s="8">
        <v>7</v>
      </c>
      <c r="AH221" s="8">
        <v>7</v>
      </c>
      <c r="AI221" s="8">
        <v>0</v>
      </c>
      <c r="AJ221" s="8">
        <v>0.5</v>
      </c>
      <c r="AK221" s="13">
        <f t="shared" si="27"/>
        <v>0.61050000000000004</v>
      </c>
      <c r="AL221" s="13">
        <f t="shared" si="28"/>
        <v>-0.11050000000000004</v>
      </c>
      <c r="AM221" s="14">
        <f t="shared" si="29"/>
        <v>-11.050000000000004</v>
      </c>
    </row>
    <row r="222" spans="1:39" x14ac:dyDescent="0.2">
      <c r="A222" s="8"/>
      <c r="B222" s="8" t="s">
        <v>104</v>
      </c>
      <c r="C222" s="8" t="s">
        <v>152</v>
      </c>
      <c r="D222" s="9">
        <v>53</v>
      </c>
      <c r="E222" s="10" t="s">
        <v>28</v>
      </c>
      <c r="F222" s="10" t="s">
        <v>29</v>
      </c>
      <c r="G222" s="10" t="s">
        <v>29</v>
      </c>
      <c r="H222" s="11">
        <v>0.5</v>
      </c>
      <c r="I222" s="9">
        <v>50</v>
      </c>
      <c r="J222" s="9">
        <v>28</v>
      </c>
      <c r="K222" s="9">
        <v>17</v>
      </c>
      <c r="L222" s="9">
        <v>5</v>
      </c>
      <c r="M222" s="9"/>
      <c r="N222" s="9">
        <f t="shared" si="25"/>
        <v>61</v>
      </c>
      <c r="O222" s="12">
        <f t="shared" si="26"/>
        <v>0.61</v>
      </c>
      <c r="P222" s="9" t="s">
        <v>30</v>
      </c>
      <c r="Q222" s="9">
        <v>9</v>
      </c>
      <c r="R222" s="9">
        <v>8</v>
      </c>
      <c r="S222" s="9">
        <v>1</v>
      </c>
      <c r="T222" s="9">
        <v>0</v>
      </c>
      <c r="U222" s="9">
        <v>0.88900000000000001</v>
      </c>
      <c r="V222" s="8" t="s">
        <v>44</v>
      </c>
      <c r="W222" s="11">
        <v>0.5</v>
      </c>
      <c r="X222" s="8">
        <v>50</v>
      </c>
      <c r="Y222" s="8">
        <v>38</v>
      </c>
      <c r="Z222" s="8">
        <v>8</v>
      </c>
      <c r="AA222" s="8">
        <v>4</v>
      </c>
      <c r="AB222" s="8">
        <v>0</v>
      </c>
      <c r="AC222" s="9">
        <f t="shared" si="30"/>
        <v>80</v>
      </c>
      <c r="AD222" s="12">
        <f t="shared" si="31"/>
        <v>0.8</v>
      </c>
      <c r="AE222" s="9" t="s">
        <v>30</v>
      </c>
      <c r="AF222" s="8">
        <v>6</v>
      </c>
      <c r="AG222" s="8">
        <v>2</v>
      </c>
      <c r="AH222" s="8">
        <v>4</v>
      </c>
      <c r="AI222" s="8">
        <v>0</v>
      </c>
      <c r="AJ222" s="8">
        <v>0.33300000000000002</v>
      </c>
      <c r="AK222" s="13">
        <f t="shared" si="27"/>
        <v>0.69500000000000006</v>
      </c>
      <c r="AL222" s="13">
        <f t="shared" si="28"/>
        <v>-8.5000000000000075E-2</v>
      </c>
      <c r="AM222" s="14">
        <f t="shared" si="29"/>
        <v>-8.5</v>
      </c>
    </row>
    <row r="223" spans="1:39" x14ac:dyDescent="0.2">
      <c r="A223" s="8"/>
      <c r="B223" s="8" t="s">
        <v>141</v>
      </c>
      <c r="C223" s="8" t="s">
        <v>152</v>
      </c>
      <c r="D223" s="9">
        <v>44</v>
      </c>
      <c r="E223" s="10" t="s">
        <v>28</v>
      </c>
      <c r="F223" s="10" t="s">
        <v>92</v>
      </c>
      <c r="G223" s="10" t="s">
        <v>92</v>
      </c>
      <c r="H223" s="11">
        <v>0.5</v>
      </c>
      <c r="I223" s="9">
        <v>50</v>
      </c>
      <c r="J223" s="9">
        <v>13</v>
      </c>
      <c r="K223" s="9">
        <v>28</v>
      </c>
      <c r="L223" s="9">
        <v>9</v>
      </c>
      <c r="M223" s="9"/>
      <c r="N223" s="9">
        <f t="shared" si="25"/>
        <v>35</v>
      </c>
      <c r="O223" s="12">
        <f t="shared" si="26"/>
        <v>0.35</v>
      </c>
      <c r="P223" s="9" t="s">
        <v>69</v>
      </c>
      <c r="Q223" s="9"/>
      <c r="R223" s="9"/>
      <c r="S223" s="9"/>
      <c r="T223" s="9"/>
      <c r="U223" s="9"/>
      <c r="V223" s="8"/>
      <c r="W223" s="11">
        <v>0.5</v>
      </c>
      <c r="X223" s="8">
        <v>50</v>
      </c>
      <c r="Y223" s="8">
        <v>11</v>
      </c>
      <c r="Z223" s="8">
        <v>29</v>
      </c>
      <c r="AA223" s="8">
        <v>10</v>
      </c>
      <c r="AB223" s="8">
        <v>0</v>
      </c>
      <c r="AC223" s="9">
        <f t="shared" si="30"/>
        <v>32</v>
      </c>
      <c r="AD223" s="12">
        <f t="shared" si="31"/>
        <v>0.32</v>
      </c>
      <c r="AE223" s="9" t="s">
        <v>69</v>
      </c>
      <c r="AF223" s="8"/>
      <c r="AG223" s="8"/>
      <c r="AH223" s="8"/>
      <c r="AI223" s="8"/>
      <c r="AJ223" s="8"/>
      <c r="AK223" s="13">
        <f t="shared" si="27"/>
        <v>0.38300000000000001</v>
      </c>
      <c r="AL223" s="13">
        <f t="shared" si="28"/>
        <v>-3.3000000000000029E-2</v>
      </c>
      <c r="AM223" s="14">
        <f t="shared" si="29"/>
        <v>-3.2999999999999972</v>
      </c>
    </row>
    <row r="224" spans="1:39" x14ac:dyDescent="0.2">
      <c r="A224" s="8"/>
      <c r="B224" s="8" t="s">
        <v>144</v>
      </c>
      <c r="C224" s="8" t="s">
        <v>152</v>
      </c>
      <c r="D224" s="9">
        <v>44</v>
      </c>
      <c r="E224" s="10" t="s">
        <v>28</v>
      </c>
      <c r="F224" s="10" t="s">
        <v>41</v>
      </c>
      <c r="G224" s="10" t="s">
        <v>41</v>
      </c>
      <c r="H224" s="11">
        <v>0.5</v>
      </c>
      <c r="I224" s="9">
        <v>50</v>
      </c>
      <c r="J224" s="9">
        <v>19</v>
      </c>
      <c r="K224" s="9">
        <v>24</v>
      </c>
      <c r="L224" s="9">
        <v>7</v>
      </c>
      <c r="M224" s="9"/>
      <c r="N224" s="9">
        <f t="shared" si="25"/>
        <v>45</v>
      </c>
      <c r="O224" s="12">
        <f t="shared" si="26"/>
        <v>0.45</v>
      </c>
      <c r="P224" s="9" t="s">
        <v>72</v>
      </c>
      <c r="Q224" s="9"/>
      <c r="R224" s="9"/>
      <c r="S224" s="9"/>
      <c r="T224" s="9"/>
      <c r="U224" s="9"/>
      <c r="V224" s="8"/>
      <c r="W224" s="11">
        <v>0.5</v>
      </c>
      <c r="X224" s="8">
        <v>50</v>
      </c>
      <c r="Y224" s="8">
        <v>24</v>
      </c>
      <c r="Z224" s="8">
        <v>22</v>
      </c>
      <c r="AA224" s="8">
        <v>4</v>
      </c>
      <c r="AB224" s="8">
        <v>0</v>
      </c>
      <c r="AC224" s="9">
        <f t="shared" si="30"/>
        <v>52</v>
      </c>
      <c r="AD224" s="12">
        <f t="shared" si="31"/>
        <v>0.52</v>
      </c>
      <c r="AE224" s="9" t="s">
        <v>39</v>
      </c>
      <c r="AF224" s="8">
        <v>13</v>
      </c>
      <c r="AG224" s="8">
        <v>8</v>
      </c>
      <c r="AH224" s="8">
        <v>5</v>
      </c>
      <c r="AI224" s="8">
        <v>0</v>
      </c>
      <c r="AJ224" s="8">
        <v>0.61499999999999999</v>
      </c>
      <c r="AK224" s="13">
        <f t="shared" si="27"/>
        <v>0.51300000000000001</v>
      </c>
      <c r="AL224" s="13">
        <f t="shared" si="28"/>
        <v>-6.3E-2</v>
      </c>
      <c r="AM224" s="14">
        <f t="shared" si="29"/>
        <v>-6.3000000000000043</v>
      </c>
    </row>
    <row r="225" spans="1:39" x14ac:dyDescent="0.2">
      <c r="A225" s="8"/>
      <c r="B225" s="8" t="s">
        <v>151</v>
      </c>
      <c r="C225" s="8" t="s">
        <v>153</v>
      </c>
      <c r="D225" s="9">
        <v>39</v>
      </c>
      <c r="E225" s="10" t="s">
        <v>28</v>
      </c>
      <c r="F225" s="10" t="s">
        <v>68</v>
      </c>
      <c r="G225" s="10" t="s">
        <v>68</v>
      </c>
      <c r="H225" s="11">
        <v>0.5</v>
      </c>
      <c r="I225" s="9">
        <v>60</v>
      </c>
      <c r="J225" s="9">
        <v>26</v>
      </c>
      <c r="K225" s="9">
        <v>23</v>
      </c>
      <c r="L225" s="9">
        <v>11</v>
      </c>
      <c r="M225" s="9"/>
      <c r="N225" s="9">
        <f t="shared" si="25"/>
        <v>63</v>
      </c>
      <c r="O225" s="12">
        <f t="shared" si="26"/>
        <v>0.52500000000000002</v>
      </c>
      <c r="P225" s="9" t="s">
        <v>39</v>
      </c>
      <c r="Q225" s="9">
        <v>5</v>
      </c>
      <c r="R225" s="9">
        <v>1</v>
      </c>
      <c r="S225" s="9">
        <v>4</v>
      </c>
      <c r="T225" s="9">
        <v>0</v>
      </c>
      <c r="U225" s="9">
        <v>0.2</v>
      </c>
      <c r="V225" s="8"/>
      <c r="W225" s="11">
        <v>0.5</v>
      </c>
      <c r="X225" s="8">
        <v>50</v>
      </c>
      <c r="Y225" s="8">
        <v>24</v>
      </c>
      <c r="Z225" s="8">
        <v>18</v>
      </c>
      <c r="AA225" s="8">
        <v>8</v>
      </c>
      <c r="AB225" s="8">
        <v>0</v>
      </c>
      <c r="AC225" s="9">
        <f t="shared" si="30"/>
        <v>56</v>
      </c>
      <c r="AD225" s="12">
        <f t="shared" si="31"/>
        <v>0.56000000000000005</v>
      </c>
      <c r="AE225" s="9" t="s">
        <v>43</v>
      </c>
      <c r="AF225" s="8">
        <v>10</v>
      </c>
      <c r="AG225" s="8">
        <v>5</v>
      </c>
      <c r="AH225" s="8">
        <v>5</v>
      </c>
      <c r="AI225" s="8">
        <v>0</v>
      </c>
      <c r="AJ225" s="8">
        <v>0.5</v>
      </c>
      <c r="AK225" s="13">
        <f t="shared" si="27"/>
        <v>0.53900000000000003</v>
      </c>
      <c r="AL225" s="13">
        <f t="shared" si="28"/>
        <v>-1.4000000000000012E-2</v>
      </c>
      <c r="AM225" s="14">
        <f t="shared" si="29"/>
        <v>-1.6800000000000068</v>
      </c>
    </row>
    <row r="226" spans="1:39" x14ac:dyDescent="0.2">
      <c r="A226" s="8"/>
      <c r="B226" s="8" t="s">
        <v>150</v>
      </c>
      <c r="C226" s="8" t="s">
        <v>153</v>
      </c>
      <c r="D226" s="9">
        <v>41</v>
      </c>
      <c r="E226" s="10" t="s">
        <v>28</v>
      </c>
      <c r="F226" s="10" t="s">
        <v>84</v>
      </c>
      <c r="G226" s="10" t="s">
        <v>85</v>
      </c>
      <c r="H226" s="11">
        <v>0.5</v>
      </c>
      <c r="I226" s="9">
        <v>60</v>
      </c>
      <c r="J226" s="9">
        <v>19</v>
      </c>
      <c r="K226" s="9">
        <v>37</v>
      </c>
      <c r="L226" s="9">
        <v>4</v>
      </c>
      <c r="M226" s="9"/>
      <c r="N226" s="9">
        <f t="shared" si="25"/>
        <v>42</v>
      </c>
      <c r="O226" s="12">
        <f t="shared" si="26"/>
        <v>0.35</v>
      </c>
      <c r="P226" s="9" t="s">
        <v>69</v>
      </c>
      <c r="Q226" s="9"/>
      <c r="R226" s="9"/>
      <c r="S226" s="9"/>
      <c r="T226" s="9"/>
      <c r="U226" s="9"/>
      <c r="V226" s="8"/>
      <c r="W226" s="11">
        <v>0.5</v>
      </c>
      <c r="X226" s="8">
        <v>50</v>
      </c>
      <c r="Y226" s="8">
        <v>23</v>
      </c>
      <c r="Z226" s="8">
        <v>20</v>
      </c>
      <c r="AA226" s="8">
        <v>7</v>
      </c>
      <c r="AB226" s="8">
        <v>0</v>
      </c>
      <c r="AC226" s="9">
        <f t="shared" si="30"/>
        <v>53</v>
      </c>
      <c r="AD226" s="12">
        <f t="shared" si="31"/>
        <v>0.53</v>
      </c>
      <c r="AE226" s="9" t="s">
        <v>39</v>
      </c>
      <c r="AF226" s="8">
        <v>4</v>
      </c>
      <c r="AG226" s="8">
        <v>0</v>
      </c>
      <c r="AH226" s="8">
        <v>4</v>
      </c>
      <c r="AI226" s="8">
        <v>0</v>
      </c>
      <c r="AJ226" s="8">
        <v>0</v>
      </c>
      <c r="AK226" s="13">
        <f t="shared" si="27"/>
        <v>0.51950000000000007</v>
      </c>
      <c r="AL226" s="13">
        <f t="shared" si="28"/>
        <v>-0.1695000000000001</v>
      </c>
      <c r="AM226" s="14">
        <f t="shared" si="29"/>
        <v>-20.340000000000011</v>
      </c>
    </row>
    <row r="227" spans="1:39" x14ac:dyDescent="0.2">
      <c r="A227" s="8"/>
      <c r="B227" s="8" t="s">
        <v>99</v>
      </c>
      <c r="C227" s="8" t="s">
        <v>153</v>
      </c>
      <c r="D227" s="9">
        <v>51</v>
      </c>
      <c r="E227" s="10" t="s">
        <v>28</v>
      </c>
      <c r="F227" s="10" t="s">
        <v>87</v>
      </c>
      <c r="G227" s="10" t="s">
        <v>87</v>
      </c>
      <c r="H227" s="11">
        <v>0.5</v>
      </c>
      <c r="I227" s="9">
        <v>60</v>
      </c>
      <c r="J227" s="9">
        <v>22</v>
      </c>
      <c r="K227" s="9">
        <v>27</v>
      </c>
      <c r="L227" s="9">
        <v>11</v>
      </c>
      <c r="M227" s="9"/>
      <c r="N227" s="9">
        <f t="shared" si="25"/>
        <v>55</v>
      </c>
      <c r="O227" s="12">
        <f t="shared" si="26"/>
        <v>0.45833333333333331</v>
      </c>
      <c r="P227" s="9" t="s">
        <v>35</v>
      </c>
      <c r="Q227" s="9">
        <v>5</v>
      </c>
      <c r="R227" s="9">
        <v>1</v>
      </c>
      <c r="S227" s="9">
        <v>4</v>
      </c>
      <c r="T227" s="9">
        <v>0</v>
      </c>
      <c r="U227" s="9">
        <v>0.2</v>
      </c>
      <c r="V227" s="8"/>
      <c r="W227" s="11">
        <v>0.5</v>
      </c>
      <c r="X227" s="8">
        <v>50</v>
      </c>
      <c r="Y227" s="8">
        <v>20</v>
      </c>
      <c r="Z227" s="8">
        <v>20</v>
      </c>
      <c r="AA227" s="8">
        <v>10</v>
      </c>
      <c r="AB227" s="8">
        <v>0</v>
      </c>
      <c r="AC227" s="9">
        <f t="shared" si="30"/>
        <v>50</v>
      </c>
      <c r="AD227" s="12">
        <f t="shared" si="31"/>
        <v>0.5</v>
      </c>
      <c r="AE227" s="9" t="s">
        <v>35</v>
      </c>
      <c r="AF227" s="8">
        <v>5</v>
      </c>
      <c r="AG227" s="8">
        <v>1</v>
      </c>
      <c r="AH227" s="8">
        <v>4</v>
      </c>
      <c r="AI227" s="8">
        <v>0</v>
      </c>
      <c r="AJ227" s="8">
        <v>0.2</v>
      </c>
      <c r="AK227" s="13">
        <f t="shared" si="27"/>
        <v>0.5</v>
      </c>
      <c r="AL227" s="13">
        <f t="shared" si="28"/>
        <v>-4.1666666666666685E-2</v>
      </c>
      <c r="AM227" s="14">
        <f t="shared" si="29"/>
        <v>-5</v>
      </c>
    </row>
    <row r="228" spans="1:39" x14ac:dyDescent="0.2">
      <c r="A228" s="8"/>
      <c r="B228" s="8" t="s">
        <v>104</v>
      </c>
      <c r="C228" s="8" t="s">
        <v>153</v>
      </c>
      <c r="D228" s="9">
        <v>54</v>
      </c>
      <c r="E228" s="10" t="s">
        <v>28</v>
      </c>
      <c r="F228" s="10" t="s">
        <v>29</v>
      </c>
      <c r="G228" s="10" t="s">
        <v>29</v>
      </c>
      <c r="H228" s="11">
        <v>0.5</v>
      </c>
      <c r="I228" s="9">
        <v>60</v>
      </c>
      <c r="J228" s="9">
        <v>34</v>
      </c>
      <c r="K228" s="9">
        <v>16</v>
      </c>
      <c r="L228" s="9">
        <v>10</v>
      </c>
      <c r="M228" s="9"/>
      <c r="N228" s="9">
        <f t="shared" si="25"/>
        <v>78</v>
      </c>
      <c r="O228" s="12">
        <f t="shared" si="26"/>
        <v>0.65</v>
      </c>
      <c r="P228" s="9" t="s">
        <v>30</v>
      </c>
      <c r="Q228" s="9">
        <v>11</v>
      </c>
      <c r="R228" s="9">
        <v>6</v>
      </c>
      <c r="S228" s="9">
        <v>5</v>
      </c>
      <c r="T228" s="9">
        <v>0</v>
      </c>
      <c r="U228" s="9">
        <v>0.54500000000000004</v>
      </c>
      <c r="V228" s="8"/>
      <c r="W228" s="11">
        <v>0.5</v>
      </c>
      <c r="X228" s="8">
        <v>50</v>
      </c>
      <c r="Y228" s="8">
        <v>28</v>
      </c>
      <c r="Z228" s="8">
        <v>17</v>
      </c>
      <c r="AA228" s="8">
        <v>5</v>
      </c>
      <c r="AB228" s="8">
        <v>0</v>
      </c>
      <c r="AC228" s="9">
        <f t="shared" si="30"/>
        <v>61</v>
      </c>
      <c r="AD228" s="12">
        <f t="shared" si="31"/>
        <v>0.61</v>
      </c>
      <c r="AE228" s="9" t="s">
        <v>30</v>
      </c>
      <c r="AF228" s="8">
        <v>9</v>
      </c>
      <c r="AG228" s="8">
        <v>8</v>
      </c>
      <c r="AH228" s="8">
        <v>1</v>
      </c>
      <c r="AI228" s="8">
        <v>0</v>
      </c>
      <c r="AJ228" s="8">
        <v>0.88900000000000001</v>
      </c>
      <c r="AK228" s="13">
        <f t="shared" si="27"/>
        <v>0.57150000000000001</v>
      </c>
      <c r="AL228" s="13">
        <f t="shared" si="28"/>
        <v>7.8500000000000014E-2</v>
      </c>
      <c r="AM228" s="14">
        <f t="shared" si="29"/>
        <v>9.4200000000000017</v>
      </c>
    </row>
    <row r="229" spans="1:39" x14ac:dyDescent="0.2">
      <c r="A229" s="8"/>
      <c r="B229" s="8" t="s">
        <v>141</v>
      </c>
      <c r="C229" s="8" t="s">
        <v>153</v>
      </c>
      <c r="D229" s="9">
        <v>45</v>
      </c>
      <c r="E229" s="10" t="s">
        <v>28</v>
      </c>
      <c r="F229" s="10" t="s">
        <v>92</v>
      </c>
      <c r="G229" s="10" t="s">
        <v>92</v>
      </c>
      <c r="H229" s="11">
        <v>0.5</v>
      </c>
      <c r="I229" s="9">
        <v>60</v>
      </c>
      <c r="J229" s="9">
        <v>22</v>
      </c>
      <c r="K229" s="9">
        <v>32</v>
      </c>
      <c r="L229" s="9">
        <v>6</v>
      </c>
      <c r="M229" s="9"/>
      <c r="N229" s="9">
        <f t="shared" si="25"/>
        <v>50</v>
      </c>
      <c r="O229" s="12">
        <f t="shared" si="26"/>
        <v>0.41666666666666669</v>
      </c>
      <c r="P229" s="9" t="s">
        <v>72</v>
      </c>
      <c r="Q229" s="9"/>
      <c r="R229" s="9"/>
      <c r="S229" s="9"/>
      <c r="T229" s="9"/>
      <c r="U229" s="9"/>
      <c r="V229" s="8"/>
      <c r="W229" s="11">
        <v>0.5</v>
      </c>
      <c r="X229" s="8">
        <v>50</v>
      </c>
      <c r="Y229" s="8">
        <v>13</v>
      </c>
      <c r="Z229" s="8">
        <v>28</v>
      </c>
      <c r="AA229" s="8">
        <v>9</v>
      </c>
      <c r="AB229" s="8">
        <v>0</v>
      </c>
      <c r="AC229" s="9">
        <f t="shared" si="30"/>
        <v>35</v>
      </c>
      <c r="AD229" s="12">
        <f t="shared" si="31"/>
        <v>0.35</v>
      </c>
      <c r="AE229" s="9" t="s">
        <v>69</v>
      </c>
      <c r="AF229" s="8"/>
      <c r="AG229" s="8"/>
      <c r="AH229" s="8"/>
      <c r="AI229" s="8"/>
      <c r="AJ229" s="8"/>
      <c r="AK229" s="13">
        <f t="shared" si="27"/>
        <v>0.40249999999999997</v>
      </c>
      <c r="AL229" s="13">
        <f t="shared" si="28"/>
        <v>1.4166666666666716E-2</v>
      </c>
      <c r="AM229" s="14">
        <f t="shared" si="29"/>
        <v>1.7000000000000028</v>
      </c>
    </row>
    <row r="230" spans="1:39" x14ac:dyDescent="0.2">
      <c r="A230" s="8"/>
      <c r="B230" s="8" t="s">
        <v>144</v>
      </c>
      <c r="C230" s="8" t="s">
        <v>153</v>
      </c>
      <c r="D230" s="9">
        <v>45</v>
      </c>
      <c r="E230" s="10" t="s">
        <v>28</v>
      </c>
      <c r="F230" s="10" t="s">
        <v>41</v>
      </c>
      <c r="G230" s="10" t="s">
        <v>41</v>
      </c>
      <c r="H230" s="11">
        <v>0.5</v>
      </c>
      <c r="I230" s="9">
        <v>60</v>
      </c>
      <c r="J230" s="9">
        <v>31</v>
      </c>
      <c r="K230" s="9">
        <v>19</v>
      </c>
      <c r="L230" s="9">
        <v>10</v>
      </c>
      <c r="M230" s="9"/>
      <c r="N230" s="9">
        <f t="shared" si="25"/>
        <v>72</v>
      </c>
      <c r="O230" s="12">
        <f t="shared" si="26"/>
        <v>0.6</v>
      </c>
      <c r="P230" s="9" t="s">
        <v>43</v>
      </c>
      <c r="Q230" s="9">
        <v>11</v>
      </c>
      <c r="R230" s="9">
        <v>8</v>
      </c>
      <c r="S230" s="9">
        <v>3</v>
      </c>
      <c r="T230" s="9">
        <v>0</v>
      </c>
      <c r="U230" s="9">
        <v>0.72699999999999998</v>
      </c>
      <c r="V230" s="8" t="s">
        <v>44</v>
      </c>
      <c r="W230" s="11">
        <v>0.5</v>
      </c>
      <c r="X230" s="8">
        <v>50</v>
      </c>
      <c r="Y230" s="8">
        <v>19</v>
      </c>
      <c r="Z230" s="8">
        <v>24</v>
      </c>
      <c r="AA230" s="8">
        <v>7</v>
      </c>
      <c r="AB230" s="8">
        <v>0</v>
      </c>
      <c r="AC230" s="9">
        <f t="shared" si="30"/>
        <v>45</v>
      </c>
      <c r="AD230" s="12">
        <f t="shared" si="31"/>
        <v>0.45</v>
      </c>
      <c r="AE230" s="9" t="s">
        <v>72</v>
      </c>
      <c r="AF230" s="8"/>
      <c r="AG230" s="8"/>
      <c r="AH230" s="8"/>
      <c r="AI230" s="8"/>
      <c r="AJ230" s="8"/>
      <c r="AK230" s="13">
        <f t="shared" si="27"/>
        <v>0.46750000000000003</v>
      </c>
      <c r="AL230" s="13">
        <f t="shared" si="28"/>
        <v>0.13249999999999995</v>
      </c>
      <c r="AM230" s="14">
        <f t="shared" si="29"/>
        <v>15.899999999999999</v>
      </c>
    </row>
    <row r="231" spans="1:39" x14ac:dyDescent="0.2">
      <c r="A231" s="8"/>
      <c r="B231" s="8" t="s">
        <v>151</v>
      </c>
      <c r="C231" s="8" t="s">
        <v>154</v>
      </c>
      <c r="D231" s="9">
        <v>40</v>
      </c>
      <c r="E231" s="10" t="s">
        <v>28</v>
      </c>
      <c r="F231" s="10" t="s">
        <v>68</v>
      </c>
      <c r="G231" s="10" t="s">
        <v>68</v>
      </c>
      <c r="H231" s="11">
        <v>0.5</v>
      </c>
      <c r="I231" s="9">
        <v>60</v>
      </c>
      <c r="J231" s="9">
        <v>23</v>
      </c>
      <c r="K231" s="9">
        <v>24</v>
      </c>
      <c r="L231" s="9">
        <v>13</v>
      </c>
      <c r="M231" s="9"/>
      <c r="N231" s="9">
        <f t="shared" si="25"/>
        <v>59</v>
      </c>
      <c r="O231" s="12">
        <f t="shared" si="26"/>
        <v>0.49166666666666664</v>
      </c>
      <c r="P231" s="9" t="s">
        <v>39</v>
      </c>
      <c r="Q231" s="9">
        <v>5</v>
      </c>
      <c r="R231" s="9">
        <v>1</v>
      </c>
      <c r="S231" s="9">
        <v>4</v>
      </c>
      <c r="T231" s="9">
        <v>0</v>
      </c>
      <c r="U231" s="9">
        <v>0.2</v>
      </c>
      <c r="V231" s="8"/>
      <c r="W231" s="11">
        <v>0.5</v>
      </c>
      <c r="X231" s="8">
        <v>60</v>
      </c>
      <c r="Y231" s="8">
        <v>26</v>
      </c>
      <c r="Z231" s="8">
        <v>23</v>
      </c>
      <c r="AA231" s="8">
        <v>11</v>
      </c>
      <c r="AB231" s="8">
        <v>0</v>
      </c>
      <c r="AC231" s="9">
        <f t="shared" si="30"/>
        <v>63</v>
      </c>
      <c r="AD231" s="12">
        <f t="shared" si="31"/>
        <v>0.52500000000000002</v>
      </c>
      <c r="AE231" s="9" t="s">
        <v>39</v>
      </c>
      <c r="AF231" s="8">
        <v>5</v>
      </c>
      <c r="AG231" s="8">
        <v>1</v>
      </c>
      <c r="AH231" s="8">
        <v>4</v>
      </c>
      <c r="AI231" s="8">
        <v>0</v>
      </c>
      <c r="AJ231" s="8">
        <v>0.2</v>
      </c>
      <c r="AK231" s="13">
        <f t="shared" si="27"/>
        <v>0.51624999999999999</v>
      </c>
      <c r="AL231" s="13">
        <f t="shared" si="28"/>
        <v>-2.4583333333333346E-2</v>
      </c>
      <c r="AM231" s="14">
        <f t="shared" si="29"/>
        <v>-2.9499999999999957</v>
      </c>
    </row>
    <row r="232" spans="1:39" x14ac:dyDescent="0.2">
      <c r="A232" s="8"/>
      <c r="B232" s="8" t="s">
        <v>155</v>
      </c>
      <c r="C232" s="8" t="s">
        <v>154</v>
      </c>
      <c r="D232" s="9">
        <v>38</v>
      </c>
      <c r="E232" s="10" t="s">
        <v>28</v>
      </c>
      <c r="F232" s="10" t="s">
        <v>84</v>
      </c>
      <c r="G232" s="10" t="s">
        <v>85</v>
      </c>
      <c r="H232" s="11">
        <v>0.5</v>
      </c>
      <c r="I232" s="9">
        <v>32</v>
      </c>
      <c r="J232" s="9">
        <v>13</v>
      </c>
      <c r="K232" s="9">
        <v>15</v>
      </c>
      <c r="L232" s="9">
        <v>4</v>
      </c>
      <c r="M232" s="9"/>
      <c r="N232" s="9">
        <f t="shared" si="25"/>
        <v>30</v>
      </c>
      <c r="O232" s="12">
        <f t="shared" si="26"/>
        <v>0.46875</v>
      </c>
      <c r="P232" s="9" t="s">
        <v>69</v>
      </c>
      <c r="Q232" s="9"/>
      <c r="R232" s="9"/>
      <c r="S232" s="9"/>
      <c r="T232" s="9"/>
      <c r="U232" s="9"/>
      <c r="V232" s="8"/>
      <c r="W232" s="11">
        <v>0.5</v>
      </c>
      <c r="X232" s="8">
        <v>60</v>
      </c>
      <c r="Y232" s="8">
        <v>19</v>
      </c>
      <c r="Z232" s="8">
        <v>37</v>
      </c>
      <c r="AA232" s="8">
        <v>4</v>
      </c>
      <c r="AB232" s="8">
        <v>0</v>
      </c>
      <c r="AC232" s="9">
        <f t="shared" si="30"/>
        <v>42</v>
      </c>
      <c r="AD232" s="12">
        <f t="shared" si="31"/>
        <v>0.35</v>
      </c>
      <c r="AE232" s="9" t="s">
        <v>69</v>
      </c>
      <c r="AF232" s="8"/>
      <c r="AG232" s="8"/>
      <c r="AH232" s="8"/>
      <c r="AI232" s="8"/>
      <c r="AJ232" s="8"/>
      <c r="AK232" s="13">
        <f t="shared" si="27"/>
        <v>0.40249999999999997</v>
      </c>
      <c r="AL232" s="13">
        <f t="shared" si="28"/>
        <v>6.6250000000000031E-2</v>
      </c>
      <c r="AM232" s="14">
        <f t="shared" si="29"/>
        <v>4.240000000000002</v>
      </c>
    </row>
    <row r="233" spans="1:39" x14ac:dyDescent="0.2">
      <c r="A233" s="8"/>
      <c r="B233" s="8" t="s">
        <v>150</v>
      </c>
      <c r="C233" s="8" t="s">
        <v>154</v>
      </c>
      <c r="D233" s="9">
        <v>42</v>
      </c>
      <c r="E233" s="10" t="s">
        <v>28</v>
      </c>
      <c r="F233" s="10" t="s">
        <v>84</v>
      </c>
      <c r="G233" s="10" t="s">
        <v>85</v>
      </c>
      <c r="H233" s="11">
        <v>0.5</v>
      </c>
      <c r="I233" s="9">
        <v>28</v>
      </c>
      <c r="J233" s="9">
        <v>7</v>
      </c>
      <c r="K233" s="9">
        <v>19</v>
      </c>
      <c r="L233" s="9">
        <v>2</v>
      </c>
      <c r="M233" s="9"/>
      <c r="N233" s="9">
        <f t="shared" si="25"/>
        <v>16</v>
      </c>
      <c r="O233" s="12">
        <f t="shared" si="26"/>
        <v>0.2857142857142857</v>
      </c>
      <c r="P233" s="9" t="s">
        <v>69</v>
      </c>
      <c r="Q233" s="9"/>
      <c r="R233" s="9"/>
      <c r="S233" s="9"/>
      <c r="T233" s="9"/>
      <c r="U233" s="9"/>
      <c r="V233" s="8"/>
      <c r="W233" s="11">
        <v>0.5</v>
      </c>
      <c r="X233" s="8">
        <v>60</v>
      </c>
      <c r="Y233" s="8">
        <v>19</v>
      </c>
      <c r="Z233" s="8">
        <v>37</v>
      </c>
      <c r="AA233" s="8">
        <v>4</v>
      </c>
      <c r="AB233" s="8">
        <v>0</v>
      </c>
      <c r="AC233" s="9">
        <f t="shared" si="30"/>
        <v>42</v>
      </c>
      <c r="AD233" s="12">
        <f t="shared" si="31"/>
        <v>0.35</v>
      </c>
      <c r="AE233" s="9" t="s">
        <v>69</v>
      </c>
      <c r="AF233" s="8"/>
      <c r="AG233" s="8"/>
      <c r="AH233" s="8"/>
      <c r="AI233" s="8"/>
      <c r="AJ233" s="8"/>
      <c r="AK233" s="13">
        <f t="shared" si="27"/>
        <v>0.40249999999999997</v>
      </c>
      <c r="AL233" s="13">
        <f t="shared" si="28"/>
        <v>-0.11678571428571427</v>
      </c>
      <c r="AM233" s="14">
        <f t="shared" si="29"/>
        <v>-6.5399999999999991</v>
      </c>
    </row>
    <row r="234" spans="1:39" x14ac:dyDescent="0.2">
      <c r="A234" s="8"/>
      <c r="B234" s="8" t="s">
        <v>156</v>
      </c>
      <c r="C234" s="8" t="s">
        <v>154</v>
      </c>
      <c r="D234" s="9">
        <v>37</v>
      </c>
      <c r="E234" s="10" t="s">
        <v>28</v>
      </c>
      <c r="F234" s="10" t="s">
        <v>87</v>
      </c>
      <c r="G234" s="10" t="s">
        <v>87</v>
      </c>
      <c r="H234" s="11">
        <v>0.5</v>
      </c>
      <c r="I234" s="9">
        <v>60</v>
      </c>
      <c r="J234" s="9">
        <v>30</v>
      </c>
      <c r="K234" s="9">
        <v>18</v>
      </c>
      <c r="L234" s="9">
        <v>12</v>
      </c>
      <c r="M234" s="9"/>
      <c r="N234" s="9">
        <f t="shared" si="25"/>
        <v>72</v>
      </c>
      <c r="O234" s="12">
        <f t="shared" si="26"/>
        <v>0.6</v>
      </c>
      <c r="P234" s="9" t="s">
        <v>43</v>
      </c>
      <c r="Q234" s="9">
        <v>10</v>
      </c>
      <c r="R234" s="9">
        <v>4</v>
      </c>
      <c r="S234" s="9">
        <v>6</v>
      </c>
      <c r="T234" s="9">
        <v>0</v>
      </c>
      <c r="U234" s="9">
        <v>0.4</v>
      </c>
      <c r="V234" s="8"/>
      <c r="W234" s="11">
        <v>0.5</v>
      </c>
      <c r="X234" s="8">
        <v>60</v>
      </c>
      <c r="Y234" s="8">
        <v>22</v>
      </c>
      <c r="Z234" s="8">
        <v>27</v>
      </c>
      <c r="AA234" s="8">
        <v>11</v>
      </c>
      <c r="AB234" s="8">
        <v>0</v>
      </c>
      <c r="AC234" s="9">
        <f t="shared" si="30"/>
        <v>55</v>
      </c>
      <c r="AD234" s="12">
        <f t="shared" si="31"/>
        <v>0.45833333333333331</v>
      </c>
      <c r="AE234" s="9" t="s">
        <v>35</v>
      </c>
      <c r="AF234" s="8">
        <v>5</v>
      </c>
      <c r="AG234" s="8">
        <v>1</v>
      </c>
      <c r="AH234" s="8">
        <v>4</v>
      </c>
      <c r="AI234" s="8">
        <v>0</v>
      </c>
      <c r="AJ234" s="8">
        <v>0.2</v>
      </c>
      <c r="AK234" s="13">
        <f t="shared" si="27"/>
        <v>0.47291666666666665</v>
      </c>
      <c r="AL234" s="13">
        <f t="shared" si="28"/>
        <v>0.12708333333333333</v>
      </c>
      <c r="AM234" s="14">
        <f t="shared" si="29"/>
        <v>15.25</v>
      </c>
    </row>
    <row r="235" spans="1:39" x14ac:dyDescent="0.2">
      <c r="A235" s="8"/>
      <c r="B235" s="8" t="s">
        <v>104</v>
      </c>
      <c r="C235" s="8" t="s">
        <v>154</v>
      </c>
      <c r="D235" s="9">
        <v>55</v>
      </c>
      <c r="E235" s="10" t="s">
        <v>28</v>
      </c>
      <c r="F235" s="10" t="s">
        <v>29</v>
      </c>
      <c r="G235" s="10" t="s">
        <v>29</v>
      </c>
      <c r="H235" s="11">
        <v>0.5</v>
      </c>
      <c r="I235" s="9">
        <v>60</v>
      </c>
      <c r="J235" s="9">
        <v>20</v>
      </c>
      <c r="K235" s="9">
        <v>29</v>
      </c>
      <c r="L235" s="9">
        <v>11</v>
      </c>
      <c r="M235" s="9"/>
      <c r="N235" s="9">
        <f t="shared" si="25"/>
        <v>51</v>
      </c>
      <c r="O235" s="12">
        <f t="shared" si="26"/>
        <v>0.42499999999999999</v>
      </c>
      <c r="P235" s="9" t="s">
        <v>72</v>
      </c>
      <c r="Q235" s="9"/>
      <c r="R235" s="9"/>
      <c r="S235" s="9"/>
      <c r="T235" s="9"/>
      <c r="U235" s="9"/>
      <c r="V235" s="8"/>
      <c r="W235" s="11">
        <v>0.5</v>
      </c>
      <c r="X235" s="8">
        <v>60</v>
      </c>
      <c r="Y235" s="8">
        <v>34</v>
      </c>
      <c r="Z235" s="8">
        <v>16</v>
      </c>
      <c r="AA235" s="8">
        <v>10</v>
      </c>
      <c r="AB235" s="8">
        <v>0</v>
      </c>
      <c r="AC235" s="9">
        <f t="shared" si="30"/>
        <v>78</v>
      </c>
      <c r="AD235" s="12">
        <f t="shared" si="31"/>
        <v>0.65</v>
      </c>
      <c r="AE235" s="9" t="s">
        <v>30</v>
      </c>
      <c r="AF235" s="8">
        <v>11</v>
      </c>
      <c r="AG235" s="8">
        <v>6</v>
      </c>
      <c r="AH235" s="8">
        <v>5</v>
      </c>
      <c r="AI235" s="8">
        <v>0</v>
      </c>
      <c r="AJ235" s="8">
        <v>0.54500000000000004</v>
      </c>
      <c r="AK235" s="13">
        <f t="shared" si="27"/>
        <v>0.59750000000000003</v>
      </c>
      <c r="AL235" s="13">
        <f t="shared" si="28"/>
        <v>-0.17250000000000004</v>
      </c>
      <c r="AM235" s="14">
        <f t="shared" si="29"/>
        <v>-20.700000000000003</v>
      </c>
    </row>
    <row r="236" spans="1:39" x14ac:dyDescent="0.2">
      <c r="A236" s="8"/>
      <c r="B236" s="8" t="s">
        <v>141</v>
      </c>
      <c r="C236" s="8" t="s">
        <v>154</v>
      </c>
      <c r="D236" s="9">
        <v>46</v>
      </c>
      <c r="E236" s="10" t="s">
        <v>28</v>
      </c>
      <c r="F236" s="10" t="s">
        <v>92</v>
      </c>
      <c r="G236" s="10" t="s">
        <v>92</v>
      </c>
      <c r="H236" s="11">
        <v>0.5</v>
      </c>
      <c r="I236" s="9">
        <v>60</v>
      </c>
      <c r="J236" s="9">
        <v>21</v>
      </c>
      <c r="K236" s="9">
        <v>26</v>
      </c>
      <c r="L236" s="9">
        <v>13</v>
      </c>
      <c r="M236" s="9"/>
      <c r="N236" s="9">
        <f t="shared" si="25"/>
        <v>55</v>
      </c>
      <c r="O236" s="12">
        <f t="shared" si="26"/>
        <v>0.45833333333333331</v>
      </c>
      <c r="P236" s="9" t="s">
        <v>35</v>
      </c>
      <c r="Q236" s="9">
        <v>6</v>
      </c>
      <c r="R236" s="9">
        <v>2</v>
      </c>
      <c r="S236" s="9">
        <v>4</v>
      </c>
      <c r="T236" s="9">
        <v>0</v>
      </c>
      <c r="U236" s="9">
        <v>0.33300000000000002</v>
      </c>
      <c r="V236" s="8"/>
      <c r="W236" s="11">
        <v>0.5</v>
      </c>
      <c r="X236" s="8">
        <v>60</v>
      </c>
      <c r="Y236" s="8">
        <v>22</v>
      </c>
      <c r="Z236" s="8">
        <v>32</v>
      </c>
      <c r="AA236" s="8">
        <v>6</v>
      </c>
      <c r="AB236" s="8">
        <v>0</v>
      </c>
      <c r="AC236" s="9">
        <f t="shared" si="30"/>
        <v>50</v>
      </c>
      <c r="AD236" s="12">
        <f t="shared" si="31"/>
        <v>0.41666666666666669</v>
      </c>
      <c r="AE236" s="9" t="s">
        <v>72</v>
      </c>
      <c r="AF236" s="8"/>
      <c r="AG236" s="8"/>
      <c r="AH236" s="8"/>
      <c r="AI236" s="8"/>
      <c r="AJ236" s="8"/>
      <c r="AK236" s="13">
        <f t="shared" si="27"/>
        <v>0.44583333333333336</v>
      </c>
      <c r="AL236" s="13">
        <f t="shared" si="28"/>
        <v>1.2499999999999956E-2</v>
      </c>
      <c r="AM236" s="14">
        <f t="shared" si="29"/>
        <v>1.5</v>
      </c>
    </row>
    <row r="237" spans="1:39" x14ac:dyDescent="0.2">
      <c r="A237" s="8"/>
      <c r="B237" s="8" t="s">
        <v>144</v>
      </c>
      <c r="C237" s="8" t="s">
        <v>154</v>
      </c>
      <c r="D237" s="9">
        <v>46</v>
      </c>
      <c r="E237" s="10" t="s">
        <v>28</v>
      </c>
      <c r="F237" s="10" t="s">
        <v>41</v>
      </c>
      <c r="G237" s="10" t="s">
        <v>41</v>
      </c>
      <c r="H237" s="11">
        <v>0.5</v>
      </c>
      <c r="I237" s="9">
        <v>60</v>
      </c>
      <c r="J237" s="9">
        <v>32</v>
      </c>
      <c r="K237" s="9">
        <v>15</v>
      </c>
      <c r="L237" s="9">
        <v>13</v>
      </c>
      <c r="M237" s="9"/>
      <c r="N237" s="9">
        <f t="shared" si="25"/>
        <v>77</v>
      </c>
      <c r="O237" s="12">
        <f t="shared" si="26"/>
        <v>0.64166666666666672</v>
      </c>
      <c r="P237" s="9" t="s">
        <v>30</v>
      </c>
      <c r="Q237" s="9">
        <v>9</v>
      </c>
      <c r="R237" s="9">
        <v>8</v>
      </c>
      <c r="S237" s="9">
        <v>1</v>
      </c>
      <c r="T237" s="9">
        <v>0</v>
      </c>
      <c r="U237" s="9">
        <v>0.88900000000000001</v>
      </c>
      <c r="V237" s="8" t="s">
        <v>44</v>
      </c>
      <c r="W237" s="11">
        <v>0.5</v>
      </c>
      <c r="X237" s="8">
        <v>60</v>
      </c>
      <c r="Y237" s="8">
        <v>31</v>
      </c>
      <c r="Z237" s="8">
        <v>19</v>
      </c>
      <c r="AA237" s="8">
        <v>10</v>
      </c>
      <c r="AB237" s="8">
        <v>0</v>
      </c>
      <c r="AC237" s="9">
        <f t="shared" si="30"/>
        <v>72</v>
      </c>
      <c r="AD237" s="12">
        <f t="shared" si="31"/>
        <v>0.6</v>
      </c>
      <c r="AE237" s="9" t="s">
        <v>43</v>
      </c>
      <c r="AF237" s="8">
        <v>11</v>
      </c>
      <c r="AG237" s="8">
        <v>8</v>
      </c>
      <c r="AH237" s="8">
        <v>3</v>
      </c>
      <c r="AI237" s="8">
        <v>0</v>
      </c>
      <c r="AJ237" s="8">
        <v>0.72699999999999998</v>
      </c>
      <c r="AK237" s="13">
        <f t="shared" si="27"/>
        <v>0.56499999999999995</v>
      </c>
      <c r="AL237" s="13">
        <f t="shared" si="28"/>
        <v>7.6666666666666772E-2</v>
      </c>
      <c r="AM237" s="14">
        <f t="shared" si="29"/>
        <v>9.2000000000000028</v>
      </c>
    </row>
    <row r="238" spans="1:39" x14ac:dyDescent="0.2">
      <c r="A238" s="8"/>
      <c r="B238" s="8" t="s">
        <v>151</v>
      </c>
      <c r="C238" s="8" t="s">
        <v>157</v>
      </c>
      <c r="D238" s="9">
        <v>41</v>
      </c>
      <c r="E238" s="10" t="s">
        <v>28</v>
      </c>
      <c r="F238" s="10" t="s">
        <v>68</v>
      </c>
      <c r="G238" s="10" t="s">
        <v>68</v>
      </c>
      <c r="H238" s="11">
        <v>0.5</v>
      </c>
      <c r="I238" s="9">
        <v>60</v>
      </c>
      <c r="J238" s="9">
        <v>29</v>
      </c>
      <c r="K238" s="9">
        <v>23</v>
      </c>
      <c r="L238" s="9">
        <v>8</v>
      </c>
      <c r="M238" s="9"/>
      <c r="N238" s="9">
        <f t="shared" si="25"/>
        <v>66</v>
      </c>
      <c r="O238" s="12">
        <f t="shared" si="26"/>
        <v>0.55000000000000004</v>
      </c>
      <c r="P238" s="9" t="s">
        <v>43</v>
      </c>
      <c r="Q238" s="9">
        <v>5</v>
      </c>
      <c r="R238" s="9">
        <v>1</v>
      </c>
      <c r="S238" s="9">
        <v>4</v>
      </c>
      <c r="T238" s="9">
        <v>0</v>
      </c>
      <c r="U238" s="9">
        <v>0.2</v>
      </c>
      <c r="V238" s="8"/>
      <c r="W238" s="11">
        <v>0.5</v>
      </c>
      <c r="X238" s="8">
        <v>60</v>
      </c>
      <c r="Y238" s="8">
        <v>23</v>
      </c>
      <c r="Z238" s="8">
        <v>24</v>
      </c>
      <c r="AA238" s="8">
        <v>13</v>
      </c>
      <c r="AB238" s="8">
        <v>0</v>
      </c>
      <c r="AC238" s="9">
        <f t="shared" si="30"/>
        <v>59</v>
      </c>
      <c r="AD238" s="12">
        <f t="shared" si="31"/>
        <v>0.49166666666666664</v>
      </c>
      <c r="AE238" s="9" t="s">
        <v>39</v>
      </c>
      <c r="AF238" s="8">
        <v>5</v>
      </c>
      <c r="AG238" s="8">
        <v>1</v>
      </c>
      <c r="AH238" s="8">
        <v>4</v>
      </c>
      <c r="AI238" s="8">
        <v>0</v>
      </c>
      <c r="AJ238" s="8">
        <v>0.2</v>
      </c>
      <c r="AK238" s="13">
        <f t="shared" si="27"/>
        <v>0.49458333333333332</v>
      </c>
      <c r="AL238" s="13">
        <f t="shared" si="28"/>
        <v>5.5416666666666725E-2</v>
      </c>
      <c r="AM238" s="14">
        <f t="shared" si="29"/>
        <v>6.6499999999999986</v>
      </c>
    </row>
    <row r="239" spans="1:39" x14ac:dyDescent="0.2">
      <c r="A239" s="8"/>
      <c r="B239" s="8" t="s">
        <v>155</v>
      </c>
      <c r="C239" s="8" t="s">
        <v>157</v>
      </c>
      <c r="D239" s="9">
        <v>39</v>
      </c>
      <c r="E239" s="10" t="s">
        <v>28</v>
      </c>
      <c r="F239" s="10" t="s">
        <v>84</v>
      </c>
      <c r="G239" s="10" t="s">
        <v>85</v>
      </c>
      <c r="H239" s="11">
        <v>0.5</v>
      </c>
      <c r="I239" s="9">
        <v>60</v>
      </c>
      <c r="J239" s="9">
        <v>21</v>
      </c>
      <c r="K239" s="9">
        <v>31</v>
      </c>
      <c r="L239" s="9">
        <v>8</v>
      </c>
      <c r="M239" s="9"/>
      <c r="N239" s="9">
        <f t="shared" si="25"/>
        <v>50</v>
      </c>
      <c r="O239" s="12">
        <f t="shared" si="26"/>
        <v>0.41666666666666669</v>
      </c>
      <c r="P239" s="9" t="s">
        <v>72</v>
      </c>
      <c r="Q239" s="9"/>
      <c r="R239" s="9"/>
      <c r="S239" s="9"/>
      <c r="T239" s="9"/>
      <c r="U239" s="9"/>
      <c r="V239" s="8"/>
      <c r="W239" s="11">
        <v>0.5</v>
      </c>
      <c r="X239" s="8">
        <v>60</v>
      </c>
      <c r="Y239" s="8">
        <v>20</v>
      </c>
      <c r="Z239" s="8">
        <v>34</v>
      </c>
      <c r="AA239" s="8">
        <v>6</v>
      </c>
      <c r="AB239" s="8">
        <v>0</v>
      </c>
      <c r="AC239" s="9">
        <f t="shared" si="30"/>
        <v>46</v>
      </c>
      <c r="AD239" s="12">
        <f t="shared" si="31"/>
        <v>0.38333333333333336</v>
      </c>
      <c r="AE239" s="9" t="s">
        <v>69</v>
      </c>
      <c r="AF239" s="8"/>
      <c r="AG239" s="8"/>
      <c r="AH239" s="8"/>
      <c r="AI239" s="8"/>
      <c r="AJ239" s="8"/>
      <c r="AK239" s="13">
        <f t="shared" si="27"/>
        <v>0.42416666666666669</v>
      </c>
      <c r="AL239" s="13">
        <f t="shared" si="28"/>
        <v>-7.5000000000000067E-3</v>
      </c>
      <c r="AM239" s="14">
        <f t="shared" si="29"/>
        <v>-0.90000000000000568</v>
      </c>
    </row>
    <row r="240" spans="1:39" x14ac:dyDescent="0.2">
      <c r="A240" s="8"/>
      <c r="B240" s="8" t="s">
        <v>156</v>
      </c>
      <c r="C240" s="8" t="s">
        <v>157</v>
      </c>
      <c r="D240" s="9">
        <v>38</v>
      </c>
      <c r="E240" s="10" t="s">
        <v>28</v>
      </c>
      <c r="F240" s="10" t="s">
        <v>87</v>
      </c>
      <c r="G240" s="10" t="s">
        <v>87</v>
      </c>
      <c r="H240" s="11">
        <v>0.5</v>
      </c>
      <c r="I240" s="9">
        <v>60</v>
      </c>
      <c r="J240" s="9">
        <v>34</v>
      </c>
      <c r="K240" s="9">
        <v>19</v>
      </c>
      <c r="L240" s="9">
        <v>7</v>
      </c>
      <c r="M240" s="9"/>
      <c r="N240" s="9">
        <f t="shared" si="25"/>
        <v>75</v>
      </c>
      <c r="O240" s="12">
        <f t="shared" si="26"/>
        <v>0.625</v>
      </c>
      <c r="P240" s="9" t="s">
        <v>30</v>
      </c>
      <c r="Q240" s="9">
        <v>11</v>
      </c>
      <c r="R240" s="9">
        <v>4</v>
      </c>
      <c r="S240" s="9">
        <v>7</v>
      </c>
      <c r="T240" s="9">
        <v>0</v>
      </c>
      <c r="U240" s="9">
        <v>0.36399999999999999</v>
      </c>
      <c r="V240" s="8"/>
      <c r="W240" s="11">
        <v>0.5</v>
      </c>
      <c r="X240" s="8">
        <v>60</v>
      </c>
      <c r="Y240" s="8">
        <v>30</v>
      </c>
      <c r="Z240" s="8">
        <v>18</v>
      </c>
      <c r="AA240" s="8">
        <v>12</v>
      </c>
      <c r="AB240" s="8">
        <v>0</v>
      </c>
      <c r="AC240" s="9">
        <f t="shared" si="30"/>
        <v>72</v>
      </c>
      <c r="AD240" s="12">
        <f t="shared" si="31"/>
        <v>0.6</v>
      </c>
      <c r="AE240" s="9" t="s">
        <v>43</v>
      </c>
      <c r="AF240" s="8">
        <v>10</v>
      </c>
      <c r="AG240" s="8">
        <v>4</v>
      </c>
      <c r="AH240" s="8">
        <v>6</v>
      </c>
      <c r="AI240" s="8">
        <v>0</v>
      </c>
      <c r="AJ240" s="8">
        <v>0.4</v>
      </c>
      <c r="AK240" s="13">
        <f t="shared" si="27"/>
        <v>0.56499999999999995</v>
      </c>
      <c r="AL240" s="13">
        <f t="shared" si="28"/>
        <v>6.0000000000000053E-2</v>
      </c>
      <c r="AM240" s="14">
        <f t="shared" si="29"/>
        <v>7.2000000000000028</v>
      </c>
    </row>
    <row r="241" spans="1:39" x14ac:dyDescent="0.2">
      <c r="A241" s="8"/>
      <c r="B241" s="8" t="s">
        <v>104</v>
      </c>
      <c r="C241" s="8" t="s">
        <v>157</v>
      </c>
      <c r="D241" s="9">
        <v>56</v>
      </c>
      <c r="E241" s="10" t="s">
        <v>28</v>
      </c>
      <c r="F241" s="10" t="s">
        <v>29</v>
      </c>
      <c r="G241" s="10" t="s">
        <v>29</v>
      </c>
      <c r="H241" s="11">
        <v>0.5</v>
      </c>
      <c r="I241" s="9">
        <v>60</v>
      </c>
      <c r="J241" s="9">
        <v>28</v>
      </c>
      <c r="K241" s="9">
        <v>23</v>
      </c>
      <c r="L241" s="9">
        <v>9</v>
      </c>
      <c r="M241" s="9"/>
      <c r="N241" s="9">
        <f t="shared" si="25"/>
        <v>65</v>
      </c>
      <c r="O241" s="12">
        <f t="shared" si="26"/>
        <v>0.54166666666666663</v>
      </c>
      <c r="P241" s="9" t="s">
        <v>39</v>
      </c>
      <c r="Q241" s="9">
        <v>7</v>
      </c>
      <c r="R241" s="9">
        <v>3</v>
      </c>
      <c r="S241" s="9">
        <v>4</v>
      </c>
      <c r="T241" s="9">
        <v>0</v>
      </c>
      <c r="U241" s="9">
        <v>0.42899999999999999</v>
      </c>
      <c r="V241" s="8"/>
      <c r="W241" s="11">
        <v>0.5</v>
      </c>
      <c r="X241" s="8">
        <v>60</v>
      </c>
      <c r="Y241" s="8">
        <v>20</v>
      </c>
      <c r="Z241" s="8">
        <v>29</v>
      </c>
      <c r="AA241" s="8">
        <v>11</v>
      </c>
      <c r="AB241" s="8">
        <v>0</v>
      </c>
      <c r="AC241" s="9">
        <f t="shared" si="30"/>
        <v>51</v>
      </c>
      <c r="AD241" s="12">
        <f t="shared" si="31"/>
        <v>0.42499999999999999</v>
      </c>
      <c r="AE241" s="9" t="s">
        <v>72</v>
      </c>
      <c r="AF241" s="8"/>
      <c r="AG241" s="8"/>
      <c r="AH241" s="8"/>
      <c r="AI241" s="8"/>
      <c r="AJ241" s="8"/>
      <c r="AK241" s="13">
        <f t="shared" si="27"/>
        <v>0.45124999999999998</v>
      </c>
      <c r="AL241" s="13">
        <f t="shared" si="28"/>
        <v>9.0416666666666645E-2</v>
      </c>
      <c r="AM241" s="14">
        <f t="shared" si="29"/>
        <v>10.850000000000001</v>
      </c>
    </row>
    <row r="242" spans="1:39" x14ac:dyDescent="0.2">
      <c r="A242" s="8"/>
      <c r="B242" s="8" t="s">
        <v>141</v>
      </c>
      <c r="C242" s="8" t="s">
        <v>157</v>
      </c>
      <c r="D242" s="9">
        <v>47</v>
      </c>
      <c r="E242" s="10" t="s">
        <v>28</v>
      </c>
      <c r="F242" s="10" t="s">
        <v>92</v>
      </c>
      <c r="G242" s="10" t="s">
        <v>92</v>
      </c>
      <c r="H242" s="11">
        <v>0.5</v>
      </c>
      <c r="I242" s="9">
        <v>23</v>
      </c>
      <c r="J242" s="9">
        <v>6</v>
      </c>
      <c r="K242" s="9">
        <v>11</v>
      </c>
      <c r="L242" s="9">
        <v>6</v>
      </c>
      <c r="M242" s="9"/>
      <c r="N242" s="9">
        <f t="shared" si="25"/>
        <v>18</v>
      </c>
      <c r="O242" s="12">
        <f t="shared" si="26"/>
        <v>0.39130434782608697</v>
      </c>
      <c r="P242" s="9" t="s">
        <v>69</v>
      </c>
      <c r="Q242" s="9"/>
      <c r="R242" s="9"/>
      <c r="S242" s="9"/>
      <c r="T242" s="9"/>
      <c r="U242" s="9"/>
      <c r="V242" s="8"/>
      <c r="W242" s="11">
        <v>0.5</v>
      </c>
      <c r="X242" s="8">
        <v>60</v>
      </c>
      <c r="Y242" s="8">
        <v>21</v>
      </c>
      <c r="Z242" s="8">
        <v>26</v>
      </c>
      <c r="AA242" s="8">
        <v>13</v>
      </c>
      <c r="AB242" s="8">
        <v>0</v>
      </c>
      <c r="AC242" s="9">
        <f t="shared" si="30"/>
        <v>55</v>
      </c>
      <c r="AD242" s="12">
        <f t="shared" si="31"/>
        <v>0.45833333333333331</v>
      </c>
      <c r="AE242" s="9" t="s">
        <v>35</v>
      </c>
      <c r="AF242" s="8">
        <v>6</v>
      </c>
      <c r="AG242" s="8">
        <v>2</v>
      </c>
      <c r="AH242" s="8">
        <v>4</v>
      </c>
      <c r="AI242" s="8">
        <v>0</v>
      </c>
      <c r="AJ242" s="8">
        <v>0.33300000000000002</v>
      </c>
      <c r="AK242" s="13">
        <f t="shared" si="27"/>
        <v>0.47291666666666665</v>
      </c>
      <c r="AL242" s="13">
        <f t="shared" si="28"/>
        <v>-8.1612318840579678E-2</v>
      </c>
      <c r="AM242" s="14">
        <f t="shared" si="29"/>
        <v>-3.7541666666666664</v>
      </c>
    </row>
    <row r="243" spans="1:39" x14ac:dyDescent="0.2">
      <c r="A243" s="8"/>
      <c r="B243" s="8" t="s">
        <v>158</v>
      </c>
      <c r="C243" s="8" t="s">
        <v>157</v>
      </c>
      <c r="D243" s="9">
        <v>36</v>
      </c>
      <c r="E243" s="10" t="s">
        <v>28</v>
      </c>
      <c r="F243" s="10" t="s">
        <v>92</v>
      </c>
      <c r="G243" s="10" t="s">
        <v>92</v>
      </c>
      <c r="H243" s="11">
        <v>0.5</v>
      </c>
      <c r="I243" s="9">
        <v>37</v>
      </c>
      <c r="J243" s="9">
        <v>12</v>
      </c>
      <c r="K243" s="9">
        <v>20</v>
      </c>
      <c r="L243" s="9">
        <v>5</v>
      </c>
      <c r="M243" s="9"/>
      <c r="N243" s="9">
        <f t="shared" si="25"/>
        <v>29</v>
      </c>
      <c r="O243" s="12">
        <f t="shared" si="26"/>
        <v>0.39189189189189189</v>
      </c>
      <c r="P243" s="9" t="s">
        <v>69</v>
      </c>
      <c r="Q243" s="9"/>
      <c r="R243" s="9"/>
      <c r="S243" s="9"/>
      <c r="T243" s="9"/>
      <c r="U243" s="9"/>
      <c r="V243" s="8"/>
      <c r="W243" s="11">
        <v>0.5</v>
      </c>
      <c r="X243" s="8">
        <v>60</v>
      </c>
      <c r="Y243" s="8">
        <v>21</v>
      </c>
      <c r="Z243" s="8">
        <v>26</v>
      </c>
      <c r="AA243" s="8">
        <v>13</v>
      </c>
      <c r="AB243" s="8">
        <v>0</v>
      </c>
      <c r="AC243" s="9">
        <f t="shared" si="30"/>
        <v>55</v>
      </c>
      <c r="AD243" s="12">
        <f t="shared" si="31"/>
        <v>0.45833333333333331</v>
      </c>
      <c r="AE243" s="9" t="s">
        <v>35</v>
      </c>
      <c r="AF243" s="8">
        <v>6</v>
      </c>
      <c r="AG243" s="8">
        <v>2</v>
      </c>
      <c r="AH243" s="8">
        <v>4</v>
      </c>
      <c r="AI243" s="8">
        <v>0</v>
      </c>
      <c r="AJ243" s="8">
        <v>0.33300000000000002</v>
      </c>
      <c r="AK243" s="13">
        <f t="shared" si="27"/>
        <v>0.47291666666666665</v>
      </c>
      <c r="AL243" s="13">
        <f t="shared" si="28"/>
        <v>-8.1024774774774766E-2</v>
      </c>
      <c r="AM243" s="14">
        <f t="shared" si="29"/>
        <v>-5.99583333333333</v>
      </c>
    </row>
    <row r="244" spans="1:39" x14ac:dyDescent="0.2">
      <c r="A244" s="8"/>
      <c r="B244" s="8" t="s">
        <v>144</v>
      </c>
      <c r="C244" s="8" t="s">
        <v>157</v>
      </c>
      <c r="D244" s="9">
        <v>47</v>
      </c>
      <c r="E244" s="10" t="s">
        <v>28</v>
      </c>
      <c r="F244" s="10" t="s">
        <v>41</v>
      </c>
      <c r="G244" s="10" t="s">
        <v>41</v>
      </c>
      <c r="H244" s="11">
        <v>0.5</v>
      </c>
      <c r="I244" s="9">
        <v>60</v>
      </c>
      <c r="J244" s="9">
        <v>22</v>
      </c>
      <c r="K244" s="9">
        <v>25</v>
      </c>
      <c r="L244" s="9">
        <v>13</v>
      </c>
      <c r="M244" s="9"/>
      <c r="N244" s="9">
        <f t="shared" si="25"/>
        <v>57</v>
      </c>
      <c r="O244" s="12">
        <f t="shared" si="26"/>
        <v>0.47499999999999998</v>
      </c>
      <c r="P244" s="9" t="s">
        <v>35</v>
      </c>
      <c r="Q244" s="9">
        <v>9</v>
      </c>
      <c r="R244" s="9">
        <v>8</v>
      </c>
      <c r="S244" s="9">
        <v>1</v>
      </c>
      <c r="T244" s="9">
        <v>0</v>
      </c>
      <c r="U244" s="9">
        <v>0.88900000000000001</v>
      </c>
      <c r="V244" s="8" t="s">
        <v>44</v>
      </c>
      <c r="W244" s="11">
        <v>0.5</v>
      </c>
      <c r="X244" s="8">
        <v>60</v>
      </c>
      <c r="Y244" s="8">
        <v>32</v>
      </c>
      <c r="Z244" s="8">
        <v>15</v>
      </c>
      <c r="AA244" s="8">
        <v>13</v>
      </c>
      <c r="AB244" s="8">
        <v>0</v>
      </c>
      <c r="AC244" s="9">
        <f t="shared" si="30"/>
        <v>77</v>
      </c>
      <c r="AD244" s="12">
        <f t="shared" si="31"/>
        <v>0.64166666666666672</v>
      </c>
      <c r="AE244" s="9" t="s">
        <v>30</v>
      </c>
      <c r="AF244" s="8">
        <v>9</v>
      </c>
      <c r="AG244" s="8">
        <v>8</v>
      </c>
      <c r="AH244" s="8">
        <v>1</v>
      </c>
      <c r="AI244" s="8">
        <v>0</v>
      </c>
      <c r="AJ244" s="8">
        <v>0.88900000000000001</v>
      </c>
      <c r="AK244" s="13">
        <f t="shared" si="27"/>
        <v>0.59208333333333341</v>
      </c>
      <c r="AL244" s="13">
        <f t="shared" si="28"/>
        <v>-0.11708333333333343</v>
      </c>
      <c r="AM244" s="14">
        <f t="shared" si="29"/>
        <v>-14.050000000000011</v>
      </c>
    </row>
    <row r="245" spans="1:39" x14ac:dyDescent="0.2">
      <c r="A245" s="8"/>
      <c r="B245" s="8" t="s">
        <v>114</v>
      </c>
      <c r="C245" s="8" t="s">
        <v>159</v>
      </c>
      <c r="D245" s="9">
        <v>53</v>
      </c>
      <c r="E245" s="10" t="s">
        <v>28</v>
      </c>
      <c r="F245" s="10" t="s">
        <v>68</v>
      </c>
      <c r="G245" s="10" t="s">
        <v>68</v>
      </c>
      <c r="H245" s="11">
        <v>0.5</v>
      </c>
      <c r="I245" s="9">
        <v>70</v>
      </c>
      <c r="J245" s="9">
        <v>22</v>
      </c>
      <c r="K245" s="9">
        <v>32</v>
      </c>
      <c r="L245" s="9">
        <v>16</v>
      </c>
      <c r="M245" s="9"/>
      <c r="N245" s="9">
        <f t="shared" si="25"/>
        <v>60</v>
      </c>
      <c r="O245" s="12">
        <f t="shared" si="26"/>
        <v>0.42857142857142855</v>
      </c>
      <c r="P245" s="9" t="s">
        <v>72</v>
      </c>
      <c r="Q245" s="9"/>
      <c r="R245" s="9"/>
      <c r="S245" s="9"/>
      <c r="T245" s="9"/>
      <c r="U245" s="9"/>
      <c r="V245" s="8"/>
      <c r="W245" s="11">
        <v>0.5</v>
      </c>
      <c r="X245" s="8">
        <v>60</v>
      </c>
      <c r="Y245" s="8">
        <v>29</v>
      </c>
      <c r="Z245" s="8">
        <v>23</v>
      </c>
      <c r="AA245" s="8">
        <v>8</v>
      </c>
      <c r="AB245" s="8">
        <v>0</v>
      </c>
      <c r="AC245" s="9">
        <f t="shared" si="30"/>
        <v>66</v>
      </c>
      <c r="AD245" s="12">
        <f t="shared" si="31"/>
        <v>0.55000000000000004</v>
      </c>
      <c r="AE245" s="9" t="s">
        <v>43</v>
      </c>
      <c r="AF245" s="8">
        <v>5</v>
      </c>
      <c r="AG245" s="8">
        <v>1</v>
      </c>
      <c r="AH245" s="8">
        <v>4</v>
      </c>
      <c r="AI245" s="8">
        <v>0</v>
      </c>
      <c r="AJ245" s="8">
        <v>0.2</v>
      </c>
      <c r="AK245" s="13">
        <f t="shared" si="27"/>
        <v>0.53249999999999997</v>
      </c>
      <c r="AL245" s="13">
        <f t="shared" si="28"/>
        <v>-0.10392857142857143</v>
      </c>
      <c r="AM245" s="14">
        <f t="shared" si="29"/>
        <v>-14.549999999999997</v>
      </c>
    </row>
    <row r="246" spans="1:39" x14ac:dyDescent="0.2">
      <c r="A246" s="8"/>
      <c r="B246" s="8" t="s">
        <v>155</v>
      </c>
      <c r="C246" s="8" t="s">
        <v>159</v>
      </c>
      <c r="D246" s="9">
        <v>40</v>
      </c>
      <c r="E246" s="10" t="s">
        <v>28</v>
      </c>
      <c r="F246" s="10" t="s">
        <v>84</v>
      </c>
      <c r="G246" s="10" t="s">
        <v>85</v>
      </c>
      <c r="H246" s="11">
        <v>0.5</v>
      </c>
      <c r="I246" s="9">
        <v>70</v>
      </c>
      <c r="J246" s="9">
        <v>22</v>
      </c>
      <c r="K246" s="9">
        <v>38</v>
      </c>
      <c r="L246" s="9">
        <v>10</v>
      </c>
      <c r="M246" s="9"/>
      <c r="N246" s="9">
        <f t="shared" si="25"/>
        <v>54</v>
      </c>
      <c r="O246" s="12">
        <f t="shared" si="26"/>
        <v>0.38571428571428573</v>
      </c>
      <c r="P246" s="9" t="s">
        <v>69</v>
      </c>
      <c r="Q246" s="9"/>
      <c r="R246" s="9"/>
      <c r="S246" s="9"/>
      <c r="T246" s="9"/>
      <c r="U246" s="9"/>
      <c r="V246" s="8"/>
      <c r="W246" s="11">
        <v>0.5</v>
      </c>
      <c r="X246" s="8">
        <v>60</v>
      </c>
      <c r="Y246" s="8">
        <v>21</v>
      </c>
      <c r="Z246" s="8">
        <v>31</v>
      </c>
      <c r="AA246" s="8">
        <v>8</v>
      </c>
      <c r="AB246" s="8">
        <v>0</v>
      </c>
      <c r="AC246" s="9">
        <f t="shared" si="30"/>
        <v>50</v>
      </c>
      <c r="AD246" s="12">
        <f t="shared" si="31"/>
        <v>0.41666666666666669</v>
      </c>
      <c r="AE246" s="9" t="s">
        <v>72</v>
      </c>
      <c r="AF246" s="8"/>
      <c r="AG246" s="8"/>
      <c r="AH246" s="8"/>
      <c r="AI246" s="8"/>
      <c r="AJ246" s="8"/>
      <c r="AK246" s="13">
        <f t="shared" si="27"/>
        <v>0.44583333333333336</v>
      </c>
      <c r="AL246" s="13">
        <f t="shared" si="28"/>
        <v>-6.0119047619047628E-2</v>
      </c>
      <c r="AM246" s="14">
        <f t="shared" si="29"/>
        <v>-8.4166666666666714</v>
      </c>
    </row>
    <row r="247" spans="1:39" x14ac:dyDescent="0.2">
      <c r="A247" s="8"/>
      <c r="B247" s="8" t="s">
        <v>156</v>
      </c>
      <c r="C247" s="8" t="s">
        <v>159</v>
      </c>
      <c r="D247" s="9">
        <v>39</v>
      </c>
      <c r="E247" s="10" t="s">
        <v>28</v>
      </c>
      <c r="F247" s="10" t="s">
        <v>87</v>
      </c>
      <c r="G247" s="10" t="s">
        <v>87</v>
      </c>
      <c r="H247" s="11">
        <v>0.5</v>
      </c>
      <c r="I247" s="9">
        <v>70</v>
      </c>
      <c r="J247" s="9">
        <v>37</v>
      </c>
      <c r="K247" s="9">
        <v>19</v>
      </c>
      <c r="L247" s="9">
        <v>14</v>
      </c>
      <c r="M247" s="9"/>
      <c r="N247" s="9">
        <f t="shared" si="25"/>
        <v>88</v>
      </c>
      <c r="O247" s="12">
        <f t="shared" si="26"/>
        <v>0.62857142857142856</v>
      </c>
      <c r="P247" s="9" t="s">
        <v>30</v>
      </c>
      <c r="Q247" s="9">
        <v>14</v>
      </c>
      <c r="R247" s="9">
        <v>8</v>
      </c>
      <c r="S247" s="9">
        <v>6</v>
      </c>
      <c r="T247" s="9">
        <v>0</v>
      </c>
      <c r="U247" s="9">
        <v>0.57100000000000006</v>
      </c>
      <c r="V247" s="8" t="s">
        <v>44</v>
      </c>
      <c r="W247" s="11">
        <v>0.5</v>
      </c>
      <c r="X247" s="8">
        <v>60</v>
      </c>
      <c r="Y247" s="8">
        <v>34</v>
      </c>
      <c r="Z247" s="8">
        <v>19</v>
      </c>
      <c r="AA247" s="8">
        <v>7</v>
      </c>
      <c r="AB247" s="8">
        <v>0</v>
      </c>
      <c r="AC247" s="9">
        <f t="shared" si="30"/>
        <v>75</v>
      </c>
      <c r="AD247" s="12">
        <f t="shared" si="31"/>
        <v>0.625</v>
      </c>
      <c r="AE247" s="9" t="s">
        <v>30</v>
      </c>
      <c r="AF247" s="8">
        <v>11</v>
      </c>
      <c r="AG247" s="8">
        <v>4</v>
      </c>
      <c r="AH247" s="8">
        <v>7</v>
      </c>
      <c r="AI247" s="8">
        <v>0</v>
      </c>
      <c r="AJ247" s="8">
        <v>0.36399999999999999</v>
      </c>
      <c r="AK247" s="13">
        <f t="shared" si="27"/>
        <v>0.58125000000000004</v>
      </c>
      <c r="AL247" s="13">
        <f t="shared" si="28"/>
        <v>4.7321428571428514E-2</v>
      </c>
      <c r="AM247" s="14">
        <f t="shared" si="29"/>
        <v>6.625</v>
      </c>
    </row>
    <row r="248" spans="1:39" x14ac:dyDescent="0.2">
      <c r="A248" s="8"/>
      <c r="B248" s="8" t="s">
        <v>104</v>
      </c>
      <c r="C248" s="8" t="s">
        <v>159</v>
      </c>
      <c r="D248" s="9">
        <v>57</v>
      </c>
      <c r="E248" s="10" t="s">
        <v>28</v>
      </c>
      <c r="F248" s="10" t="s">
        <v>29</v>
      </c>
      <c r="G248" s="10" t="s">
        <v>29</v>
      </c>
      <c r="H248" s="11">
        <v>0.5</v>
      </c>
      <c r="I248" s="9">
        <v>70</v>
      </c>
      <c r="J248" s="9">
        <v>29</v>
      </c>
      <c r="K248" s="9">
        <v>22</v>
      </c>
      <c r="L248" s="9">
        <v>19</v>
      </c>
      <c r="M248" s="9"/>
      <c r="N248" s="9">
        <f t="shared" si="25"/>
        <v>77</v>
      </c>
      <c r="O248" s="12">
        <f t="shared" si="26"/>
        <v>0.55000000000000004</v>
      </c>
      <c r="P248" s="9" t="s">
        <v>43</v>
      </c>
      <c r="Q248" s="9">
        <v>5</v>
      </c>
      <c r="R248" s="9">
        <v>1</v>
      </c>
      <c r="S248" s="9">
        <v>4</v>
      </c>
      <c r="T248" s="9">
        <v>0</v>
      </c>
      <c r="U248" s="9">
        <v>0.2</v>
      </c>
      <c r="V248" s="8"/>
      <c r="W248" s="11">
        <v>0.5</v>
      </c>
      <c r="X248" s="8">
        <v>60</v>
      </c>
      <c r="Y248" s="8">
        <v>28</v>
      </c>
      <c r="Z248" s="8">
        <v>23</v>
      </c>
      <c r="AA248" s="8">
        <v>9</v>
      </c>
      <c r="AB248" s="8">
        <v>0</v>
      </c>
      <c r="AC248" s="9">
        <f t="shared" si="30"/>
        <v>65</v>
      </c>
      <c r="AD248" s="12">
        <f t="shared" si="31"/>
        <v>0.54166666666666663</v>
      </c>
      <c r="AE248" s="9" t="s">
        <v>39</v>
      </c>
      <c r="AF248" s="8">
        <v>7</v>
      </c>
      <c r="AG248" s="8">
        <v>3</v>
      </c>
      <c r="AH248" s="8">
        <v>4</v>
      </c>
      <c r="AI248" s="8">
        <v>0</v>
      </c>
      <c r="AJ248" s="8">
        <v>0.42899999999999999</v>
      </c>
      <c r="AK248" s="13">
        <f t="shared" si="27"/>
        <v>0.52708333333333335</v>
      </c>
      <c r="AL248" s="13">
        <f t="shared" si="28"/>
        <v>2.2916666666666696E-2</v>
      </c>
      <c r="AM248" s="14">
        <f t="shared" si="29"/>
        <v>3.2083333333333286</v>
      </c>
    </row>
    <row r="249" spans="1:39" x14ac:dyDescent="0.2">
      <c r="A249" s="8"/>
      <c r="B249" s="8" t="s">
        <v>158</v>
      </c>
      <c r="C249" s="8" t="s">
        <v>159</v>
      </c>
      <c r="D249" s="9">
        <v>37</v>
      </c>
      <c r="E249" s="10" t="s">
        <v>28</v>
      </c>
      <c r="F249" s="10" t="s">
        <v>92</v>
      </c>
      <c r="G249" s="10" t="s">
        <v>92</v>
      </c>
      <c r="H249" s="11">
        <v>0.5</v>
      </c>
      <c r="I249" s="9">
        <v>70</v>
      </c>
      <c r="J249" s="9">
        <v>28</v>
      </c>
      <c r="K249" s="9">
        <v>31</v>
      </c>
      <c r="L249" s="9">
        <v>11</v>
      </c>
      <c r="M249" s="9"/>
      <c r="N249" s="9">
        <f t="shared" si="25"/>
        <v>67</v>
      </c>
      <c r="O249" s="12">
        <f t="shared" si="26"/>
        <v>0.47857142857142859</v>
      </c>
      <c r="P249" s="9" t="s">
        <v>35</v>
      </c>
      <c r="Q249" s="9">
        <v>12</v>
      </c>
      <c r="R249" s="9">
        <v>7</v>
      </c>
      <c r="S249" s="9">
        <v>5</v>
      </c>
      <c r="T249" s="9">
        <v>0</v>
      </c>
      <c r="U249" s="9">
        <v>0.58299999999999996</v>
      </c>
      <c r="V249" s="8"/>
      <c r="W249" s="11">
        <v>0.5</v>
      </c>
      <c r="X249" s="8">
        <v>60</v>
      </c>
      <c r="Y249" s="8">
        <v>18</v>
      </c>
      <c r="Z249" s="8">
        <v>31</v>
      </c>
      <c r="AA249" s="8">
        <v>11</v>
      </c>
      <c r="AB249" s="8">
        <v>0</v>
      </c>
      <c r="AC249" s="9">
        <f t="shared" si="30"/>
        <v>47</v>
      </c>
      <c r="AD249" s="12">
        <f t="shared" si="31"/>
        <v>0.39166666666666666</v>
      </c>
      <c r="AE249" s="9" t="s">
        <v>69</v>
      </c>
      <c r="AF249" s="8"/>
      <c r="AG249" s="8"/>
      <c r="AH249" s="8"/>
      <c r="AI249" s="8"/>
      <c r="AJ249" s="8"/>
      <c r="AK249" s="13">
        <f t="shared" si="27"/>
        <v>0.42958333333333332</v>
      </c>
      <c r="AL249" s="13">
        <f t="shared" si="28"/>
        <v>4.8988095238095275E-2</v>
      </c>
      <c r="AM249" s="14">
        <f t="shared" si="29"/>
        <v>6.8583333333333343</v>
      </c>
    </row>
    <row r="250" spans="1:39" x14ac:dyDescent="0.2">
      <c r="A250" s="8"/>
      <c r="B250" s="8" t="s">
        <v>144</v>
      </c>
      <c r="C250" s="8" t="s">
        <v>159</v>
      </c>
      <c r="D250" s="9">
        <v>48</v>
      </c>
      <c r="E250" s="10" t="s">
        <v>28</v>
      </c>
      <c r="F250" s="10" t="s">
        <v>41</v>
      </c>
      <c r="G250" s="10" t="s">
        <v>41</v>
      </c>
      <c r="H250" s="11">
        <v>0.5</v>
      </c>
      <c r="I250" s="9">
        <v>70</v>
      </c>
      <c r="J250" s="9">
        <v>31</v>
      </c>
      <c r="K250" s="9">
        <v>27</v>
      </c>
      <c r="L250" s="9">
        <v>12</v>
      </c>
      <c r="M250" s="9"/>
      <c r="N250" s="9">
        <f t="shared" si="25"/>
        <v>74</v>
      </c>
      <c r="O250" s="12">
        <f t="shared" si="26"/>
        <v>0.52857142857142858</v>
      </c>
      <c r="P250" s="9" t="s">
        <v>39</v>
      </c>
      <c r="Q250" s="9">
        <v>7</v>
      </c>
      <c r="R250" s="9">
        <v>3</v>
      </c>
      <c r="S250" s="9">
        <v>4</v>
      </c>
      <c r="T250" s="9">
        <v>0</v>
      </c>
      <c r="U250" s="9">
        <v>0.42899999999999999</v>
      </c>
      <c r="V250" s="8"/>
      <c r="W250" s="11">
        <v>0.5</v>
      </c>
      <c r="X250" s="8">
        <v>60</v>
      </c>
      <c r="Y250" s="8">
        <v>22</v>
      </c>
      <c r="Z250" s="8">
        <v>25</v>
      </c>
      <c r="AA250" s="8">
        <v>13</v>
      </c>
      <c r="AB250" s="8">
        <v>0</v>
      </c>
      <c r="AC250" s="9">
        <f t="shared" si="30"/>
        <v>57</v>
      </c>
      <c r="AD250" s="12">
        <f t="shared" si="31"/>
        <v>0.47499999999999998</v>
      </c>
      <c r="AE250" s="9" t="s">
        <v>35</v>
      </c>
      <c r="AF250" s="8">
        <v>9</v>
      </c>
      <c r="AG250" s="8">
        <v>8</v>
      </c>
      <c r="AH250" s="8">
        <v>1</v>
      </c>
      <c r="AI250" s="8">
        <v>0</v>
      </c>
      <c r="AJ250" s="8">
        <v>0.88900000000000001</v>
      </c>
      <c r="AK250" s="13">
        <f t="shared" si="27"/>
        <v>0.48375000000000001</v>
      </c>
      <c r="AL250" s="13">
        <f t="shared" si="28"/>
        <v>4.4821428571428568E-2</v>
      </c>
      <c r="AM250" s="14">
        <f t="shared" si="29"/>
        <v>6.2749999999999915</v>
      </c>
    </row>
    <row r="251" spans="1:39" x14ac:dyDescent="0.2">
      <c r="A251" s="8"/>
      <c r="B251" s="8" t="s">
        <v>158</v>
      </c>
      <c r="C251" s="8" t="s">
        <v>160</v>
      </c>
      <c r="D251" s="9">
        <v>38</v>
      </c>
      <c r="E251" s="10" t="s">
        <v>28</v>
      </c>
      <c r="F251" s="10" t="s">
        <v>68</v>
      </c>
      <c r="G251" s="10" t="s">
        <v>68</v>
      </c>
      <c r="H251" s="11">
        <v>0.5</v>
      </c>
      <c r="I251" s="9">
        <v>70</v>
      </c>
      <c r="J251" s="9">
        <v>22</v>
      </c>
      <c r="K251" s="9">
        <v>30</v>
      </c>
      <c r="L251" s="9">
        <v>18</v>
      </c>
      <c r="M251" s="9"/>
      <c r="N251" s="9">
        <f t="shared" si="25"/>
        <v>62</v>
      </c>
      <c r="O251" s="12">
        <f t="shared" si="26"/>
        <v>0.44285714285714284</v>
      </c>
      <c r="P251" s="9" t="s">
        <v>35</v>
      </c>
      <c r="Q251" s="9">
        <v>6</v>
      </c>
      <c r="R251" s="9">
        <v>1</v>
      </c>
      <c r="S251" s="9">
        <v>4</v>
      </c>
      <c r="T251" s="9">
        <v>1</v>
      </c>
      <c r="U251" s="9">
        <v>0.25</v>
      </c>
      <c r="V251" s="8"/>
      <c r="W251" s="11">
        <v>0.5</v>
      </c>
      <c r="X251" s="8">
        <v>70</v>
      </c>
      <c r="Y251" s="8">
        <v>22</v>
      </c>
      <c r="Z251" s="8">
        <v>32</v>
      </c>
      <c r="AA251" s="8">
        <v>16</v>
      </c>
      <c r="AB251" s="8">
        <v>0</v>
      </c>
      <c r="AC251" s="9">
        <f t="shared" si="30"/>
        <v>60</v>
      </c>
      <c r="AD251" s="12">
        <f t="shared" si="31"/>
        <v>0.42857142857142855</v>
      </c>
      <c r="AE251" s="9" t="s">
        <v>72</v>
      </c>
      <c r="AF251" s="8"/>
      <c r="AG251" s="8"/>
      <c r="AH251" s="8"/>
      <c r="AI251" s="8"/>
      <c r="AJ251" s="8"/>
      <c r="AK251" s="13">
        <f t="shared" si="27"/>
        <v>0.45357142857142857</v>
      </c>
      <c r="AL251" s="13">
        <f t="shared" si="28"/>
        <v>-1.0714285714285732E-2</v>
      </c>
      <c r="AM251" s="14">
        <f t="shared" si="29"/>
        <v>-1.5</v>
      </c>
    </row>
    <row r="252" spans="1:39" x14ac:dyDescent="0.2">
      <c r="A252" s="8"/>
      <c r="B252" s="8" t="s">
        <v>161</v>
      </c>
      <c r="C252" s="8" t="s">
        <v>160</v>
      </c>
      <c r="D252" s="9">
        <v>43</v>
      </c>
      <c r="E252" s="10" t="s">
        <v>28</v>
      </c>
      <c r="F252" s="10" t="s">
        <v>84</v>
      </c>
      <c r="G252" s="10" t="s">
        <v>85</v>
      </c>
      <c r="H252" s="11">
        <v>0.5</v>
      </c>
      <c r="I252" s="9">
        <v>70</v>
      </c>
      <c r="J252" s="9">
        <v>13</v>
      </c>
      <c r="K252" s="9">
        <v>47</v>
      </c>
      <c r="L252" s="9">
        <v>10</v>
      </c>
      <c r="M252" s="9"/>
      <c r="N252" s="9">
        <f t="shared" si="25"/>
        <v>36</v>
      </c>
      <c r="O252" s="12">
        <f t="shared" si="26"/>
        <v>0.25714285714285712</v>
      </c>
      <c r="P252" s="9" t="s">
        <v>69</v>
      </c>
      <c r="Q252" s="9"/>
      <c r="R252" s="9"/>
      <c r="S252" s="9"/>
      <c r="T252" s="9"/>
      <c r="U252" s="9"/>
      <c r="V252" s="8"/>
      <c r="W252" s="11">
        <v>0.5</v>
      </c>
      <c r="X252" s="8">
        <v>70</v>
      </c>
      <c r="Y252" s="8">
        <v>22</v>
      </c>
      <c r="Z252" s="8">
        <v>38</v>
      </c>
      <c r="AA252" s="8">
        <v>10</v>
      </c>
      <c r="AB252" s="8">
        <v>0</v>
      </c>
      <c r="AC252" s="9">
        <f t="shared" si="30"/>
        <v>54</v>
      </c>
      <c r="AD252" s="12">
        <f t="shared" si="31"/>
        <v>0.38571428571428573</v>
      </c>
      <c r="AE252" s="9" t="s">
        <v>69</v>
      </c>
      <c r="AF252" s="8"/>
      <c r="AG252" s="8"/>
      <c r="AH252" s="8"/>
      <c r="AI252" s="8"/>
      <c r="AJ252" s="8"/>
      <c r="AK252" s="13">
        <f t="shared" si="27"/>
        <v>0.42571428571428571</v>
      </c>
      <c r="AL252" s="13">
        <f t="shared" si="28"/>
        <v>-0.16857142857142859</v>
      </c>
      <c r="AM252" s="14">
        <f t="shared" si="29"/>
        <v>-23.6</v>
      </c>
    </row>
    <row r="253" spans="1:39" x14ac:dyDescent="0.2">
      <c r="A253" s="8"/>
      <c r="B253" s="8" t="s">
        <v>156</v>
      </c>
      <c r="C253" s="8" t="s">
        <v>160</v>
      </c>
      <c r="D253" s="9">
        <v>40</v>
      </c>
      <c r="E253" s="10" t="s">
        <v>28</v>
      </c>
      <c r="F253" s="10" t="s">
        <v>87</v>
      </c>
      <c r="G253" s="10" t="s">
        <v>87</v>
      </c>
      <c r="H253" s="11">
        <v>0.5</v>
      </c>
      <c r="I253" s="9">
        <v>70</v>
      </c>
      <c r="J253" s="9">
        <v>44</v>
      </c>
      <c r="K253" s="9">
        <v>13</v>
      </c>
      <c r="L253" s="9">
        <v>13</v>
      </c>
      <c r="M253" s="9"/>
      <c r="N253" s="9">
        <f t="shared" si="25"/>
        <v>101</v>
      </c>
      <c r="O253" s="12">
        <f t="shared" si="26"/>
        <v>0.72142857142857142</v>
      </c>
      <c r="P253" s="9" t="s">
        <v>30</v>
      </c>
      <c r="Q253" s="9">
        <v>6</v>
      </c>
      <c r="R253" s="9">
        <v>2</v>
      </c>
      <c r="S253" s="9">
        <v>4</v>
      </c>
      <c r="T253" s="9">
        <v>0</v>
      </c>
      <c r="U253" s="9">
        <v>0.33300000000000002</v>
      </c>
      <c r="V253" s="8"/>
      <c r="W253" s="11">
        <v>0.5</v>
      </c>
      <c r="X253" s="8">
        <v>70</v>
      </c>
      <c r="Y253" s="8">
        <v>37</v>
      </c>
      <c r="Z253" s="8">
        <v>19</v>
      </c>
      <c r="AA253" s="8">
        <v>14</v>
      </c>
      <c r="AB253" s="8">
        <v>0</v>
      </c>
      <c r="AC253" s="9">
        <f t="shared" si="30"/>
        <v>88</v>
      </c>
      <c r="AD253" s="12">
        <f t="shared" si="31"/>
        <v>0.62857142857142856</v>
      </c>
      <c r="AE253" s="9" t="s">
        <v>30</v>
      </c>
      <c r="AF253" s="8">
        <v>14</v>
      </c>
      <c r="AG253" s="8">
        <v>8</v>
      </c>
      <c r="AH253" s="8">
        <v>6</v>
      </c>
      <c r="AI253" s="8">
        <v>0</v>
      </c>
      <c r="AJ253" s="8">
        <v>0.57100000000000006</v>
      </c>
      <c r="AK253" s="13">
        <f t="shared" si="27"/>
        <v>0.58357142857142852</v>
      </c>
      <c r="AL253" s="13">
        <f t="shared" si="28"/>
        <v>0.1378571428571429</v>
      </c>
      <c r="AM253" s="14">
        <f t="shared" si="29"/>
        <v>19.300000000000011</v>
      </c>
    </row>
    <row r="254" spans="1:39" x14ac:dyDescent="0.2">
      <c r="A254" s="8"/>
      <c r="B254" s="8" t="s">
        <v>104</v>
      </c>
      <c r="C254" s="8" t="s">
        <v>160</v>
      </c>
      <c r="D254" s="9">
        <v>58</v>
      </c>
      <c r="E254" s="10" t="s">
        <v>28</v>
      </c>
      <c r="F254" s="10" t="s">
        <v>29</v>
      </c>
      <c r="G254" s="10" t="s">
        <v>29</v>
      </c>
      <c r="H254" s="11">
        <v>0.5</v>
      </c>
      <c r="I254" s="9">
        <v>70</v>
      </c>
      <c r="J254" s="9">
        <v>25</v>
      </c>
      <c r="K254" s="9">
        <v>30</v>
      </c>
      <c r="L254" s="9">
        <v>15</v>
      </c>
      <c r="M254" s="9"/>
      <c r="N254" s="9">
        <f t="shared" si="25"/>
        <v>65</v>
      </c>
      <c r="O254" s="12">
        <f t="shared" si="26"/>
        <v>0.4642857142857143</v>
      </c>
      <c r="P254" s="9" t="s">
        <v>39</v>
      </c>
      <c r="Q254" s="9">
        <v>11</v>
      </c>
      <c r="R254" s="9">
        <v>5</v>
      </c>
      <c r="S254" s="9">
        <v>6</v>
      </c>
      <c r="T254" s="9">
        <v>0</v>
      </c>
      <c r="U254" s="9">
        <v>0.45500000000000002</v>
      </c>
      <c r="V254" s="8"/>
      <c r="W254" s="11">
        <v>0.5</v>
      </c>
      <c r="X254" s="8">
        <v>70</v>
      </c>
      <c r="Y254" s="8">
        <v>29</v>
      </c>
      <c r="Z254" s="8">
        <v>22</v>
      </c>
      <c r="AA254" s="8">
        <v>19</v>
      </c>
      <c r="AB254" s="8">
        <v>0</v>
      </c>
      <c r="AC254" s="9">
        <f t="shared" si="30"/>
        <v>77</v>
      </c>
      <c r="AD254" s="12">
        <f t="shared" si="31"/>
        <v>0.55000000000000004</v>
      </c>
      <c r="AE254" s="9" t="s">
        <v>43</v>
      </c>
      <c r="AF254" s="8">
        <v>5</v>
      </c>
      <c r="AG254" s="8">
        <v>1</v>
      </c>
      <c r="AH254" s="8">
        <v>4</v>
      </c>
      <c r="AI254" s="8">
        <v>0</v>
      </c>
      <c r="AJ254" s="8">
        <v>0.2</v>
      </c>
      <c r="AK254" s="13">
        <f t="shared" si="27"/>
        <v>0.53249999999999997</v>
      </c>
      <c r="AL254" s="13">
        <f t="shared" si="28"/>
        <v>-6.8214285714285672E-2</v>
      </c>
      <c r="AM254" s="14">
        <f t="shared" si="29"/>
        <v>-9.5499999999999972</v>
      </c>
    </row>
    <row r="255" spans="1:39" x14ac:dyDescent="0.2">
      <c r="A255" s="8"/>
      <c r="B255" s="8" t="s">
        <v>162</v>
      </c>
      <c r="C255" s="8" t="s">
        <v>160</v>
      </c>
      <c r="D255" s="9">
        <v>36</v>
      </c>
      <c r="E255" s="10" t="s">
        <v>28</v>
      </c>
      <c r="F255" s="10" t="s">
        <v>92</v>
      </c>
      <c r="G255" s="10" t="s">
        <v>92</v>
      </c>
      <c r="H255" s="11">
        <v>0.5</v>
      </c>
      <c r="I255" s="9">
        <v>70</v>
      </c>
      <c r="J255" s="9">
        <v>20</v>
      </c>
      <c r="K255" s="9">
        <v>29</v>
      </c>
      <c r="L255" s="9">
        <v>21</v>
      </c>
      <c r="M255" s="9"/>
      <c r="N255" s="9">
        <f t="shared" si="25"/>
        <v>61</v>
      </c>
      <c r="O255" s="12">
        <f t="shared" si="26"/>
        <v>0.43571428571428572</v>
      </c>
      <c r="P255" s="9" t="s">
        <v>72</v>
      </c>
      <c r="Q255" s="9"/>
      <c r="R255" s="9"/>
      <c r="S255" s="9"/>
      <c r="T255" s="9"/>
      <c r="U255" s="9"/>
      <c r="V255" s="8"/>
      <c r="W255" s="11">
        <v>0.5</v>
      </c>
      <c r="X255" s="8">
        <v>70</v>
      </c>
      <c r="Y255" s="8">
        <v>28</v>
      </c>
      <c r="Z255" s="8">
        <v>31</v>
      </c>
      <c r="AA255" s="8">
        <v>11</v>
      </c>
      <c r="AB255" s="8">
        <v>0</v>
      </c>
      <c r="AC255" s="9">
        <f t="shared" si="30"/>
        <v>67</v>
      </c>
      <c r="AD255" s="12">
        <f t="shared" si="31"/>
        <v>0.47857142857142859</v>
      </c>
      <c r="AE255" s="9" t="s">
        <v>35</v>
      </c>
      <c r="AF255" s="8">
        <v>12</v>
      </c>
      <c r="AG255" s="8">
        <v>7</v>
      </c>
      <c r="AH255" s="8">
        <v>5</v>
      </c>
      <c r="AI255" s="8">
        <v>0</v>
      </c>
      <c r="AJ255" s="8">
        <v>0.58299999999999996</v>
      </c>
      <c r="AK255" s="13">
        <f t="shared" si="27"/>
        <v>0.4860714285714286</v>
      </c>
      <c r="AL255" s="13">
        <f t="shared" si="28"/>
        <v>-5.0357142857142878E-2</v>
      </c>
      <c r="AM255" s="14">
        <f t="shared" si="29"/>
        <v>-7.0499999999999972</v>
      </c>
    </row>
    <row r="256" spans="1:39" x14ac:dyDescent="0.2">
      <c r="A256" s="8"/>
      <c r="B256" s="8" t="s">
        <v>163</v>
      </c>
      <c r="C256" s="8" t="s">
        <v>160</v>
      </c>
      <c r="D256" s="9">
        <v>45</v>
      </c>
      <c r="E256" s="10" t="s">
        <v>28</v>
      </c>
      <c r="F256" s="10" t="s">
        <v>41</v>
      </c>
      <c r="G256" s="10" t="s">
        <v>41</v>
      </c>
      <c r="H256" s="11">
        <v>0.5</v>
      </c>
      <c r="I256" s="9">
        <v>70</v>
      </c>
      <c r="J256" s="9">
        <v>41</v>
      </c>
      <c r="K256" s="9">
        <v>16</v>
      </c>
      <c r="L256" s="9">
        <v>13</v>
      </c>
      <c r="M256" s="9"/>
      <c r="N256" s="9">
        <f t="shared" si="25"/>
        <v>95</v>
      </c>
      <c r="O256" s="12">
        <f t="shared" si="26"/>
        <v>0.6785714285714286</v>
      </c>
      <c r="P256" s="9" t="s">
        <v>43</v>
      </c>
      <c r="Q256" s="9">
        <v>11</v>
      </c>
      <c r="R256" s="9">
        <v>8</v>
      </c>
      <c r="S256" s="9">
        <v>2</v>
      </c>
      <c r="T256" s="9">
        <v>1</v>
      </c>
      <c r="U256" s="9">
        <v>0.77300000000000002</v>
      </c>
      <c r="V256" s="8" t="s">
        <v>44</v>
      </c>
      <c r="W256" s="11">
        <v>0.5</v>
      </c>
      <c r="X256" s="8">
        <v>70</v>
      </c>
      <c r="Y256" s="8">
        <v>31</v>
      </c>
      <c r="Z256" s="8">
        <v>27</v>
      </c>
      <c r="AA256" s="8">
        <v>12</v>
      </c>
      <c r="AB256" s="8">
        <v>0</v>
      </c>
      <c r="AC256" s="9">
        <f t="shared" si="30"/>
        <v>74</v>
      </c>
      <c r="AD256" s="12">
        <f t="shared" si="31"/>
        <v>0.52857142857142858</v>
      </c>
      <c r="AE256" s="9" t="s">
        <v>39</v>
      </c>
      <c r="AF256" s="8">
        <v>7</v>
      </c>
      <c r="AG256" s="8">
        <v>3</v>
      </c>
      <c r="AH256" s="8">
        <v>4</v>
      </c>
      <c r="AI256" s="8">
        <v>0</v>
      </c>
      <c r="AJ256" s="8">
        <v>0.42899999999999999</v>
      </c>
      <c r="AK256" s="13">
        <f t="shared" si="27"/>
        <v>0.51857142857142857</v>
      </c>
      <c r="AL256" s="13">
        <f t="shared" si="28"/>
        <v>0.16000000000000003</v>
      </c>
      <c r="AM256" s="14">
        <f t="shared" si="29"/>
        <v>22.400000000000006</v>
      </c>
    </row>
    <row r="257" spans="1:39" x14ac:dyDescent="0.2">
      <c r="A257" s="8"/>
      <c r="B257" s="8" t="s">
        <v>158</v>
      </c>
      <c r="C257" s="8" t="s">
        <v>164</v>
      </c>
      <c r="D257" s="9">
        <v>39</v>
      </c>
      <c r="E257" s="10" t="s">
        <v>28</v>
      </c>
      <c r="F257" s="10" t="s">
        <v>68</v>
      </c>
      <c r="G257" s="10" t="s">
        <v>68</v>
      </c>
      <c r="H257" s="11">
        <v>0.5</v>
      </c>
      <c r="I257" s="9">
        <v>70</v>
      </c>
      <c r="J257" s="9">
        <v>25</v>
      </c>
      <c r="K257" s="9">
        <v>29</v>
      </c>
      <c r="L257" s="9">
        <v>16</v>
      </c>
      <c r="M257" s="9"/>
      <c r="N257" s="9">
        <f t="shared" si="25"/>
        <v>66</v>
      </c>
      <c r="O257" s="12">
        <f t="shared" si="26"/>
        <v>0.47142857142857142</v>
      </c>
      <c r="P257" s="9" t="s">
        <v>35</v>
      </c>
      <c r="Q257" s="9">
        <v>7</v>
      </c>
      <c r="R257" s="9">
        <v>3</v>
      </c>
      <c r="S257" s="9">
        <v>4</v>
      </c>
      <c r="T257" s="9">
        <v>0</v>
      </c>
      <c r="U257" s="9">
        <v>0.42899999999999999</v>
      </c>
      <c r="V257" s="8"/>
      <c r="W257" s="11">
        <v>0.5</v>
      </c>
      <c r="X257" s="8">
        <v>70</v>
      </c>
      <c r="Y257" s="8">
        <v>22</v>
      </c>
      <c r="Z257" s="8">
        <v>30</v>
      </c>
      <c r="AA257" s="8">
        <v>18</v>
      </c>
      <c r="AB257" s="8">
        <v>0</v>
      </c>
      <c r="AC257" s="9">
        <f t="shared" si="30"/>
        <v>62</v>
      </c>
      <c r="AD257" s="12">
        <f t="shared" si="31"/>
        <v>0.44285714285714284</v>
      </c>
      <c r="AE257" s="9" t="s">
        <v>35</v>
      </c>
      <c r="AF257" s="8">
        <v>6</v>
      </c>
      <c r="AG257" s="8">
        <v>1</v>
      </c>
      <c r="AH257" s="8">
        <v>4</v>
      </c>
      <c r="AI257" s="8">
        <v>1</v>
      </c>
      <c r="AJ257" s="8">
        <v>0.25</v>
      </c>
      <c r="AK257" s="13">
        <f t="shared" si="27"/>
        <v>0.46285714285714286</v>
      </c>
      <c r="AL257" s="13">
        <f t="shared" si="28"/>
        <v>8.5714285714285632E-3</v>
      </c>
      <c r="AM257" s="14">
        <f t="shared" si="29"/>
        <v>1.2000000000000028</v>
      </c>
    </row>
    <row r="258" spans="1:39" x14ac:dyDescent="0.2">
      <c r="A258" s="8"/>
      <c r="B258" s="8" t="s">
        <v>161</v>
      </c>
      <c r="C258" s="8" t="s">
        <v>164</v>
      </c>
      <c r="D258" s="9">
        <v>44</v>
      </c>
      <c r="E258" s="10" t="s">
        <v>28</v>
      </c>
      <c r="F258" s="10" t="s">
        <v>84</v>
      </c>
      <c r="G258" s="10" t="s">
        <v>85</v>
      </c>
      <c r="H258" s="11">
        <v>0.5</v>
      </c>
      <c r="I258" s="9">
        <v>70</v>
      </c>
      <c r="J258" s="9">
        <v>17</v>
      </c>
      <c r="K258" s="9">
        <v>44</v>
      </c>
      <c r="L258" s="9">
        <v>9</v>
      </c>
      <c r="M258" s="9"/>
      <c r="N258" s="9">
        <f t="shared" si="25"/>
        <v>43</v>
      </c>
      <c r="O258" s="12">
        <f t="shared" si="26"/>
        <v>0.30714285714285716</v>
      </c>
      <c r="P258" s="9" t="s">
        <v>69</v>
      </c>
      <c r="Q258" s="9"/>
      <c r="R258" s="9"/>
      <c r="S258" s="9"/>
      <c r="T258" s="9"/>
      <c r="U258" s="9"/>
      <c r="V258" s="8"/>
      <c r="W258" s="11">
        <v>0.5</v>
      </c>
      <c r="X258" s="8">
        <v>70</v>
      </c>
      <c r="Y258" s="8">
        <v>13</v>
      </c>
      <c r="Z258" s="8">
        <v>47</v>
      </c>
      <c r="AA258" s="8">
        <v>10</v>
      </c>
      <c r="AB258" s="8">
        <v>0</v>
      </c>
      <c r="AC258" s="9">
        <f t="shared" si="30"/>
        <v>36</v>
      </c>
      <c r="AD258" s="12">
        <f t="shared" si="31"/>
        <v>0.25714285714285712</v>
      </c>
      <c r="AE258" s="9" t="s">
        <v>69</v>
      </c>
      <c r="AF258" s="8"/>
      <c r="AG258" s="8"/>
      <c r="AH258" s="8"/>
      <c r="AI258" s="8"/>
      <c r="AJ258" s="8"/>
      <c r="AK258" s="13">
        <f t="shared" si="27"/>
        <v>0.34214285714285714</v>
      </c>
      <c r="AL258" s="13">
        <f t="shared" si="28"/>
        <v>-3.4999999999999976E-2</v>
      </c>
      <c r="AM258" s="14">
        <f t="shared" si="29"/>
        <v>-4.8999999999999986</v>
      </c>
    </row>
    <row r="259" spans="1:39" x14ac:dyDescent="0.2">
      <c r="A259" s="8"/>
      <c r="B259" s="8" t="s">
        <v>156</v>
      </c>
      <c r="C259" s="8" t="s">
        <v>164</v>
      </c>
      <c r="D259" s="9">
        <v>41</v>
      </c>
      <c r="E259" s="10" t="s">
        <v>28</v>
      </c>
      <c r="F259" s="10" t="s">
        <v>87</v>
      </c>
      <c r="G259" s="10" t="s">
        <v>87</v>
      </c>
      <c r="H259" s="11">
        <v>0.5</v>
      </c>
      <c r="I259" s="9">
        <v>70</v>
      </c>
      <c r="J259" s="9">
        <v>44</v>
      </c>
      <c r="K259" s="9">
        <v>14</v>
      </c>
      <c r="L259" s="9">
        <v>12</v>
      </c>
      <c r="M259" s="9"/>
      <c r="N259" s="9">
        <f t="shared" ref="N259:N322" si="32">2*J259+L259+M259</f>
        <v>100</v>
      </c>
      <c r="O259" s="12">
        <f t="shared" ref="O259:O322" si="33">N259/SUM(J259:M259)/2</f>
        <v>0.7142857142857143</v>
      </c>
      <c r="P259" s="9" t="s">
        <v>30</v>
      </c>
      <c r="Q259" s="9">
        <v>8</v>
      </c>
      <c r="R259" s="9">
        <v>8</v>
      </c>
      <c r="S259" s="9">
        <v>0</v>
      </c>
      <c r="T259" s="9">
        <v>0</v>
      </c>
      <c r="U259" s="9">
        <v>1</v>
      </c>
      <c r="V259" s="8" t="s">
        <v>44</v>
      </c>
      <c r="W259" s="11">
        <v>0.5</v>
      </c>
      <c r="X259" s="8">
        <v>70</v>
      </c>
      <c r="Y259" s="8">
        <v>44</v>
      </c>
      <c r="Z259" s="8">
        <v>13</v>
      </c>
      <c r="AA259" s="8">
        <v>13</v>
      </c>
      <c r="AB259" s="8">
        <v>0</v>
      </c>
      <c r="AC259" s="9">
        <f t="shared" si="30"/>
        <v>101</v>
      </c>
      <c r="AD259" s="12">
        <f t="shared" si="31"/>
        <v>0.72142857142857142</v>
      </c>
      <c r="AE259" s="9" t="s">
        <v>30</v>
      </c>
      <c r="AF259" s="8">
        <v>6</v>
      </c>
      <c r="AG259" s="8">
        <v>2</v>
      </c>
      <c r="AH259" s="8">
        <v>4</v>
      </c>
      <c r="AI259" s="8">
        <v>0</v>
      </c>
      <c r="AJ259" s="8">
        <v>0.33300000000000002</v>
      </c>
      <c r="AK259" s="13">
        <f t="shared" ref="AK259:AK322" si="34">IF(X259&lt;&gt;" ",(AD259-$AO$1*(AD259-W259))*(H259/W259),$AO$2)</f>
        <v>0.64392857142857141</v>
      </c>
      <c r="AL259" s="13">
        <f t="shared" ref="AL259:AL322" si="35">O259-AK259</f>
        <v>7.0357142857142896E-2</v>
      </c>
      <c r="AM259" s="14">
        <f t="shared" ref="AM259:AM322" si="36">N259-AK259*I259*2</f>
        <v>9.8500000000000085</v>
      </c>
    </row>
    <row r="260" spans="1:39" x14ac:dyDescent="0.2">
      <c r="A260" s="8"/>
      <c r="B260" s="8" t="s">
        <v>104</v>
      </c>
      <c r="C260" s="8" t="s">
        <v>164</v>
      </c>
      <c r="D260" s="9">
        <v>59</v>
      </c>
      <c r="E260" s="10" t="s">
        <v>28</v>
      </c>
      <c r="F260" s="10" t="s">
        <v>29</v>
      </c>
      <c r="G260" s="10" t="s">
        <v>29</v>
      </c>
      <c r="H260" s="11">
        <v>0.5</v>
      </c>
      <c r="I260" s="9">
        <v>70</v>
      </c>
      <c r="J260" s="9">
        <v>34</v>
      </c>
      <c r="K260" s="9">
        <v>26</v>
      </c>
      <c r="L260" s="9">
        <v>10</v>
      </c>
      <c r="M260" s="9"/>
      <c r="N260" s="9">
        <f t="shared" si="32"/>
        <v>78</v>
      </c>
      <c r="O260" s="12">
        <f t="shared" si="33"/>
        <v>0.55714285714285716</v>
      </c>
      <c r="P260" s="9" t="s">
        <v>43</v>
      </c>
      <c r="Q260" s="9">
        <v>11</v>
      </c>
      <c r="R260" s="9">
        <v>4</v>
      </c>
      <c r="S260" s="9">
        <v>7</v>
      </c>
      <c r="T260" s="9">
        <v>0</v>
      </c>
      <c r="U260" s="9">
        <v>0.36399999999999999</v>
      </c>
      <c r="V260" s="8"/>
      <c r="W260" s="11">
        <v>0.5</v>
      </c>
      <c r="X260" s="8">
        <v>70</v>
      </c>
      <c r="Y260" s="8">
        <v>25</v>
      </c>
      <c r="Z260" s="8">
        <v>30</v>
      </c>
      <c r="AA260" s="8">
        <v>15</v>
      </c>
      <c r="AB260" s="8">
        <v>0</v>
      </c>
      <c r="AC260" s="9">
        <f t="shared" si="30"/>
        <v>65</v>
      </c>
      <c r="AD260" s="12">
        <f t="shared" si="31"/>
        <v>0.4642857142857143</v>
      </c>
      <c r="AE260" s="9" t="s">
        <v>39</v>
      </c>
      <c r="AF260" s="8">
        <v>11</v>
      </c>
      <c r="AG260" s="8">
        <v>5</v>
      </c>
      <c r="AH260" s="8">
        <v>6</v>
      </c>
      <c r="AI260" s="8">
        <v>0</v>
      </c>
      <c r="AJ260" s="8">
        <v>0.45500000000000002</v>
      </c>
      <c r="AK260" s="13">
        <f t="shared" si="34"/>
        <v>0.47678571428571431</v>
      </c>
      <c r="AL260" s="13">
        <f t="shared" si="35"/>
        <v>8.0357142857142849E-2</v>
      </c>
      <c r="AM260" s="14">
        <f t="shared" si="36"/>
        <v>11.25</v>
      </c>
    </row>
    <row r="261" spans="1:39" x14ac:dyDescent="0.2">
      <c r="A261" s="8"/>
      <c r="B261" s="8" t="s">
        <v>165</v>
      </c>
      <c r="C261" s="8" t="s">
        <v>164</v>
      </c>
      <c r="D261" s="9">
        <v>55</v>
      </c>
      <c r="E261" s="10" t="s">
        <v>28</v>
      </c>
      <c r="F261" s="10" t="s">
        <v>92</v>
      </c>
      <c r="G261" s="10" t="s">
        <v>92</v>
      </c>
      <c r="H261" s="11">
        <v>0.5</v>
      </c>
      <c r="I261" s="9">
        <v>47</v>
      </c>
      <c r="J261" s="9">
        <v>17</v>
      </c>
      <c r="K261" s="9">
        <v>22</v>
      </c>
      <c r="L261" s="9">
        <v>8</v>
      </c>
      <c r="M261" s="9"/>
      <c r="N261" s="9">
        <f t="shared" si="32"/>
        <v>42</v>
      </c>
      <c r="O261" s="12">
        <f t="shared" si="33"/>
        <v>0.44680851063829785</v>
      </c>
      <c r="P261" s="9" t="s">
        <v>72</v>
      </c>
      <c r="Q261" s="9"/>
      <c r="R261" s="9"/>
      <c r="S261" s="9"/>
      <c r="T261" s="9"/>
      <c r="U261" s="9"/>
      <c r="V261" s="8"/>
      <c r="W261" s="11">
        <v>0.5</v>
      </c>
      <c r="X261" s="8">
        <v>70</v>
      </c>
      <c r="Y261" s="8">
        <v>20</v>
      </c>
      <c r="Z261" s="8">
        <v>29</v>
      </c>
      <c r="AA261" s="8">
        <v>21</v>
      </c>
      <c r="AB261" s="8">
        <v>0</v>
      </c>
      <c r="AC261" s="9">
        <f t="shared" si="30"/>
        <v>61</v>
      </c>
      <c r="AD261" s="12">
        <f t="shared" si="31"/>
        <v>0.43571428571428572</v>
      </c>
      <c r="AE261" s="9" t="s">
        <v>72</v>
      </c>
      <c r="AF261" s="8"/>
      <c r="AG261" s="8"/>
      <c r="AH261" s="8"/>
      <c r="AI261" s="8"/>
      <c r="AJ261" s="8"/>
      <c r="AK261" s="13">
        <f t="shared" si="34"/>
        <v>0.45821428571428574</v>
      </c>
      <c r="AL261" s="13">
        <f t="shared" si="35"/>
        <v>-1.140577507598789E-2</v>
      </c>
      <c r="AM261" s="14">
        <f t="shared" si="36"/>
        <v>-1.0721428571428575</v>
      </c>
    </row>
    <row r="262" spans="1:39" x14ac:dyDescent="0.2">
      <c r="A262" s="8"/>
      <c r="B262" s="8" t="s">
        <v>162</v>
      </c>
      <c r="C262" s="8" t="s">
        <v>164</v>
      </c>
      <c r="D262" s="9">
        <v>37</v>
      </c>
      <c r="E262" s="10" t="s">
        <v>28</v>
      </c>
      <c r="F262" s="10" t="s">
        <v>92</v>
      </c>
      <c r="G262" s="10" t="s">
        <v>92</v>
      </c>
      <c r="H262" s="11">
        <v>0.5</v>
      </c>
      <c r="I262" s="9">
        <v>23</v>
      </c>
      <c r="J262" s="9">
        <v>6</v>
      </c>
      <c r="K262" s="9">
        <v>12</v>
      </c>
      <c r="L262" s="9">
        <v>5</v>
      </c>
      <c r="M262" s="9"/>
      <c r="N262" s="9">
        <f t="shared" si="32"/>
        <v>17</v>
      </c>
      <c r="O262" s="12">
        <f t="shared" si="33"/>
        <v>0.36956521739130432</v>
      </c>
      <c r="P262" s="9" t="s">
        <v>72</v>
      </c>
      <c r="Q262" s="9"/>
      <c r="R262" s="9"/>
      <c r="S262" s="9"/>
      <c r="T262" s="9"/>
      <c r="U262" s="9"/>
      <c r="V262" s="8"/>
      <c r="W262" s="11">
        <v>0.5</v>
      </c>
      <c r="X262" s="8">
        <v>70</v>
      </c>
      <c r="Y262" s="8">
        <v>20</v>
      </c>
      <c r="Z262" s="8">
        <v>29</v>
      </c>
      <c r="AA262" s="8">
        <v>21</v>
      </c>
      <c r="AB262" s="8">
        <v>0</v>
      </c>
      <c r="AC262" s="9">
        <f t="shared" si="30"/>
        <v>61</v>
      </c>
      <c r="AD262" s="12">
        <f t="shared" si="31"/>
        <v>0.43571428571428572</v>
      </c>
      <c r="AE262" s="9" t="s">
        <v>72</v>
      </c>
      <c r="AF262" s="8"/>
      <c r="AG262" s="8"/>
      <c r="AH262" s="8"/>
      <c r="AI262" s="8"/>
      <c r="AJ262" s="8"/>
      <c r="AK262" s="13">
        <f t="shared" si="34"/>
        <v>0.45821428571428574</v>
      </c>
      <c r="AL262" s="13">
        <f t="shared" si="35"/>
        <v>-8.8649068322981417E-2</v>
      </c>
      <c r="AM262" s="14">
        <f t="shared" si="36"/>
        <v>-4.0778571428571446</v>
      </c>
    </row>
    <row r="263" spans="1:39" x14ac:dyDescent="0.2">
      <c r="A263" s="8"/>
      <c r="B263" s="8" t="s">
        <v>163</v>
      </c>
      <c r="C263" s="8" t="s">
        <v>164</v>
      </c>
      <c r="D263" s="9">
        <v>46</v>
      </c>
      <c r="E263" s="10" t="s">
        <v>28</v>
      </c>
      <c r="F263" s="10" t="s">
        <v>41</v>
      </c>
      <c r="G263" s="10" t="s">
        <v>41</v>
      </c>
      <c r="H263" s="11">
        <v>0.5</v>
      </c>
      <c r="I263" s="9">
        <v>70</v>
      </c>
      <c r="J263" s="9">
        <v>29</v>
      </c>
      <c r="K263" s="9">
        <v>25</v>
      </c>
      <c r="L263" s="9">
        <v>16</v>
      </c>
      <c r="M263" s="9"/>
      <c r="N263" s="9">
        <f t="shared" si="32"/>
        <v>74</v>
      </c>
      <c r="O263" s="12">
        <f t="shared" si="33"/>
        <v>0.52857142857142858</v>
      </c>
      <c r="P263" s="9" t="s">
        <v>39</v>
      </c>
      <c r="Q263" s="9">
        <v>4</v>
      </c>
      <c r="R263" s="9">
        <v>0</v>
      </c>
      <c r="S263" s="9">
        <v>4</v>
      </c>
      <c r="T263" s="9">
        <v>0</v>
      </c>
      <c r="U263" s="9">
        <v>0</v>
      </c>
      <c r="V263" s="8"/>
      <c r="W263" s="11">
        <v>0.5</v>
      </c>
      <c r="X263" s="8">
        <v>70</v>
      </c>
      <c r="Y263" s="8">
        <v>41</v>
      </c>
      <c r="Z263" s="8">
        <v>16</v>
      </c>
      <c r="AA263" s="8">
        <v>13</v>
      </c>
      <c r="AB263" s="8">
        <v>0</v>
      </c>
      <c r="AC263" s="9">
        <f t="shared" si="30"/>
        <v>95</v>
      </c>
      <c r="AD263" s="12">
        <f t="shared" si="31"/>
        <v>0.6785714285714286</v>
      </c>
      <c r="AE263" s="9" t="s">
        <v>43</v>
      </c>
      <c r="AF263" s="8">
        <v>11</v>
      </c>
      <c r="AG263" s="8">
        <v>8</v>
      </c>
      <c r="AH263" s="8">
        <v>2</v>
      </c>
      <c r="AI263" s="8">
        <v>1</v>
      </c>
      <c r="AJ263" s="8">
        <v>0.77300000000000002</v>
      </c>
      <c r="AK263" s="13">
        <f t="shared" si="34"/>
        <v>0.6160714285714286</v>
      </c>
      <c r="AL263" s="13">
        <f t="shared" si="35"/>
        <v>-8.7500000000000022E-2</v>
      </c>
      <c r="AM263" s="14">
        <f t="shared" si="36"/>
        <v>-12.25</v>
      </c>
    </row>
    <row r="264" spans="1:39" x14ac:dyDescent="0.2">
      <c r="A264" s="8"/>
      <c r="B264" s="8" t="s">
        <v>158</v>
      </c>
      <c r="C264" s="8" t="s">
        <v>166</v>
      </c>
      <c r="D264" s="9">
        <v>40</v>
      </c>
      <c r="E264" s="10" t="s">
        <v>28</v>
      </c>
      <c r="F264" s="10" t="s">
        <v>68</v>
      </c>
      <c r="G264" s="10" t="s">
        <v>68</v>
      </c>
      <c r="H264" s="11">
        <v>0.5</v>
      </c>
      <c r="I264" s="9">
        <v>70</v>
      </c>
      <c r="J264" s="9">
        <v>28</v>
      </c>
      <c r="K264" s="9">
        <v>29</v>
      </c>
      <c r="L264" s="9">
        <v>13</v>
      </c>
      <c r="M264" s="9"/>
      <c r="N264" s="9">
        <f t="shared" si="32"/>
        <v>69</v>
      </c>
      <c r="O264" s="12">
        <f t="shared" si="33"/>
        <v>0.49285714285714288</v>
      </c>
      <c r="P264" s="9" t="s">
        <v>39</v>
      </c>
      <c r="Q264" s="9">
        <v>11</v>
      </c>
      <c r="R264" s="9">
        <v>5</v>
      </c>
      <c r="S264" s="9">
        <v>6</v>
      </c>
      <c r="T264" s="9">
        <v>0</v>
      </c>
      <c r="U264" s="9">
        <v>0.45500000000000002</v>
      </c>
      <c r="V264" s="8"/>
      <c r="W264" s="11">
        <v>0.5</v>
      </c>
      <c r="X264" s="8">
        <v>70</v>
      </c>
      <c r="Y264" s="8">
        <v>25</v>
      </c>
      <c r="Z264" s="8">
        <v>29</v>
      </c>
      <c r="AA264" s="8">
        <v>16</v>
      </c>
      <c r="AB264" s="8">
        <v>0</v>
      </c>
      <c r="AC264" s="9">
        <f t="shared" si="30"/>
        <v>66</v>
      </c>
      <c r="AD264" s="12">
        <f t="shared" si="31"/>
        <v>0.47142857142857142</v>
      </c>
      <c r="AE264" s="9" t="s">
        <v>35</v>
      </c>
      <c r="AF264" s="8">
        <v>7</v>
      </c>
      <c r="AG264" s="8">
        <v>3</v>
      </c>
      <c r="AH264" s="8">
        <v>4</v>
      </c>
      <c r="AI264" s="8">
        <v>0</v>
      </c>
      <c r="AJ264" s="8">
        <v>0.42899999999999999</v>
      </c>
      <c r="AK264" s="13">
        <f t="shared" si="34"/>
        <v>0.48142857142857143</v>
      </c>
      <c r="AL264" s="13">
        <f t="shared" si="35"/>
        <v>1.1428571428571455E-2</v>
      </c>
      <c r="AM264" s="14">
        <f t="shared" si="36"/>
        <v>1.5999999999999943</v>
      </c>
    </row>
    <row r="265" spans="1:39" x14ac:dyDescent="0.2">
      <c r="A265" s="8"/>
      <c r="B265" s="8" t="s">
        <v>167</v>
      </c>
      <c r="C265" s="8" t="s">
        <v>166</v>
      </c>
      <c r="D265" s="9">
        <v>34</v>
      </c>
      <c r="E265" s="10" t="s">
        <v>28</v>
      </c>
      <c r="F265" s="10" t="s">
        <v>84</v>
      </c>
      <c r="G265" s="10" t="s">
        <v>85</v>
      </c>
      <c r="H265" s="11">
        <v>0.5</v>
      </c>
      <c r="I265" s="9">
        <v>70</v>
      </c>
      <c r="J265" s="9">
        <v>27</v>
      </c>
      <c r="K265" s="9">
        <v>28</v>
      </c>
      <c r="L265" s="9">
        <v>15</v>
      </c>
      <c r="M265" s="9"/>
      <c r="N265" s="9">
        <f t="shared" si="32"/>
        <v>69</v>
      </c>
      <c r="O265" s="12">
        <f t="shared" si="33"/>
        <v>0.49285714285714288</v>
      </c>
      <c r="P265" s="9" t="s">
        <v>35</v>
      </c>
      <c r="Q265" s="9">
        <v>7</v>
      </c>
      <c r="R265" s="9">
        <v>3</v>
      </c>
      <c r="S265" s="9">
        <v>4</v>
      </c>
      <c r="T265" s="9">
        <v>0</v>
      </c>
      <c r="U265" s="9">
        <v>0.42899999999999999</v>
      </c>
      <c r="V265" s="8"/>
      <c r="W265" s="11">
        <v>0.5</v>
      </c>
      <c r="X265" s="8">
        <v>70</v>
      </c>
      <c r="Y265" s="8">
        <v>17</v>
      </c>
      <c r="Z265" s="8">
        <v>44</v>
      </c>
      <c r="AA265" s="8">
        <v>9</v>
      </c>
      <c r="AB265" s="8">
        <v>0</v>
      </c>
      <c r="AC265" s="9">
        <f t="shared" si="30"/>
        <v>43</v>
      </c>
      <c r="AD265" s="12">
        <f t="shared" si="31"/>
        <v>0.30714285714285716</v>
      </c>
      <c r="AE265" s="9" t="s">
        <v>69</v>
      </c>
      <c r="AF265" s="8"/>
      <c r="AG265" s="8"/>
      <c r="AH265" s="8"/>
      <c r="AI265" s="8"/>
      <c r="AJ265" s="8"/>
      <c r="AK265" s="13">
        <f t="shared" si="34"/>
        <v>0.37464285714285717</v>
      </c>
      <c r="AL265" s="13">
        <f t="shared" si="35"/>
        <v>0.11821428571428572</v>
      </c>
      <c r="AM265" s="14">
        <f t="shared" si="36"/>
        <v>16.549999999999997</v>
      </c>
    </row>
    <row r="266" spans="1:39" x14ac:dyDescent="0.2">
      <c r="A266" s="8"/>
      <c r="B266" s="8" t="s">
        <v>156</v>
      </c>
      <c r="C266" s="8" t="s">
        <v>166</v>
      </c>
      <c r="D266" s="9">
        <v>42</v>
      </c>
      <c r="E266" s="10" t="s">
        <v>28</v>
      </c>
      <c r="F266" s="10" t="s">
        <v>87</v>
      </c>
      <c r="G266" s="10" t="s">
        <v>87</v>
      </c>
      <c r="H266" s="11">
        <v>0.5</v>
      </c>
      <c r="I266" s="9">
        <v>70</v>
      </c>
      <c r="J266" s="9">
        <v>36</v>
      </c>
      <c r="K266" s="9">
        <v>16</v>
      </c>
      <c r="L266" s="9">
        <v>18</v>
      </c>
      <c r="M266" s="9"/>
      <c r="N266" s="9">
        <f t="shared" si="32"/>
        <v>90</v>
      </c>
      <c r="O266" s="12">
        <f t="shared" si="33"/>
        <v>0.6428571428571429</v>
      </c>
      <c r="P266" s="9" t="s">
        <v>30</v>
      </c>
      <c r="Q266" s="9">
        <v>6</v>
      </c>
      <c r="R266" s="9">
        <v>2</v>
      </c>
      <c r="S266" s="9">
        <v>4</v>
      </c>
      <c r="T266" s="9">
        <v>0</v>
      </c>
      <c r="U266" s="9">
        <v>0.33300000000000002</v>
      </c>
      <c r="V266" s="8"/>
      <c r="W266" s="11">
        <v>0.5</v>
      </c>
      <c r="X266" s="8">
        <v>70</v>
      </c>
      <c r="Y266" s="8">
        <v>44</v>
      </c>
      <c r="Z266" s="8">
        <v>14</v>
      </c>
      <c r="AA266" s="8">
        <v>12</v>
      </c>
      <c r="AB266" s="8">
        <v>0</v>
      </c>
      <c r="AC266" s="9">
        <f t="shared" si="30"/>
        <v>100</v>
      </c>
      <c r="AD266" s="12">
        <f t="shared" si="31"/>
        <v>0.7142857142857143</v>
      </c>
      <c r="AE266" s="9" t="s">
        <v>30</v>
      </c>
      <c r="AF266" s="8">
        <v>8</v>
      </c>
      <c r="AG266" s="8">
        <v>8</v>
      </c>
      <c r="AH266" s="8">
        <v>0</v>
      </c>
      <c r="AI266" s="8">
        <v>0</v>
      </c>
      <c r="AJ266" s="8">
        <v>1</v>
      </c>
      <c r="AK266" s="13">
        <f t="shared" si="34"/>
        <v>0.63928571428571435</v>
      </c>
      <c r="AL266" s="13">
        <f t="shared" si="35"/>
        <v>3.5714285714285587E-3</v>
      </c>
      <c r="AM266" s="14">
        <f t="shared" si="36"/>
        <v>0.49999999999998579</v>
      </c>
    </row>
    <row r="267" spans="1:39" x14ac:dyDescent="0.2">
      <c r="A267" s="8"/>
      <c r="B267" s="8" t="s">
        <v>104</v>
      </c>
      <c r="C267" s="8" t="s">
        <v>166</v>
      </c>
      <c r="D267" s="9">
        <v>60</v>
      </c>
      <c r="E267" s="10" t="s">
        <v>28</v>
      </c>
      <c r="F267" s="10" t="s">
        <v>29</v>
      </c>
      <c r="G267" s="10" t="s">
        <v>29</v>
      </c>
      <c r="H267" s="11">
        <v>0.5</v>
      </c>
      <c r="I267" s="9">
        <v>70</v>
      </c>
      <c r="J267" s="9">
        <v>28</v>
      </c>
      <c r="K267" s="9">
        <v>23</v>
      </c>
      <c r="L267" s="9">
        <v>19</v>
      </c>
      <c r="M267" s="9"/>
      <c r="N267" s="9">
        <f t="shared" si="32"/>
        <v>75</v>
      </c>
      <c r="O267" s="12">
        <f t="shared" si="33"/>
        <v>0.5357142857142857</v>
      </c>
      <c r="P267" s="9" t="s">
        <v>43</v>
      </c>
      <c r="Q267" s="9">
        <v>12</v>
      </c>
      <c r="R267" s="9">
        <v>8</v>
      </c>
      <c r="S267" s="9">
        <v>4</v>
      </c>
      <c r="T267" s="9">
        <v>0</v>
      </c>
      <c r="U267" s="9">
        <v>0.66700000000000004</v>
      </c>
      <c r="V267" s="8" t="s">
        <v>44</v>
      </c>
      <c r="W267" s="11">
        <v>0.5</v>
      </c>
      <c r="X267" s="8">
        <v>70</v>
      </c>
      <c r="Y267" s="8">
        <v>34</v>
      </c>
      <c r="Z267" s="8">
        <v>26</v>
      </c>
      <c r="AA267" s="8">
        <v>10</v>
      </c>
      <c r="AB267" s="8">
        <v>0</v>
      </c>
      <c r="AC267" s="9">
        <f t="shared" si="30"/>
        <v>78</v>
      </c>
      <c r="AD267" s="12">
        <f t="shared" si="31"/>
        <v>0.55714285714285716</v>
      </c>
      <c r="AE267" s="9" t="s">
        <v>43</v>
      </c>
      <c r="AF267" s="8">
        <v>11</v>
      </c>
      <c r="AG267" s="8">
        <v>4</v>
      </c>
      <c r="AH267" s="8">
        <v>7</v>
      </c>
      <c r="AI267" s="8">
        <v>0</v>
      </c>
      <c r="AJ267" s="8">
        <v>0.36399999999999999</v>
      </c>
      <c r="AK267" s="13">
        <f t="shared" si="34"/>
        <v>0.53714285714285714</v>
      </c>
      <c r="AL267" s="13">
        <f t="shared" si="35"/>
        <v>-1.4285714285714457E-3</v>
      </c>
      <c r="AM267" s="14">
        <f t="shared" si="36"/>
        <v>-0.20000000000000284</v>
      </c>
    </row>
    <row r="268" spans="1:39" x14ac:dyDescent="0.2">
      <c r="A268" s="8"/>
      <c r="B268" s="8" t="s">
        <v>165</v>
      </c>
      <c r="C268" s="8" t="s">
        <v>166</v>
      </c>
      <c r="D268" s="9">
        <v>56</v>
      </c>
      <c r="E268" s="10" t="s">
        <v>28</v>
      </c>
      <c r="F268" s="10" t="s">
        <v>92</v>
      </c>
      <c r="G268" s="10" t="s">
        <v>92</v>
      </c>
      <c r="H268" s="11">
        <v>0.5</v>
      </c>
      <c r="I268" s="9">
        <v>70</v>
      </c>
      <c r="J268" s="9">
        <v>17</v>
      </c>
      <c r="K268" s="9">
        <v>37</v>
      </c>
      <c r="L268" s="9">
        <v>16</v>
      </c>
      <c r="M268" s="9"/>
      <c r="N268" s="9">
        <f t="shared" si="32"/>
        <v>50</v>
      </c>
      <c r="O268" s="12">
        <f t="shared" si="33"/>
        <v>0.35714285714285715</v>
      </c>
      <c r="P268" s="9" t="s">
        <v>69</v>
      </c>
      <c r="Q268" s="9"/>
      <c r="R268" s="9"/>
      <c r="S268" s="9"/>
      <c r="T268" s="9"/>
      <c r="U268" s="9"/>
      <c r="V268" s="8"/>
      <c r="W268" s="11">
        <v>0.5</v>
      </c>
      <c r="X268" s="8">
        <v>70</v>
      </c>
      <c r="Y268" s="8">
        <v>23</v>
      </c>
      <c r="Z268" s="8">
        <v>34</v>
      </c>
      <c r="AA268" s="8">
        <v>13</v>
      </c>
      <c r="AB268" s="8">
        <v>0</v>
      </c>
      <c r="AC268" s="9">
        <f t="shared" si="30"/>
        <v>59</v>
      </c>
      <c r="AD268" s="12">
        <f t="shared" si="31"/>
        <v>0.42142857142857143</v>
      </c>
      <c r="AE268" s="9" t="s">
        <v>72</v>
      </c>
      <c r="AF268" s="8"/>
      <c r="AG268" s="8"/>
      <c r="AH268" s="8"/>
      <c r="AI268" s="8"/>
      <c r="AJ268" s="8"/>
      <c r="AK268" s="13">
        <f t="shared" si="34"/>
        <v>0.44892857142857145</v>
      </c>
      <c r="AL268" s="13">
        <f t="shared" si="35"/>
        <v>-9.1785714285714304E-2</v>
      </c>
      <c r="AM268" s="14">
        <f t="shared" si="36"/>
        <v>-12.850000000000001</v>
      </c>
    </row>
    <row r="269" spans="1:39" x14ac:dyDescent="0.2">
      <c r="A269" s="8"/>
      <c r="B269" s="8" t="s">
        <v>163</v>
      </c>
      <c r="C269" s="8" t="s">
        <v>166</v>
      </c>
      <c r="D269" s="9">
        <v>47</v>
      </c>
      <c r="E269" s="10" t="s">
        <v>28</v>
      </c>
      <c r="F269" s="10" t="s">
        <v>41</v>
      </c>
      <c r="G269" s="10" t="s">
        <v>41</v>
      </c>
      <c r="H269" s="11">
        <v>0.5</v>
      </c>
      <c r="I269" s="9">
        <v>70</v>
      </c>
      <c r="J269" s="9">
        <v>27</v>
      </c>
      <c r="K269" s="9">
        <v>30</v>
      </c>
      <c r="L269" s="9">
        <v>13</v>
      </c>
      <c r="M269" s="9"/>
      <c r="N269" s="9">
        <f t="shared" si="32"/>
        <v>67</v>
      </c>
      <c r="O269" s="12">
        <f t="shared" si="33"/>
        <v>0.47857142857142859</v>
      </c>
      <c r="P269" s="9" t="s">
        <v>72</v>
      </c>
      <c r="Q269" s="9"/>
      <c r="R269" s="9"/>
      <c r="S269" s="9"/>
      <c r="T269" s="9"/>
      <c r="U269" s="9"/>
      <c r="V269" s="8"/>
      <c r="W269" s="11">
        <v>0.5</v>
      </c>
      <c r="X269" s="8">
        <v>70</v>
      </c>
      <c r="Y269" s="8">
        <v>29</v>
      </c>
      <c r="Z269" s="8">
        <v>25</v>
      </c>
      <c r="AA269" s="8">
        <v>16</v>
      </c>
      <c r="AB269" s="8">
        <v>0</v>
      </c>
      <c r="AC269" s="9">
        <f t="shared" si="30"/>
        <v>74</v>
      </c>
      <c r="AD269" s="12">
        <f t="shared" si="31"/>
        <v>0.52857142857142858</v>
      </c>
      <c r="AE269" s="9" t="s">
        <v>39</v>
      </c>
      <c r="AF269" s="8">
        <v>4</v>
      </c>
      <c r="AG269" s="8">
        <v>0</v>
      </c>
      <c r="AH269" s="8">
        <v>4</v>
      </c>
      <c r="AI269" s="8">
        <v>0</v>
      </c>
      <c r="AJ269" s="8">
        <v>0</v>
      </c>
      <c r="AK269" s="13">
        <f t="shared" si="34"/>
        <v>0.51857142857142857</v>
      </c>
      <c r="AL269" s="13">
        <f t="shared" si="35"/>
        <v>-3.999999999999998E-2</v>
      </c>
      <c r="AM269" s="14">
        <f t="shared" si="36"/>
        <v>-5.5999999999999943</v>
      </c>
    </row>
    <row r="270" spans="1:39" x14ac:dyDescent="0.2">
      <c r="A270" s="8"/>
      <c r="B270" s="8" t="s">
        <v>158</v>
      </c>
      <c r="C270" s="8" t="s">
        <v>168</v>
      </c>
      <c r="D270" s="9">
        <v>41</v>
      </c>
      <c r="E270" s="10" t="s">
        <v>28</v>
      </c>
      <c r="F270" s="10" t="s">
        <v>68</v>
      </c>
      <c r="G270" s="10" t="s">
        <v>68</v>
      </c>
      <c r="H270" s="11">
        <v>0.5</v>
      </c>
      <c r="I270" s="9">
        <v>70</v>
      </c>
      <c r="J270" s="9">
        <v>32</v>
      </c>
      <c r="K270" s="9">
        <v>28</v>
      </c>
      <c r="L270" s="9">
        <v>10</v>
      </c>
      <c r="M270" s="9"/>
      <c r="N270" s="9">
        <f t="shared" si="32"/>
        <v>74</v>
      </c>
      <c r="O270" s="12">
        <f t="shared" si="33"/>
        <v>0.52857142857142858</v>
      </c>
      <c r="P270" s="9" t="s">
        <v>35</v>
      </c>
      <c r="Q270" s="9">
        <v>4</v>
      </c>
      <c r="R270" s="9">
        <v>0</v>
      </c>
      <c r="S270" s="9">
        <v>4</v>
      </c>
      <c r="T270" s="9">
        <v>0</v>
      </c>
      <c r="U270" s="9">
        <v>0</v>
      </c>
      <c r="V270" s="8"/>
      <c r="W270" s="11">
        <v>0.5</v>
      </c>
      <c r="X270" s="8">
        <v>70</v>
      </c>
      <c r="Y270" s="8">
        <v>28</v>
      </c>
      <c r="Z270" s="8">
        <v>29</v>
      </c>
      <c r="AA270" s="8">
        <v>13</v>
      </c>
      <c r="AB270" s="8">
        <v>0</v>
      </c>
      <c r="AC270" s="9">
        <f t="shared" si="30"/>
        <v>69</v>
      </c>
      <c r="AD270" s="12">
        <f t="shared" si="31"/>
        <v>0.49285714285714288</v>
      </c>
      <c r="AE270" s="9" t="s">
        <v>39</v>
      </c>
      <c r="AF270" s="8">
        <v>11</v>
      </c>
      <c r="AG270" s="8">
        <v>5</v>
      </c>
      <c r="AH270" s="8">
        <v>6</v>
      </c>
      <c r="AI270" s="8">
        <v>0</v>
      </c>
      <c r="AJ270" s="8">
        <v>0.45500000000000002</v>
      </c>
      <c r="AK270" s="13">
        <f t="shared" si="34"/>
        <v>0.49535714285714288</v>
      </c>
      <c r="AL270" s="13">
        <f t="shared" si="35"/>
        <v>3.3214285714285696E-2</v>
      </c>
      <c r="AM270" s="14">
        <f t="shared" si="36"/>
        <v>4.6499999999999915</v>
      </c>
    </row>
    <row r="271" spans="1:39" x14ac:dyDescent="0.2">
      <c r="A271" s="8"/>
      <c r="B271" s="8" t="s">
        <v>167</v>
      </c>
      <c r="C271" s="8" t="s">
        <v>168</v>
      </c>
      <c r="D271" s="9">
        <v>35</v>
      </c>
      <c r="E271" s="10" t="s">
        <v>28</v>
      </c>
      <c r="F271" s="10" t="s">
        <v>84</v>
      </c>
      <c r="G271" s="10" t="s">
        <v>85</v>
      </c>
      <c r="H271" s="11">
        <v>0.5</v>
      </c>
      <c r="I271" s="9">
        <v>70</v>
      </c>
      <c r="J271" s="9">
        <v>12</v>
      </c>
      <c r="K271" s="9">
        <v>51</v>
      </c>
      <c r="L271" s="9">
        <v>7</v>
      </c>
      <c r="M271" s="9"/>
      <c r="N271" s="9">
        <f t="shared" si="32"/>
        <v>31</v>
      </c>
      <c r="O271" s="12">
        <f t="shared" si="33"/>
        <v>0.22142857142857142</v>
      </c>
      <c r="P271" s="9" t="s">
        <v>69</v>
      </c>
      <c r="Q271" s="9"/>
      <c r="R271" s="9"/>
      <c r="S271" s="9"/>
      <c r="T271" s="9"/>
      <c r="U271" s="9"/>
      <c r="V271" s="8"/>
      <c r="W271" s="11">
        <v>0.5</v>
      </c>
      <c r="X271" s="8">
        <v>70</v>
      </c>
      <c r="Y271" s="8">
        <v>27</v>
      </c>
      <c r="Z271" s="8">
        <v>28</v>
      </c>
      <c r="AA271" s="8">
        <v>15</v>
      </c>
      <c r="AB271" s="8">
        <v>0</v>
      </c>
      <c r="AC271" s="9">
        <f t="shared" si="30"/>
        <v>69</v>
      </c>
      <c r="AD271" s="12">
        <f t="shared" si="31"/>
        <v>0.49285714285714288</v>
      </c>
      <c r="AE271" s="9" t="s">
        <v>35</v>
      </c>
      <c r="AF271" s="8">
        <v>7</v>
      </c>
      <c r="AG271" s="8">
        <v>3</v>
      </c>
      <c r="AH271" s="8">
        <v>4</v>
      </c>
      <c r="AI271" s="8">
        <v>0</v>
      </c>
      <c r="AJ271" s="8">
        <v>0.42899999999999999</v>
      </c>
      <c r="AK271" s="13">
        <f t="shared" si="34"/>
        <v>0.49535714285714288</v>
      </c>
      <c r="AL271" s="13">
        <f t="shared" si="35"/>
        <v>-0.27392857142857147</v>
      </c>
      <c r="AM271" s="14">
        <f t="shared" si="36"/>
        <v>-38.350000000000009</v>
      </c>
    </row>
    <row r="272" spans="1:39" x14ac:dyDescent="0.2">
      <c r="A272" s="8"/>
      <c r="B272" s="8" t="s">
        <v>156</v>
      </c>
      <c r="C272" s="8" t="s">
        <v>168</v>
      </c>
      <c r="D272" s="9">
        <v>43</v>
      </c>
      <c r="E272" s="10" t="s">
        <v>28</v>
      </c>
      <c r="F272" s="10" t="s">
        <v>87</v>
      </c>
      <c r="G272" s="10" t="s">
        <v>87</v>
      </c>
      <c r="H272" s="11">
        <v>0.5</v>
      </c>
      <c r="I272" s="9">
        <v>70</v>
      </c>
      <c r="J272" s="9">
        <v>37</v>
      </c>
      <c r="K272" s="9">
        <v>19</v>
      </c>
      <c r="L272" s="9">
        <v>14</v>
      </c>
      <c r="M272" s="9"/>
      <c r="N272" s="9">
        <f t="shared" si="32"/>
        <v>88</v>
      </c>
      <c r="O272" s="12">
        <f t="shared" si="33"/>
        <v>0.62857142857142856</v>
      </c>
      <c r="P272" s="9" t="s">
        <v>30</v>
      </c>
      <c r="Q272" s="9">
        <v>12</v>
      </c>
      <c r="R272" s="9">
        <v>8</v>
      </c>
      <c r="S272" s="9">
        <v>4</v>
      </c>
      <c r="T272" s="9">
        <v>0</v>
      </c>
      <c r="U272" s="9">
        <v>0.66700000000000004</v>
      </c>
      <c r="V272" s="8" t="s">
        <v>44</v>
      </c>
      <c r="W272" s="11">
        <v>0.5</v>
      </c>
      <c r="X272" s="8">
        <v>70</v>
      </c>
      <c r="Y272" s="8">
        <v>36</v>
      </c>
      <c r="Z272" s="8">
        <v>16</v>
      </c>
      <c r="AA272" s="8">
        <v>18</v>
      </c>
      <c r="AB272" s="8">
        <v>0</v>
      </c>
      <c r="AC272" s="9">
        <f t="shared" ref="AC272:AC335" si="37">2*Y272+AA272+AB272</f>
        <v>90</v>
      </c>
      <c r="AD272" s="12">
        <f t="shared" ref="AD272:AD335" si="38">AC272/SUM(Y272:AB272)/2</f>
        <v>0.6428571428571429</v>
      </c>
      <c r="AE272" s="9" t="s">
        <v>30</v>
      </c>
      <c r="AF272" s="8">
        <v>6</v>
      </c>
      <c r="AG272" s="8">
        <v>2</v>
      </c>
      <c r="AH272" s="8">
        <v>4</v>
      </c>
      <c r="AI272" s="8">
        <v>0</v>
      </c>
      <c r="AJ272" s="8">
        <v>0.33300000000000002</v>
      </c>
      <c r="AK272" s="13">
        <f t="shared" si="34"/>
        <v>0.59285714285714286</v>
      </c>
      <c r="AL272" s="13">
        <f t="shared" si="35"/>
        <v>3.5714285714285698E-2</v>
      </c>
      <c r="AM272" s="14">
        <f t="shared" si="36"/>
        <v>5</v>
      </c>
    </row>
    <row r="273" spans="1:39" x14ac:dyDescent="0.2">
      <c r="A273" s="8"/>
      <c r="B273" s="8" t="s">
        <v>104</v>
      </c>
      <c r="C273" s="8" t="s">
        <v>168</v>
      </c>
      <c r="D273" s="9">
        <v>61</v>
      </c>
      <c r="E273" s="10" t="s">
        <v>28</v>
      </c>
      <c r="F273" s="10" t="s">
        <v>29</v>
      </c>
      <c r="G273" s="10" t="s">
        <v>29</v>
      </c>
      <c r="H273" s="11">
        <v>0.5</v>
      </c>
      <c r="I273" s="9">
        <v>70</v>
      </c>
      <c r="J273" s="9">
        <v>35</v>
      </c>
      <c r="K273" s="9">
        <v>24</v>
      </c>
      <c r="L273" s="9">
        <v>11</v>
      </c>
      <c r="M273" s="9"/>
      <c r="N273" s="9">
        <f t="shared" si="32"/>
        <v>81</v>
      </c>
      <c r="O273" s="12">
        <f t="shared" si="33"/>
        <v>0.57857142857142863</v>
      </c>
      <c r="P273" s="9" t="s">
        <v>43</v>
      </c>
      <c r="Q273" s="9">
        <v>11</v>
      </c>
      <c r="R273" s="9">
        <v>7</v>
      </c>
      <c r="S273" s="9">
        <v>4</v>
      </c>
      <c r="T273" s="9">
        <v>0</v>
      </c>
      <c r="U273" s="9">
        <v>0.63600000000000001</v>
      </c>
      <c r="V273" s="8"/>
      <c r="W273" s="11">
        <v>0.5</v>
      </c>
      <c r="X273" s="8">
        <v>70</v>
      </c>
      <c r="Y273" s="8">
        <v>28</v>
      </c>
      <c r="Z273" s="8">
        <v>23</v>
      </c>
      <c r="AA273" s="8">
        <v>19</v>
      </c>
      <c r="AB273" s="8">
        <v>0</v>
      </c>
      <c r="AC273" s="9">
        <f t="shared" si="37"/>
        <v>75</v>
      </c>
      <c r="AD273" s="12">
        <f t="shared" si="38"/>
        <v>0.5357142857142857</v>
      </c>
      <c r="AE273" s="9" t="s">
        <v>43</v>
      </c>
      <c r="AF273" s="8">
        <v>12</v>
      </c>
      <c r="AG273" s="8">
        <v>8</v>
      </c>
      <c r="AH273" s="8">
        <v>4</v>
      </c>
      <c r="AI273" s="8">
        <v>0</v>
      </c>
      <c r="AJ273" s="8">
        <v>0.66700000000000004</v>
      </c>
      <c r="AK273" s="13">
        <f t="shared" si="34"/>
        <v>0.52321428571428574</v>
      </c>
      <c r="AL273" s="13">
        <f t="shared" si="35"/>
        <v>5.5357142857142883E-2</v>
      </c>
      <c r="AM273" s="14">
        <f t="shared" si="36"/>
        <v>7.75</v>
      </c>
    </row>
    <row r="274" spans="1:39" x14ac:dyDescent="0.2">
      <c r="A274" s="8"/>
      <c r="B274" s="8" t="s">
        <v>141</v>
      </c>
      <c r="C274" s="8" t="s">
        <v>168</v>
      </c>
      <c r="D274" s="9">
        <v>52</v>
      </c>
      <c r="E274" s="10" t="s">
        <v>28</v>
      </c>
      <c r="F274" s="10" t="s">
        <v>92</v>
      </c>
      <c r="G274" s="10" t="s">
        <v>92</v>
      </c>
      <c r="H274" s="11">
        <v>0.5</v>
      </c>
      <c r="I274" s="9">
        <v>40</v>
      </c>
      <c r="J274" s="9">
        <v>14</v>
      </c>
      <c r="K274" s="9">
        <v>20</v>
      </c>
      <c r="L274" s="9">
        <v>6</v>
      </c>
      <c r="M274" s="9"/>
      <c r="N274" s="9">
        <f t="shared" si="32"/>
        <v>34</v>
      </c>
      <c r="O274" s="12">
        <f t="shared" si="33"/>
        <v>0.42499999999999999</v>
      </c>
      <c r="P274" s="9" t="s">
        <v>72</v>
      </c>
      <c r="Q274" s="9"/>
      <c r="R274" s="9"/>
      <c r="S274" s="9"/>
      <c r="T274" s="9"/>
      <c r="U274" s="9"/>
      <c r="V274" s="8"/>
      <c r="W274" s="11">
        <v>0.5</v>
      </c>
      <c r="X274" s="8">
        <v>70</v>
      </c>
      <c r="Y274" s="8">
        <v>17</v>
      </c>
      <c r="Z274" s="8">
        <v>37</v>
      </c>
      <c r="AA274" s="8">
        <v>16</v>
      </c>
      <c r="AB274" s="8">
        <v>0</v>
      </c>
      <c r="AC274" s="9">
        <f t="shared" si="37"/>
        <v>50</v>
      </c>
      <c r="AD274" s="12">
        <f t="shared" si="38"/>
        <v>0.35714285714285715</v>
      </c>
      <c r="AE274" s="9" t="s">
        <v>69</v>
      </c>
      <c r="AF274" s="8"/>
      <c r="AG274" s="8"/>
      <c r="AH274" s="8"/>
      <c r="AI274" s="8"/>
      <c r="AJ274" s="8"/>
      <c r="AK274" s="13">
        <f t="shared" si="34"/>
        <v>0.40714285714285714</v>
      </c>
      <c r="AL274" s="13">
        <f t="shared" si="35"/>
        <v>1.7857142857142849E-2</v>
      </c>
      <c r="AM274" s="14">
        <f t="shared" si="36"/>
        <v>1.4285714285714306</v>
      </c>
    </row>
    <row r="275" spans="1:39" x14ac:dyDescent="0.2">
      <c r="A275" s="8"/>
      <c r="B275" s="8" t="s">
        <v>169</v>
      </c>
      <c r="C275" s="8" t="s">
        <v>168</v>
      </c>
      <c r="D275" s="9">
        <v>38</v>
      </c>
      <c r="E275" s="10" t="s">
        <v>28</v>
      </c>
      <c r="F275" s="10" t="s">
        <v>92</v>
      </c>
      <c r="G275" s="10" t="s">
        <v>92</v>
      </c>
      <c r="H275" s="11">
        <v>0.5</v>
      </c>
      <c r="I275" s="9">
        <v>30</v>
      </c>
      <c r="J275" s="9">
        <v>15</v>
      </c>
      <c r="K275" s="9">
        <v>11</v>
      </c>
      <c r="L275" s="9">
        <v>4</v>
      </c>
      <c r="M275" s="9"/>
      <c r="N275" s="9">
        <f t="shared" si="32"/>
        <v>34</v>
      </c>
      <c r="O275" s="12">
        <f t="shared" si="33"/>
        <v>0.56666666666666665</v>
      </c>
      <c r="P275" s="9" t="s">
        <v>72</v>
      </c>
      <c r="Q275" s="9"/>
      <c r="R275" s="9"/>
      <c r="S275" s="9"/>
      <c r="T275" s="9"/>
      <c r="U275" s="9"/>
      <c r="V275" s="8"/>
      <c r="W275" s="11">
        <v>0.5</v>
      </c>
      <c r="X275" s="8">
        <v>70</v>
      </c>
      <c r="Y275" s="8">
        <v>17</v>
      </c>
      <c r="Z275" s="8">
        <v>37</v>
      </c>
      <c r="AA275" s="8">
        <v>16</v>
      </c>
      <c r="AB275" s="8">
        <v>0</v>
      </c>
      <c r="AC275" s="9">
        <f t="shared" si="37"/>
        <v>50</v>
      </c>
      <c r="AD275" s="12">
        <f t="shared" si="38"/>
        <v>0.35714285714285715</v>
      </c>
      <c r="AE275" s="9" t="s">
        <v>69</v>
      </c>
      <c r="AF275" s="8"/>
      <c r="AG275" s="8"/>
      <c r="AH275" s="8"/>
      <c r="AI275" s="8"/>
      <c r="AJ275" s="8"/>
      <c r="AK275" s="13">
        <f t="shared" si="34"/>
        <v>0.40714285714285714</v>
      </c>
      <c r="AL275" s="13">
        <f t="shared" si="35"/>
        <v>0.15952380952380951</v>
      </c>
      <c r="AM275" s="14">
        <f t="shared" si="36"/>
        <v>9.571428571428573</v>
      </c>
    </row>
    <row r="276" spans="1:39" x14ac:dyDescent="0.2">
      <c r="A276" s="8"/>
      <c r="B276" s="8" t="s">
        <v>134</v>
      </c>
      <c r="C276" s="8" t="s">
        <v>168</v>
      </c>
      <c r="D276" s="9">
        <v>50</v>
      </c>
      <c r="E276" s="10" t="s">
        <v>28</v>
      </c>
      <c r="F276" s="10" t="s">
        <v>41</v>
      </c>
      <c r="G276" s="10" t="s">
        <v>41</v>
      </c>
      <c r="H276" s="11">
        <v>0.5</v>
      </c>
      <c r="I276" s="9">
        <v>70</v>
      </c>
      <c r="J276" s="9">
        <v>32</v>
      </c>
      <c r="K276" s="9">
        <v>24</v>
      </c>
      <c r="L276" s="9">
        <v>14</v>
      </c>
      <c r="M276" s="9"/>
      <c r="N276" s="9">
        <f t="shared" si="32"/>
        <v>78</v>
      </c>
      <c r="O276" s="12">
        <f t="shared" si="33"/>
        <v>0.55714285714285716</v>
      </c>
      <c r="P276" s="9" t="s">
        <v>39</v>
      </c>
      <c r="Q276" s="9">
        <v>5</v>
      </c>
      <c r="R276" s="9">
        <v>1</v>
      </c>
      <c r="S276" s="9">
        <v>4</v>
      </c>
      <c r="T276" s="9">
        <v>0</v>
      </c>
      <c r="U276" s="9">
        <v>0.2</v>
      </c>
      <c r="V276" s="8"/>
      <c r="W276" s="11">
        <v>0.5</v>
      </c>
      <c r="X276" s="8">
        <v>70</v>
      </c>
      <c r="Y276" s="8">
        <v>27</v>
      </c>
      <c r="Z276" s="8">
        <v>30</v>
      </c>
      <c r="AA276" s="8">
        <v>13</v>
      </c>
      <c r="AB276" s="8">
        <v>0</v>
      </c>
      <c r="AC276" s="9">
        <f t="shared" si="37"/>
        <v>67</v>
      </c>
      <c r="AD276" s="12">
        <f t="shared" si="38"/>
        <v>0.47857142857142859</v>
      </c>
      <c r="AE276" s="9" t="s">
        <v>72</v>
      </c>
      <c r="AF276" s="8"/>
      <c r="AG276" s="8"/>
      <c r="AH276" s="8"/>
      <c r="AI276" s="8"/>
      <c r="AJ276" s="8"/>
      <c r="AK276" s="13">
        <f t="shared" si="34"/>
        <v>0.4860714285714286</v>
      </c>
      <c r="AL276" s="13">
        <f t="shared" si="35"/>
        <v>7.1071428571428563E-2</v>
      </c>
      <c r="AM276" s="14">
        <f t="shared" si="36"/>
        <v>9.9500000000000028</v>
      </c>
    </row>
    <row r="277" spans="1:39" x14ac:dyDescent="0.2">
      <c r="A277" s="8"/>
      <c r="B277" s="8" t="s">
        <v>158</v>
      </c>
      <c r="C277" s="8" t="s">
        <v>170</v>
      </c>
      <c r="D277" s="9">
        <v>42</v>
      </c>
      <c r="E277" s="10" t="s">
        <v>28</v>
      </c>
      <c r="F277" s="10" t="s">
        <v>68</v>
      </c>
      <c r="G277" s="10" t="s">
        <v>68</v>
      </c>
      <c r="H277" s="11">
        <v>0.5</v>
      </c>
      <c r="I277" s="9">
        <v>30</v>
      </c>
      <c r="J277" s="9">
        <v>10</v>
      </c>
      <c r="K277" s="9">
        <v>14</v>
      </c>
      <c r="L277" s="9">
        <v>6</v>
      </c>
      <c r="M277" s="9"/>
      <c r="N277" s="9">
        <f t="shared" si="32"/>
        <v>26</v>
      </c>
      <c r="O277" s="12">
        <f t="shared" si="33"/>
        <v>0.43333333333333335</v>
      </c>
      <c r="P277" s="9" t="s">
        <v>35</v>
      </c>
      <c r="Q277" s="9"/>
      <c r="R277" s="9"/>
      <c r="S277" s="9"/>
      <c r="T277" s="9"/>
      <c r="U277" s="9"/>
      <c r="V277" s="8"/>
      <c r="W277" s="11">
        <v>0.5</v>
      </c>
      <c r="X277" s="8">
        <v>70</v>
      </c>
      <c r="Y277" s="8">
        <v>32</v>
      </c>
      <c r="Z277" s="8">
        <v>28</v>
      </c>
      <c r="AA277" s="8">
        <v>10</v>
      </c>
      <c r="AB277" s="8">
        <v>0</v>
      </c>
      <c r="AC277" s="9">
        <f t="shared" si="37"/>
        <v>74</v>
      </c>
      <c r="AD277" s="12">
        <f t="shared" si="38"/>
        <v>0.52857142857142858</v>
      </c>
      <c r="AE277" s="9" t="s">
        <v>35</v>
      </c>
      <c r="AF277" s="8">
        <v>4</v>
      </c>
      <c r="AG277" s="8">
        <v>0</v>
      </c>
      <c r="AH277" s="8">
        <v>4</v>
      </c>
      <c r="AI277" s="8">
        <v>0</v>
      </c>
      <c r="AJ277" s="8">
        <v>0</v>
      </c>
      <c r="AK277" s="13">
        <f t="shared" si="34"/>
        <v>0.51857142857142857</v>
      </c>
      <c r="AL277" s="13">
        <f t="shared" si="35"/>
        <v>-8.5238095238095224E-2</v>
      </c>
      <c r="AM277" s="14">
        <f t="shared" si="36"/>
        <v>-5.1142857142857139</v>
      </c>
    </row>
    <row r="278" spans="1:39" x14ac:dyDescent="0.2">
      <c r="A278" s="8"/>
      <c r="B278" s="8" t="s">
        <v>171</v>
      </c>
      <c r="C278" s="8" t="s">
        <v>170</v>
      </c>
      <c r="D278" s="9">
        <v>36</v>
      </c>
      <c r="E278" s="10" t="s">
        <v>28</v>
      </c>
      <c r="F278" s="10" t="s">
        <v>68</v>
      </c>
      <c r="G278" s="10" t="s">
        <v>68</v>
      </c>
      <c r="H278" s="11">
        <v>0.5</v>
      </c>
      <c r="I278" s="9">
        <v>40</v>
      </c>
      <c r="J278" s="9">
        <v>13</v>
      </c>
      <c r="K278" s="9">
        <v>12</v>
      </c>
      <c r="L278" s="9">
        <v>15</v>
      </c>
      <c r="M278" s="9"/>
      <c r="N278" s="9">
        <f t="shared" si="32"/>
        <v>41</v>
      </c>
      <c r="O278" s="12">
        <f t="shared" si="33"/>
        <v>0.51249999999999996</v>
      </c>
      <c r="P278" s="9" t="s">
        <v>35</v>
      </c>
      <c r="Q278" s="9">
        <v>5</v>
      </c>
      <c r="R278" s="9">
        <v>1</v>
      </c>
      <c r="S278" s="9">
        <v>4</v>
      </c>
      <c r="T278" s="9">
        <v>0</v>
      </c>
      <c r="U278" s="9">
        <v>0.2</v>
      </c>
      <c r="V278" s="8"/>
      <c r="W278" s="11">
        <v>0.5</v>
      </c>
      <c r="X278" s="8">
        <v>70</v>
      </c>
      <c r="Y278" s="8">
        <v>32</v>
      </c>
      <c r="Z278" s="8">
        <v>28</v>
      </c>
      <c r="AA278" s="8">
        <v>10</v>
      </c>
      <c r="AB278" s="8">
        <v>0</v>
      </c>
      <c r="AC278" s="9">
        <f t="shared" si="37"/>
        <v>74</v>
      </c>
      <c r="AD278" s="12">
        <f t="shared" si="38"/>
        <v>0.52857142857142858</v>
      </c>
      <c r="AE278" s="9" t="s">
        <v>35</v>
      </c>
      <c r="AF278" s="8">
        <v>4</v>
      </c>
      <c r="AG278" s="8">
        <v>0</v>
      </c>
      <c r="AH278" s="8">
        <v>4</v>
      </c>
      <c r="AI278" s="8">
        <v>0</v>
      </c>
      <c r="AJ278" s="8">
        <v>0</v>
      </c>
      <c r="AK278" s="13">
        <f t="shared" si="34"/>
        <v>0.51857142857142857</v>
      </c>
      <c r="AL278" s="13">
        <f t="shared" si="35"/>
        <v>-6.0714285714286165E-3</v>
      </c>
      <c r="AM278" s="14">
        <f t="shared" si="36"/>
        <v>-0.48571428571428754</v>
      </c>
    </row>
    <row r="279" spans="1:39" x14ac:dyDescent="0.2">
      <c r="A279" s="8"/>
      <c r="B279" s="8" t="s">
        <v>172</v>
      </c>
      <c r="C279" s="8" t="s">
        <v>170</v>
      </c>
      <c r="D279" s="9">
        <v>33</v>
      </c>
      <c r="E279" s="10" t="s">
        <v>28</v>
      </c>
      <c r="F279" s="10" t="s">
        <v>84</v>
      </c>
      <c r="G279" s="10" t="s">
        <v>85</v>
      </c>
      <c r="H279" s="11">
        <v>0.5</v>
      </c>
      <c r="I279" s="9">
        <v>70</v>
      </c>
      <c r="J279" s="9">
        <v>13</v>
      </c>
      <c r="K279" s="9">
        <v>40</v>
      </c>
      <c r="L279" s="9">
        <v>17</v>
      </c>
      <c r="M279" s="9"/>
      <c r="N279" s="9">
        <f t="shared" si="32"/>
        <v>43</v>
      </c>
      <c r="O279" s="12">
        <f t="shared" si="33"/>
        <v>0.30714285714285716</v>
      </c>
      <c r="P279" s="9" t="s">
        <v>69</v>
      </c>
      <c r="Q279" s="9"/>
      <c r="R279" s="9"/>
      <c r="S279" s="9"/>
      <c r="T279" s="9"/>
      <c r="U279" s="9"/>
      <c r="V279" s="8"/>
      <c r="W279" s="11">
        <v>0.5</v>
      </c>
      <c r="X279" s="8">
        <v>70</v>
      </c>
      <c r="Y279" s="8">
        <v>12</v>
      </c>
      <c r="Z279" s="8">
        <v>51</v>
      </c>
      <c r="AA279" s="8">
        <v>7</v>
      </c>
      <c r="AB279" s="8">
        <v>0</v>
      </c>
      <c r="AC279" s="9">
        <f t="shared" si="37"/>
        <v>31</v>
      </c>
      <c r="AD279" s="12">
        <f t="shared" si="38"/>
        <v>0.22142857142857142</v>
      </c>
      <c r="AE279" s="9" t="s">
        <v>69</v>
      </c>
      <c r="AF279" s="8"/>
      <c r="AG279" s="8"/>
      <c r="AH279" s="8"/>
      <c r="AI279" s="8"/>
      <c r="AJ279" s="8"/>
      <c r="AK279" s="13">
        <f t="shared" si="34"/>
        <v>0.31892857142857145</v>
      </c>
      <c r="AL279" s="13">
        <f t="shared" si="35"/>
        <v>-1.1785714285714288E-2</v>
      </c>
      <c r="AM279" s="14">
        <f t="shared" si="36"/>
        <v>-1.6500000000000057</v>
      </c>
    </row>
    <row r="280" spans="1:39" x14ac:dyDescent="0.2">
      <c r="A280" s="8"/>
      <c r="B280" s="8" t="s">
        <v>173</v>
      </c>
      <c r="C280" s="8" t="s">
        <v>170</v>
      </c>
      <c r="D280" s="9">
        <v>38</v>
      </c>
      <c r="E280" s="10" t="s">
        <v>28</v>
      </c>
      <c r="F280" s="10" t="s">
        <v>87</v>
      </c>
      <c r="G280" s="10" t="s">
        <v>87</v>
      </c>
      <c r="H280" s="11">
        <v>0.5</v>
      </c>
      <c r="I280" s="9">
        <v>70</v>
      </c>
      <c r="J280" s="9">
        <v>42</v>
      </c>
      <c r="K280" s="9">
        <v>17</v>
      </c>
      <c r="L280" s="9">
        <v>11</v>
      </c>
      <c r="M280" s="9"/>
      <c r="N280" s="9">
        <f t="shared" si="32"/>
        <v>95</v>
      </c>
      <c r="O280" s="12">
        <f t="shared" si="33"/>
        <v>0.6785714285714286</v>
      </c>
      <c r="P280" s="9" t="s">
        <v>30</v>
      </c>
      <c r="Q280" s="9">
        <v>11</v>
      </c>
      <c r="R280" s="9">
        <v>8</v>
      </c>
      <c r="S280" s="9">
        <v>3</v>
      </c>
      <c r="T280" s="9">
        <v>0</v>
      </c>
      <c r="U280" s="9">
        <v>0.72699999999999998</v>
      </c>
      <c r="V280" s="8" t="s">
        <v>44</v>
      </c>
      <c r="W280" s="11">
        <v>0.5</v>
      </c>
      <c r="X280" s="8">
        <v>70</v>
      </c>
      <c r="Y280" s="8">
        <v>37</v>
      </c>
      <c r="Z280" s="8">
        <v>19</v>
      </c>
      <c r="AA280" s="8">
        <v>14</v>
      </c>
      <c r="AB280" s="8">
        <v>0</v>
      </c>
      <c r="AC280" s="9">
        <f t="shared" si="37"/>
        <v>88</v>
      </c>
      <c r="AD280" s="12">
        <f t="shared" si="38"/>
        <v>0.62857142857142856</v>
      </c>
      <c r="AE280" s="9" t="s">
        <v>30</v>
      </c>
      <c r="AF280" s="8">
        <v>12</v>
      </c>
      <c r="AG280" s="8">
        <v>8</v>
      </c>
      <c r="AH280" s="8">
        <v>4</v>
      </c>
      <c r="AI280" s="8">
        <v>0</v>
      </c>
      <c r="AJ280" s="8">
        <v>0.66700000000000004</v>
      </c>
      <c r="AK280" s="13">
        <f t="shared" si="34"/>
        <v>0.58357142857142852</v>
      </c>
      <c r="AL280" s="13">
        <f t="shared" si="35"/>
        <v>9.5000000000000084E-2</v>
      </c>
      <c r="AM280" s="14">
        <f t="shared" si="36"/>
        <v>13.300000000000011</v>
      </c>
    </row>
    <row r="281" spans="1:39" x14ac:dyDescent="0.2">
      <c r="A281" s="8"/>
      <c r="B281" s="8" t="s">
        <v>104</v>
      </c>
      <c r="C281" s="8" t="s">
        <v>170</v>
      </c>
      <c r="D281" s="9">
        <v>62</v>
      </c>
      <c r="E281" s="10" t="s">
        <v>28</v>
      </c>
      <c r="F281" s="10" t="s">
        <v>29</v>
      </c>
      <c r="G281" s="10" t="s">
        <v>29</v>
      </c>
      <c r="H281" s="11">
        <v>0.5</v>
      </c>
      <c r="I281" s="9">
        <v>70</v>
      </c>
      <c r="J281" s="9">
        <v>41</v>
      </c>
      <c r="K281" s="9">
        <v>18</v>
      </c>
      <c r="L281" s="9">
        <v>11</v>
      </c>
      <c r="M281" s="9"/>
      <c r="N281" s="9">
        <f t="shared" si="32"/>
        <v>93</v>
      </c>
      <c r="O281" s="12">
        <f t="shared" si="33"/>
        <v>0.66428571428571426</v>
      </c>
      <c r="P281" s="9" t="s">
        <v>43</v>
      </c>
      <c r="Q281" s="9">
        <v>12</v>
      </c>
      <c r="R281" s="9">
        <v>7</v>
      </c>
      <c r="S281" s="9">
        <v>5</v>
      </c>
      <c r="T281" s="9">
        <v>0</v>
      </c>
      <c r="U281" s="9">
        <v>0.58299999999999996</v>
      </c>
      <c r="V281" s="8"/>
      <c r="W281" s="11">
        <v>0.5</v>
      </c>
      <c r="X281" s="8">
        <v>70</v>
      </c>
      <c r="Y281" s="8">
        <v>35</v>
      </c>
      <c r="Z281" s="8">
        <v>24</v>
      </c>
      <c r="AA281" s="8">
        <v>11</v>
      </c>
      <c r="AB281" s="8">
        <v>0</v>
      </c>
      <c r="AC281" s="9">
        <f t="shared" si="37"/>
        <v>81</v>
      </c>
      <c r="AD281" s="12">
        <f t="shared" si="38"/>
        <v>0.57857142857142863</v>
      </c>
      <c r="AE281" s="9" t="s">
        <v>43</v>
      </c>
      <c r="AF281" s="8">
        <v>11</v>
      </c>
      <c r="AG281" s="8">
        <v>7</v>
      </c>
      <c r="AH281" s="8">
        <v>4</v>
      </c>
      <c r="AI281" s="8">
        <v>0</v>
      </c>
      <c r="AJ281" s="8">
        <v>0.63600000000000001</v>
      </c>
      <c r="AK281" s="13">
        <f t="shared" si="34"/>
        <v>0.55107142857142866</v>
      </c>
      <c r="AL281" s="13">
        <f t="shared" si="35"/>
        <v>0.1132142857142856</v>
      </c>
      <c r="AM281" s="14">
        <f t="shared" si="36"/>
        <v>15.849999999999994</v>
      </c>
    </row>
    <row r="282" spans="1:39" x14ac:dyDescent="0.2">
      <c r="A282" s="8"/>
      <c r="B282" s="8" t="s">
        <v>169</v>
      </c>
      <c r="C282" s="8" t="s">
        <v>170</v>
      </c>
      <c r="D282" s="9">
        <v>39</v>
      </c>
      <c r="E282" s="10" t="s">
        <v>28</v>
      </c>
      <c r="F282" s="10" t="s">
        <v>92</v>
      </c>
      <c r="G282" s="10" t="s">
        <v>92</v>
      </c>
      <c r="H282" s="11">
        <v>0.5</v>
      </c>
      <c r="I282" s="9">
        <v>70</v>
      </c>
      <c r="J282" s="9">
        <v>17</v>
      </c>
      <c r="K282" s="9">
        <v>35</v>
      </c>
      <c r="L282" s="9">
        <v>18</v>
      </c>
      <c r="M282" s="9"/>
      <c r="N282" s="9">
        <f t="shared" si="32"/>
        <v>52</v>
      </c>
      <c r="O282" s="12">
        <f t="shared" si="33"/>
        <v>0.37142857142857144</v>
      </c>
      <c r="P282" s="9" t="s">
        <v>72</v>
      </c>
      <c r="Q282" s="9"/>
      <c r="R282" s="9"/>
      <c r="S282" s="9"/>
      <c r="T282" s="9"/>
      <c r="U282" s="9"/>
      <c r="V282" s="8"/>
      <c r="W282" s="11">
        <v>0.5</v>
      </c>
      <c r="X282" s="8">
        <v>70</v>
      </c>
      <c r="Y282" s="8">
        <v>29</v>
      </c>
      <c r="Z282" s="8">
        <v>31</v>
      </c>
      <c r="AA282" s="8">
        <v>10</v>
      </c>
      <c r="AB282" s="8">
        <v>0</v>
      </c>
      <c r="AC282" s="9">
        <f t="shared" si="37"/>
        <v>68</v>
      </c>
      <c r="AD282" s="12">
        <f t="shared" si="38"/>
        <v>0.48571428571428571</v>
      </c>
      <c r="AE282" s="9" t="s">
        <v>72</v>
      </c>
      <c r="AF282" s="8"/>
      <c r="AG282" s="8"/>
      <c r="AH282" s="8"/>
      <c r="AI282" s="8"/>
      <c r="AJ282" s="8"/>
      <c r="AK282" s="13">
        <f t="shared" si="34"/>
        <v>0.49071428571428571</v>
      </c>
      <c r="AL282" s="13">
        <f t="shared" si="35"/>
        <v>-0.11928571428571427</v>
      </c>
      <c r="AM282" s="14">
        <f t="shared" si="36"/>
        <v>-16.700000000000003</v>
      </c>
    </row>
    <row r="283" spans="1:39" x14ac:dyDescent="0.2">
      <c r="A283" s="8"/>
      <c r="B283" s="8" t="s">
        <v>134</v>
      </c>
      <c r="C283" s="8" t="s">
        <v>170</v>
      </c>
      <c r="D283" s="9">
        <v>51</v>
      </c>
      <c r="E283" s="10" t="s">
        <v>28</v>
      </c>
      <c r="F283" s="10" t="s">
        <v>41</v>
      </c>
      <c r="G283" s="10" t="s">
        <v>41</v>
      </c>
      <c r="H283" s="11">
        <v>0.5</v>
      </c>
      <c r="I283" s="9">
        <v>70</v>
      </c>
      <c r="J283" s="9">
        <v>24</v>
      </c>
      <c r="K283" s="9">
        <v>24</v>
      </c>
      <c r="L283" s="9">
        <v>22</v>
      </c>
      <c r="M283" s="9"/>
      <c r="N283" s="9">
        <f t="shared" si="32"/>
        <v>70</v>
      </c>
      <c r="O283" s="12">
        <f t="shared" si="33"/>
        <v>0.5</v>
      </c>
      <c r="P283" s="9" t="s">
        <v>39</v>
      </c>
      <c r="Q283" s="9">
        <v>4</v>
      </c>
      <c r="R283" s="9">
        <v>0</v>
      </c>
      <c r="S283" s="9">
        <v>4</v>
      </c>
      <c r="T283" s="9">
        <v>0</v>
      </c>
      <c r="U283" s="9">
        <v>0</v>
      </c>
      <c r="V283" s="8"/>
      <c r="W283" s="11">
        <v>0.5</v>
      </c>
      <c r="X283" s="8">
        <v>70</v>
      </c>
      <c r="Y283" s="8">
        <v>32</v>
      </c>
      <c r="Z283" s="8">
        <v>24</v>
      </c>
      <c r="AA283" s="8">
        <v>14</v>
      </c>
      <c r="AB283" s="8">
        <v>0</v>
      </c>
      <c r="AC283" s="9">
        <f t="shared" si="37"/>
        <v>78</v>
      </c>
      <c r="AD283" s="12">
        <f t="shared" si="38"/>
        <v>0.55714285714285716</v>
      </c>
      <c r="AE283" s="9" t="s">
        <v>39</v>
      </c>
      <c r="AF283" s="8">
        <v>5</v>
      </c>
      <c r="AG283" s="8">
        <v>1</v>
      </c>
      <c r="AH283" s="8">
        <v>4</v>
      </c>
      <c r="AI283" s="8">
        <v>0</v>
      </c>
      <c r="AJ283" s="8">
        <v>0.2</v>
      </c>
      <c r="AK283" s="13">
        <f t="shared" si="34"/>
        <v>0.53714285714285714</v>
      </c>
      <c r="AL283" s="13">
        <f t="shared" si="35"/>
        <v>-3.7142857142857144E-2</v>
      </c>
      <c r="AM283" s="14">
        <f t="shared" si="36"/>
        <v>-5.2000000000000028</v>
      </c>
    </row>
    <row r="284" spans="1:39" x14ac:dyDescent="0.2">
      <c r="A284" s="8"/>
      <c r="B284" s="8" t="s">
        <v>171</v>
      </c>
      <c r="C284" s="8" t="s">
        <v>174</v>
      </c>
      <c r="D284" s="9">
        <v>37</v>
      </c>
      <c r="E284" s="10" t="s">
        <v>28</v>
      </c>
      <c r="F284" s="10" t="s">
        <v>68</v>
      </c>
      <c r="G284" s="10" t="s">
        <v>68</v>
      </c>
      <c r="H284" s="11">
        <v>0.5</v>
      </c>
      <c r="I284" s="9">
        <v>70</v>
      </c>
      <c r="J284" s="9">
        <v>23</v>
      </c>
      <c r="K284" s="9">
        <v>34</v>
      </c>
      <c r="L284" s="9">
        <v>13</v>
      </c>
      <c r="M284" s="9"/>
      <c r="N284" s="9">
        <f t="shared" si="32"/>
        <v>59</v>
      </c>
      <c r="O284" s="12">
        <f t="shared" si="33"/>
        <v>0.42142857142857143</v>
      </c>
      <c r="P284" s="9" t="s">
        <v>72</v>
      </c>
      <c r="Q284" s="9"/>
      <c r="R284" s="9"/>
      <c r="S284" s="9"/>
      <c r="T284" s="9"/>
      <c r="U284" s="9"/>
      <c r="V284" s="8"/>
      <c r="W284" s="11">
        <v>0.5</v>
      </c>
      <c r="X284" s="8">
        <v>70</v>
      </c>
      <c r="Y284" s="8">
        <v>23</v>
      </c>
      <c r="Z284" s="8">
        <v>26</v>
      </c>
      <c r="AA284" s="8">
        <v>21</v>
      </c>
      <c r="AB284" s="8">
        <v>0</v>
      </c>
      <c r="AC284" s="9">
        <f t="shared" si="37"/>
        <v>67</v>
      </c>
      <c r="AD284" s="12">
        <f t="shared" si="38"/>
        <v>0.47857142857142859</v>
      </c>
      <c r="AE284" s="9" t="s">
        <v>35</v>
      </c>
      <c r="AF284" s="8">
        <v>5</v>
      </c>
      <c r="AG284" s="8">
        <v>1</v>
      </c>
      <c r="AH284" s="8">
        <v>4</v>
      </c>
      <c r="AI284" s="8">
        <v>0</v>
      </c>
      <c r="AJ284" s="8">
        <v>0.2</v>
      </c>
      <c r="AK284" s="13">
        <f t="shared" si="34"/>
        <v>0.4860714285714286</v>
      </c>
      <c r="AL284" s="13">
        <f t="shared" si="35"/>
        <v>-6.4642857142857169E-2</v>
      </c>
      <c r="AM284" s="14">
        <f t="shared" si="36"/>
        <v>-9.0499999999999972</v>
      </c>
    </row>
    <row r="285" spans="1:39" x14ac:dyDescent="0.2">
      <c r="A285" s="8"/>
      <c r="B285" s="8" t="s">
        <v>104</v>
      </c>
      <c r="C285" s="8" t="s">
        <v>174</v>
      </c>
      <c r="D285" s="9">
        <v>63</v>
      </c>
      <c r="E285" s="10" t="s">
        <v>28</v>
      </c>
      <c r="F285" s="10" t="s">
        <v>84</v>
      </c>
      <c r="G285" s="10" t="s">
        <v>85</v>
      </c>
      <c r="H285" s="11">
        <v>0.5</v>
      </c>
      <c r="I285" s="9">
        <v>70</v>
      </c>
      <c r="J285" s="9">
        <v>19</v>
      </c>
      <c r="K285" s="9">
        <v>39</v>
      </c>
      <c r="L285" s="9">
        <v>12</v>
      </c>
      <c r="M285" s="9"/>
      <c r="N285" s="9">
        <f t="shared" si="32"/>
        <v>50</v>
      </c>
      <c r="O285" s="12">
        <f t="shared" si="33"/>
        <v>0.35714285714285715</v>
      </c>
      <c r="P285" s="9" t="s">
        <v>69</v>
      </c>
      <c r="Q285" s="9"/>
      <c r="R285" s="9"/>
      <c r="S285" s="9"/>
      <c r="T285" s="9"/>
      <c r="U285" s="9"/>
      <c r="V285" s="8"/>
      <c r="W285" s="11">
        <v>0.5</v>
      </c>
      <c r="X285" s="8">
        <v>70</v>
      </c>
      <c r="Y285" s="8">
        <v>13</v>
      </c>
      <c r="Z285" s="8">
        <v>40</v>
      </c>
      <c r="AA285" s="8">
        <v>17</v>
      </c>
      <c r="AB285" s="8">
        <v>0</v>
      </c>
      <c r="AC285" s="9">
        <f t="shared" si="37"/>
        <v>43</v>
      </c>
      <c r="AD285" s="12">
        <f t="shared" si="38"/>
        <v>0.30714285714285716</v>
      </c>
      <c r="AE285" s="9" t="s">
        <v>69</v>
      </c>
      <c r="AF285" s="8"/>
      <c r="AG285" s="8"/>
      <c r="AH285" s="8"/>
      <c r="AI285" s="8"/>
      <c r="AJ285" s="8"/>
      <c r="AK285" s="13">
        <f t="shared" si="34"/>
        <v>0.37464285714285717</v>
      </c>
      <c r="AL285" s="13">
        <f t="shared" si="35"/>
        <v>-1.7500000000000016E-2</v>
      </c>
      <c r="AM285" s="14">
        <f t="shared" si="36"/>
        <v>-2.4500000000000028</v>
      </c>
    </row>
    <row r="286" spans="1:39" x14ac:dyDescent="0.2">
      <c r="A286" s="8"/>
      <c r="B286" s="8" t="s">
        <v>173</v>
      </c>
      <c r="C286" s="8" t="s">
        <v>174</v>
      </c>
      <c r="D286" s="9">
        <v>39</v>
      </c>
      <c r="E286" s="10" t="s">
        <v>28</v>
      </c>
      <c r="F286" s="10" t="s">
        <v>87</v>
      </c>
      <c r="G286" s="10" t="s">
        <v>87</v>
      </c>
      <c r="H286" s="11">
        <v>0.5</v>
      </c>
      <c r="I286" s="9">
        <v>70</v>
      </c>
      <c r="J286" s="9">
        <v>30</v>
      </c>
      <c r="K286" s="9">
        <v>24</v>
      </c>
      <c r="L286" s="9">
        <v>16</v>
      </c>
      <c r="M286" s="9"/>
      <c r="N286" s="9">
        <f t="shared" si="32"/>
        <v>76</v>
      </c>
      <c r="O286" s="12">
        <f t="shared" si="33"/>
        <v>0.54285714285714282</v>
      </c>
      <c r="P286" s="9" t="s">
        <v>43</v>
      </c>
      <c r="Q286" s="9">
        <v>10</v>
      </c>
      <c r="R286" s="9">
        <v>5</v>
      </c>
      <c r="S286" s="9">
        <v>5</v>
      </c>
      <c r="T286" s="9">
        <v>0</v>
      </c>
      <c r="U286" s="9">
        <v>0.5</v>
      </c>
      <c r="V286" s="8"/>
      <c r="W286" s="11">
        <v>0.5</v>
      </c>
      <c r="X286" s="8">
        <v>70</v>
      </c>
      <c r="Y286" s="8">
        <v>42</v>
      </c>
      <c r="Z286" s="8">
        <v>17</v>
      </c>
      <c r="AA286" s="8">
        <v>11</v>
      </c>
      <c r="AB286" s="8">
        <v>0</v>
      </c>
      <c r="AC286" s="9">
        <f t="shared" si="37"/>
        <v>95</v>
      </c>
      <c r="AD286" s="12">
        <f t="shared" si="38"/>
        <v>0.6785714285714286</v>
      </c>
      <c r="AE286" s="9" t="s">
        <v>30</v>
      </c>
      <c r="AF286" s="8">
        <v>11</v>
      </c>
      <c r="AG286" s="8">
        <v>8</v>
      </c>
      <c r="AH286" s="8">
        <v>3</v>
      </c>
      <c r="AI286" s="8">
        <v>0</v>
      </c>
      <c r="AJ286" s="8">
        <v>0.72699999999999998</v>
      </c>
      <c r="AK286" s="13">
        <f t="shared" si="34"/>
        <v>0.6160714285714286</v>
      </c>
      <c r="AL286" s="13">
        <f t="shared" si="35"/>
        <v>-7.3214285714285787E-2</v>
      </c>
      <c r="AM286" s="14">
        <f t="shared" si="36"/>
        <v>-10.25</v>
      </c>
    </row>
    <row r="287" spans="1:39" x14ac:dyDescent="0.2">
      <c r="A287" s="8"/>
      <c r="B287" s="8" t="s">
        <v>175</v>
      </c>
      <c r="C287" s="8" t="s">
        <v>174</v>
      </c>
      <c r="D287" s="9">
        <v>43</v>
      </c>
      <c r="E287" s="10" t="s">
        <v>28</v>
      </c>
      <c r="F287" s="10" t="s">
        <v>29</v>
      </c>
      <c r="G287" s="10" t="s">
        <v>29</v>
      </c>
      <c r="H287" s="11">
        <v>0.5</v>
      </c>
      <c r="I287" s="9">
        <v>70</v>
      </c>
      <c r="J287" s="9">
        <v>45</v>
      </c>
      <c r="K287" s="9">
        <v>15</v>
      </c>
      <c r="L287" s="9">
        <v>10</v>
      </c>
      <c r="M287" s="9"/>
      <c r="N287" s="9">
        <f t="shared" si="32"/>
        <v>100</v>
      </c>
      <c r="O287" s="12">
        <f t="shared" si="33"/>
        <v>0.7142857142857143</v>
      </c>
      <c r="P287" s="9" t="s">
        <v>30</v>
      </c>
      <c r="Q287" s="9">
        <v>10</v>
      </c>
      <c r="R287" s="9">
        <v>8</v>
      </c>
      <c r="S287" s="9">
        <v>2</v>
      </c>
      <c r="T287" s="9">
        <v>0</v>
      </c>
      <c r="U287" s="9">
        <v>0.8</v>
      </c>
      <c r="V287" s="8" t="s">
        <v>44</v>
      </c>
      <c r="W287" s="11">
        <v>0.5</v>
      </c>
      <c r="X287" s="8">
        <v>70</v>
      </c>
      <c r="Y287" s="8">
        <v>41</v>
      </c>
      <c r="Z287" s="8">
        <v>18</v>
      </c>
      <c r="AA287" s="8">
        <v>11</v>
      </c>
      <c r="AB287" s="8">
        <v>0</v>
      </c>
      <c r="AC287" s="9">
        <f t="shared" si="37"/>
        <v>93</v>
      </c>
      <c r="AD287" s="12">
        <f t="shared" si="38"/>
        <v>0.66428571428571426</v>
      </c>
      <c r="AE287" s="9" t="s">
        <v>43</v>
      </c>
      <c r="AF287" s="8">
        <v>12</v>
      </c>
      <c r="AG287" s="8">
        <v>7</v>
      </c>
      <c r="AH287" s="8">
        <v>5</v>
      </c>
      <c r="AI287" s="8">
        <v>0</v>
      </c>
      <c r="AJ287" s="8">
        <v>0.58299999999999996</v>
      </c>
      <c r="AK287" s="13">
        <f t="shared" si="34"/>
        <v>0.60678571428571426</v>
      </c>
      <c r="AL287" s="13">
        <f t="shared" si="35"/>
        <v>0.10750000000000004</v>
      </c>
      <c r="AM287" s="14">
        <f t="shared" si="36"/>
        <v>15.049999999999997</v>
      </c>
    </row>
    <row r="288" spans="1:39" x14ac:dyDescent="0.2">
      <c r="A288" s="8"/>
      <c r="B288" s="8" t="s">
        <v>176</v>
      </c>
      <c r="C288" s="8" t="s">
        <v>174</v>
      </c>
      <c r="D288" s="9">
        <v>41</v>
      </c>
      <c r="E288" s="10" t="s">
        <v>28</v>
      </c>
      <c r="F288" s="10" t="s">
        <v>92</v>
      </c>
      <c r="G288" s="10" t="s">
        <v>92</v>
      </c>
      <c r="H288" s="11">
        <v>0.5</v>
      </c>
      <c r="I288" s="9">
        <v>70</v>
      </c>
      <c r="J288" s="9">
        <v>32</v>
      </c>
      <c r="K288" s="9">
        <v>28</v>
      </c>
      <c r="L288" s="9">
        <v>10</v>
      </c>
      <c r="M288" s="9"/>
      <c r="N288" s="9">
        <f t="shared" si="32"/>
        <v>74</v>
      </c>
      <c r="O288" s="12">
        <f t="shared" si="33"/>
        <v>0.52857142857142858</v>
      </c>
      <c r="P288" s="9" t="s">
        <v>39</v>
      </c>
      <c r="Q288" s="9">
        <v>5</v>
      </c>
      <c r="R288" s="9">
        <v>1</v>
      </c>
      <c r="S288" s="9">
        <v>4</v>
      </c>
      <c r="T288" s="9">
        <v>0</v>
      </c>
      <c r="U288" s="9">
        <v>0.2</v>
      </c>
      <c r="V288" s="8"/>
      <c r="W288" s="11">
        <v>0.5</v>
      </c>
      <c r="X288" s="8">
        <v>70</v>
      </c>
      <c r="Y288" s="8">
        <v>17</v>
      </c>
      <c r="Z288" s="8">
        <v>35</v>
      </c>
      <c r="AA288" s="8">
        <v>18</v>
      </c>
      <c r="AB288" s="8">
        <v>0</v>
      </c>
      <c r="AC288" s="9">
        <f t="shared" si="37"/>
        <v>52</v>
      </c>
      <c r="AD288" s="12">
        <f t="shared" si="38"/>
        <v>0.37142857142857144</v>
      </c>
      <c r="AE288" s="9" t="s">
        <v>72</v>
      </c>
      <c r="AF288" s="8"/>
      <c r="AG288" s="8"/>
      <c r="AH288" s="8"/>
      <c r="AI288" s="8"/>
      <c r="AJ288" s="8"/>
      <c r="AK288" s="13">
        <f t="shared" si="34"/>
        <v>0.41642857142857143</v>
      </c>
      <c r="AL288" s="13">
        <f t="shared" si="35"/>
        <v>0.11214285714285716</v>
      </c>
      <c r="AM288" s="14">
        <f t="shared" si="36"/>
        <v>15.700000000000003</v>
      </c>
    </row>
    <row r="289" spans="1:39" x14ac:dyDescent="0.2">
      <c r="A289" s="8"/>
      <c r="B289" s="8" t="s">
        <v>134</v>
      </c>
      <c r="C289" s="8" t="s">
        <v>174</v>
      </c>
      <c r="D289" s="9">
        <v>52</v>
      </c>
      <c r="E289" s="10" t="s">
        <v>28</v>
      </c>
      <c r="F289" s="10" t="s">
        <v>41</v>
      </c>
      <c r="G289" s="10" t="s">
        <v>41</v>
      </c>
      <c r="H289" s="11">
        <v>0.5</v>
      </c>
      <c r="I289" s="9">
        <v>70</v>
      </c>
      <c r="J289" s="9">
        <v>24</v>
      </c>
      <c r="K289" s="9">
        <v>33</v>
      </c>
      <c r="L289" s="9">
        <v>13</v>
      </c>
      <c r="M289" s="9"/>
      <c r="N289" s="9">
        <f t="shared" si="32"/>
        <v>61</v>
      </c>
      <c r="O289" s="12">
        <f t="shared" si="33"/>
        <v>0.43571428571428572</v>
      </c>
      <c r="P289" s="9" t="s">
        <v>35</v>
      </c>
      <c r="Q289" s="9">
        <v>5</v>
      </c>
      <c r="R289" s="9">
        <v>1</v>
      </c>
      <c r="S289" s="9">
        <v>4</v>
      </c>
      <c r="T289" s="9">
        <v>0</v>
      </c>
      <c r="U289" s="9">
        <v>0.2</v>
      </c>
      <c r="V289" s="8"/>
      <c r="W289" s="11">
        <v>0.5</v>
      </c>
      <c r="X289" s="8">
        <v>70</v>
      </c>
      <c r="Y289" s="8">
        <v>24</v>
      </c>
      <c r="Z289" s="8">
        <v>24</v>
      </c>
      <c r="AA289" s="8">
        <v>22</v>
      </c>
      <c r="AB289" s="8">
        <v>0</v>
      </c>
      <c r="AC289" s="9">
        <f t="shared" si="37"/>
        <v>70</v>
      </c>
      <c r="AD289" s="12">
        <f t="shared" si="38"/>
        <v>0.5</v>
      </c>
      <c r="AE289" s="9" t="s">
        <v>39</v>
      </c>
      <c r="AF289" s="8">
        <v>4</v>
      </c>
      <c r="AG289" s="8">
        <v>0</v>
      </c>
      <c r="AH289" s="8">
        <v>4</v>
      </c>
      <c r="AI289" s="8">
        <v>0</v>
      </c>
      <c r="AJ289" s="8">
        <v>0</v>
      </c>
      <c r="AK289" s="13">
        <f t="shared" si="34"/>
        <v>0.5</v>
      </c>
      <c r="AL289" s="13">
        <f t="shared" si="35"/>
        <v>-6.4285714285714279E-2</v>
      </c>
      <c r="AM289" s="14">
        <f t="shared" si="36"/>
        <v>-9</v>
      </c>
    </row>
    <row r="290" spans="1:39" x14ac:dyDescent="0.2">
      <c r="A290" s="8"/>
      <c r="B290" s="8" t="s">
        <v>171</v>
      </c>
      <c r="C290" s="8" t="s">
        <v>177</v>
      </c>
      <c r="D290" s="9">
        <v>38</v>
      </c>
      <c r="E290" s="10" t="s">
        <v>28</v>
      </c>
      <c r="F290" s="10" t="s">
        <v>68</v>
      </c>
      <c r="G290" s="10" t="s">
        <v>68</v>
      </c>
      <c r="H290" s="11">
        <v>0.5</v>
      </c>
      <c r="I290" s="9">
        <v>70</v>
      </c>
      <c r="J290" s="9">
        <v>34</v>
      </c>
      <c r="K290" s="9">
        <v>24</v>
      </c>
      <c r="L290" s="9">
        <v>12</v>
      </c>
      <c r="M290" s="9"/>
      <c r="N290" s="9">
        <f t="shared" si="32"/>
        <v>80</v>
      </c>
      <c r="O290" s="12">
        <f t="shared" si="33"/>
        <v>0.5714285714285714</v>
      </c>
      <c r="P290" s="9" t="s">
        <v>39</v>
      </c>
      <c r="Q290" s="9">
        <v>10</v>
      </c>
      <c r="R290" s="9">
        <v>5</v>
      </c>
      <c r="S290" s="9">
        <v>5</v>
      </c>
      <c r="T290" s="9">
        <v>0</v>
      </c>
      <c r="U290" s="9">
        <v>0.5</v>
      </c>
      <c r="V290" s="8"/>
      <c r="W290" s="11">
        <v>0.5</v>
      </c>
      <c r="X290" s="8">
        <v>70</v>
      </c>
      <c r="Y290" s="8">
        <v>23</v>
      </c>
      <c r="Z290" s="8">
        <v>34</v>
      </c>
      <c r="AA290" s="8">
        <v>13</v>
      </c>
      <c r="AB290" s="8">
        <v>0</v>
      </c>
      <c r="AC290" s="9">
        <f t="shared" si="37"/>
        <v>59</v>
      </c>
      <c r="AD290" s="12">
        <f t="shared" si="38"/>
        <v>0.42142857142857143</v>
      </c>
      <c r="AE290" s="9" t="s">
        <v>72</v>
      </c>
      <c r="AF290" s="8"/>
      <c r="AG290" s="8"/>
      <c r="AH290" s="8"/>
      <c r="AI290" s="8"/>
      <c r="AJ290" s="8"/>
      <c r="AK290" s="13">
        <f t="shared" si="34"/>
        <v>0.44892857142857145</v>
      </c>
      <c r="AL290" s="13">
        <f t="shared" si="35"/>
        <v>0.12249999999999994</v>
      </c>
      <c r="AM290" s="14">
        <f t="shared" si="36"/>
        <v>17.149999999999999</v>
      </c>
    </row>
    <row r="291" spans="1:39" x14ac:dyDescent="0.2">
      <c r="A291" s="8"/>
      <c r="B291" s="8" t="s">
        <v>156</v>
      </c>
      <c r="C291" s="8" t="s">
        <v>177</v>
      </c>
      <c r="D291" s="9">
        <v>46</v>
      </c>
      <c r="E291" s="10" t="s">
        <v>28</v>
      </c>
      <c r="F291" s="10" t="s">
        <v>84</v>
      </c>
      <c r="G291" s="10" t="s">
        <v>85</v>
      </c>
      <c r="H291" s="11">
        <v>0.5</v>
      </c>
      <c r="I291" s="9">
        <v>70</v>
      </c>
      <c r="J291" s="9">
        <v>16</v>
      </c>
      <c r="K291" s="9">
        <v>39</v>
      </c>
      <c r="L291" s="9">
        <v>15</v>
      </c>
      <c r="M291" s="9"/>
      <c r="N291" s="9">
        <f t="shared" si="32"/>
        <v>47</v>
      </c>
      <c r="O291" s="12">
        <f t="shared" si="33"/>
        <v>0.33571428571428569</v>
      </c>
      <c r="P291" s="9" t="s">
        <v>69</v>
      </c>
      <c r="Q291" s="9"/>
      <c r="R291" s="9"/>
      <c r="S291" s="9"/>
      <c r="T291" s="9"/>
      <c r="U291" s="9"/>
      <c r="V291" s="8"/>
      <c r="W291" s="11">
        <v>0.5</v>
      </c>
      <c r="X291" s="8">
        <v>70</v>
      </c>
      <c r="Y291" s="8">
        <v>19</v>
      </c>
      <c r="Z291" s="8">
        <v>39</v>
      </c>
      <c r="AA291" s="8">
        <v>12</v>
      </c>
      <c r="AB291" s="8">
        <v>0</v>
      </c>
      <c r="AC291" s="9">
        <f t="shared" si="37"/>
        <v>50</v>
      </c>
      <c r="AD291" s="12">
        <f t="shared" si="38"/>
        <v>0.35714285714285715</v>
      </c>
      <c r="AE291" s="9" t="s">
        <v>69</v>
      </c>
      <c r="AF291" s="8"/>
      <c r="AG291" s="8"/>
      <c r="AH291" s="8"/>
      <c r="AI291" s="8"/>
      <c r="AJ291" s="8"/>
      <c r="AK291" s="13">
        <f t="shared" si="34"/>
        <v>0.40714285714285714</v>
      </c>
      <c r="AL291" s="13">
        <f t="shared" si="35"/>
        <v>-7.1428571428571452E-2</v>
      </c>
      <c r="AM291" s="14">
        <f t="shared" si="36"/>
        <v>-10</v>
      </c>
    </row>
    <row r="292" spans="1:39" x14ac:dyDescent="0.2">
      <c r="A292" s="8"/>
      <c r="B292" s="8" t="s">
        <v>173</v>
      </c>
      <c r="C292" s="8" t="s">
        <v>177</v>
      </c>
      <c r="D292" s="9">
        <v>40</v>
      </c>
      <c r="E292" s="10" t="s">
        <v>28</v>
      </c>
      <c r="F292" s="10" t="s">
        <v>87</v>
      </c>
      <c r="G292" s="10" t="s">
        <v>87</v>
      </c>
      <c r="H292" s="11">
        <v>0.5</v>
      </c>
      <c r="I292" s="9">
        <v>70</v>
      </c>
      <c r="J292" s="9">
        <v>38</v>
      </c>
      <c r="K292" s="9">
        <v>20</v>
      </c>
      <c r="L292" s="9">
        <v>12</v>
      </c>
      <c r="M292" s="9"/>
      <c r="N292" s="9">
        <f t="shared" si="32"/>
        <v>88</v>
      </c>
      <c r="O292" s="12">
        <f t="shared" si="33"/>
        <v>0.62857142857142856</v>
      </c>
      <c r="P292" s="9" t="s">
        <v>30</v>
      </c>
      <c r="Q292" s="9">
        <v>5</v>
      </c>
      <c r="R292" s="9">
        <v>1</v>
      </c>
      <c r="S292" s="9">
        <v>4</v>
      </c>
      <c r="T292" s="9">
        <v>0</v>
      </c>
      <c r="U292" s="9">
        <v>0.2</v>
      </c>
      <c r="V292" s="8"/>
      <c r="W292" s="11">
        <v>0.5</v>
      </c>
      <c r="X292" s="8">
        <v>70</v>
      </c>
      <c r="Y292" s="8">
        <v>30</v>
      </c>
      <c r="Z292" s="8">
        <v>24</v>
      </c>
      <c r="AA292" s="8">
        <v>16</v>
      </c>
      <c r="AB292" s="8">
        <v>0</v>
      </c>
      <c r="AC292" s="9">
        <f t="shared" si="37"/>
        <v>76</v>
      </c>
      <c r="AD292" s="12">
        <f t="shared" si="38"/>
        <v>0.54285714285714282</v>
      </c>
      <c r="AE292" s="9" t="s">
        <v>43</v>
      </c>
      <c r="AF292" s="8">
        <v>10</v>
      </c>
      <c r="AG292" s="8">
        <v>5</v>
      </c>
      <c r="AH292" s="8">
        <v>5</v>
      </c>
      <c r="AI292" s="8">
        <v>0</v>
      </c>
      <c r="AJ292" s="8">
        <v>0.5</v>
      </c>
      <c r="AK292" s="13">
        <f t="shared" si="34"/>
        <v>0.5278571428571428</v>
      </c>
      <c r="AL292" s="13">
        <f t="shared" si="35"/>
        <v>0.10071428571428576</v>
      </c>
      <c r="AM292" s="14">
        <f t="shared" si="36"/>
        <v>14.100000000000009</v>
      </c>
    </row>
    <row r="293" spans="1:39" x14ac:dyDescent="0.2">
      <c r="A293" s="8"/>
      <c r="B293" s="8" t="s">
        <v>175</v>
      </c>
      <c r="C293" s="8" t="s">
        <v>177</v>
      </c>
      <c r="D293" s="9">
        <v>44</v>
      </c>
      <c r="E293" s="10" t="s">
        <v>28</v>
      </c>
      <c r="F293" s="10" t="s">
        <v>29</v>
      </c>
      <c r="G293" s="10" t="s">
        <v>29</v>
      </c>
      <c r="H293" s="11">
        <v>0.5</v>
      </c>
      <c r="I293" s="9">
        <v>70</v>
      </c>
      <c r="J293" s="9">
        <v>35</v>
      </c>
      <c r="K293" s="9">
        <v>23</v>
      </c>
      <c r="L293" s="9">
        <v>12</v>
      </c>
      <c r="M293" s="9"/>
      <c r="N293" s="9">
        <f t="shared" si="32"/>
        <v>82</v>
      </c>
      <c r="O293" s="12">
        <f t="shared" si="33"/>
        <v>0.58571428571428574</v>
      </c>
      <c r="P293" s="9" t="s">
        <v>43</v>
      </c>
      <c r="Q293" s="9">
        <v>10</v>
      </c>
      <c r="R293" s="9">
        <v>8</v>
      </c>
      <c r="S293" s="9">
        <v>2</v>
      </c>
      <c r="T293" s="9">
        <v>0</v>
      </c>
      <c r="U293" s="9">
        <v>0.8</v>
      </c>
      <c r="V293" s="8" t="s">
        <v>44</v>
      </c>
      <c r="W293" s="11">
        <v>0.5</v>
      </c>
      <c r="X293" s="8">
        <v>70</v>
      </c>
      <c r="Y293" s="8">
        <v>45</v>
      </c>
      <c r="Z293" s="8">
        <v>15</v>
      </c>
      <c r="AA293" s="8">
        <v>10</v>
      </c>
      <c r="AB293" s="8">
        <v>0</v>
      </c>
      <c r="AC293" s="9">
        <f t="shared" si="37"/>
        <v>100</v>
      </c>
      <c r="AD293" s="12">
        <f t="shared" si="38"/>
        <v>0.7142857142857143</v>
      </c>
      <c r="AE293" s="9" t="s">
        <v>30</v>
      </c>
      <c r="AF293" s="8">
        <v>10</v>
      </c>
      <c r="AG293" s="8">
        <v>8</v>
      </c>
      <c r="AH293" s="8">
        <v>2</v>
      </c>
      <c r="AI293" s="8">
        <v>0</v>
      </c>
      <c r="AJ293" s="8">
        <v>0.8</v>
      </c>
      <c r="AK293" s="13">
        <f t="shared" si="34"/>
        <v>0.63928571428571435</v>
      </c>
      <c r="AL293" s="13">
        <f t="shared" si="35"/>
        <v>-5.3571428571428603E-2</v>
      </c>
      <c r="AM293" s="14">
        <f t="shared" si="36"/>
        <v>-7.5000000000000142</v>
      </c>
    </row>
    <row r="294" spans="1:39" x14ac:dyDescent="0.2">
      <c r="A294" s="8"/>
      <c r="B294" s="8" t="s">
        <v>176</v>
      </c>
      <c r="C294" s="8" t="s">
        <v>177</v>
      </c>
      <c r="D294" s="9">
        <v>42</v>
      </c>
      <c r="E294" s="10" t="s">
        <v>28</v>
      </c>
      <c r="F294" s="10" t="s">
        <v>92</v>
      </c>
      <c r="G294" s="10" t="s">
        <v>92</v>
      </c>
      <c r="H294" s="11">
        <v>0.5</v>
      </c>
      <c r="I294" s="9">
        <v>70</v>
      </c>
      <c r="J294" s="9">
        <v>26</v>
      </c>
      <c r="K294" s="9">
        <v>30</v>
      </c>
      <c r="L294" s="9">
        <v>14</v>
      </c>
      <c r="M294" s="9"/>
      <c r="N294" s="9">
        <f t="shared" si="32"/>
        <v>66</v>
      </c>
      <c r="O294" s="12">
        <f t="shared" si="33"/>
        <v>0.47142857142857142</v>
      </c>
      <c r="P294" s="9" t="s">
        <v>35</v>
      </c>
      <c r="Q294" s="9">
        <v>5</v>
      </c>
      <c r="R294" s="9">
        <v>1</v>
      </c>
      <c r="S294" s="9">
        <v>4</v>
      </c>
      <c r="T294" s="9">
        <v>0</v>
      </c>
      <c r="U294" s="9">
        <v>0.2</v>
      </c>
      <c r="V294" s="8"/>
      <c r="W294" s="11">
        <v>0.5</v>
      </c>
      <c r="X294" s="8">
        <v>70</v>
      </c>
      <c r="Y294" s="8">
        <v>32</v>
      </c>
      <c r="Z294" s="8">
        <v>28</v>
      </c>
      <c r="AA294" s="8">
        <v>10</v>
      </c>
      <c r="AB294" s="8">
        <v>0</v>
      </c>
      <c r="AC294" s="9">
        <f t="shared" si="37"/>
        <v>74</v>
      </c>
      <c r="AD294" s="12">
        <f t="shared" si="38"/>
        <v>0.52857142857142858</v>
      </c>
      <c r="AE294" s="9" t="s">
        <v>39</v>
      </c>
      <c r="AF294" s="8">
        <v>5</v>
      </c>
      <c r="AG294" s="8">
        <v>1</v>
      </c>
      <c r="AH294" s="8">
        <v>4</v>
      </c>
      <c r="AI294" s="8">
        <v>0</v>
      </c>
      <c r="AJ294" s="8">
        <v>0.2</v>
      </c>
      <c r="AK294" s="13">
        <f t="shared" si="34"/>
        <v>0.51857142857142857</v>
      </c>
      <c r="AL294" s="13">
        <f t="shared" si="35"/>
        <v>-4.7142857142857153E-2</v>
      </c>
      <c r="AM294" s="14">
        <f t="shared" si="36"/>
        <v>-6.5999999999999943</v>
      </c>
    </row>
    <row r="295" spans="1:39" x14ac:dyDescent="0.2">
      <c r="A295" s="8"/>
      <c r="B295" s="8" t="s">
        <v>178</v>
      </c>
      <c r="C295" s="8" t="s">
        <v>177</v>
      </c>
      <c r="D295" s="9">
        <v>32</v>
      </c>
      <c r="E295" s="10" t="s">
        <v>28</v>
      </c>
      <c r="F295" s="10" t="s">
        <v>41</v>
      </c>
      <c r="G295" s="10" t="s">
        <v>41</v>
      </c>
      <c r="H295" s="11">
        <v>0.5</v>
      </c>
      <c r="I295" s="9">
        <v>70</v>
      </c>
      <c r="J295" s="9">
        <v>21</v>
      </c>
      <c r="K295" s="9">
        <v>34</v>
      </c>
      <c r="L295" s="9">
        <v>15</v>
      </c>
      <c r="M295" s="9"/>
      <c r="N295" s="9">
        <f t="shared" si="32"/>
        <v>57</v>
      </c>
      <c r="O295" s="12">
        <f t="shared" si="33"/>
        <v>0.40714285714285714</v>
      </c>
      <c r="P295" s="9" t="s">
        <v>72</v>
      </c>
      <c r="Q295" s="9"/>
      <c r="R295" s="9"/>
      <c r="S295" s="9"/>
      <c r="T295" s="9"/>
      <c r="U295" s="9"/>
      <c r="V295" s="8"/>
      <c r="W295" s="11">
        <v>0.5</v>
      </c>
      <c r="X295" s="8">
        <v>70</v>
      </c>
      <c r="Y295" s="8">
        <v>24</v>
      </c>
      <c r="Z295" s="8">
        <v>33</v>
      </c>
      <c r="AA295" s="8">
        <v>13</v>
      </c>
      <c r="AB295" s="8">
        <v>0</v>
      </c>
      <c r="AC295" s="9">
        <f t="shared" si="37"/>
        <v>61</v>
      </c>
      <c r="AD295" s="12">
        <f t="shared" si="38"/>
        <v>0.43571428571428572</v>
      </c>
      <c r="AE295" s="9" t="s">
        <v>35</v>
      </c>
      <c r="AF295" s="8">
        <v>5</v>
      </c>
      <c r="AG295" s="8">
        <v>1</v>
      </c>
      <c r="AH295" s="8">
        <v>4</v>
      </c>
      <c r="AI295" s="8">
        <v>0</v>
      </c>
      <c r="AJ295" s="8">
        <v>0.2</v>
      </c>
      <c r="AK295" s="13">
        <f t="shared" si="34"/>
        <v>0.45821428571428574</v>
      </c>
      <c r="AL295" s="13">
        <f t="shared" si="35"/>
        <v>-5.1071428571428601E-2</v>
      </c>
      <c r="AM295" s="14">
        <f t="shared" si="36"/>
        <v>-7.1500000000000057</v>
      </c>
    </row>
    <row r="296" spans="1:39" x14ac:dyDescent="0.2">
      <c r="A296" s="8"/>
      <c r="B296" s="8" t="s">
        <v>171</v>
      </c>
      <c r="C296" s="8" t="s">
        <v>179</v>
      </c>
      <c r="D296" s="9">
        <v>39</v>
      </c>
      <c r="E296" s="10" t="s">
        <v>28</v>
      </c>
      <c r="F296" s="10" t="s">
        <v>68</v>
      </c>
      <c r="G296" s="10" t="s">
        <v>68</v>
      </c>
      <c r="H296" s="11">
        <v>0.5</v>
      </c>
      <c r="I296" s="9">
        <v>70</v>
      </c>
      <c r="J296" s="9">
        <v>27</v>
      </c>
      <c r="K296" s="9">
        <v>28</v>
      </c>
      <c r="L296" s="9">
        <v>15</v>
      </c>
      <c r="M296" s="9"/>
      <c r="N296" s="9">
        <f t="shared" si="32"/>
        <v>69</v>
      </c>
      <c r="O296" s="12">
        <f t="shared" si="33"/>
        <v>0.49285714285714288</v>
      </c>
      <c r="P296" s="9" t="s">
        <v>35</v>
      </c>
      <c r="Q296" s="9">
        <v>12</v>
      </c>
      <c r="R296" s="9">
        <v>6</v>
      </c>
      <c r="S296" s="9">
        <v>6</v>
      </c>
      <c r="T296" s="9">
        <v>0</v>
      </c>
      <c r="U296" s="9">
        <v>0.5</v>
      </c>
      <c r="V296" s="8"/>
      <c r="W296" s="11">
        <v>0.5</v>
      </c>
      <c r="X296" s="8">
        <v>70</v>
      </c>
      <c r="Y296" s="8">
        <v>34</v>
      </c>
      <c r="Z296" s="8">
        <v>24</v>
      </c>
      <c r="AA296" s="8">
        <v>12</v>
      </c>
      <c r="AB296" s="8">
        <v>0</v>
      </c>
      <c r="AC296" s="9">
        <f t="shared" si="37"/>
        <v>80</v>
      </c>
      <c r="AD296" s="12">
        <f t="shared" si="38"/>
        <v>0.5714285714285714</v>
      </c>
      <c r="AE296" s="9" t="s">
        <v>39</v>
      </c>
      <c r="AF296" s="8">
        <v>10</v>
      </c>
      <c r="AG296" s="8">
        <v>5</v>
      </c>
      <c r="AH296" s="8">
        <v>5</v>
      </c>
      <c r="AI296" s="8">
        <v>0</v>
      </c>
      <c r="AJ296" s="8">
        <v>0.5</v>
      </c>
      <c r="AK296" s="13">
        <f t="shared" si="34"/>
        <v>0.54642857142857137</v>
      </c>
      <c r="AL296" s="13">
        <f t="shared" si="35"/>
        <v>-5.3571428571428492E-2</v>
      </c>
      <c r="AM296" s="14">
        <f t="shared" si="36"/>
        <v>-7.4999999999999858</v>
      </c>
    </row>
    <row r="297" spans="1:39" x14ac:dyDescent="0.2">
      <c r="A297" s="8"/>
      <c r="B297" s="8" t="s">
        <v>180</v>
      </c>
      <c r="C297" s="8" t="s">
        <v>179</v>
      </c>
      <c r="D297" s="9">
        <v>43</v>
      </c>
      <c r="E297" s="10" t="s">
        <v>28</v>
      </c>
      <c r="F297" s="10" t="s">
        <v>84</v>
      </c>
      <c r="G297" s="10" t="s">
        <v>85</v>
      </c>
      <c r="H297" s="11">
        <v>0.5</v>
      </c>
      <c r="I297" s="9">
        <v>37</v>
      </c>
      <c r="J297" s="9">
        <v>14</v>
      </c>
      <c r="K297" s="9">
        <v>22</v>
      </c>
      <c r="L297" s="9">
        <v>1</v>
      </c>
      <c r="M297" s="9"/>
      <c r="N297" s="9">
        <f t="shared" si="32"/>
        <v>29</v>
      </c>
      <c r="O297" s="12">
        <f t="shared" si="33"/>
        <v>0.39189189189189189</v>
      </c>
      <c r="P297" s="9" t="s">
        <v>72</v>
      </c>
      <c r="Q297" s="9"/>
      <c r="R297" s="9"/>
      <c r="S297" s="9"/>
      <c r="T297" s="9"/>
      <c r="U297" s="9"/>
      <c r="V297" s="8"/>
      <c r="W297" s="11">
        <v>0.5</v>
      </c>
      <c r="X297" s="8">
        <v>70</v>
      </c>
      <c r="Y297" s="8">
        <v>16</v>
      </c>
      <c r="Z297" s="8">
        <v>39</v>
      </c>
      <c r="AA297" s="8">
        <v>15</v>
      </c>
      <c r="AB297" s="8">
        <v>0</v>
      </c>
      <c r="AC297" s="9">
        <f t="shared" si="37"/>
        <v>47</v>
      </c>
      <c r="AD297" s="12">
        <f t="shared" si="38"/>
        <v>0.33571428571428569</v>
      </c>
      <c r="AE297" s="9" t="s">
        <v>69</v>
      </c>
      <c r="AF297" s="8"/>
      <c r="AG297" s="8"/>
      <c r="AH297" s="8"/>
      <c r="AI297" s="8"/>
      <c r="AJ297" s="8"/>
      <c r="AK297" s="13">
        <f t="shared" si="34"/>
        <v>0.39321428571428568</v>
      </c>
      <c r="AL297" s="13">
        <f t="shared" si="35"/>
        <v>-1.322393822393797E-3</v>
      </c>
      <c r="AM297" s="14">
        <f t="shared" si="36"/>
        <v>-9.7857142857140644E-2</v>
      </c>
    </row>
    <row r="298" spans="1:39" x14ac:dyDescent="0.2">
      <c r="A298" s="8"/>
      <c r="B298" s="8" t="s">
        <v>156</v>
      </c>
      <c r="C298" s="8" t="s">
        <v>179</v>
      </c>
      <c r="D298" s="9">
        <v>47</v>
      </c>
      <c r="E298" s="10" t="s">
        <v>28</v>
      </c>
      <c r="F298" s="10" t="s">
        <v>84</v>
      </c>
      <c r="G298" s="10" t="s">
        <v>85</v>
      </c>
      <c r="H298" s="11">
        <v>0.5</v>
      </c>
      <c r="I298" s="9">
        <v>33</v>
      </c>
      <c r="J298" s="9">
        <v>10</v>
      </c>
      <c r="K298" s="9">
        <v>17</v>
      </c>
      <c r="L298" s="9">
        <v>6</v>
      </c>
      <c r="M298" s="9"/>
      <c r="N298" s="9">
        <f t="shared" si="32"/>
        <v>26</v>
      </c>
      <c r="O298" s="12">
        <f t="shared" si="33"/>
        <v>0.39393939393939392</v>
      </c>
      <c r="P298" s="9" t="s">
        <v>72</v>
      </c>
      <c r="Q298" s="9"/>
      <c r="R298" s="9"/>
      <c r="S298" s="9"/>
      <c r="T298" s="9"/>
      <c r="U298" s="9"/>
      <c r="V298" s="8"/>
      <c r="W298" s="11">
        <v>0.5</v>
      </c>
      <c r="X298" s="8">
        <v>70</v>
      </c>
      <c r="Y298" s="8">
        <v>16</v>
      </c>
      <c r="Z298" s="8">
        <v>39</v>
      </c>
      <c r="AA298" s="8">
        <v>15</v>
      </c>
      <c r="AB298" s="8">
        <v>0</v>
      </c>
      <c r="AC298" s="9">
        <f t="shared" si="37"/>
        <v>47</v>
      </c>
      <c r="AD298" s="12">
        <f t="shared" si="38"/>
        <v>0.33571428571428569</v>
      </c>
      <c r="AE298" s="9" t="s">
        <v>69</v>
      </c>
      <c r="AF298" s="8"/>
      <c r="AG298" s="8"/>
      <c r="AH298" s="8"/>
      <c r="AI298" s="8"/>
      <c r="AJ298" s="8"/>
      <c r="AK298" s="13">
        <f t="shared" si="34"/>
        <v>0.39321428571428568</v>
      </c>
      <c r="AL298" s="13">
        <f t="shared" si="35"/>
        <v>7.2510822510823969E-4</v>
      </c>
      <c r="AM298" s="14">
        <f t="shared" si="36"/>
        <v>4.7857142857143486E-2</v>
      </c>
    </row>
    <row r="299" spans="1:39" x14ac:dyDescent="0.2">
      <c r="A299" s="8"/>
      <c r="B299" s="8" t="s">
        <v>173</v>
      </c>
      <c r="C299" s="8" t="s">
        <v>179</v>
      </c>
      <c r="D299" s="9">
        <v>41</v>
      </c>
      <c r="E299" s="10" t="s">
        <v>28</v>
      </c>
      <c r="F299" s="10" t="s">
        <v>87</v>
      </c>
      <c r="G299" s="10" t="s">
        <v>87</v>
      </c>
      <c r="H299" s="11">
        <v>0.5</v>
      </c>
      <c r="I299" s="9">
        <v>37</v>
      </c>
      <c r="J299" s="9">
        <v>13</v>
      </c>
      <c r="K299" s="9">
        <v>17</v>
      </c>
      <c r="L299" s="9">
        <v>7</v>
      </c>
      <c r="M299" s="9"/>
      <c r="N299" s="9">
        <f t="shared" si="32"/>
        <v>33</v>
      </c>
      <c r="O299" s="12">
        <f t="shared" si="33"/>
        <v>0.44594594594594594</v>
      </c>
      <c r="P299" s="9" t="s">
        <v>39</v>
      </c>
      <c r="Q299" s="9"/>
      <c r="R299" s="9"/>
      <c r="S299" s="9"/>
      <c r="T299" s="9"/>
      <c r="U299" s="9"/>
      <c r="V299" s="8"/>
      <c r="W299" s="11">
        <v>0.5</v>
      </c>
      <c r="X299" s="8">
        <v>70</v>
      </c>
      <c r="Y299" s="8">
        <v>38</v>
      </c>
      <c r="Z299" s="8">
        <v>20</v>
      </c>
      <c r="AA299" s="8">
        <v>12</v>
      </c>
      <c r="AB299" s="8">
        <v>0</v>
      </c>
      <c r="AC299" s="9">
        <f t="shared" si="37"/>
        <v>88</v>
      </c>
      <c r="AD299" s="12">
        <f t="shared" si="38"/>
        <v>0.62857142857142856</v>
      </c>
      <c r="AE299" s="9" t="s">
        <v>30</v>
      </c>
      <c r="AF299" s="8">
        <v>5</v>
      </c>
      <c r="AG299" s="8">
        <v>1</v>
      </c>
      <c r="AH299" s="8">
        <v>4</v>
      </c>
      <c r="AI299" s="8">
        <v>0</v>
      </c>
      <c r="AJ299" s="8">
        <v>0.2</v>
      </c>
      <c r="AK299" s="13">
        <f t="shared" si="34"/>
        <v>0.58357142857142852</v>
      </c>
      <c r="AL299" s="13">
        <f t="shared" si="35"/>
        <v>-0.13762548262548258</v>
      </c>
      <c r="AM299" s="14">
        <f t="shared" si="36"/>
        <v>-10.184285714285707</v>
      </c>
    </row>
    <row r="300" spans="1:39" x14ac:dyDescent="0.2">
      <c r="A300" s="8"/>
      <c r="B300" s="8" t="s">
        <v>167</v>
      </c>
      <c r="C300" s="8" t="s">
        <v>179</v>
      </c>
      <c r="D300" s="9">
        <v>39</v>
      </c>
      <c r="E300" s="10" t="s">
        <v>28</v>
      </c>
      <c r="F300" s="10" t="s">
        <v>87</v>
      </c>
      <c r="G300" s="10" t="s">
        <v>87</v>
      </c>
      <c r="H300" s="11">
        <v>0.5</v>
      </c>
      <c r="I300" s="9">
        <v>33</v>
      </c>
      <c r="J300" s="9">
        <v>16</v>
      </c>
      <c r="K300" s="9">
        <v>12</v>
      </c>
      <c r="L300" s="9">
        <v>5</v>
      </c>
      <c r="M300" s="9"/>
      <c r="N300" s="9">
        <f t="shared" si="32"/>
        <v>37</v>
      </c>
      <c r="O300" s="12">
        <f t="shared" si="33"/>
        <v>0.56060606060606055</v>
      </c>
      <c r="P300" s="9" t="s">
        <v>39</v>
      </c>
      <c r="Q300" s="9">
        <v>4</v>
      </c>
      <c r="R300" s="9">
        <v>0</v>
      </c>
      <c r="S300" s="9">
        <v>4</v>
      </c>
      <c r="T300" s="9">
        <v>0</v>
      </c>
      <c r="U300" s="9">
        <v>0</v>
      </c>
      <c r="V300" s="8"/>
      <c r="W300" s="11">
        <v>0.5</v>
      </c>
      <c r="X300" s="8">
        <v>70</v>
      </c>
      <c r="Y300" s="8">
        <v>38</v>
      </c>
      <c r="Z300" s="8">
        <v>20</v>
      </c>
      <c r="AA300" s="8">
        <v>12</v>
      </c>
      <c r="AB300" s="8">
        <v>0</v>
      </c>
      <c r="AC300" s="9">
        <f t="shared" si="37"/>
        <v>88</v>
      </c>
      <c r="AD300" s="12">
        <f t="shared" si="38"/>
        <v>0.62857142857142856</v>
      </c>
      <c r="AE300" s="9" t="s">
        <v>30</v>
      </c>
      <c r="AF300" s="8">
        <v>5</v>
      </c>
      <c r="AG300" s="8">
        <v>1</v>
      </c>
      <c r="AH300" s="8">
        <v>4</v>
      </c>
      <c r="AI300" s="8">
        <v>0</v>
      </c>
      <c r="AJ300" s="8">
        <v>0.2</v>
      </c>
      <c r="AK300" s="13">
        <f t="shared" si="34"/>
        <v>0.58357142857142852</v>
      </c>
      <c r="AL300" s="13">
        <f t="shared" si="35"/>
        <v>-2.2965367965367967E-2</v>
      </c>
      <c r="AM300" s="14">
        <f t="shared" si="36"/>
        <v>-1.5157142857142816</v>
      </c>
    </row>
    <row r="301" spans="1:39" x14ac:dyDescent="0.2">
      <c r="A301" s="8"/>
      <c r="B301" s="8" t="s">
        <v>175</v>
      </c>
      <c r="C301" s="8" t="s">
        <v>179</v>
      </c>
      <c r="D301" s="9">
        <v>45</v>
      </c>
      <c r="E301" s="10" t="s">
        <v>28</v>
      </c>
      <c r="F301" s="10" t="s">
        <v>29</v>
      </c>
      <c r="G301" s="10" t="s">
        <v>29</v>
      </c>
      <c r="H301" s="11">
        <v>0.5</v>
      </c>
      <c r="I301" s="9">
        <v>70</v>
      </c>
      <c r="J301" s="9">
        <v>43</v>
      </c>
      <c r="K301" s="9">
        <v>17</v>
      </c>
      <c r="L301" s="9">
        <v>10</v>
      </c>
      <c r="M301" s="9"/>
      <c r="N301" s="9">
        <f t="shared" si="32"/>
        <v>96</v>
      </c>
      <c r="O301" s="12">
        <f t="shared" si="33"/>
        <v>0.68571428571428572</v>
      </c>
      <c r="P301" s="9" t="s">
        <v>30</v>
      </c>
      <c r="Q301" s="9">
        <v>10</v>
      </c>
      <c r="R301" s="9">
        <v>8</v>
      </c>
      <c r="S301" s="9">
        <v>2</v>
      </c>
      <c r="T301" s="9">
        <v>0</v>
      </c>
      <c r="U301" s="9">
        <v>0.8</v>
      </c>
      <c r="V301" s="8" t="s">
        <v>44</v>
      </c>
      <c r="W301" s="11">
        <v>0.5</v>
      </c>
      <c r="X301" s="8">
        <v>70</v>
      </c>
      <c r="Y301" s="8">
        <v>35</v>
      </c>
      <c r="Z301" s="8">
        <v>23</v>
      </c>
      <c r="AA301" s="8">
        <v>12</v>
      </c>
      <c r="AB301" s="8">
        <v>0</v>
      </c>
      <c r="AC301" s="9">
        <f t="shared" si="37"/>
        <v>82</v>
      </c>
      <c r="AD301" s="12">
        <f t="shared" si="38"/>
        <v>0.58571428571428574</v>
      </c>
      <c r="AE301" s="9" t="s">
        <v>43</v>
      </c>
      <c r="AF301" s="8">
        <v>10</v>
      </c>
      <c r="AG301" s="8">
        <v>8</v>
      </c>
      <c r="AH301" s="8">
        <v>2</v>
      </c>
      <c r="AI301" s="8">
        <v>0</v>
      </c>
      <c r="AJ301" s="8">
        <v>0.8</v>
      </c>
      <c r="AK301" s="13">
        <f t="shared" si="34"/>
        <v>0.55571428571428572</v>
      </c>
      <c r="AL301" s="13">
        <f t="shared" si="35"/>
        <v>0.13</v>
      </c>
      <c r="AM301" s="14">
        <f t="shared" si="36"/>
        <v>18.200000000000003</v>
      </c>
    </row>
    <row r="302" spans="1:39" x14ac:dyDescent="0.2">
      <c r="A302" s="8"/>
      <c r="B302" s="8" t="s">
        <v>176</v>
      </c>
      <c r="C302" s="8" t="s">
        <v>179</v>
      </c>
      <c r="D302" s="9">
        <v>43</v>
      </c>
      <c r="E302" s="10" t="s">
        <v>28</v>
      </c>
      <c r="F302" s="10" t="s">
        <v>92</v>
      </c>
      <c r="G302" s="10" t="s">
        <v>92</v>
      </c>
      <c r="H302" s="11">
        <v>0.5</v>
      </c>
      <c r="I302" s="9">
        <v>70</v>
      </c>
      <c r="J302" s="9">
        <v>32</v>
      </c>
      <c r="K302" s="9">
        <v>25</v>
      </c>
      <c r="L302" s="9">
        <v>13</v>
      </c>
      <c r="M302" s="9"/>
      <c r="N302" s="9">
        <f t="shared" si="32"/>
        <v>77</v>
      </c>
      <c r="O302" s="12">
        <f t="shared" si="33"/>
        <v>0.55000000000000004</v>
      </c>
      <c r="P302" s="9" t="s">
        <v>43</v>
      </c>
      <c r="Q302" s="9">
        <v>6</v>
      </c>
      <c r="R302" s="9">
        <v>2</v>
      </c>
      <c r="S302" s="9">
        <v>4</v>
      </c>
      <c r="T302" s="9">
        <v>0</v>
      </c>
      <c r="U302" s="9">
        <v>0.33300000000000002</v>
      </c>
      <c r="V302" s="8"/>
      <c r="W302" s="11">
        <v>0.5</v>
      </c>
      <c r="X302" s="8">
        <v>70</v>
      </c>
      <c r="Y302" s="8">
        <v>26</v>
      </c>
      <c r="Z302" s="8">
        <v>30</v>
      </c>
      <c r="AA302" s="8">
        <v>14</v>
      </c>
      <c r="AB302" s="8">
        <v>0</v>
      </c>
      <c r="AC302" s="9">
        <f t="shared" si="37"/>
        <v>66</v>
      </c>
      <c r="AD302" s="12">
        <f t="shared" si="38"/>
        <v>0.47142857142857142</v>
      </c>
      <c r="AE302" s="9" t="s">
        <v>35</v>
      </c>
      <c r="AF302" s="8">
        <v>5</v>
      </c>
      <c r="AG302" s="8">
        <v>1</v>
      </c>
      <c r="AH302" s="8">
        <v>4</v>
      </c>
      <c r="AI302" s="8">
        <v>0</v>
      </c>
      <c r="AJ302" s="8">
        <v>0.2</v>
      </c>
      <c r="AK302" s="13">
        <f t="shared" si="34"/>
        <v>0.48142857142857143</v>
      </c>
      <c r="AL302" s="13">
        <f t="shared" si="35"/>
        <v>6.8571428571428616E-2</v>
      </c>
      <c r="AM302" s="14">
        <f t="shared" si="36"/>
        <v>9.5999999999999943</v>
      </c>
    </row>
    <row r="303" spans="1:39" x14ac:dyDescent="0.2">
      <c r="A303" s="8"/>
      <c r="B303" s="8" t="s">
        <v>181</v>
      </c>
      <c r="C303" s="8" t="s">
        <v>179</v>
      </c>
      <c r="D303" s="9">
        <v>39</v>
      </c>
      <c r="E303" s="10" t="s">
        <v>28</v>
      </c>
      <c r="F303" s="10" t="s">
        <v>41</v>
      </c>
      <c r="G303" s="10" t="s">
        <v>41</v>
      </c>
      <c r="H303" s="11">
        <v>0.5</v>
      </c>
      <c r="I303" s="9">
        <v>70</v>
      </c>
      <c r="J303" s="9">
        <v>21</v>
      </c>
      <c r="K303" s="9">
        <v>38</v>
      </c>
      <c r="L303" s="9">
        <v>11</v>
      </c>
      <c r="M303" s="9"/>
      <c r="N303" s="9">
        <f t="shared" si="32"/>
        <v>53</v>
      </c>
      <c r="O303" s="12">
        <f t="shared" si="33"/>
        <v>0.37857142857142856</v>
      </c>
      <c r="P303" s="9" t="s">
        <v>69</v>
      </c>
      <c r="Q303" s="9"/>
      <c r="R303" s="9"/>
      <c r="S303" s="9"/>
      <c r="T303" s="9"/>
      <c r="U303" s="9"/>
      <c r="V303" s="8"/>
      <c r="W303" s="11">
        <v>0.5</v>
      </c>
      <c r="X303" s="8">
        <v>70</v>
      </c>
      <c r="Y303" s="8">
        <v>21</v>
      </c>
      <c r="Z303" s="8">
        <v>34</v>
      </c>
      <c r="AA303" s="8">
        <v>15</v>
      </c>
      <c r="AB303" s="8">
        <v>0</v>
      </c>
      <c r="AC303" s="9">
        <f t="shared" si="37"/>
        <v>57</v>
      </c>
      <c r="AD303" s="12">
        <f t="shared" si="38"/>
        <v>0.40714285714285714</v>
      </c>
      <c r="AE303" s="9" t="s">
        <v>72</v>
      </c>
      <c r="AF303" s="8"/>
      <c r="AG303" s="8"/>
      <c r="AH303" s="8"/>
      <c r="AI303" s="8"/>
      <c r="AJ303" s="8"/>
      <c r="AK303" s="13">
        <f t="shared" si="34"/>
        <v>0.43964285714285711</v>
      </c>
      <c r="AL303" s="13">
        <f t="shared" si="35"/>
        <v>-6.1071428571428554E-2</v>
      </c>
      <c r="AM303" s="14">
        <f t="shared" si="36"/>
        <v>-8.5499999999999972</v>
      </c>
    </row>
    <row r="304" spans="1:39" x14ac:dyDescent="0.2">
      <c r="A304" s="8"/>
      <c r="B304" s="8" t="s">
        <v>171</v>
      </c>
      <c r="C304" s="8" t="s">
        <v>182</v>
      </c>
      <c r="D304" s="9">
        <v>40</v>
      </c>
      <c r="E304" s="10" t="s">
        <v>28</v>
      </c>
      <c r="F304" s="10" t="s">
        <v>68</v>
      </c>
      <c r="G304" s="10" t="s">
        <v>68</v>
      </c>
      <c r="H304" s="11">
        <v>0.5</v>
      </c>
      <c r="I304" s="9">
        <v>70</v>
      </c>
      <c r="J304" s="9">
        <v>32</v>
      </c>
      <c r="K304" s="9">
        <v>29</v>
      </c>
      <c r="L304" s="9">
        <v>9</v>
      </c>
      <c r="M304" s="9"/>
      <c r="N304" s="9">
        <f t="shared" si="32"/>
        <v>73</v>
      </c>
      <c r="O304" s="12">
        <f t="shared" si="33"/>
        <v>0.52142857142857146</v>
      </c>
      <c r="P304" s="9" t="s">
        <v>43</v>
      </c>
      <c r="Q304" s="9">
        <v>7</v>
      </c>
      <c r="R304" s="9">
        <v>3</v>
      </c>
      <c r="S304" s="9">
        <v>4</v>
      </c>
      <c r="T304" s="9">
        <v>0</v>
      </c>
      <c r="U304" s="9">
        <v>0.42899999999999999</v>
      </c>
      <c r="V304" s="8"/>
      <c r="W304" s="11">
        <v>0.5</v>
      </c>
      <c r="X304" s="8">
        <v>70</v>
      </c>
      <c r="Y304" s="8">
        <v>27</v>
      </c>
      <c r="Z304" s="8">
        <v>28</v>
      </c>
      <c r="AA304" s="8">
        <v>15</v>
      </c>
      <c r="AB304" s="8">
        <v>0</v>
      </c>
      <c r="AC304" s="9">
        <f t="shared" si="37"/>
        <v>69</v>
      </c>
      <c r="AD304" s="12">
        <f t="shared" si="38"/>
        <v>0.49285714285714288</v>
      </c>
      <c r="AE304" s="9" t="s">
        <v>35</v>
      </c>
      <c r="AF304" s="8">
        <v>12</v>
      </c>
      <c r="AG304" s="8">
        <v>6</v>
      </c>
      <c r="AH304" s="8">
        <v>6</v>
      </c>
      <c r="AI304" s="8">
        <v>0</v>
      </c>
      <c r="AJ304" s="8">
        <v>0.5</v>
      </c>
      <c r="AK304" s="13">
        <f t="shared" si="34"/>
        <v>0.49535714285714288</v>
      </c>
      <c r="AL304" s="13">
        <f t="shared" si="35"/>
        <v>2.6071428571428579E-2</v>
      </c>
      <c r="AM304" s="14">
        <f t="shared" si="36"/>
        <v>3.6499999999999915</v>
      </c>
    </row>
    <row r="305" spans="1:39" x14ac:dyDescent="0.2">
      <c r="A305" s="8"/>
      <c r="B305" s="8" t="s">
        <v>180</v>
      </c>
      <c r="C305" s="8" t="s">
        <v>182</v>
      </c>
      <c r="D305" s="9">
        <v>44</v>
      </c>
      <c r="E305" s="10" t="s">
        <v>28</v>
      </c>
      <c r="F305" s="10" t="s">
        <v>84</v>
      </c>
      <c r="G305" s="10" t="s">
        <v>85</v>
      </c>
      <c r="H305" s="11">
        <v>0.5</v>
      </c>
      <c r="I305" s="9">
        <v>70</v>
      </c>
      <c r="J305" s="9">
        <v>28</v>
      </c>
      <c r="K305" s="9">
        <v>29</v>
      </c>
      <c r="L305" s="9">
        <v>13</v>
      </c>
      <c r="M305" s="9"/>
      <c r="N305" s="9">
        <f t="shared" si="32"/>
        <v>69</v>
      </c>
      <c r="O305" s="12">
        <f t="shared" si="33"/>
        <v>0.49285714285714288</v>
      </c>
      <c r="P305" s="9" t="s">
        <v>39</v>
      </c>
      <c r="Q305" s="9">
        <v>6</v>
      </c>
      <c r="R305" s="9">
        <v>2</v>
      </c>
      <c r="S305" s="9">
        <v>4</v>
      </c>
      <c r="T305" s="9">
        <v>0</v>
      </c>
      <c r="U305" s="9">
        <v>0.33300000000000002</v>
      </c>
      <c r="V305" s="8"/>
      <c r="W305" s="11">
        <v>0.5</v>
      </c>
      <c r="X305" s="8">
        <v>70</v>
      </c>
      <c r="Y305" s="8">
        <v>24</v>
      </c>
      <c r="Z305" s="8">
        <v>39</v>
      </c>
      <c r="AA305" s="8">
        <v>7</v>
      </c>
      <c r="AB305" s="8">
        <v>0</v>
      </c>
      <c r="AC305" s="9">
        <f t="shared" si="37"/>
        <v>55</v>
      </c>
      <c r="AD305" s="12">
        <f t="shared" si="38"/>
        <v>0.39285714285714285</v>
      </c>
      <c r="AE305" s="9" t="s">
        <v>72</v>
      </c>
      <c r="AF305" s="8"/>
      <c r="AG305" s="8"/>
      <c r="AH305" s="8"/>
      <c r="AI305" s="8"/>
      <c r="AJ305" s="8"/>
      <c r="AK305" s="13">
        <f t="shared" si="34"/>
        <v>0.43035714285714283</v>
      </c>
      <c r="AL305" s="13">
        <f t="shared" si="35"/>
        <v>6.2500000000000056E-2</v>
      </c>
      <c r="AM305" s="14">
        <f t="shared" si="36"/>
        <v>8.7500000000000071</v>
      </c>
    </row>
    <row r="306" spans="1:39" x14ac:dyDescent="0.2">
      <c r="A306" s="8"/>
      <c r="B306" s="8" t="s">
        <v>167</v>
      </c>
      <c r="C306" s="8" t="s">
        <v>182</v>
      </c>
      <c r="D306" s="9">
        <v>40</v>
      </c>
      <c r="E306" s="10" t="s">
        <v>28</v>
      </c>
      <c r="F306" s="10" t="s">
        <v>87</v>
      </c>
      <c r="G306" s="10" t="s">
        <v>87</v>
      </c>
      <c r="H306" s="11">
        <v>0.5</v>
      </c>
      <c r="I306" s="9">
        <v>70</v>
      </c>
      <c r="J306" s="9">
        <v>25</v>
      </c>
      <c r="K306" s="9">
        <v>37</v>
      </c>
      <c r="L306" s="9">
        <v>8</v>
      </c>
      <c r="M306" s="9"/>
      <c r="N306" s="9">
        <f t="shared" si="32"/>
        <v>58</v>
      </c>
      <c r="O306" s="12">
        <f t="shared" si="33"/>
        <v>0.41428571428571431</v>
      </c>
      <c r="P306" s="9" t="s">
        <v>69</v>
      </c>
      <c r="Q306" s="9"/>
      <c r="R306" s="9"/>
      <c r="S306" s="9"/>
      <c r="T306" s="9"/>
      <c r="U306" s="9"/>
      <c r="V306" s="8"/>
      <c r="W306" s="11">
        <v>0.5</v>
      </c>
      <c r="X306" s="8">
        <v>70</v>
      </c>
      <c r="Y306" s="8">
        <v>29</v>
      </c>
      <c r="Z306" s="8">
        <v>29</v>
      </c>
      <c r="AA306" s="8">
        <v>12</v>
      </c>
      <c r="AB306" s="8">
        <v>0</v>
      </c>
      <c r="AC306" s="9">
        <f t="shared" si="37"/>
        <v>70</v>
      </c>
      <c r="AD306" s="12">
        <f t="shared" si="38"/>
        <v>0.5</v>
      </c>
      <c r="AE306" s="9" t="s">
        <v>39</v>
      </c>
      <c r="AF306" s="8">
        <v>4</v>
      </c>
      <c r="AG306" s="8">
        <v>0</v>
      </c>
      <c r="AH306" s="8">
        <v>4</v>
      </c>
      <c r="AI306" s="8">
        <v>0</v>
      </c>
      <c r="AJ306" s="8">
        <v>0</v>
      </c>
      <c r="AK306" s="13">
        <f t="shared" si="34"/>
        <v>0.5</v>
      </c>
      <c r="AL306" s="13">
        <f t="shared" si="35"/>
        <v>-8.5714285714285687E-2</v>
      </c>
      <c r="AM306" s="14">
        <f t="shared" si="36"/>
        <v>-12</v>
      </c>
    </row>
    <row r="307" spans="1:39" x14ac:dyDescent="0.2">
      <c r="A307" s="8"/>
      <c r="B307" s="8" t="s">
        <v>175</v>
      </c>
      <c r="C307" s="8" t="s">
        <v>182</v>
      </c>
      <c r="D307" s="9">
        <v>46</v>
      </c>
      <c r="E307" s="10" t="s">
        <v>28</v>
      </c>
      <c r="F307" s="10" t="s">
        <v>29</v>
      </c>
      <c r="G307" s="10" t="s">
        <v>29</v>
      </c>
      <c r="H307" s="11">
        <v>0.5</v>
      </c>
      <c r="I307" s="9">
        <v>70</v>
      </c>
      <c r="J307" s="9">
        <v>39</v>
      </c>
      <c r="K307" s="9">
        <v>18</v>
      </c>
      <c r="L307" s="9">
        <v>13</v>
      </c>
      <c r="M307" s="9"/>
      <c r="N307" s="9">
        <f t="shared" si="32"/>
        <v>91</v>
      </c>
      <c r="O307" s="12">
        <f t="shared" si="33"/>
        <v>0.65</v>
      </c>
      <c r="P307" s="9" t="s">
        <v>30</v>
      </c>
      <c r="Q307" s="9">
        <v>11</v>
      </c>
      <c r="R307" s="9">
        <v>8</v>
      </c>
      <c r="S307" s="9">
        <v>3</v>
      </c>
      <c r="T307" s="9">
        <v>0</v>
      </c>
      <c r="U307" s="9">
        <v>0.72699999999999998</v>
      </c>
      <c r="V307" s="8" t="s">
        <v>44</v>
      </c>
      <c r="W307" s="11">
        <v>0.5</v>
      </c>
      <c r="X307" s="8">
        <v>70</v>
      </c>
      <c r="Y307" s="8">
        <v>43</v>
      </c>
      <c r="Z307" s="8">
        <v>17</v>
      </c>
      <c r="AA307" s="8">
        <v>10</v>
      </c>
      <c r="AB307" s="8">
        <v>0</v>
      </c>
      <c r="AC307" s="9">
        <f t="shared" si="37"/>
        <v>96</v>
      </c>
      <c r="AD307" s="12">
        <f t="shared" si="38"/>
        <v>0.68571428571428572</v>
      </c>
      <c r="AE307" s="9" t="s">
        <v>30</v>
      </c>
      <c r="AF307" s="8">
        <v>10</v>
      </c>
      <c r="AG307" s="8">
        <v>8</v>
      </c>
      <c r="AH307" s="8">
        <v>2</v>
      </c>
      <c r="AI307" s="8">
        <v>0</v>
      </c>
      <c r="AJ307" s="8">
        <v>0.8</v>
      </c>
      <c r="AK307" s="13">
        <f t="shared" si="34"/>
        <v>0.62071428571428577</v>
      </c>
      <c r="AL307" s="13">
        <f t="shared" si="35"/>
        <v>2.9285714285714248E-2</v>
      </c>
      <c r="AM307" s="14">
        <f t="shared" si="36"/>
        <v>4.0999999999999943</v>
      </c>
    </row>
    <row r="308" spans="1:39" x14ac:dyDescent="0.2">
      <c r="A308" s="8"/>
      <c r="B308" s="8" t="s">
        <v>176</v>
      </c>
      <c r="C308" s="8" t="s">
        <v>182</v>
      </c>
      <c r="D308" s="9">
        <v>44</v>
      </c>
      <c r="E308" s="10" t="s">
        <v>28</v>
      </c>
      <c r="F308" s="10" t="s">
        <v>92</v>
      </c>
      <c r="G308" s="10" t="s">
        <v>92</v>
      </c>
      <c r="H308" s="11">
        <v>0.5</v>
      </c>
      <c r="I308" s="9">
        <v>70</v>
      </c>
      <c r="J308" s="9">
        <v>26</v>
      </c>
      <c r="K308" s="9">
        <v>32</v>
      </c>
      <c r="L308" s="9">
        <v>12</v>
      </c>
      <c r="M308" s="9"/>
      <c r="N308" s="9">
        <f t="shared" si="32"/>
        <v>64</v>
      </c>
      <c r="O308" s="12">
        <f t="shared" si="33"/>
        <v>0.45714285714285713</v>
      </c>
      <c r="P308" s="9" t="s">
        <v>72</v>
      </c>
      <c r="Q308" s="9"/>
      <c r="R308" s="9"/>
      <c r="S308" s="9"/>
      <c r="T308" s="9"/>
      <c r="U308" s="9"/>
      <c r="V308" s="8"/>
      <c r="W308" s="11">
        <v>0.5</v>
      </c>
      <c r="X308" s="8">
        <v>70</v>
      </c>
      <c r="Y308" s="8">
        <v>32</v>
      </c>
      <c r="Z308" s="8">
        <v>25</v>
      </c>
      <c r="AA308" s="8">
        <v>13</v>
      </c>
      <c r="AB308" s="8">
        <v>0</v>
      </c>
      <c r="AC308" s="9">
        <f t="shared" si="37"/>
        <v>77</v>
      </c>
      <c r="AD308" s="12">
        <f t="shared" si="38"/>
        <v>0.55000000000000004</v>
      </c>
      <c r="AE308" s="9" t="s">
        <v>43</v>
      </c>
      <c r="AF308" s="8">
        <v>6</v>
      </c>
      <c r="AG308" s="8">
        <v>2</v>
      </c>
      <c r="AH308" s="8">
        <v>4</v>
      </c>
      <c r="AI308" s="8">
        <v>0</v>
      </c>
      <c r="AJ308" s="8">
        <v>0.33300000000000002</v>
      </c>
      <c r="AK308" s="13">
        <f t="shared" si="34"/>
        <v>0.53249999999999997</v>
      </c>
      <c r="AL308" s="13">
        <f t="shared" si="35"/>
        <v>-7.5357142857142845E-2</v>
      </c>
      <c r="AM308" s="14">
        <f t="shared" si="36"/>
        <v>-10.549999999999997</v>
      </c>
    </row>
    <row r="309" spans="1:39" x14ac:dyDescent="0.2">
      <c r="A309" s="8"/>
      <c r="B309" s="8" t="s">
        <v>181</v>
      </c>
      <c r="C309" s="8" t="s">
        <v>182</v>
      </c>
      <c r="D309" s="9">
        <v>40</v>
      </c>
      <c r="E309" s="10" t="s">
        <v>28</v>
      </c>
      <c r="F309" s="10" t="s">
        <v>41</v>
      </c>
      <c r="G309" s="10" t="s">
        <v>41</v>
      </c>
      <c r="H309" s="11">
        <v>0.5</v>
      </c>
      <c r="I309" s="9">
        <v>20</v>
      </c>
      <c r="J309" s="9">
        <v>5</v>
      </c>
      <c r="K309" s="9">
        <v>12</v>
      </c>
      <c r="L309" s="9">
        <v>3</v>
      </c>
      <c r="M309" s="9"/>
      <c r="N309" s="9">
        <f t="shared" si="32"/>
        <v>13</v>
      </c>
      <c r="O309" s="12">
        <f t="shared" si="33"/>
        <v>0.32500000000000001</v>
      </c>
      <c r="P309" s="9" t="s">
        <v>35</v>
      </c>
      <c r="Q309" s="9"/>
      <c r="R309" s="9"/>
      <c r="S309" s="9"/>
      <c r="T309" s="9"/>
      <c r="U309" s="9"/>
      <c r="V309" s="8"/>
      <c r="W309" s="11">
        <v>0.5</v>
      </c>
      <c r="X309" s="8">
        <v>70</v>
      </c>
      <c r="Y309" s="8">
        <v>21</v>
      </c>
      <c r="Z309" s="8">
        <v>38</v>
      </c>
      <c r="AA309" s="8">
        <v>11</v>
      </c>
      <c r="AB309" s="8">
        <v>0</v>
      </c>
      <c r="AC309" s="9">
        <f t="shared" si="37"/>
        <v>53</v>
      </c>
      <c r="AD309" s="12">
        <f t="shared" si="38"/>
        <v>0.37857142857142856</v>
      </c>
      <c r="AE309" s="9" t="s">
        <v>69</v>
      </c>
      <c r="AF309" s="8"/>
      <c r="AG309" s="8"/>
      <c r="AH309" s="8"/>
      <c r="AI309" s="8"/>
      <c r="AJ309" s="8"/>
      <c r="AK309" s="13">
        <f t="shared" si="34"/>
        <v>0.42107142857142854</v>
      </c>
      <c r="AL309" s="13">
        <f t="shared" si="35"/>
        <v>-9.607142857142853E-2</v>
      </c>
      <c r="AM309" s="14">
        <f t="shared" si="36"/>
        <v>-3.8428571428571416</v>
      </c>
    </row>
    <row r="310" spans="1:39" x14ac:dyDescent="0.2">
      <c r="A310" s="8"/>
      <c r="B310" s="8" t="s">
        <v>183</v>
      </c>
      <c r="C310" s="8" t="s">
        <v>182</v>
      </c>
      <c r="D310" s="9">
        <v>40</v>
      </c>
      <c r="E310" s="10" t="s">
        <v>28</v>
      </c>
      <c r="F310" s="10" t="s">
        <v>41</v>
      </c>
      <c r="G310" s="10" t="s">
        <v>41</v>
      </c>
      <c r="H310" s="11">
        <v>0.5</v>
      </c>
      <c r="I310" s="9">
        <v>50</v>
      </c>
      <c r="J310" s="9">
        <v>22</v>
      </c>
      <c r="K310" s="9">
        <v>20</v>
      </c>
      <c r="L310" s="9">
        <v>8</v>
      </c>
      <c r="M310" s="9"/>
      <c r="N310" s="9">
        <f t="shared" si="32"/>
        <v>52</v>
      </c>
      <c r="O310" s="12">
        <f t="shared" si="33"/>
        <v>0.52</v>
      </c>
      <c r="P310" s="9" t="s">
        <v>35</v>
      </c>
      <c r="Q310" s="9">
        <v>12</v>
      </c>
      <c r="R310" s="9">
        <v>5</v>
      </c>
      <c r="S310" s="9">
        <v>7</v>
      </c>
      <c r="T310" s="9">
        <v>0</v>
      </c>
      <c r="U310" s="9">
        <v>0.41699999999999998</v>
      </c>
      <c r="V310" s="8"/>
      <c r="W310" s="11">
        <v>0.5</v>
      </c>
      <c r="X310" s="8">
        <v>70</v>
      </c>
      <c r="Y310" s="8">
        <v>21</v>
      </c>
      <c r="Z310" s="8">
        <v>38</v>
      </c>
      <c r="AA310" s="8">
        <v>11</v>
      </c>
      <c r="AB310" s="8">
        <v>0</v>
      </c>
      <c r="AC310" s="9">
        <f t="shared" si="37"/>
        <v>53</v>
      </c>
      <c r="AD310" s="12">
        <f t="shared" si="38"/>
        <v>0.37857142857142856</v>
      </c>
      <c r="AE310" s="9" t="s">
        <v>69</v>
      </c>
      <c r="AF310" s="8"/>
      <c r="AG310" s="8"/>
      <c r="AH310" s="8"/>
      <c r="AI310" s="8"/>
      <c r="AJ310" s="8"/>
      <c r="AK310" s="13">
        <f t="shared" si="34"/>
        <v>0.42107142857142854</v>
      </c>
      <c r="AL310" s="13">
        <f t="shared" si="35"/>
        <v>9.8928571428571477E-2</v>
      </c>
      <c r="AM310" s="14">
        <f t="shared" si="36"/>
        <v>9.8928571428571459</v>
      </c>
    </row>
    <row r="311" spans="1:39" x14ac:dyDescent="0.2">
      <c r="A311" s="8"/>
      <c r="B311" s="8" t="s">
        <v>171</v>
      </c>
      <c r="C311" s="8" t="s">
        <v>184</v>
      </c>
      <c r="D311" s="9">
        <v>41</v>
      </c>
      <c r="E311" s="10" t="s">
        <v>28</v>
      </c>
      <c r="F311" s="10" t="s">
        <v>68</v>
      </c>
      <c r="G311" s="10" t="s">
        <v>68</v>
      </c>
      <c r="H311" s="11">
        <v>0.5</v>
      </c>
      <c r="I311" s="9">
        <v>70</v>
      </c>
      <c r="J311" s="9">
        <v>28</v>
      </c>
      <c r="K311" s="9">
        <v>34</v>
      </c>
      <c r="L311" s="9">
        <v>8</v>
      </c>
      <c r="M311" s="9"/>
      <c r="N311" s="9">
        <f t="shared" si="32"/>
        <v>64</v>
      </c>
      <c r="O311" s="12">
        <f t="shared" si="33"/>
        <v>0.45714285714285713</v>
      </c>
      <c r="P311" s="9" t="s">
        <v>72</v>
      </c>
      <c r="Q311" s="9"/>
      <c r="R311" s="9"/>
      <c r="S311" s="9"/>
      <c r="T311" s="9"/>
      <c r="U311" s="9"/>
      <c r="V311" s="8"/>
      <c r="W311" s="11">
        <v>0.5</v>
      </c>
      <c r="X311" s="8">
        <v>70</v>
      </c>
      <c r="Y311" s="8">
        <v>32</v>
      </c>
      <c r="Z311" s="8">
        <v>29</v>
      </c>
      <c r="AA311" s="8">
        <v>9</v>
      </c>
      <c r="AB311" s="8">
        <v>0</v>
      </c>
      <c r="AC311" s="9">
        <f t="shared" si="37"/>
        <v>73</v>
      </c>
      <c r="AD311" s="12">
        <f t="shared" si="38"/>
        <v>0.52142857142857146</v>
      </c>
      <c r="AE311" s="9" t="s">
        <v>43</v>
      </c>
      <c r="AF311" s="8">
        <v>7</v>
      </c>
      <c r="AG311" s="8">
        <v>3</v>
      </c>
      <c r="AH311" s="8">
        <v>4</v>
      </c>
      <c r="AI311" s="8">
        <v>0</v>
      </c>
      <c r="AJ311" s="8">
        <v>0.42899999999999999</v>
      </c>
      <c r="AK311" s="13">
        <f t="shared" si="34"/>
        <v>0.5139285714285714</v>
      </c>
      <c r="AL311" s="13">
        <f t="shared" si="35"/>
        <v>-5.6785714285714273E-2</v>
      </c>
      <c r="AM311" s="14">
        <f t="shared" si="36"/>
        <v>-7.9500000000000028</v>
      </c>
    </row>
    <row r="312" spans="1:39" x14ac:dyDescent="0.2">
      <c r="A312" s="8"/>
      <c r="B312" s="8" t="s">
        <v>180</v>
      </c>
      <c r="C312" s="8" t="s">
        <v>184</v>
      </c>
      <c r="D312" s="9">
        <v>45</v>
      </c>
      <c r="E312" s="10" t="s">
        <v>28</v>
      </c>
      <c r="F312" s="10" t="s">
        <v>84</v>
      </c>
      <c r="G312" s="10" t="s">
        <v>85</v>
      </c>
      <c r="H312" s="11">
        <v>0.5</v>
      </c>
      <c r="I312" s="9">
        <v>70</v>
      </c>
      <c r="J312" s="9">
        <v>28</v>
      </c>
      <c r="K312" s="9">
        <v>29</v>
      </c>
      <c r="L312" s="9">
        <v>13</v>
      </c>
      <c r="M312" s="9"/>
      <c r="N312" s="9">
        <f t="shared" si="32"/>
        <v>69</v>
      </c>
      <c r="O312" s="12">
        <f t="shared" si="33"/>
        <v>0.49285714285714288</v>
      </c>
      <c r="P312" s="9" t="s">
        <v>39</v>
      </c>
      <c r="Q312" s="9">
        <v>4</v>
      </c>
      <c r="R312" s="9">
        <v>0</v>
      </c>
      <c r="S312" s="9">
        <v>4</v>
      </c>
      <c r="T312" s="9">
        <v>0</v>
      </c>
      <c r="U312" s="9">
        <v>0</v>
      </c>
      <c r="V312" s="8"/>
      <c r="W312" s="11">
        <v>0.5</v>
      </c>
      <c r="X312" s="8">
        <v>70</v>
      </c>
      <c r="Y312" s="8">
        <v>28</v>
      </c>
      <c r="Z312" s="8">
        <v>29</v>
      </c>
      <c r="AA312" s="8">
        <v>13</v>
      </c>
      <c r="AB312" s="8">
        <v>0</v>
      </c>
      <c r="AC312" s="9">
        <f t="shared" si="37"/>
        <v>69</v>
      </c>
      <c r="AD312" s="12">
        <f t="shared" si="38"/>
        <v>0.49285714285714288</v>
      </c>
      <c r="AE312" s="9" t="s">
        <v>39</v>
      </c>
      <c r="AF312" s="8">
        <v>6</v>
      </c>
      <c r="AG312" s="8">
        <v>2</v>
      </c>
      <c r="AH312" s="8">
        <v>4</v>
      </c>
      <c r="AI312" s="8">
        <v>0</v>
      </c>
      <c r="AJ312" s="8">
        <v>0.33300000000000002</v>
      </c>
      <c r="AK312" s="13">
        <f t="shared" si="34"/>
        <v>0.49535714285714288</v>
      </c>
      <c r="AL312" s="13">
        <f t="shared" si="35"/>
        <v>-2.5000000000000022E-3</v>
      </c>
      <c r="AM312" s="14">
        <f t="shared" si="36"/>
        <v>-0.35000000000000853</v>
      </c>
    </row>
    <row r="313" spans="1:39" x14ac:dyDescent="0.2">
      <c r="A313" s="8"/>
      <c r="B313" s="8" t="s">
        <v>167</v>
      </c>
      <c r="C313" s="8" t="s">
        <v>184</v>
      </c>
      <c r="D313" s="9">
        <v>41</v>
      </c>
      <c r="E313" s="10" t="s">
        <v>28</v>
      </c>
      <c r="F313" s="10" t="s">
        <v>87</v>
      </c>
      <c r="G313" s="10" t="s">
        <v>87</v>
      </c>
      <c r="H313" s="11">
        <v>0.5</v>
      </c>
      <c r="I313" s="9">
        <v>70</v>
      </c>
      <c r="J313" s="9">
        <v>26</v>
      </c>
      <c r="K313" s="9">
        <v>29</v>
      </c>
      <c r="L313" s="9">
        <v>15</v>
      </c>
      <c r="M313" s="9"/>
      <c r="N313" s="9">
        <f t="shared" si="32"/>
        <v>67</v>
      </c>
      <c r="O313" s="12">
        <f t="shared" si="33"/>
        <v>0.47857142857142859</v>
      </c>
      <c r="P313" s="9" t="s">
        <v>35</v>
      </c>
      <c r="Q313" s="9">
        <v>6</v>
      </c>
      <c r="R313" s="9">
        <v>2</v>
      </c>
      <c r="S313" s="9">
        <v>4</v>
      </c>
      <c r="T313" s="9">
        <v>0</v>
      </c>
      <c r="U313" s="9">
        <v>0.33300000000000002</v>
      </c>
      <c r="V313" s="8"/>
      <c r="W313" s="11">
        <v>0.5</v>
      </c>
      <c r="X313" s="8">
        <v>70</v>
      </c>
      <c r="Y313" s="8">
        <v>25</v>
      </c>
      <c r="Z313" s="8">
        <v>37</v>
      </c>
      <c r="AA313" s="8">
        <v>8</v>
      </c>
      <c r="AB313" s="8">
        <v>0</v>
      </c>
      <c r="AC313" s="9">
        <f t="shared" si="37"/>
        <v>58</v>
      </c>
      <c r="AD313" s="12">
        <f t="shared" si="38"/>
        <v>0.41428571428571431</v>
      </c>
      <c r="AE313" s="9" t="s">
        <v>69</v>
      </c>
      <c r="AF313" s="8"/>
      <c r="AG313" s="8"/>
      <c r="AH313" s="8"/>
      <c r="AI313" s="8"/>
      <c r="AJ313" s="8"/>
      <c r="AK313" s="13">
        <f t="shared" si="34"/>
        <v>0.44428571428571428</v>
      </c>
      <c r="AL313" s="13">
        <f t="shared" si="35"/>
        <v>3.4285714285714308E-2</v>
      </c>
      <c r="AM313" s="14">
        <f t="shared" si="36"/>
        <v>4.7999999999999972</v>
      </c>
    </row>
    <row r="314" spans="1:39" x14ac:dyDescent="0.2">
      <c r="A314" s="8"/>
      <c r="B314" s="8" t="s">
        <v>175</v>
      </c>
      <c r="C314" s="8" t="s">
        <v>184</v>
      </c>
      <c r="D314" s="9">
        <v>47</v>
      </c>
      <c r="E314" s="10" t="s">
        <v>28</v>
      </c>
      <c r="F314" s="10" t="s">
        <v>29</v>
      </c>
      <c r="G314" s="10" t="s">
        <v>29</v>
      </c>
      <c r="H314" s="11">
        <v>0.5</v>
      </c>
      <c r="I314" s="9">
        <v>70</v>
      </c>
      <c r="J314" s="9">
        <v>40</v>
      </c>
      <c r="K314" s="9">
        <v>18</v>
      </c>
      <c r="L314" s="9">
        <v>12</v>
      </c>
      <c r="M314" s="9"/>
      <c r="N314" s="9">
        <f t="shared" si="32"/>
        <v>92</v>
      </c>
      <c r="O314" s="12">
        <f t="shared" si="33"/>
        <v>0.65714285714285714</v>
      </c>
      <c r="P314" s="9" t="s">
        <v>30</v>
      </c>
      <c r="Q314" s="9">
        <v>8</v>
      </c>
      <c r="R314" s="9">
        <v>8</v>
      </c>
      <c r="S314" s="9">
        <v>0</v>
      </c>
      <c r="T314" s="9">
        <v>0</v>
      </c>
      <c r="U314" s="9">
        <v>1</v>
      </c>
      <c r="V314" s="8" t="s">
        <v>44</v>
      </c>
      <c r="W314" s="11">
        <v>0.5</v>
      </c>
      <c r="X314" s="8">
        <v>70</v>
      </c>
      <c r="Y314" s="8">
        <v>39</v>
      </c>
      <c r="Z314" s="8">
        <v>18</v>
      </c>
      <c r="AA314" s="8">
        <v>13</v>
      </c>
      <c r="AB314" s="8">
        <v>0</v>
      </c>
      <c r="AC314" s="9">
        <f t="shared" si="37"/>
        <v>91</v>
      </c>
      <c r="AD314" s="12">
        <f t="shared" si="38"/>
        <v>0.65</v>
      </c>
      <c r="AE314" s="9" t="s">
        <v>30</v>
      </c>
      <c r="AF314" s="8">
        <v>11</v>
      </c>
      <c r="AG314" s="8">
        <v>8</v>
      </c>
      <c r="AH314" s="8">
        <v>3</v>
      </c>
      <c r="AI314" s="8">
        <v>0</v>
      </c>
      <c r="AJ314" s="8">
        <v>0.72699999999999998</v>
      </c>
      <c r="AK314" s="13">
        <f t="shared" si="34"/>
        <v>0.59750000000000003</v>
      </c>
      <c r="AL314" s="13">
        <f t="shared" si="35"/>
        <v>5.9642857142857109E-2</v>
      </c>
      <c r="AM314" s="14">
        <f t="shared" si="36"/>
        <v>8.3499999999999943</v>
      </c>
    </row>
    <row r="315" spans="1:39" x14ac:dyDescent="0.2">
      <c r="A315" s="8"/>
      <c r="B315" s="8" t="s">
        <v>185</v>
      </c>
      <c r="C315" s="8" t="s">
        <v>184</v>
      </c>
      <c r="D315" s="9">
        <v>42</v>
      </c>
      <c r="E315" s="10" t="s">
        <v>28</v>
      </c>
      <c r="F315" s="10" t="s">
        <v>92</v>
      </c>
      <c r="G315" s="10" t="s">
        <v>92</v>
      </c>
      <c r="H315" s="11">
        <v>0.5</v>
      </c>
      <c r="I315" s="9">
        <v>53</v>
      </c>
      <c r="J315" s="9">
        <v>14</v>
      </c>
      <c r="K315" s="9">
        <v>28</v>
      </c>
      <c r="L315" s="9">
        <v>11</v>
      </c>
      <c r="M315" s="9"/>
      <c r="N315" s="9">
        <f t="shared" si="32"/>
        <v>39</v>
      </c>
      <c r="O315" s="12">
        <f t="shared" si="33"/>
        <v>0.36792452830188677</v>
      </c>
      <c r="P315" s="9" t="s">
        <v>69</v>
      </c>
      <c r="Q315" s="9"/>
      <c r="R315" s="9"/>
      <c r="S315" s="9"/>
      <c r="T315" s="9"/>
      <c r="U315" s="9"/>
      <c r="V315" s="8"/>
      <c r="W315" s="11">
        <v>0.5</v>
      </c>
      <c r="X315" s="8">
        <v>70</v>
      </c>
      <c r="Y315" s="8">
        <v>26</v>
      </c>
      <c r="Z315" s="8">
        <v>32</v>
      </c>
      <c r="AA315" s="8">
        <v>12</v>
      </c>
      <c r="AB315" s="8">
        <v>0</v>
      </c>
      <c r="AC315" s="9">
        <f t="shared" si="37"/>
        <v>64</v>
      </c>
      <c r="AD315" s="12">
        <f t="shared" si="38"/>
        <v>0.45714285714285713</v>
      </c>
      <c r="AE315" s="9" t="s">
        <v>72</v>
      </c>
      <c r="AF315" s="8"/>
      <c r="AG315" s="8"/>
      <c r="AH315" s="8"/>
      <c r="AI315" s="8"/>
      <c r="AJ315" s="8"/>
      <c r="AK315" s="13">
        <f t="shared" si="34"/>
        <v>0.47214285714285714</v>
      </c>
      <c r="AL315" s="13">
        <f t="shared" si="35"/>
        <v>-0.10421832884097038</v>
      </c>
      <c r="AM315" s="14">
        <f t="shared" si="36"/>
        <v>-11.047142857142859</v>
      </c>
    </row>
    <row r="316" spans="1:39" x14ac:dyDescent="0.2">
      <c r="A316" s="8"/>
      <c r="B316" s="8" t="s">
        <v>169</v>
      </c>
      <c r="C316" s="8" t="s">
        <v>184</v>
      </c>
      <c r="D316" s="9">
        <v>44</v>
      </c>
      <c r="E316" s="10" t="s">
        <v>28</v>
      </c>
      <c r="F316" s="10" t="s">
        <v>92</v>
      </c>
      <c r="G316" s="10" t="s">
        <v>92</v>
      </c>
      <c r="H316" s="11">
        <v>0.5</v>
      </c>
      <c r="I316" s="9">
        <v>2</v>
      </c>
      <c r="J316" s="9">
        <v>0</v>
      </c>
      <c r="K316" s="9">
        <v>1</v>
      </c>
      <c r="L316" s="9">
        <v>1</v>
      </c>
      <c r="M316" s="9"/>
      <c r="N316" s="9">
        <f t="shared" si="32"/>
        <v>1</v>
      </c>
      <c r="O316" s="12">
        <f t="shared" si="33"/>
        <v>0.25</v>
      </c>
      <c r="P316" s="9" t="s">
        <v>69</v>
      </c>
      <c r="Q316" s="9"/>
      <c r="R316" s="9"/>
      <c r="S316" s="9"/>
      <c r="T316" s="9"/>
      <c r="U316" s="9"/>
      <c r="V316" s="8"/>
      <c r="W316" s="11">
        <v>0.5</v>
      </c>
      <c r="X316" s="8">
        <v>70</v>
      </c>
      <c r="Y316" s="8">
        <v>26</v>
      </c>
      <c r="Z316" s="8">
        <v>32</v>
      </c>
      <c r="AA316" s="8">
        <v>12</v>
      </c>
      <c r="AB316" s="8">
        <v>0</v>
      </c>
      <c r="AC316" s="9">
        <f t="shared" si="37"/>
        <v>64</v>
      </c>
      <c r="AD316" s="12">
        <f t="shared" si="38"/>
        <v>0.45714285714285713</v>
      </c>
      <c r="AE316" s="9" t="s">
        <v>72</v>
      </c>
      <c r="AF316" s="8"/>
      <c r="AG316" s="8"/>
      <c r="AH316" s="8"/>
      <c r="AI316" s="8"/>
      <c r="AJ316" s="8"/>
      <c r="AK316" s="13">
        <f t="shared" si="34"/>
        <v>0.47214285714285714</v>
      </c>
      <c r="AL316" s="13">
        <f t="shared" si="35"/>
        <v>-0.22214285714285714</v>
      </c>
      <c r="AM316" s="14">
        <f t="shared" si="36"/>
        <v>-0.88857142857142857</v>
      </c>
    </row>
    <row r="317" spans="1:39" x14ac:dyDescent="0.2">
      <c r="A317" s="8"/>
      <c r="B317" s="8" t="s">
        <v>176</v>
      </c>
      <c r="C317" s="8" t="s">
        <v>184</v>
      </c>
      <c r="D317" s="9">
        <v>45</v>
      </c>
      <c r="E317" s="10" t="s">
        <v>28</v>
      </c>
      <c r="F317" s="10" t="s">
        <v>92</v>
      </c>
      <c r="G317" s="10" t="s">
        <v>92</v>
      </c>
      <c r="H317" s="11">
        <v>0.5</v>
      </c>
      <c r="I317" s="9">
        <v>15</v>
      </c>
      <c r="J317" s="9">
        <v>3</v>
      </c>
      <c r="K317" s="9">
        <v>9</v>
      </c>
      <c r="L317" s="9">
        <v>3</v>
      </c>
      <c r="M317" s="9"/>
      <c r="N317" s="9">
        <f t="shared" si="32"/>
        <v>9</v>
      </c>
      <c r="O317" s="12">
        <f t="shared" si="33"/>
        <v>0.3</v>
      </c>
      <c r="P317" s="9" t="s">
        <v>69</v>
      </c>
      <c r="Q317" s="9"/>
      <c r="R317" s="9"/>
      <c r="S317" s="9"/>
      <c r="T317" s="9"/>
      <c r="U317" s="9"/>
      <c r="V317" s="8"/>
      <c r="W317" s="11">
        <v>0.5</v>
      </c>
      <c r="X317" s="8">
        <v>70</v>
      </c>
      <c r="Y317" s="8">
        <v>26</v>
      </c>
      <c r="Z317" s="8">
        <v>32</v>
      </c>
      <c r="AA317" s="8">
        <v>12</v>
      </c>
      <c r="AB317" s="8">
        <v>0</v>
      </c>
      <c r="AC317" s="9">
        <f t="shared" si="37"/>
        <v>64</v>
      </c>
      <c r="AD317" s="12">
        <f t="shared" si="38"/>
        <v>0.45714285714285713</v>
      </c>
      <c r="AE317" s="9" t="s">
        <v>72</v>
      </c>
      <c r="AF317" s="8"/>
      <c r="AG317" s="8"/>
      <c r="AH317" s="8"/>
      <c r="AI317" s="8"/>
      <c r="AJ317" s="8"/>
      <c r="AK317" s="13">
        <f t="shared" si="34"/>
        <v>0.47214285714285714</v>
      </c>
      <c r="AL317" s="13">
        <f t="shared" si="35"/>
        <v>-0.17214285714285715</v>
      </c>
      <c r="AM317" s="14">
        <f t="shared" si="36"/>
        <v>-5.1642857142857146</v>
      </c>
    </row>
    <row r="318" spans="1:39" x14ac:dyDescent="0.2">
      <c r="A318" s="8"/>
      <c r="B318" s="8" t="s">
        <v>183</v>
      </c>
      <c r="C318" s="8" t="s">
        <v>184</v>
      </c>
      <c r="D318" s="9">
        <v>41</v>
      </c>
      <c r="E318" s="10" t="s">
        <v>28</v>
      </c>
      <c r="F318" s="10" t="s">
        <v>41</v>
      </c>
      <c r="G318" s="10" t="s">
        <v>41</v>
      </c>
      <c r="H318" s="11">
        <v>0.5</v>
      </c>
      <c r="I318" s="9">
        <v>70</v>
      </c>
      <c r="J318" s="9">
        <v>35</v>
      </c>
      <c r="K318" s="9">
        <v>26</v>
      </c>
      <c r="L318" s="9">
        <v>9</v>
      </c>
      <c r="M318" s="9"/>
      <c r="N318" s="9">
        <f t="shared" si="32"/>
        <v>79</v>
      </c>
      <c r="O318" s="12">
        <f t="shared" si="33"/>
        <v>0.56428571428571428</v>
      </c>
      <c r="P318" s="9" t="s">
        <v>43</v>
      </c>
      <c r="Q318" s="9">
        <v>10</v>
      </c>
      <c r="R318" s="9">
        <v>4</v>
      </c>
      <c r="S318" s="9">
        <v>6</v>
      </c>
      <c r="T318" s="9">
        <v>0</v>
      </c>
      <c r="U318" s="9">
        <v>0.4</v>
      </c>
      <c r="V318" s="8"/>
      <c r="W318" s="11">
        <v>0.5</v>
      </c>
      <c r="X318" s="8">
        <v>70</v>
      </c>
      <c r="Y318" s="8">
        <v>27</v>
      </c>
      <c r="Z318" s="8">
        <v>32</v>
      </c>
      <c r="AA318" s="8">
        <v>11</v>
      </c>
      <c r="AB318" s="8">
        <v>0</v>
      </c>
      <c r="AC318" s="9">
        <f t="shared" si="37"/>
        <v>65</v>
      </c>
      <c r="AD318" s="12">
        <f t="shared" si="38"/>
        <v>0.4642857142857143</v>
      </c>
      <c r="AE318" s="9" t="s">
        <v>35</v>
      </c>
      <c r="AF318" s="8">
        <v>12</v>
      </c>
      <c r="AG318" s="8">
        <v>5</v>
      </c>
      <c r="AH318" s="8">
        <v>7</v>
      </c>
      <c r="AI318" s="8">
        <v>0</v>
      </c>
      <c r="AJ318" s="8">
        <v>0.41699999999999998</v>
      </c>
      <c r="AK318" s="13">
        <f t="shared" si="34"/>
        <v>0.47678571428571431</v>
      </c>
      <c r="AL318" s="13">
        <f t="shared" si="35"/>
        <v>8.7499999999999967E-2</v>
      </c>
      <c r="AM318" s="14">
        <f t="shared" si="36"/>
        <v>12.25</v>
      </c>
    </row>
    <row r="319" spans="1:39" x14ac:dyDescent="0.2">
      <c r="A319" s="8"/>
      <c r="B319" s="8" t="s">
        <v>171</v>
      </c>
      <c r="C319" s="8" t="s">
        <v>186</v>
      </c>
      <c r="D319" s="9">
        <v>42</v>
      </c>
      <c r="E319" s="10" t="s">
        <v>28</v>
      </c>
      <c r="F319" s="10" t="s">
        <v>68</v>
      </c>
      <c r="G319" s="10" t="s">
        <v>68</v>
      </c>
      <c r="H319" s="11">
        <v>0.5</v>
      </c>
      <c r="I319" s="9">
        <v>70</v>
      </c>
      <c r="J319" s="9">
        <v>15</v>
      </c>
      <c r="K319" s="9">
        <v>42</v>
      </c>
      <c r="L319" s="9">
        <v>13</v>
      </c>
      <c r="M319" s="9"/>
      <c r="N319" s="9">
        <f t="shared" si="32"/>
        <v>43</v>
      </c>
      <c r="O319" s="12">
        <f t="shared" si="33"/>
        <v>0.30714285714285716</v>
      </c>
      <c r="P319" s="9" t="s">
        <v>69</v>
      </c>
      <c r="Q319" s="9"/>
      <c r="R319" s="9"/>
      <c r="S319" s="9"/>
      <c r="T319" s="9"/>
      <c r="U319" s="9"/>
      <c r="V319" s="8"/>
      <c r="W319" s="11">
        <v>0.5</v>
      </c>
      <c r="X319" s="8">
        <v>70</v>
      </c>
      <c r="Y319" s="8">
        <v>28</v>
      </c>
      <c r="Z319" s="8">
        <v>34</v>
      </c>
      <c r="AA319" s="8">
        <v>8</v>
      </c>
      <c r="AB319" s="8">
        <v>0</v>
      </c>
      <c r="AC319" s="9">
        <f t="shared" si="37"/>
        <v>64</v>
      </c>
      <c r="AD319" s="12">
        <f t="shared" si="38"/>
        <v>0.45714285714285713</v>
      </c>
      <c r="AE319" s="9" t="s">
        <v>72</v>
      </c>
      <c r="AF319" s="8"/>
      <c r="AG319" s="8"/>
      <c r="AH319" s="8"/>
      <c r="AI319" s="8"/>
      <c r="AJ319" s="8"/>
      <c r="AK319" s="13">
        <f t="shared" si="34"/>
        <v>0.47214285714285714</v>
      </c>
      <c r="AL319" s="13">
        <f t="shared" si="35"/>
        <v>-0.16499999999999998</v>
      </c>
      <c r="AM319" s="14">
        <f t="shared" si="36"/>
        <v>-23.099999999999994</v>
      </c>
    </row>
    <row r="320" spans="1:39" x14ac:dyDescent="0.2">
      <c r="A320" s="8"/>
      <c r="B320" s="8" t="s">
        <v>180</v>
      </c>
      <c r="C320" s="8" t="s">
        <v>186</v>
      </c>
      <c r="D320" s="9">
        <v>46</v>
      </c>
      <c r="E320" s="10" t="s">
        <v>28</v>
      </c>
      <c r="F320" s="10" t="s">
        <v>84</v>
      </c>
      <c r="G320" s="10" t="s">
        <v>85</v>
      </c>
      <c r="H320" s="11">
        <v>0.5</v>
      </c>
      <c r="I320" s="9">
        <v>70</v>
      </c>
      <c r="J320" s="9">
        <v>29</v>
      </c>
      <c r="K320" s="9">
        <v>24</v>
      </c>
      <c r="L320" s="9">
        <v>17</v>
      </c>
      <c r="M320" s="9"/>
      <c r="N320" s="9">
        <f t="shared" si="32"/>
        <v>75</v>
      </c>
      <c r="O320" s="12">
        <f t="shared" si="33"/>
        <v>0.5357142857142857</v>
      </c>
      <c r="P320" s="9" t="s">
        <v>39</v>
      </c>
      <c r="Q320" s="9">
        <v>12</v>
      </c>
      <c r="R320" s="9">
        <v>8</v>
      </c>
      <c r="S320" s="9">
        <v>4</v>
      </c>
      <c r="T320" s="9">
        <v>0</v>
      </c>
      <c r="U320" s="9">
        <v>0.66700000000000004</v>
      </c>
      <c r="V320" s="8" t="s">
        <v>44</v>
      </c>
      <c r="W320" s="11">
        <v>0.5</v>
      </c>
      <c r="X320" s="8">
        <v>70</v>
      </c>
      <c r="Y320" s="8">
        <v>28</v>
      </c>
      <c r="Z320" s="8">
        <v>29</v>
      </c>
      <c r="AA320" s="8">
        <v>13</v>
      </c>
      <c r="AB320" s="8">
        <v>0</v>
      </c>
      <c r="AC320" s="9">
        <f t="shared" si="37"/>
        <v>69</v>
      </c>
      <c r="AD320" s="12">
        <f t="shared" si="38"/>
        <v>0.49285714285714288</v>
      </c>
      <c r="AE320" s="9" t="s">
        <v>39</v>
      </c>
      <c r="AF320" s="8">
        <v>4</v>
      </c>
      <c r="AG320" s="8">
        <v>0</v>
      </c>
      <c r="AH320" s="8">
        <v>4</v>
      </c>
      <c r="AI320" s="8">
        <v>0</v>
      </c>
      <c r="AJ320" s="8">
        <v>0</v>
      </c>
      <c r="AK320" s="13">
        <f t="shared" si="34"/>
        <v>0.49535714285714288</v>
      </c>
      <c r="AL320" s="13">
        <f t="shared" si="35"/>
        <v>4.0357142857142814E-2</v>
      </c>
      <c r="AM320" s="14">
        <f t="shared" si="36"/>
        <v>5.6499999999999915</v>
      </c>
    </row>
    <row r="321" spans="1:39" x14ac:dyDescent="0.2">
      <c r="A321" s="8"/>
      <c r="B321" s="8" t="s">
        <v>167</v>
      </c>
      <c r="C321" s="8" t="s">
        <v>186</v>
      </c>
      <c r="D321" s="9">
        <v>42</v>
      </c>
      <c r="E321" s="10" t="s">
        <v>28</v>
      </c>
      <c r="F321" s="10" t="s">
        <v>87</v>
      </c>
      <c r="G321" s="10" t="s">
        <v>87</v>
      </c>
      <c r="H321" s="11">
        <v>0.5</v>
      </c>
      <c r="I321" s="9">
        <v>70</v>
      </c>
      <c r="J321" s="9">
        <v>25</v>
      </c>
      <c r="K321" s="9">
        <v>29</v>
      </c>
      <c r="L321" s="9">
        <v>16</v>
      </c>
      <c r="M321" s="9"/>
      <c r="N321" s="9">
        <f t="shared" si="32"/>
        <v>66</v>
      </c>
      <c r="O321" s="12">
        <f t="shared" si="33"/>
        <v>0.47142857142857142</v>
      </c>
      <c r="P321" s="9" t="s">
        <v>35</v>
      </c>
      <c r="Q321" s="9">
        <v>11</v>
      </c>
      <c r="R321" s="9">
        <v>6</v>
      </c>
      <c r="S321" s="9">
        <v>5</v>
      </c>
      <c r="T321" s="9">
        <v>0</v>
      </c>
      <c r="U321" s="9">
        <v>0.54500000000000004</v>
      </c>
      <c r="V321" s="8"/>
      <c r="W321" s="11">
        <v>0.5</v>
      </c>
      <c r="X321" s="8">
        <v>70</v>
      </c>
      <c r="Y321" s="8">
        <v>26</v>
      </c>
      <c r="Z321" s="8">
        <v>29</v>
      </c>
      <c r="AA321" s="8">
        <v>15</v>
      </c>
      <c r="AB321" s="8">
        <v>0</v>
      </c>
      <c r="AC321" s="9">
        <f t="shared" si="37"/>
        <v>67</v>
      </c>
      <c r="AD321" s="12">
        <f t="shared" si="38"/>
        <v>0.47857142857142859</v>
      </c>
      <c r="AE321" s="9" t="s">
        <v>35</v>
      </c>
      <c r="AF321" s="8">
        <v>6</v>
      </c>
      <c r="AG321" s="8">
        <v>2</v>
      </c>
      <c r="AH321" s="8">
        <v>4</v>
      </c>
      <c r="AI321" s="8">
        <v>0</v>
      </c>
      <c r="AJ321" s="8">
        <v>0.33300000000000002</v>
      </c>
      <c r="AK321" s="13">
        <f t="shared" si="34"/>
        <v>0.4860714285714286</v>
      </c>
      <c r="AL321" s="13">
        <f t="shared" si="35"/>
        <v>-1.464285714285718E-2</v>
      </c>
      <c r="AM321" s="14">
        <f t="shared" si="36"/>
        <v>-2.0499999999999972</v>
      </c>
    </row>
    <row r="322" spans="1:39" x14ac:dyDescent="0.2">
      <c r="A322" s="8"/>
      <c r="B322" s="8" t="s">
        <v>175</v>
      </c>
      <c r="C322" s="8" t="s">
        <v>186</v>
      </c>
      <c r="D322" s="9">
        <v>48</v>
      </c>
      <c r="E322" s="10" t="s">
        <v>28</v>
      </c>
      <c r="F322" s="10" t="s">
        <v>29</v>
      </c>
      <c r="G322" s="10" t="s">
        <v>29</v>
      </c>
      <c r="H322" s="11">
        <v>0.5</v>
      </c>
      <c r="I322" s="9">
        <v>70</v>
      </c>
      <c r="J322" s="9">
        <v>41</v>
      </c>
      <c r="K322" s="9">
        <v>19</v>
      </c>
      <c r="L322" s="9">
        <v>10</v>
      </c>
      <c r="M322" s="9"/>
      <c r="N322" s="9">
        <f t="shared" si="32"/>
        <v>92</v>
      </c>
      <c r="O322" s="12">
        <f t="shared" si="33"/>
        <v>0.65714285714285714</v>
      </c>
      <c r="P322" s="9" t="s">
        <v>30</v>
      </c>
      <c r="Q322" s="9">
        <v>6</v>
      </c>
      <c r="R322" s="9">
        <v>2</v>
      </c>
      <c r="S322" s="9">
        <v>4</v>
      </c>
      <c r="T322" s="9">
        <v>0</v>
      </c>
      <c r="U322" s="9">
        <v>0.33300000000000002</v>
      </c>
      <c r="V322" s="8"/>
      <c r="W322" s="11">
        <v>0.5</v>
      </c>
      <c r="X322" s="8">
        <v>70</v>
      </c>
      <c r="Y322" s="8">
        <v>40</v>
      </c>
      <c r="Z322" s="8">
        <v>18</v>
      </c>
      <c r="AA322" s="8">
        <v>12</v>
      </c>
      <c r="AB322" s="8">
        <v>0</v>
      </c>
      <c r="AC322" s="9">
        <f t="shared" si="37"/>
        <v>92</v>
      </c>
      <c r="AD322" s="12">
        <f t="shared" si="38"/>
        <v>0.65714285714285714</v>
      </c>
      <c r="AE322" s="9" t="s">
        <v>30</v>
      </c>
      <c r="AF322" s="8">
        <v>8</v>
      </c>
      <c r="AG322" s="8">
        <v>8</v>
      </c>
      <c r="AH322" s="8">
        <v>0</v>
      </c>
      <c r="AI322" s="8">
        <v>0</v>
      </c>
      <c r="AJ322" s="8">
        <v>1</v>
      </c>
      <c r="AK322" s="13">
        <f t="shared" si="34"/>
        <v>0.60214285714285709</v>
      </c>
      <c r="AL322" s="13">
        <f t="shared" si="35"/>
        <v>5.5000000000000049E-2</v>
      </c>
      <c r="AM322" s="14">
        <f t="shared" si="36"/>
        <v>7.7000000000000028</v>
      </c>
    </row>
    <row r="323" spans="1:39" x14ac:dyDescent="0.2">
      <c r="A323" s="8"/>
      <c r="B323" s="8" t="s">
        <v>185</v>
      </c>
      <c r="C323" s="8" t="s">
        <v>186</v>
      </c>
      <c r="D323" s="9">
        <v>43</v>
      </c>
      <c r="E323" s="10" t="s">
        <v>28</v>
      </c>
      <c r="F323" s="10" t="s">
        <v>92</v>
      </c>
      <c r="G323" s="10" t="s">
        <v>92</v>
      </c>
      <c r="H323" s="11">
        <v>0.5</v>
      </c>
      <c r="I323" s="9">
        <v>70</v>
      </c>
      <c r="J323" s="9">
        <v>22</v>
      </c>
      <c r="K323" s="9">
        <v>38</v>
      </c>
      <c r="L323" s="9">
        <v>10</v>
      </c>
      <c r="M323" s="9"/>
      <c r="N323" s="9">
        <f t="shared" ref="N323:N386" si="39">2*J323+L323+M323</f>
        <v>54</v>
      </c>
      <c r="O323" s="12">
        <f t="shared" ref="O323:O386" si="40">N323/SUM(J323:M323)/2</f>
        <v>0.38571428571428573</v>
      </c>
      <c r="P323" s="9" t="s">
        <v>72</v>
      </c>
      <c r="Q323" s="9"/>
      <c r="R323" s="9"/>
      <c r="S323" s="9"/>
      <c r="T323" s="9"/>
      <c r="U323" s="9"/>
      <c r="V323" s="8"/>
      <c r="W323" s="11">
        <v>0.5</v>
      </c>
      <c r="X323" s="8">
        <v>70</v>
      </c>
      <c r="Y323" s="8">
        <v>17</v>
      </c>
      <c r="Z323" s="8">
        <v>38</v>
      </c>
      <c r="AA323" s="8">
        <v>15</v>
      </c>
      <c r="AB323" s="8">
        <v>0</v>
      </c>
      <c r="AC323" s="9">
        <f t="shared" si="37"/>
        <v>49</v>
      </c>
      <c r="AD323" s="12">
        <f t="shared" si="38"/>
        <v>0.35</v>
      </c>
      <c r="AE323" s="9" t="s">
        <v>69</v>
      </c>
      <c r="AF323" s="8"/>
      <c r="AG323" s="8"/>
      <c r="AH323" s="8"/>
      <c r="AI323" s="8"/>
      <c r="AJ323" s="8"/>
      <c r="AK323" s="13">
        <f t="shared" ref="AK323:AK386" si="41">IF(X323&lt;&gt;" ",(AD323-$AO$1*(AD323-W323))*(H323/W323),$AO$2)</f>
        <v>0.40249999999999997</v>
      </c>
      <c r="AL323" s="13">
        <f t="shared" ref="AL323:AL386" si="42">O323-AK323</f>
        <v>-1.6785714285714237E-2</v>
      </c>
      <c r="AM323" s="14">
        <f t="shared" ref="AM323:AM386" si="43">N323-AK323*I323*2</f>
        <v>-2.3499999999999943</v>
      </c>
    </row>
    <row r="324" spans="1:39" x14ac:dyDescent="0.2">
      <c r="A324" s="8"/>
      <c r="B324" s="8" t="s">
        <v>183</v>
      </c>
      <c r="C324" s="8" t="s">
        <v>186</v>
      </c>
      <c r="D324" s="9">
        <v>42</v>
      </c>
      <c r="E324" s="10" t="s">
        <v>28</v>
      </c>
      <c r="F324" s="10" t="s">
        <v>41</v>
      </c>
      <c r="G324" s="10" t="s">
        <v>41</v>
      </c>
      <c r="H324" s="11">
        <v>0.5</v>
      </c>
      <c r="I324" s="9">
        <v>70</v>
      </c>
      <c r="J324" s="9">
        <v>39</v>
      </c>
      <c r="K324" s="9">
        <v>19</v>
      </c>
      <c r="L324" s="9">
        <v>12</v>
      </c>
      <c r="M324" s="9"/>
      <c r="N324" s="9">
        <f t="shared" si="39"/>
        <v>90</v>
      </c>
      <c r="O324" s="12">
        <f t="shared" si="40"/>
        <v>0.6428571428571429</v>
      </c>
      <c r="P324" s="9" t="s">
        <v>43</v>
      </c>
      <c r="Q324" s="9">
        <v>5</v>
      </c>
      <c r="R324" s="9">
        <v>1</v>
      </c>
      <c r="S324" s="9">
        <v>4</v>
      </c>
      <c r="T324" s="9">
        <v>0</v>
      </c>
      <c r="U324" s="9">
        <v>0.2</v>
      </c>
      <c r="V324" s="8"/>
      <c r="W324" s="11">
        <v>0.5</v>
      </c>
      <c r="X324" s="8">
        <v>70</v>
      </c>
      <c r="Y324" s="8">
        <v>35</v>
      </c>
      <c r="Z324" s="8">
        <v>26</v>
      </c>
      <c r="AA324" s="8">
        <v>9</v>
      </c>
      <c r="AB324" s="8">
        <v>0</v>
      </c>
      <c r="AC324" s="9">
        <f t="shared" si="37"/>
        <v>79</v>
      </c>
      <c r="AD324" s="12">
        <f t="shared" si="38"/>
        <v>0.56428571428571428</v>
      </c>
      <c r="AE324" s="9" t="s">
        <v>43</v>
      </c>
      <c r="AF324" s="8">
        <v>10</v>
      </c>
      <c r="AG324" s="8">
        <v>4</v>
      </c>
      <c r="AH324" s="8">
        <v>6</v>
      </c>
      <c r="AI324" s="8">
        <v>0</v>
      </c>
      <c r="AJ324" s="8">
        <v>0.4</v>
      </c>
      <c r="AK324" s="13">
        <f t="shared" si="41"/>
        <v>0.54178571428571431</v>
      </c>
      <c r="AL324" s="13">
        <f t="shared" si="42"/>
        <v>0.10107142857142859</v>
      </c>
      <c r="AM324" s="14">
        <f t="shared" si="43"/>
        <v>14.149999999999991</v>
      </c>
    </row>
    <row r="325" spans="1:39" x14ac:dyDescent="0.2">
      <c r="A325" s="8"/>
      <c r="B325" s="8" t="s">
        <v>176</v>
      </c>
      <c r="C325" s="8" t="s">
        <v>187</v>
      </c>
      <c r="D325" s="9">
        <v>47</v>
      </c>
      <c r="E325" s="10" t="s">
        <v>28</v>
      </c>
      <c r="F325" s="10" t="s">
        <v>68</v>
      </c>
      <c r="G325" s="10" t="s">
        <v>68</v>
      </c>
      <c r="H325" s="11">
        <v>0.5</v>
      </c>
      <c r="I325" s="9">
        <v>70</v>
      </c>
      <c r="J325" s="9">
        <v>15</v>
      </c>
      <c r="K325" s="9">
        <v>47</v>
      </c>
      <c r="L325" s="9">
        <v>8</v>
      </c>
      <c r="M325" s="9"/>
      <c r="N325" s="9">
        <f t="shared" si="39"/>
        <v>38</v>
      </c>
      <c r="O325" s="12">
        <f t="shared" si="40"/>
        <v>0.27142857142857141</v>
      </c>
      <c r="P325" s="9" t="s">
        <v>69</v>
      </c>
      <c r="Q325" s="9"/>
      <c r="R325" s="9"/>
      <c r="S325" s="9"/>
      <c r="T325" s="9"/>
      <c r="U325" s="9"/>
      <c r="V325" s="8"/>
      <c r="W325" s="11">
        <v>0.5</v>
      </c>
      <c r="X325" s="8">
        <v>70</v>
      </c>
      <c r="Y325" s="8">
        <v>15</v>
      </c>
      <c r="Z325" s="8">
        <v>42</v>
      </c>
      <c r="AA325" s="8">
        <v>13</v>
      </c>
      <c r="AB325" s="8">
        <v>0</v>
      </c>
      <c r="AC325" s="9">
        <f t="shared" si="37"/>
        <v>43</v>
      </c>
      <c r="AD325" s="12">
        <f t="shared" si="38"/>
        <v>0.30714285714285716</v>
      </c>
      <c r="AE325" s="9" t="s">
        <v>69</v>
      </c>
      <c r="AF325" s="8"/>
      <c r="AG325" s="8"/>
      <c r="AH325" s="8"/>
      <c r="AI325" s="8"/>
      <c r="AJ325" s="8"/>
      <c r="AK325" s="13">
        <f t="shared" si="41"/>
        <v>0.37464285714285717</v>
      </c>
      <c r="AL325" s="13">
        <f t="shared" si="42"/>
        <v>-0.10321428571428576</v>
      </c>
      <c r="AM325" s="14">
        <f t="shared" si="43"/>
        <v>-14.450000000000003</v>
      </c>
    </row>
    <row r="326" spans="1:39" x14ac:dyDescent="0.2">
      <c r="A326" s="8"/>
      <c r="B326" s="8" t="s">
        <v>180</v>
      </c>
      <c r="C326" s="8" t="s">
        <v>187</v>
      </c>
      <c r="D326" s="9">
        <v>47</v>
      </c>
      <c r="E326" s="10" t="s">
        <v>28</v>
      </c>
      <c r="F326" s="10" t="s">
        <v>84</v>
      </c>
      <c r="G326" s="10" t="s">
        <v>85</v>
      </c>
      <c r="H326" s="11">
        <v>0.5</v>
      </c>
      <c r="I326" s="9">
        <v>70</v>
      </c>
      <c r="J326" s="9">
        <v>31</v>
      </c>
      <c r="K326" s="9">
        <v>26</v>
      </c>
      <c r="L326" s="9">
        <v>13</v>
      </c>
      <c r="M326" s="9"/>
      <c r="N326" s="9">
        <f t="shared" si="39"/>
        <v>75</v>
      </c>
      <c r="O326" s="12">
        <f t="shared" si="40"/>
        <v>0.5357142857142857</v>
      </c>
      <c r="P326" s="9" t="s">
        <v>39</v>
      </c>
      <c r="Q326" s="9">
        <v>12</v>
      </c>
      <c r="R326" s="9">
        <v>6</v>
      </c>
      <c r="S326" s="9">
        <v>6</v>
      </c>
      <c r="T326" s="9">
        <v>0</v>
      </c>
      <c r="U326" s="9">
        <v>0.5</v>
      </c>
      <c r="V326" s="8"/>
      <c r="W326" s="11">
        <v>0.5</v>
      </c>
      <c r="X326" s="8">
        <v>70</v>
      </c>
      <c r="Y326" s="8">
        <v>29</v>
      </c>
      <c r="Z326" s="8">
        <v>24</v>
      </c>
      <c r="AA326" s="8">
        <v>17</v>
      </c>
      <c r="AB326" s="8">
        <v>0</v>
      </c>
      <c r="AC326" s="9">
        <f t="shared" si="37"/>
        <v>75</v>
      </c>
      <c r="AD326" s="12">
        <f t="shared" si="38"/>
        <v>0.5357142857142857</v>
      </c>
      <c r="AE326" s="9" t="s">
        <v>39</v>
      </c>
      <c r="AF326" s="8">
        <v>12</v>
      </c>
      <c r="AG326" s="8">
        <v>8</v>
      </c>
      <c r="AH326" s="8">
        <v>4</v>
      </c>
      <c r="AI326" s="8">
        <v>0</v>
      </c>
      <c r="AJ326" s="8">
        <v>0.66700000000000004</v>
      </c>
      <c r="AK326" s="13">
        <f t="shared" si="41"/>
        <v>0.52321428571428574</v>
      </c>
      <c r="AL326" s="13">
        <f t="shared" si="42"/>
        <v>1.2499999999999956E-2</v>
      </c>
      <c r="AM326" s="14">
        <f t="shared" si="43"/>
        <v>1.75</v>
      </c>
    </row>
    <row r="327" spans="1:39" x14ac:dyDescent="0.2">
      <c r="A327" s="8"/>
      <c r="B327" s="8" t="s">
        <v>167</v>
      </c>
      <c r="C327" s="8" t="s">
        <v>187</v>
      </c>
      <c r="D327" s="9">
        <v>43</v>
      </c>
      <c r="E327" s="10" t="s">
        <v>28</v>
      </c>
      <c r="F327" s="10" t="s">
        <v>87</v>
      </c>
      <c r="G327" s="10" t="s">
        <v>87</v>
      </c>
      <c r="H327" s="11">
        <v>0.5</v>
      </c>
      <c r="I327" s="9">
        <v>70</v>
      </c>
      <c r="J327" s="9">
        <v>23</v>
      </c>
      <c r="K327" s="9">
        <v>33</v>
      </c>
      <c r="L327" s="9">
        <v>14</v>
      </c>
      <c r="M327" s="9"/>
      <c r="N327" s="9">
        <f t="shared" si="39"/>
        <v>60</v>
      </c>
      <c r="O327" s="12">
        <f t="shared" si="40"/>
        <v>0.42857142857142855</v>
      </c>
      <c r="P327" s="9" t="s">
        <v>72</v>
      </c>
      <c r="Q327" s="9"/>
      <c r="R327" s="9"/>
      <c r="S327" s="9"/>
      <c r="T327" s="9"/>
      <c r="U327" s="9"/>
      <c r="V327" s="8"/>
      <c r="W327" s="11">
        <v>0.5</v>
      </c>
      <c r="X327" s="8">
        <v>70</v>
      </c>
      <c r="Y327" s="8">
        <v>25</v>
      </c>
      <c r="Z327" s="8">
        <v>29</v>
      </c>
      <c r="AA327" s="8">
        <v>16</v>
      </c>
      <c r="AB327" s="8">
        <v>0</v>
      </c>
      <c r="AC327" s="9">
        <f t="shared" si="37"/>
        <v>66</v>
      </c>
      <c r="AD327" s="12">
        <f t="shared" si="38"/>
        <v>0.47142857142857142</v>
      </c>
      <c r="AE327" s="9" t="s">
        <v>35</v>
      </c>
      <c r="AF327" s="8">
        <v>11</v>
      </c>
      <c r="AG327" s="8">
        <v>6</v>
      </c>
      <c r="AH327" s="8">
        <v>5</v>
      </c>
      <c r="AI327" s="8">
        <v>0</v>
      </c>
      <c r="AJ327" s="8">
        <v>0.54500000000000004</v>
      </c>
      <c r="AK327" s="13">
        <f t="shared" si="41"/>
        <v>0.48142857142857143</v>
      </c>
      <c r="AL327" s="13">
        <f t="shared" si="42"/>
        <v>-5.285714285714288E-2</v>
      </c>
      <c r="AM327" s="14">
        <f t="shared" si="43"/>
        <v>-7.4000000000000057</v>
      </c>
    </row>
    <row r="328" spans="1:39" x14ac:dyDescent="0.2">
      <c r="A328" s="8"/>
      <c r="B328" s="8" t="s">
        <v>175</v>
      </c>
      <c r="C328" s="8" t="s">
        <v>187</v>
      </c>
      <c r="D328" s="9">
        <v>49</v>
      </c>
      <c r="E328" s="10" t="s">
        <v>28</v>
      </c>
      <c r="F328" s="10" t="s">
        <v>29</v>
      </c>
      <c r="G328" s="10" t="s">
        <v>29</v>
      </c>
      <c r="H328" s="11">
        <v>0.5</v>
      </c>
      <c r="I328" s="9">
        <v>70</v>
      </c>
      <c r="J328" s="9">
        <v>42</v>
      </c>
      <c r="K328" s="9">
        <v>14</v>
      </c>
      <c r="L328" s="9">
        <v>14</v>
      </c>
      <c r="M328" s="9"/>
      <c r="N328" s="9">
        <f t="shared" si="39"/>
        <v>98</v>
      </c>
      <c r="O328" s="12">
        <f t="shared" si="40"/>
        <v>0.7</v>
      </c>
      <c r="P328" s="9" t="s">
        <v>30</v>
      </c>
      <c r="Q328" s="9">
        <v>6</v>
      </c>
      <c r="R328" s="9">
        <v>2</v>
      </c>
      <c r="S328" s="9">
        <v>4</v>
      </c>
      <c r="T328" s="9">
        <v>0</v>
      </c>
      <c r="U328" s="9">
        <v>0.33300000000000002</v>
      </c>
      <c r="V328" s="8"/>
      <c r="W328" s="11">
        <v>0.5</v>
      </c>
      <c r="X328" s="8">
        <v>70</v>
      </c>
      <c r="Y328" s="8">
        <v>41</v>
      </c>
      <c r="Z328" s="8">
        <v>19</v>
      </c>
      <c r="AA328" s="8">
        <v>10</v>
      </c>
      <c r="AB328" s="8">
        <v>0</v>
      </c>
      <c r="AC328" s="9">
        <f t="shared" si="37"/>
        <v>92</v>
      </c>
      <c r="AD328" s="12">
        <f t="shared" si="38"/>
        <v>0.65714285714285714</v>
      </c>
      <c r="AE328" s="9" t="s">
        <v>30</v>
      </c>
      <c r="AF328" s="8">
        <v>6</v>
      </c>
      <c r="AG328" s="8">
        <v>2</v>
      </c>
      <c r="AH328" s="8">
        <v>4</v>
      </c>
      <c r="AI328" s="8">
        <v>0</v>
      </c>
      <c r="AJ328" s="8">
        <v>0.33300000000000002</v>
      </c>
      <c r="AK328" s="13">
        <f t="shared" si="41"/>
        <v>0.60214285714285709</v>
      </c>
      <c r="AL328" s="13">
        <f t="shared" si="42"/>
        <v>9.7857142857142865E-2</v>
      </c>
      <c r="AM328" s="14">
        <f t="shared" si="43"/>
        <v>13.700000000000003</v>
      </c>
    </row>
    <row r="329" spans="1:39" x14ac:dyDescent="0.2">
      <c r="A329" s="8"/>
      <c r="B329" s="8" t="s">
        <v>188</v>
      </c>
      <c r="C329" s="8" t="s">
        <v>187</v>
      </c>
      <c r="D329" s="9">
        <v>37</v>
      </c>
      <c r="E329" s="10" t="s">
        <v>28</v>
      </c>
      <c r="F329" s="10" t="s">
        <v>92</v>
      </c>
      <c r="G329" s="10" t="s">
        <v>92</v>
      </c>
      <c r="H329" s="11">
        <v>0.5</v>
      </c>
      <c r="I329" s="9">
        <v>70</v>
      </c>
      <c r="J329" s="9">
        <v>26</v>
      </c>
      <c r="K329" s="9">
        <v>32</v>
      </c>
      <c r="L329" s="9">
        <v>12</v>
      </c>
      <c r="M329" s="9"/>
      <c r="N329" s="9">
        <f t="shared" si="39"/>
        <v>64</v>
      </c>
      <c r="O329" s="12">
        <f t="shared" si="40"/>
        <v>0.45714285714285713</v>
      </c>
      <c r="P329" s="9" t="s">
        <v>35</v>
      </c>
      <c r="Q329" s="9">
        <v>6</v>
      </c>
      <c r="R329" s="9">
        <v>2</v>
      </c>
      <c r="S329" s="9">
        <v>4</v>
      </c>
      <c r="T329" s="9">
        <v>0</v>
      </c>
      <c r="U329" s="9">
        <v>0.33300000000000002</v>
      </c>
      <c r="V329" s="8"/>
      <c r="W329" s="11">
        <v>0.5</v>
      </c>
      <c r="X329" s="8">
        <v>70</v>
      </c>
      <c r="Y329" s="8">
        <v>22</v>
      </c>
      <c r="Z329" s="8">
        <v>38</v>
      </c>
      <c r="AA329" s="8">
        <v>10</v>
      </c>
      <c r="AB329" s="8">
        <v>0</v>
      </c>
      <c r="AC329" s="9">
        <f t="shared" si="37"/>
        <v>54</v>
      </c>
      <c r="AD329" s="12">
        <f t="shared" si="38"/>
        <v>0.38571428571428573</v>
      </c>
      <c r="AE329" s="9" t="s">
        <v>72</v>
      </c>
      <c r="AF329" s="8"/>
      <c r="AG329" s="8"/>
      <c r="AH329" s="8"/>
      <c r="AI329" s="8"/>
      <c r="AJ329" s="8"/>
      <c r="AK329" s="13">
        <f t="shared" si="41"/>
        <v>0.42571428571428571</v>
      </c>
      <c r="AL329" s="13">
        <f t="shared" si="42"/>
        <v>3.1428571428571417E-2</v>
      </c>
      <c r="AM329" s="14">
        <f t="shared" si="43"/>
        <v>4.3999999999999986</v>
      </c>
    </row>
    <row r="330" spans="1:39" x14ac:dyDescent="0.2">
      <c r="A330" s="8"/>
      <c r="B330" s="8" t="s">
        <v>183</v>
      </c>
      <c r="C330" s="8" t="s">
        <v>187</v>
      </c>
      <c r="D330" s="9">
        <v>43</v>
      </c>
      <c r="E330" s="10" t="s">
        <v>28</v>
      </c>
      <c r="F330" s="10" t="s">
        <v>41</v>
      </c>
      <c r="G330" s="10" t="s">
        <v>41</v>
      </c>
      <c r="H330" s="11">
        <v>0.5</v>
      </c>
      <c r="I330" s="9">
        <v>70</v>
      </c>
      <c r="J330" s="9">
        <v>37</v>
      </c>
      <c r="K330" s="9">
        <v>22</v>
      </c>
      <c r="L330" s="9">
        <v>11</v>
      </c>
      <c r="M330" s="9"/>
      <c r="N330" s="9">
        <f t="shared" si="39"/>
        <v>85</v>
      </c>
      <c r="O330" s="12">
        <f t="shared" si="40"/>
        <v>0.6071428571428571</v>
      </c>
      <c r="P330" s="9" t="s">
        <v>43</v>
      </c>
      <c r="Q330" s="9">
        <v>12</v>
      </c>
      <c r="R330" s="9">
        <v>8</v>
      </c>
      <c r="S330" s="9">
        <v>4</v>
      </c>
      <c r="T330" s="9">
        <v>0</v>
      </c>
      <c r="U330" s="9">
        <v>0.66700000000000004</v>
      </c>
      <c r="V330" s="8" t="s">
        <v>44</v>
      </c>
      <c r="W330" s="11">
        <v>0.5</v>
      </c>
      <c r="X330" s="8">
        <v>70</v>
      </c>
      <c r="Y330" s="8">
        <v>39</v>
      </c>
      <c r="Z330" s="8">
        <v>19</v>
      </c>
      <c r="AA330" s="8">
        <v>12</v>
      </c>
      <c r="AB330" s="8">
        <v>0</v>
      </c>
      <c r="AC330" s="9">
        <f t="shared" si="37"/>
        <v>90</v>
      </c>
      <c r="AD330" s="12">
        <f t="shared" si="38"/>
        <v>0.6428571428571429</v>
      </c>
      <c r="AE330" s="9" t="s">
        <v>43</v>
      </c>
      <c r="AF330" s="8">
        <v>5</v>
      </c>
      <c r="AG330" s="8">
        <v>1</v>
      </c>
      <c r="AH330" s="8">
        <v>4</v>
      </c>
      <c r="AI330" s="8">
        <v>0</v>
      </c>
      <c r="AJ330" s="8">
        <v>0.2</v>
      </c>
      <c r="AK330" s="13">
        <f t="shared" si="41"/>
        <v>0.59285714285714286</v>
      </c>
      <c r="AL330" s="13">
        <f t="shared" si="42"/>
        <v>1.4285714285714235E-2</v>
      </c>
      <c r="AM330" s="14">
        <f t="shared" si="43"/>
        <v>2</v>
      </c>
    </row>
    <row r="331" spans="1:39" x14ac:dyDescent="0.2">
      <c r="A331" s="8"/>
      <c r="B331" s="8" t="s">
        <v>171</v>
      </c>
      <c r="C331" s="8" t="s">
        <v>189</v>
      </c>
      <c r="D331" s="9">
        <v>44</v>
      </c>
      <c r="E331" s="10" t="s">
        <v>28</v>
      </c>
      <c r="F331" s="10" t="s">
        <v>68</v>
      </c>
      <c r="G331" s="10" t="s">
        <v>68</v>
      </c>
      <c r="H331" s="11">
        <v>0.5</v>
      </c>
      <c r="I331" s="9">
        <v>56</v>
      </c>
      <c r="J331" s="9">
        <v>13</v>
      </c>
      <c r="K331" s="9">
        <v>31</v>
      </c>
      <c r="L331" s="9">
        <v>12</v>
      </c>
      <c r="M331" s="9"/>
      <c r="N331" s="9">
        <f t="shared" si="39"/>
        <v>38</v>
      </c>
      <c r="O331" s="12">
        <f t="shared" si="40"/>
        <v>0.3392857142857143</v>
      </c>
      <c r="P331" s="9" t="s">
        <v>69</v>
      </c>
      <c r="Q331" s="9"/>
      <c r="R331" s="9"/>
      <c r="S331" s="9"/>
      <c r="T331" s="9"/>
      <c r="U331" s="9"/>
      <c r="V331" s="8"/>
      <c r="W331" s="11">
        <v>0.5</v>
      </c>
      <c r="X331" s="8">
        <v>70</v>
      </c>
      <c r="Y331" s="8">
        <v>15</v>
      </c>
      <c r="Z331" s="8">
        <v>47</v>
      </c>
      <c r="AA331" s="8">
        <v>8</v>
      </c>
      <c r="AB331" s="8">
        <v>0</v>
      </c>
      <c r="AC331" s="9">
        <f t="shared" si="37"/>
        <v>38</v>
      </c>
      <c r="AD331" s="12">
        <f t="shared" si="38"/>
        <v>0.27142857142857141</v>
      </c>
      <c r="AE331" s="9" t="s">
        <v>69</v>
      </c>
      <c r="AF331" s="8"/>
      <c r="AG331" s="8"/>
      <c r="AH331" s="8"/>
      <c r="AI331" s="8"/>
      <c r="AJ331" s="8"/>
      <c r="AK331" s="13">
        <f t="shared" si="41"/>
        <v>0.35142857142857142</v>
      </c>
      <c r="AL331" s="13">
        <f t="shared" si="42"/>
        <v>-1.2142857142857122E-2</v>
      </c>
      <c r="AM331" s="14">
        <f t="shared" si="43"/>
        <v>-1.3599999999999994</v>
      </c>
    </row>
    <row r="332" spans="1:39" x14ac:dyDescent="0.2">
      <c r="A332" s="8"/>
      <c r="B332" s="8" t="s">
        <v>176</v>
      </c>
      <c r="C332" s="8" t="s">
        <v>189</v>
      </c>
      <c r="D332" s="9">
        <v>48</v>
      </c>
      <c r="E332" s="10" t="s">
        <v>28</v>
      </c>
      <c r="F332" s="10" t="s">
        <v>68</v>
      </c>
      <c r="G332" s="10" t="s">
        <v>68</v>
      </c>
      <c r="H332" s="11">
        <v>0.5</v>
      </c>
      <c r="I332" s="9">
        <v>14</v>
      </c>
      <c r="J332" s="9">
        <v>1</v>
      </c>
      <c r="K332" s="9">
        <v>8</v>
      </c>
      <c r="L332" s="9">
        <v>5</v>
      </c>
      <c r="M332" s="9"/>
      <c r="N332" s="9">
        <f t="shared" si="39"/>
        <v>7</v>
      </c>
      <c r="O332" s="12">
        <f t="shared" si="40"/>
        <v>0.25</v>
      </c>
      <c r="P332" s="9" t="s">
        <v>69</v>
      </c>
      <c r="Q332" s="9"/>
      <c r="R332" s="9"/>
      <c r="S332" s="9"/>
      <c r="T332" s="9"/>
      <c r="U332" s="9"/>
      <c r="V332" s="8"/>
      <c r="W332" s="11">
        <v>0.5</v>
      </c>
      <c r="X332" s="8">
        <v>70</v>
      </c>
      <c r="Y332" s="8">
        <v>15</v>
      </c>
      <c r="Z332" s="8">
        <v>47</v>
      </c>
      <c r="AA332" s="8">
        <v>8</v>
      </c>
      <c r="AB332" s="8">
        <v>0</v>
      </c>
      <c r="AC332" s="9">
        <f t="shared" si="37"/>
        <v>38</v>
      </c>
      <c r="AD332" s="12">
        <f t="shared" si="38"/>
        <v>0.27142857142857141</v>
      </c>
      <c r="AE332" s="9" t="s">
        <v>69</v>
      </c>
      <c r="AF332" s="8"/>
      <c r="AG332" s="8"/>
      <c r="AH332" s="8"/>
      <c r="AI332" s="8"/>
      <c r="AJ332" s="8"/>
      <c r="AK332" s="13">
        <f t="shared" si="41"/>
        <v>0.35142857142857142</v>
      </c>
      <c r="AL332" s="13">
        <f t="shared" si="42"/>
        <v>-0.10142857142857142</v>
      </c>
      <c r="AM332" s="14">
        <f t="shared" si="43"/>
        <v>-2.84</v>
      </c>
    </row>
    <row r="333" spans="1:39" x14ac:dyDescent="0.2">
      <c r="A333" s="8"/>
      <c r="B333" s="8" t="s">
        <v>180</v>
      </c>
      <c r="C333" s="8" t="s">
        <v>189</v>
      </c>
      <c r="D333" s="9">
        <v>48</v>
      </c>
      <c r="E333" s="10" t="s">
        <v>28</v>
      </c>
      <c r="F333" s="10" t="s">
        <v>84</v>
      </c>
      <c r="G333" s="10" t="s">
        <v>85</v>
      </c>
      <c r="H333" s="11">
        <v>0.5</v>
      </c>
      <c r="I333" s="9">
        <v>70</v>
      </c>
      <c r="J333" s="9">
        <v>32</v>
      </c>
      <c r="K333" s="9">
        <v>21</v>
      </c>
      <c r="L333" s="9">
        <v>17</v>
      </c>
      <c r="M333" s="9"/>
      <c r="N333" s="9">
        <f t="shared" si="39"/>
        <v>81</v>
      </c>
      <c r="O333" s="12">
        <f t="shared" si="40"/>
        <v>0.57857142857142863</v>
      </c>
      <c r="P333" s="9" t="s">
        <v>43</v>
      </c>
      <c r="Q333" s="9">
        <v>6</v>
      </c>
      <c r="R333" s="9">
        <v>2</v>
      </c>
      <c r="S333" s="9">
        <v>4</v>
      </c>
      <c r="T333" s="9">
        <v>0</v>
      </c>
      <c r="U333" s="9">
        <v>0.33300000000000002</v>
      </c>
      <c r="V333" s="8"/>
      <c r="W333" s="11">
        <v>0.5</v>
      </c>
      <c r="X333" s="8">
        <v>70</v>
      </c>
      <c r="Y333" s="8">
        <v>31</v>
      </c>
      <c r="Z333" s="8">
        <v>26</v>
      </c>
      <c r="AA333" s="8">
        <v>13</v>
      </c>
      <c r="AB333" s="8">
        <v>0</v>
      </c>
      <c r="AC333" s="9">
        <f t="shared" si="37"/>
        <v>75</v>
      </c>
      <c r="AD333" s="12">
        <f t="shared" si="38"/>
        <v>0.5357142857142857</v>
      </c>
      <c r="AE333" s="9" t="s">
        <v>39</v>
      </c>
      <c r="AF333" s="8">
        <v>12</v>
      </c>
      <c r="AG333" s="8">
        <v>6</v>
      </c>
      <c r="AH333" s="8">
        <v>6</v>
      </c>
      <c r="AI333" s="8">
        <v>0</v>
      </c>
      <c r="AJ333" s="8">
        <v>0.5</v>
      </c>
      <c r="AK333" s="13">
        <f t="shared" si="41"/>
        <v>0.52321428571428574</v>
      </c>
      <c r="AL333" s="13">
        <f t="shared" si="42"/>
        <v>5.5357142857142883E-2</v>
      </c>
      <c r="AM333" s="14">
        <f t="shared" si="43"/>
        <v>7.75</v>
      </c>
    </row>
    <row r="334" spans="1:39" x14ac:dyDescent="0.2">
      <c r="A334" s="8"/>
      <c r="B334" s="8" t="s">
        <v>167</v>
      </c>
      <c r="C334" s="8" t="s">
        <v>189</v>
      </c>
      <c r="D334" s="9">
        <v>44</v>
      </c>
      <c r="E334" s="10" t="s">
        <v>28</v>
      </c>
      <c r="F334" s="10" t="s">
        <v>87</v>
      </c>
      <c r="G334" s="10" t="s">
        <v>87</v>
      </c>
      <c r="H334" s="11">
        <v>0.5</v>
      </c>
      <c r="I334" s="9">
        <v>70</v>
      </c>
      <c r="J334" s="9">
        <v>32</v>
      </c>
      <c r="K334" s="9">
        <v>25</v>
      </c>
      <c r="L334" s="9">
        <v>13</v>
      </c>
      <c r="M334" s="9"/>
      <c r="N334" s="9">
        <f t="shared" si="39"/>
        <v>77</v>
      </c>
      <c r="O334" s="12">
        <f t="shared" si="40"/>
        <v>0.55000000000000004</v>
      </c>
      <c r="P334" s="9" t="s">
        <v>35</v>
      </c>
      <c r="Q334" s="9">
        <v>14</v>
      </c>
      <c r="R334" s="9">
        <v>7</v>
      </c>
      <c r="S334" s="9">
        <v>7</v>
      </c>
      <c r="T334" s="9">
        <v>0</v>
      </c>
      <c r="U334" s="9">
        <v>0.5</v>
      </c>
      <c r="V334" s="8"/>
      <c r="W334" s="11">
        <v>0.5</v>
      </c>
      <c r="X334" s="8">
        <v>70</v>
      </c>
      <c r="Y334" s="8">
        <v>23</v>
      </c>
      <c r="Z334" s="8">
        <v>33</v>
      </c>
      <c r="AA334" s="8">
        <v>14</v>
      </c>
      <c r="AB334" s="8">
        <v>0</v>
      </c>
      <c r="AC334" s="9">
        <f t="shared" si="37"/>
        <v>60</v>
      </c>
      <c r="AD334" s="12">
        <f t="shared" si="38"/>
        <v>0.42857142857142855</v>
      </c>
      <c r="AE334" s="9" t="s">
        <v>72</v>
      </c>
      <c r="AF334" s="8"/>
      <c r="AG334" s="8"/>
      <c r="AH334" s="8"/>
      <c r="AI334" s="8"/>
      <c r="AJ334" s="8"/>
      <c r="AK334" s="13">
        <f t="shared" si="41"/>
        <v>0.45357142857142857</v>
      </c>
      <c r="AL334" s="13">
        <f t="shared" si="42"/>
        <v>9.6428571428571475E-2</v>
      </c>
      <c r="AM334" s="14">
        <f t="shared" si="43"/>
        <v>13.5</v>
      </c>
    </row>
    <row r="335" spans="1:39" x14ac:dyDescent="0.2">
      <c r="A335" s="8"/>
      <c r="B335" s="8" t="s">
        <v>175</v>
      </c>
      <c r="C335" s="8" t="s">
        <v>189</v>
      </c>
      <c r="D335" s="9">
        <v>50</v>
      </c>
      <c r="E335" s="10" t="s">
        <v>28</v>
      </c>
      <c r="F335" s="10" t="s">
        <v>29</v>
      </c>
      <c r="G335" s="10" t="s">
        <v>29</v>
      </c>
      <c r="H335" s="11">
        <v>0.5</v>
      </c>
      <c r="I335" s="9">
        <v>70</v>
      </c>
      <c r="J335" s="9">
        <v>28</v>
      </c>
      <c r="K335" s="9">
        <v>19</v>
      </c>
      <c r="L335" s="9">
        <v>23</v>
      </c>
      <c r="M335" s="9"/>
      <c r="N335" s="9">
        <f t="shared" si="39"/>
        <v>79</v>
      </c>
      <c r="O335" s="12">
        <f t="shared" si="40"/>
        <v>0.56428571428571428</v>
      </c>
      <c r="P335" s="9" t="s">
        <v>39</v>
      </c>
      <c r="Q335" s="9">
        <v>7</v>
      </c>
      <c r="R335" s="9">
        <v>3</v>
      </c>
      <c r="S335" s="9">
        <v>4</v>
      </c>
      <c r="T335" s="9">
        <v>0</v>
      </c>
      <c r="U335" s="9">
        <v>0.42899999999999999</v>
      </c>
      <c r="V335" s="8"/>
      <c r="W335" s="11">
        <v>0.5</v>
      </c>
      <c r="X335" s="8">
        <v>70</v>
      </c>
      <c r="Y335" s="8">
        <v>42</v>
      </c>
      <c r="Z335" s="8">
        <v>14</v>
      </c>
      <c r="AA335" s="8">
        <v>14</v>
      </c>
      <c r="AB335" s="8">
        <v>0</v>
      </c>
      <c r="AC335" s="9">
        <f t="shared" si="37"/>
        <v>98</v>
      </c>
      <c r="AD335" s="12">
        <f t="shared" si="38"/>
        <v>0.7</v>
      </c>
      <c r="AE335" s="9" t="s">
        <v>30</v>
      </c>
      <c r="AF335" s="8">
        <v>6</v>
      </c>
      <c r="AG335" s="8">
        <v>2</v>
      </c>
      <c r="AH335" s="8">
        <v>4</v>
      </c>
      <c r="AI335" s="8">
        <v>0</v>
      </c>
      <c r="AJ335" s="8">
        <v>0.33300000000000002</v>
      </c>
      <c r="AK335" s="13">
        <f t="shared" si="41"/>
        <v>0.63</v>
      </c>
      <c r="AL335" s="13">
        <f t="shared" si="42"/>
        <v>-6.5714285714285725E-2</v>
      </c>
      <c r="AM335" s="14">
        <f t="shared" si="43"/>
        <v>-9.2000000000000028</v>
      </c>
    </row>
    <row r="336" spans="1:39" x14ac:dyDescent="0.2">
      <c r="A336" s="8"/>
      <c r="B336" s="8" t="s">
        <v>169</v>
      </c>
      <c r="C336" s="8" t="s">
        <v>189</v>
      </c>
      <c r="D336" s="9">
        <v>47</v>
      </c>
      <c r="E336" s="10" t="s">
        <v>28</v>
      </c>
      <c r="F336" s="10" t="s">
        <v>92</v>
      </c>
      <c r="G336" s="10" t="s">
        <v>92</v>
      </c>
      <c r="H336" s="11">
        <v>0.5</v>
      </c>
      <c r="I336" s="9">
        <v>34</v>
      </c>
      <c r="J336" s="9">
        <v>11</v>
      </c>
      <c r="K336" s="9">
        <v>19</v>
      </c>
      <c r="L336" s="9">
        <v>4</v>
      </c>
      <c r="M336" s="9"/>
      <c r="N336" s="9">
        <f t="shared" si="39"/>
        <v>26</v>
      </c>
      <c r="O336" s="12">
        <f t="shared" si="40"/>
        <v>0.38235294117647056</v>
      </c>
      <c r="P336" s="9" t="s">
        <v>72</v>
      </c>
      <c r="Q336" s="9"/>
      <c r="R336" s="9"/>
      <c r="S336" s="9"/>
      <c r="T336" s="9"/>
      <c r="U336" s="9"/>
      <c r="V336" s="8"/>
      <c r="W336" s="11">
        <v>0.5</v>
      </c>
      <c r="X336" s="8">
        <v>70</v>
      </c>
      <c r="Y336" s="8">
        <v>26</v>
      </c>
      <c r="Z336" s="8">
        <v>32</v>
      </c>
      <c r="AA336" s="8">
        <v>12</v>
      </c>
      <c r="AB336" s="8">
        <v>0</v>
      </c>
      <c r="AC336" s="9">
        <f t="shared" ref="AC336:AC399" si="44">2*Y336+AA336+AB336</f>
        <v>64</v>
      </c>
      <c r="AD336" s="12">
        <f t="shared" ref="AD336:AD399" si="45">AC336/SUM(Y336:AB336)/2</f>
        <v>0.45714285714285713</v>
      </c>
      <c r="AE336" s="9" t="s">
        <v>35</v>
      </c>
      <c r="AF336" s="8">
        <v>6</v>
      </c>
      <c r="AG336" s="8">
        <v>2</v>
      </c>
      <c r="AH336" s="8">
        <v>4</v>
      </c>
      <c r="AI336" s="8">
        <v>0</v>
      </c>
      <c r="AJ336" s="8">
        <v>0.33300000000000002</v>
      </c>
      <c r="AK336" s="13">
        <f t="shared" si="41"/>
        <v>0.47214285714285714</v>
      </c>
      <c r="AL336" s="13">
        <f t="shared" si="42"/>
        <v>-8.978991596638658E-2</v>
      </c>
      <c r="AM336" s="14">
        <f t="shared" si="43"/>
        <v>-6.105714285714285</v>
      </c>
    </row>
    <row r="337" spans="1:39" x14ac:dyDescent="0.2">
      <c r="A337" s="8"/>
      <c r="B337" s="8" t="s">
        <v>190</v>
      </c>
      <c r="C337" s="8" t="s">
        <v>189</v>
      </c>
      <c r="D337" s="9">
        <v>33</v>
      </c>
      <c r="E337" s="10" t="s">
        <v>28</v>
      </c>
      <c r="F337" s="10" t="s">
        <v>92</v>
      </c>
      <c r="G337" s="10" t="s">
        <v>92</v>
      </c>
      <c r="H337" s="11">
        <v>0.5</v>
      </c>
      <c r="I337" s="9">
        <v>36</v>
      </c>
      <c r="J337" s="9">
        <v>11</v>
      </c>
      <c r="K337" s="9">
        <v>17</v>
      </c>
      <c r="L337" s="9">
        <v>8</v>
      </c>
      <c r="M337" s="9"/>
      <c r="N337" s="9">
        <f t="shared" si="39"/>
        <v>30</v>
      </c>
      <c r="O337" s="12">
        <f t="shared" si="40"/>
        <v>0.41666666666666669</v>
      </c>
      <c r="P337" s="9" t="s">
        <v>72</v>
      </c>
      <c r="Q337" s="9"/>
      <c r="R337" s="9"/>
      <c r="S337" s="9"/>
      <c r="T337" s="9"/>
      <c r="U337" s="9"/>
      <c r="V337" s="8"/>
      <c r="W337" s="11">
        <v>0.5</v>
      </c>
      <c r="X337" s="8">
        <v>70</v>
      </c>
      <c r="Y337" s="8">
        <v>26</v>
      </c>
      <c r="Z337" s="8">
        <v>32</v>
      </c>
      <c r="AA337" s="8">
        <v>12</v>
      </c>
      <c r="AB337" s="8">
        <v>0</v>
      </c>
      <c r="AC337" s="9">
        <f t="shared" si="44"/>
        <v>64</v>
      </c>
      <c r="AD337" s="12">
        <f t="shared" si="45"/>
        <v>0.45714285714285713</v>
      </c>
      <c r="AE337" s="9" t="s">
        <v>35</v>
      </c>
      <c r="AF337" s="8">
        <v>6</v>
      </c>
      <c r="AG337" s="8">
        <v>2</v>
      </c>
      <c r="AH337" s="8">
        <v>4</v>
      </c>
      <c r="AI337" s="8">
        <v>0</v>
      </c>
      <c r="AJ337" s="8">
        <v>0.33300000000000002</v>
      </c>
      <c r="AK337" s="13">
        <f t="shared" si="41"/>
        <v>0.47214285714285714</v>
      </c>
      <c r="AL337" s="13">
        <f t="shared" si="42"/>
        <v>-5.5476190476190457E-2</v>
      </c>
      <c r="AM337" s="14">
        <f t="shared" si="43"/>
        <v>-3.9942857142857164</v>
      </c>
    </row>
    <row r="338" spans="1:39" x14ac:dyDescent="0.2">
      <c r="A338" s="8"/>
      <c r="B338" s="8" t="s">
        <v>183</v>
      </c>
      <c r="C338" s="8" t="s">
        <v>189</v>
      </c>
      <c r="D338" s="9">
        <v>44</v>
      </c>
      <c r="E338" s="10" t="s">
        <v>28</v>
      </c>
      <c r="F338" s="10" t="s">
        <v>41</v>
      </c>
      <c r="G338" s="10" t="s">
        <v>41</v>
      </c>
      <c r="H338" s="11">
        <v>0.5</v>
      </c>
      <c r="I338" s="9">
        <v>70</v>
      </c>
      <c r="J338" s="9">
        <v>35</v>
      </c>
      <c r="K338" s="9">
        <v>23</v>
      </c>
      <c r="L338" s="9">
        <v>12</v>
      </c>
      <c r="M338" s="9"/>
      <c r="N338" s="9">
        <f t="shared" si="39"/>
        <v>82</v>
      </c>
      <c r="O338" s="12">
        <f t="shared" si="40"/>
        <v>0.58571428571428574</v>
      </c>
      <c r="P338" s="9" t="s">
        <v>30</v>
      </c>
      <c r="Q338" s="9">
        <v>14</v>
      </c>
      <c r="R338" s="9">
        <v>8</v>
      </c>
      <c r="S338" s="9">
        <v>6</v>
      </c>
      <c r="T338" s="9">
        <v>0</v>
      </c>
      <c r="U338" s="9">
        <v>0.57100000000000006</v>
      </c>
      <c r="V338" s="8" t="s">
        <v>44</v>
      </c>
      <c r="W338" s="11">
        <v>0.5</v>
      </c>
      <c r="X338" s="8">
        <v>70</v>
      </c>
      <c r="Y338" s="8">
        <v>37</v>
      </c>
      <c r="Z338" s="8">
        <v>22</v>
      </c>
      <c r="AA338" s="8">
        <v>11</v>
      </c>
      <c r="AB338" s="8">
        <v>0</v>
      </c>
      <c r="AC338" s="9">
        <f t="shared" si="44"/>
        <v>85</v>
      </c>
      <c r="AD338" s="12">
        <f t="shared" si="45"/>
        <v>0.6071428571428571</v>
      </c>
      <c r="AE338" s="9" t="s">
        <v>43</v>
      </c>
      <c r="AF338" s="8">
        <v>12</v>
      </c>
      <c r="AG338" s="8">
        <v>8</v>
      </c>
      <c r="AH338" s="8">
        <v>4</v>
      </c>
      <c r="AI338" s="8">
        <v>0</v>
      </c>
      <c r="AJ338" s="8">
        <v>0.66700000000000004</v>
      </c>
      <c r="AK338" s="13">
        <f t="shared" si="41"/>
        <v>0.56964285714285712</v>
      </c>
      <c r="AL338" s="13">
        <f t="shared" si="42"/>
        <v>1.6071428571428625E-2</v>
      </c>
      <c r="AM338" s="14">
        <f t="shared" si="43"/>
        <v>2.25</v>
      </c>
    </row>
    <row r="339" spans="1:39" x14ac:dyDescent="0.2">
      <c r="A339" s="8"/>
      <c r="B339" s="8" t="s">
        <v>171</v>
      </c>
      <c r="C339" s="8" t="s">
        <v>191</v>
      </c>
      <c r="D339" s="9">
        <v>45</v>
      </c>
      <c r="E339" s="10" t="s">
        <v>28</v>
      </c>
      <c r="F339" s="10" t="s">
        <v>68</v>
      </c>
      <c r="G339" s="10" t="s">
        <v>68</v>
      </c>
      <c r="H339" s="11">
        <v>0.5</v>
      </c>
      <c r="I339" s="9">
        <v>70</v>
      </c>
      <c r="J339" s="9">
        <v>18</v>
      </c>
      <c r="K339" s="9">
        <v>40</v>
      </c>
      <c r="L339" s="9">
        <v>12</v>
      </c>
      <c r="M339" s="9"/>
      <c r="N339" s="9">
        <f t="shared" si="39"/>
        <v>48</v>
      </c>
      <c r="O339" s="12">
        <f t="shared" si="40"/>
        <v>0.34285714285714286</v>
      </c>
      <c r="P339" s="9" t="s">
        <v>69</v>
      </c>
      <c r="Q339" s="9"/>
      <c r="R339" s="9"/>
      <c r="S339" s="9"/>
      <c r="T339" s="9"/>
      <c r="U339" s="9"/>
      <c r="V339" s="8"/>
      <c r="W339" s="11">
        <v>0.5</v>
      </c>
      <c r="X339" s="8">
        <v>70</v>
      </c>
      <c r="Y339" s="8">
        <v>14</v>
      </c>
      <c r="Z339" s="8">
        <v>39</v>
      </c>
      <c r="AA339" s="8">
        <v>17</v>
      </c>
      <c r="AB339" s="8">
        <v>0</v>
      </c>
      <c r="AC339" s="9">
        <f t="shared" si="44"/>
        <v>45</v>
      </c>
      <c r="AD339" s="12">
        <f t="shared" si="45"/>
        <v>0.32142857142857145</v>
      </c>
      <c r="AE339" s="9" t="s">
        <v>69</v>
      </c>
      <c r="AF339" s="8"/>
      <c r="AG339" s="8"/>
      <c r="AH339" s="8"/>
      <c r="AI339" s="8"/>
      <c r="AJ339" s="8"/>
      <c r="AK339" s="13">
        <f t="shared" si="41"/>
        <v>0.38392857142857145</v>
      </c>
      <c r="AL339" s="13">
        <f t="shared" si="42"/>
        <v>-4.1071428571428592E-2</v>
      </c>
      <c r="AM339" s="14">
        <f t="shared" si="43"/>
        <v>-5.75</v>
      </c>
    </row>
    <row r="340" spans="1:39" x14ac:dyDescent="0.2">
      <c r="A340" s="8"/>
      <c r="B340" s="8" t="s">
        <v>181</v>
      </c>
      <c r="C340" s="8" t="s">
        <v>191</v>
      </c>
      <c r="D340" s="9">
        <v>45</v>
      </c>
      <c r="E340" s="10" t="s">
        <v>28</v>
      </c>
      <c r="F340" s="10" t="s">
        <v>84</v>
      </c>
      <c r="G340" s="10" t="s">
        <v>85</v>
      </c>
      <c r="H340" s="11">
        <v>0.5</v>
      </c>
      <c r="I340" s="9">
        <v>70</v>
      </c>
      <c r="J340" s="9">
        <v>36</v>
      </c>
      <c r="K340" s="9">
        <v>22</v>
      </c>
      <c r="L340" s="9">
        <v>12</v>
      </c>
      <c r="M340" s="9"/>
      <c r="N340" s="9">
        <f t="shared" si="39"/>
        <v>84</v>
      </c>
      <c r="O340" s="12">
        <f t="shared" si="40"/>
        <v>0.6</v>
      </c>
      <c r="P340" s="9" t="s">
        <v>43</v>
      </c>
      <c r="Q340" s="9">
        <v>7</v>
      </c>
      <c r="R340" s="9">
        <v>3</v>
      </c>
      <c r="S340" s="9">
        <v>4</v>
      </c>
      <c r="T340" s="9">
        <v>0</v>
      </c>
      <c r="U340" s="9">
        <v>0.42899999999999999</v>
      </c>
      <c r="V340" s="8"/>
      <c r="W340" s="11">
        <v>0.5</v>
      </c>
      <c r="X340" s="8">
        <v>70</v>
      </c>
      <c r="Y340" s="8">
        <v>32</v>
      </c>
      <c r="Z340" s="8">
        <v>21</v>
      </c>
      <c r="AA340" s="8">
        <v>17</v>
      </c>
      <c r="AB340" s="8">
        <v>0</v>
      </c>
      <c r="AC340" s="9">
        <f t="shared" si="44"/>
        <v>81</v>
      </c>
      <c r="AD340" s="12">
        <f t="shared" si="45"/>
        <v>0.57857142857142863</v>
      </c>
      <c r="AE340" s="9" t="s">
        <v>43</v>
      </c>
      <c r="AF340" s="8">
        <v>6</v>
      </c>
      <c r="AG340" s="8">
        <v>2</v>
      </c>
      <c r="AH340" s="8">
        <v>4</v>
      </c>
      <c r="AI340" s="8">
        <v>0</v>
      </c>
      <c r="AJ340" s="8">
        <v>0.33300000000000002</v>
      </c>
      <c r="AK340" s="13">
        <f t="shared" si="41"/>
        <v>0.55107142857142866</v>
      </c>
      <c r="AL340" s="13">
        <f t="shared" si="42"/>
        <v>4.8928571428571321E-2</v>
      </c>
      <c r="AM340" s="14">
        <f t="shared" si="43"/>
        <v>6.8499999999999943</v>
      </c>
    </row>
    <row r="341" spans="1:39" x14ac:dyDescent="0.2">
      <c r="A341" s="8"/>
      <c r="B341" s="8" t="s">
        <v>167</v>
      </c>
      <c r="C341" s="8" t="s">
        <v>191</v>
      </c>
      <c r="D341" s="9">
        <v>45</v>
      </c>
      <c r="E341" s="10" t="s">
        <v>28</v>
      </c>
      <c r="F341" s="10" t="s">
        <v>87</v>
      </c>
      <c r="G341" s="10" t="s">
        <v>87</v>
      </c>
      <c r="H341" s="11">
        <v>0.5</v>
      </c>
      <c r="I341" s="9">
        <v>70</v>
      </c>
      <c r="J341" s="9">
        <v>30</v>
      </c>
      <c r="K341" s="9">
        <v>29</v>
      </c>
      <c r="L341" s="9">
        <v>11</v>
      </c>
      <c r="M341" s="9"/>
      <c r="N341" s="9">
        <f t="shared" si="39"/>
        <v>71</v>
      </c>
      <c r="O341" s="12">
        <f t="shared" si="40"/>
        <v>0.50714285714285712</v>
      </c>
      <c r="P341" s="9" t="s">
        <v>35</v>
      </c>
      <c r="Q341" s="9">
        <v>11</v>
      </c>
      <c r="R341" s="9">
        <v>5</v>
      </c>
      <c r="S341" s="9">
        <v>6</v>
      </c>
      <c r="T341" s="9">
        <v>0</v>
      </c>
      <c r="U341" s="9">
        <v>0.45500000000000002</v>
      </c>
      <c r="V341" s="8"/>
      <c r="W341" s="11">
        <v>0.5</v>
      </c>
      <c r="X341" s="8">
        <v>70</v>
      </c>
      <c r="Y341" s="8">
        <v>32</v>
      </c>
      <c r="Z341" s="8">
        <v>25</v>
      </c>
      <c r="AA341" s="8">
        <v>13</v>
      </c>
      <c r="AB341" s="8">
        <v>0</v>
      </c>
      <c r="AC341" s="9">
        <f t="shared" si="44"/>
        <v>77</v>
      </c>
      <c r="AD341" s="12">
        <f t="shared" si="45"/>
        <v>0.55000000000000004</v>
      </c>
      <c r="AE341" s="9" t="s">
        <v>35</v>
      </c>
      <c r="AF341" s="8">
        <v>14</v>
      </c>
      <c r="AG341" s="8">
        <v>7</v>
      </c>
      <c r="AH341" s="8">
        <v>7</v>
      </c>
      <c r="AI341" s="8">
        <v>0</v>
      </c>
      <c r="AJ341" s="8">
        <v>0.5</v>
      </c>
      <c r="AK341" s="13">
        <f t="shared" si="41"/>
        <v>0.53249999999999997</v>
      </c>
      <c r="AL341" s="13">
        <f t="shared" si="42"/>
        <v>-2.5357142857142856E-2</v>
      </c>
      <c r="AM341" s="14">
        <f t="shared" si="43"/>
        <v>-3.5499999999999972</v>
      </c>
    </row>
    <row r="342" spans="1:39" x14ac:dyDescent="0.2">
      <c r="A342" s="8"/>
      <c r="B342" s="8" t="s">
        <v>175</v>
      </c>
      <c r="C342" s="8" t="s">
        <v>191</v>
      </c>
      <c r="D342" s="9">
        <v>51</v>
      </c>
      <c r="E342" s="10" t="s">
        <v>28</v>
      </c>
      <c r="F342" s="10" t="s">
        <v>29</v>
      </c>
      <c r="G342" s="10" t="s">
        <v>29</v>
      </c>
      <c r="H342" s="11">
        <v>0.5</v>
      </c>
      <c r="I342" s="9">
        <v>70</v>
      </c>
      <c r="J342" s="9">
        <v>36</v>
      </c>
      <c r="K342" s="9">
        <v>21</v>
      </c>
      <c r="L342" s="9">
        <v>13</v>
      </c>
      <c r="M342" s="9"/>
      <c r="N342" s="9">
        <f t="shared" si="39"/>
        <v>85</v>
      </c>
      <c r="O342" s="12">
        <f t="shared" si="40"/>
        <v>0.6071428571428571</v>
      </c>
      <c r="P342" s="9" t="s">
        <v>30</v>
      </c>
      <c r="Q342" s="9">
        <v>5</v>
      </c>
      <c r="R342" s="9">
        <v>1</v>
      </c>
      <c r="S342" s="9">
        <v>4</v>
      </c>
      <c r="T342" s="9">
        <v>0</v>
      </c>
      <c r="U342" s="9">
        <v>0.2</v>
      </c>
      <c r="V342" s="8"/>
      <c r="W342" s="11">
        <v>0.5</v>
      </c>
      <c r="X342" s="8">
        <v>70</v>
      </c>
      <c r="Y342" s="8">
        <v>28</v>
      </c>
      <c r="Z342" s="8">
        <v>19</v>
      </c>
      <c r="AA342" s="8">
        <v>23</v>
      </c>
      <c r="AB342" s="8">
        <v>0</v>
      </c>
      <c r="AC342" s="9">
        <f t="shared" si="44"/>
        <v>79</v>
      </c>
      <c r="AD342" s="12">
        <f t="shared" si="45"/>
        <v>0.56428571428571428</v>
      </c>
      <c r="AE342" s="9" t="s">
        <v>39</v>
      </c>
      <c r="AF342" s="8">
        <v>7</v>
      </c>
      <c r="AG342" s="8">
        <v>3</v>
      </c>
      <c r="AH342" s="8">
        <v>4</v>
      </c>
      <c r="AI342" s="8">
        <v>0</v>
      </c>
      <c r="AJ342" s="8">
        <v>0.42899999999999999</v>
      </c>
      <c r="AK342" s="13">
        <f t="shared" si="41"/>
        <v>0.54178571428571431</v>
      </c>
      <c r="AL342" s="13">
        <f t="shared" si="42"/>
        <v>6.535714285714278E-2</v>
      </c>
      <c r="AM342" s="14">
        <f t="shared" si="43"/>
        <v>9.1499999999999915</v>
      </c>
    </row>
    <row r="343" spans="1:39" x14ac:dyDescent="0.2">
      <c r="A343" s="8"/>
      <c r="B343" s="8" t="s">
        <v>190</v>
      </c>
      <c r="C343" s="8" t="s">
        <v>191</v>
      </c>
      <c r="D343" s="9">
        <v>34</v>
      </c>
      <c r="E343" s="10" t="s">
        <v>28</v>
      </c>
      <c r="F343" s="10" t="s">
        <v>92</v>
      </c>
      <c r="G343" s="10" t="s">
        <v>92</v>
      </c>
      <c r="H343" s="11">
        <v>0.5</v>
      </c>
      <c r="I343" s="9">
        <v>70</v>
      </c>
      <c r="J343" s="9">
        <v>22</v>
      </c>
      <c r="K343" s="9">
        <v>38</v>
      </c>
      <c r="L343" s="9">
        <v>10</v>
      </c>
      <c r="M343" s="9"/>
      <c r="N343" s="9">
        <f t="shared" si="39"/>
        <v>54</v>
      </c>
      <c r="O343" s="12">
        <f t="shared" si="40"/>
        <v>0.38571428571428573</v>
      </c>
      <c r="P343" s="9" t="s">
        <v>72</v>
      </c>
      <c r="Q343" s="9"/>
      <c r="R343" s="9"/>
      <c r="S343" s="9"/>
      <c r="T343" s="9"/>
      <c r="U343" s="9"/>
      <c r="V343" s="8"/>
      <c r="W343" s="11">
        <v>0.5</v>
      </c>
      <c r="X343" s="8">
        <v>70</v>
      </c>
      <c r="Y343" s="8">
        <v>22</v>
      </c>
      <c r="Z343" s="8">
        <v>36</v>
      </c>
      <c r="AA343" s="8">
        <v>12</v>
      </c>
      <c r="AB343" s="8">
        <v>0</v>
      </c>
      <c r="AC343" s="9">
        <f t="shared" si="44"/>
        <v>56</v>
      </c>
      <c r="AD343" s="12">
        <f t="shared" si="45"/>
        <v>0.4</v>
      </c>
      <c r="AE343" s="9" t="s">
        <v>72</v>
      </c>
      <c r="AF343" s="8"/>
      <c r="AG343" s="8"/>
      <c r="AH343" s="8"/>
      <c r="AI343" s="8"/>
      <c r="AJ343" s="8"/>
      <c r="AK343" s="13">
        <f t="shared" si="41"/>
        <v>0.435</v>
      </c>
      <c r="AL343" s="13">
        <f t="shared" si="42"/>
        <v>-4.9285714285714266E-2</v>
      </c>
      <c r="AM343" s="14">
        <f t="shared" si="43"/>
        <v>-6.8999999999999986</v>
      </c>
    </row>
    <row r="344" spans="1:39" x14ac:dyDescent="0.2">
      <c r="A344" s="8"/>
      <c r="B344" s="8" t="s">
        <v>183</v>
      </c>
      <c r="C344" s="8" t="s">
        <v>191</v>
      </c>
      <c r="D344" s="9">
        <v>45</v>
      </c>
      <c r="E344" s="10" t="s">
        <v>28</v>
      </c>
      <c r="F344" s="10" t="s">
        <v>41</v>
      </c>
      <c r="G344" s="10" t="s">
        <v>41</v>
      </c>
      <c r="H344" s="11">
        <v>0.5</v>
      </c>
      <c r="I344" s="9">
        <v>70</v>
      </c>
      <c r="J344" s="9">
        <v>33</v>
      </c>
      <c r="K344" s="9">
        <v>25</v>
      </c>
      <c r="L344" s="9">
        <v>12</v>
      </c>
      <c r="M344" s="9"/>
      <c r="N344" s="9">
        <f t="shared" si="39"/>
        <v>78</v>
      </c>
      <c r="O344" s="12">
        <f t="shared" si="40"/>
        <v>0.55714285714285716</v>
      </c>
      <c r="P344" s="9" t="s">
        <v>39</v>
      </c>
      <c r="Q344" s="9">
        <v>10</v>
      </c>
      <c r="R344" s="9">
        <v>8</v>
      </c>
      <c r="S344" s="9">
        <v>2</v>
      </c>
      <c r="T344" s="9">
        <v>0</v>
      </c>
      <c r="U344" s="9">
        <v>0.8</v>
      </c>
      <c r="V344" s="8" t="s">
        <v>44</v>
      </c>
      <c r="W344" s="11">
        <v>0.5</v>
      </c>
      <c r="X344" s="8">
        <v>70</v>
      </c>
      <c r="Y344" s="8">
        <v>35</v>
      </c>
      <c r="Z344" s="8">
        <v>23</v>
      </c>
      <c r="AA344" s="8">
        <v>12</v>
      </c>
      <c r="AB344" s="8">
        <v>0</v>
      </c>
      <c r="AC344" s="9">
        <f t="shared" si="44"/>
        <v>82</v>
      </c>
      <c r="AD344" s="12">
        <f t="shared" si="45"/>
        <v>0.58571428571428574</v>
      </c>
      <c r="AE344" s="9" t="s">
        <v>30</v>
      </c>
      <c r="AF344" s="8">
        <v>14</v>
      </c>
      <c r="AG344" s="8">
        <v>8</v>
      </c>
      <c r="AH344" s="8">
        <v>6</v>
      </c>
      <c r="AI344" s="8">
        <v>0</v>
      </c>
      <c r="AJ344" s="8">
        <v>0.57100000000000006</v>
      </c>
      <c r="AK344" s="13">
        <f t="shared" si="41"/>
        <v>0.55571428571428572</v>
      </c>
      <c r="AL344" s="13">
        <f t="shared" si="42"/>
        <v>1.4285714285714457E-3</v>
      </c>
      <c r="AM344" s="14">
        <f t="shared" si="43"/>
        <v>0.20000000000000284</v>
      </c>
    </row>
    <row r="345" spans="1:39" x14ac:dyDescent="0.2">
      <c r="A345" s="8"/>
      <c r="B345" s="8" t="s">
        <v>171</v>
      </c>
      <c r="C345" s="8" t="s">
        <v>192</v>
      </c>
      <c r="D345" s="9">
        <v>46</v>
      </c>
      <c r="E345" s="10" t="s">
        <v>28</v>
      </c>
      <c r="F345" s="10" t="s">
        <v>68</v>
      </c>
      <c r="G345" s="10" t="s">
        <v>68</v>
      </c>
      <c r="H345" s="11">
        <v>0.5</v>
      </c>
      <c r="I345" s="9">
        <v>70</v>
      </c>
      <c r="J345" s="9">
        <v>21</v>
      </c>
      <c r="K345" s="9">
        <v>43</v>
      </c>
      <c r="L345" s="9">
        <v>6</v>
      </c>
      <c r="M345" s="9"/>
      <c r="N345" s="9">
        <f t="shared" si="39"/>
        <v>48</v>
      </c>
      <c r="O345" s="12">
        <f t="shared" si="40"/>
        <v>0.34285714285714286</v>
      </c>
      <c r="P345" s="9" t="s">
        <v>69</v>
      </c>
      <c r="Q345" s="9"/>
      <c r="R345" s="9"/>
      <c r="S345" s="9"/>
      <c r="T345" s="9"/>
      <c r="U345" s="9"/>
      <c r="V345" s="8"/>
      <c r="W345" s="11">
        <v>0.5</v>
      </c>
      <c r="X345" s="8">
        <v>70</v>
      </c>
      <c r="Y345" s="8">
        <v>18</v>
      </c>
      <c r="Z345" s="8">
        <v>40</v>
      </c>
      <c r="AA345" s="8">
        <v>12</v>
      </c>
      <c r="AB345" s="8">
        <v>0</v>
      </c>
      <c r="AC345" s="9">
        <f t="shared" si="44"/>
        <v>48</v>
      </c>
      <c r="AD345" s="12">
        <f t="shared" si="45"/>
        <v>0.34285714285714286</v>
      </c>
      <c r="AE345" s="9" t="s">
        <v>69</v>
      </c>
      <c r="AF345" s="8"/>
      <c r="AG345" s="8"/>
      <c r="AH345" s="8"/>
      <c r="AI345" s="8"/>
      <c r="AJ345" s="8"/>
      <c r="AK345" s="13">
        <f t="shared" si="41"/>
        <v>0.39785714285714285</v>
      </c>
      <c r="AL345" s="13">
        <f t="shared" si="42"/>
        <v>-5.4999999999999993E-2</v>
      </c>
      <c r="AM345" s="14">
        <f t="shared" si="43"/>
        <v>-7.7000000000000028</v>
      </c>
    </row>
    <row r="346" spans="1:39" x14ac:dyDescent="0.2">
      <c r="A346" s="8"/>
      <c r="B346" s="8" t="s">
        <v>181</v>
      </c>
      <c r="C346" s="8" t="s">
        <v>192</v>
      </c>
      <c r="D346" s="9">
        <v>46</v>
      </c>
      <c r="E346" s="10" t="s">
        <v>28</v>
      </c>
      <c r="F346" s="10" t="s">
        <v>84</v>
      </c>
      <c r="G346" s="10" t="s">
        <v>85</v>
      </c>
      <c r="H346" s="11">
        <v>0.5</v>
      </c>
      <c r="I346" s="9">
        <v>70</v>
      </c>
      <c r="J346" s="9">
        <v>34</v>
      </c>
      <c r="K346" s="9">
        <v>28</v>
      </c>
      <c r="L346" s="9">
        <v>8</v>
      </c>
      <c r="M346" s="9"/>
      <c r="N346" s="9">
        <f t="shared" si="39"/>
        <v>76</v>
      </c>
      <c r="O346" s="12">
        <f t="shared" si="40"/>
        <v>0.54285714285714282</v>
      </c>
      <c r="P346" s="9" t="s">
        <v>39</v>
      </c>
      <c r="Q346" s="9">
        <v>14</v>
      </c>
      <c r="R346" s="9">
        <v>7</v>
      </c>
      <c r="S346" s="9">
        <v>7</v>
      </c>
      <c r="T346" s="9">
        <v>0</v>
      </c>
      <c r="U346" s="9">
        <v>0.5</v>
      </c>
      <c r="V346" s="8"/>
      <c r="W346" s="11">
        <v>0.5</v>
      </c>
      <c r="X346" s="8">
        <v>70</v>
      </c>
      <c r="Y346" s="8">
        <v>36</v>
      </c>
      <c r="Z346" s="8">
        <v>22</v>
      </c>
      <c r="AA346" s="8">
        <v>12</v>
      </c>
      <c r="AB346" s="8">
        <v>0</v>
      </c>
      <c r="AC346" s="9">
        <f t="shared" si="44"/>
        <v>84</v>
      </c>
      <c r="AD346" s="12">
        <f t="shared" si="45"/>
        <v>0.6</v>
      </c>
      <c r="AE346" s="9" t="s">
        <v>43</v>
      </c>
      <c r="AF346" s="8">
        <v>7</v>
      </c>
      <c r="AG346" s="8">
        <v>3</v>
      </c>
      <c r="AH346" s="8">
        <v>4</v>
      </c>
      <c r="AI346" s="8">
        <v>0</v>
      </c>
      <c r="AJ346" s="8">
        <v>0.42899999999999999</v>
      </c>
      <c r="AK346" s="13">
        <f t="shared" si="41"/>
        <v>0.56499999999999995</v>
      </c>
      <c r="AL346" s="13">
        <f t="shared" si="42"/>
        <v>-2.2142857142857131E-2</v>
      </c>
      <c r="AM346" s="14">
        <f t="shared" si="43"/>
        <v>-3.0999999999999943</v>
      </c>
    </row>
    <row r="347" spans="1:39" x14ac:dyDescent="0.2">
      <c r="A347" s="8"/>
      <c r="B347" s="8" t="s">
        <v>167</v>
      </c>
      <c r="C347" s="8" t="s">
        <v>192</v>
      </c>
      <c r="D347" s="9">
        <v>46</v>
      </c>
      <c r="E347" s="10" t="s">
        <v>28</v>
      </c>
      <c r="F347" s="10" t="s">
        <v>87</v>
      </c>
      <c r="G347" s="10" t="s">
        <v>87</v>
      </c>
      <c r="H347" s="11">
        <v>0.5</v>
      </c>
      <c r="I347" s="9">
        <v>70</v>
      </c>
      <c r="J347" s="9">
        <v>40</v>
      </c>
      <c r="K347" s="9">
        <v>23</v>
      </c>
      <c r="L347" s="9">
        <v>7</v>
      </c>
      <c r="M347" s="9"/>
      <c r="N347" s="9">
        <f t="shared" si="39"/>
        <v>87</v>
      </c>
      <c r="O347" s="12">
        <f t="shared" si="40"/>
        <v>0.62142857142857144</v>
      </c>
      <c r="P347" s="9" t="s">
        <v>30</v>
      </c>
      <c r="Q347" s="9">
        <v>7</v>
      </c>
      <c r="R347" s="9">
        <v>3</v>
      </c>
      <c r="S347" s="9">
        <v>4</v>
      </c>
      <c r="T347" s="9">
        <v>0</v>
      </c>
      <c r="U347" s="9">
        <v>0.42899999999999999</v>
      </c>
      <c r="V347" s="8"/>
      <c r="W347" s="11">
        <v>0.5</v>
      </c>
      <c r="X347" s="8">
        <v>70</v>
      </c>
      <c r="Y347" s="8">
        <v>30</v>
      </c>
      <c r="Z347" s="8">
        <v>29</v>
      </c>
      <c r="AA347" s="8">
        <v>11</v>
      </c>
      <c r="AB347" s="8">
        <v>0</v>
      </c>
      <c r="AC347" s="9">
        <f t="shared" si="44"/>
        <v>71</v>
      </c>
      <c r="AD347" s="12">
        <f t="shared" si="45"/>
        <v>0.50714285714285712</v>
      </c>
      <c r="AE347" s="9" t="s">
        <v>35</v>
      </c>
      <c r="AF347" s="8">
        <v>11</v>
      </c>
      <c r="AG347" s="8">
        <v>5</v>
      </c>
      <c r="AH347" s="8">
        <v>6</v>
      </c>
      <c r="AI347" s="8">
        <v>0</v>
      </c>
      <c r="AJ347" s="8">
        <v>0.45500000000000002</v>
      </c>
      <c r="AK347" s="13">
        <f t="shared" si="41"/>
        <v>0.50464285714285717</v>
      </c>
      <c r="AL347" s="13">
        <f t="shared" si="42"/>
        <v>0.11678571428571427</v>
      </c>
      <c r="AM347" s="14">
        <f t="shared" si="43"/>
        <v>16.349999999999994</v>
      </c>
    </row>
    <row r="348" spans="1:39" x14ac:dyDescent="0.2">
      <c r="A348" s="8"/>
      <c r="B348" s="8" t="s">
        <v>175</v>
      </c>
      <c r="C348" s="8" t="s">
        <v>192</v>
      </c>
      <c r="D348" s="9">
        <v>52</v>
      </c>
      <c r="E348" s="10" t="s">
        <v>28</v>
      </c>
      <c r="F348" s="10" t="s">
        <v>29</v>
      </c>
      <c r="G348" s="10" t="s">
        <v>29</v>
      </c>
      <c r="H348" s="11">
        <v>0.5</v>
      </c>
      <c r="I348" s="9">
        <v>70</v>
      </c>
      <c r="J348" s="9">
        <v>36</v>
      </c>
      <c r="K348" s="9">
        <v>23</v>
      </c>
      <c r="L348" s="9">
        <v>11</v>
      </c>
      <c r="M348" s="9"/>
      <c r="N348" s="9">
        <f t="shared" si="39"/>
        <v>83</v>
      </c>
      <c r="O348" s="12">
        <f t="shared" si="40"/>
        <v>0.59285714285714286</v>
      </c>
      <c r="P348" s="9" t="s">
        <v>43</v>
      </c>
      <c r="Q348" s="9">
        <v>13</v>
      </c>
      <c r="R348" s="9">
        <v>8</v>
      </c>
      <c r="S348" s="9">
        <v>5</v>
      </c>
      <c r="T348" s="9">
        <v>0</v>
      </c>
      <c r="U348" s="9">
        <v>0.61499999999999999</v>
      </c>
      <c r="V348" s="8" t="s">
        <v>44</v>
      </c>
      <c r="W348" s="11">
        <v>0.5</v>
      </c>
      <c r="X348" s="8">
        <v>70</v>
      </c>
      <c r="Y348" s="8">
        <v>36</v>
      </c>
      <c r="Z348" s="8">
        <v>21</v>
      </c>
      <c r="AA348" s="8">
        <v>13</v>
      </c>
      <c r="AB348" s="8">
        <v>0</v>
      </c>
      <c r="AC348" s="9">
        <f t="shared" si="44"/>
        <v>85</v>
      </c>
      <c r="AD348" s="12">
        <f t="shared" si="45"/>
        <v>0.6071428571428571</v>
      </c>
      <c r="AE348" s="9" t="s">
        <v>30</v>
      </c>
      <c r="AF348" s="8">
        <v>5</v>
      </c>
      <c r="AG348" s="8">
        <v>1</v>
      </c>
      <c r="AH348" s="8">
        <v>4</v>
      </c>
      <c r="AI348" s="8">
        <v>0</v>
      </c>
      <c r="AJ348" s="8">
        <v>0.2</v>
      </c>
      <c r="AK348" s="13">
        <f t="shared" si="41"/>
        <v>0.56964285714285712</v>
      </c>
      <c r="AL348" s="13">
        <f t="shared" si="42"/>
        <v>2.3214285714285743E-2</v>
      </c>
      <c r="AM348" s="14">
        <f t="shared" si="43"/>
        <v>3.25</v>
      </c>
    </row>
    <row r="349" spans="1:39" x14ac:dyDescent="0.2">
      <c r="A349" s="8"/>
      <c r="B349" s="8" t="s">
        <v>190</v>
      </c>
      <c r="C349" s="8" t="s">
        <v>192</v>
      </c>
      <c r="D349" s="9">
        <v>35</v>
      </c>
      <c r="E349" s="10" t="s">
        <v>28</v>
      </c>
      <c r="F349" s="10" t="s">
        <v>92</v>
      </c>
      <c r="G349" s="10" t="s">
        <v>92</v>
      </c>
      <c r="H349" s="11">
        <v>0.5</v>
      </c>
      <c r="I349" s="9">
        <v>70</v>
      </c>
      <c r="J349" s="9">
        <v>20</v>
      </c>
      <c r="K349" s="9">
        <v>38</v>
      </c>
      <c r="L349" s="9">
        <v>12</v>
      </c>
      <c r="M349" s="9"/>
      <c r="N349" s="9">
        <f t="shared" si="39"/>
        <v>52</v>
      </c>
      <c r="O349" s="12">
        <f t="shared" si="40"/>
        <v>0.37142857142857144</v>
      </c>
      <c r="P349" s="9" t="s">
        <v>72</v>
      </c>
      <c r="Q349" s="9"/>
      <c r="R349" s="9"/>
      <c r="S349" s="9"/>
      <c r="T349" s="9"/>
      <c r="U349" s="9"/>
      <c r="V349" s="8"/>
      <c r="W349" s="11">
        <v>0.5</v>
      </c>
      <c r="X349" s="8">
        <v>70</v>
      </c>
      <c r="Y349" s="8">
        <v>22</v>
      </c>
      <c r="Z349" s="8">
        <v>38</v>
      </c>
      <c r="AA349" s="8">
        <v>10</v>
      </c>
      <c r="AB349" s="8">
        <v>0</v>
      </c>
      <c r="AC349" s="9">
        <f t="shared" si="44"/>
        <v>54</v>
      </c>
      <c r="AD349" s="12">
        <f t="shared" si="45"/>
        <v>0.38571428571428573</v>
      </c>
      <c r="AE349" s="9" t="s">
        <v>72</v>
      </c>
      <c r="AF349" s="8"/>
      <c r="AG349" s="8"/>
      <c r="AH349" s="8"/>
      <c r="AI349" s="8"/>
      <c r="AJ349" s="8"/>
      <c r="AK349" s="13">
        <f t="shared" si="41"/>
        <v>0.42571428571428571</v>
      </c>
      <c r="AL349" s="13">
        <f t="shared" si="42"/>
        <v>-5.428571428571427E-2</v>
      </c>
      <c r="AM349" s="14">
        <f t="shared" si="43"/>
        <v>-7.6000000000000014</v>
      </c>
    </row>
    <row r="350" spans="1:39" x14ac:dyDescent="0.2">
      <c r="A350" s="8"/>
      <c r="B350" s="8" t="s">
        <v>183</v>
      </c>
      <c r="C350" s="8" t="s">
        <v>192</v>
      </c>
      <c r="D350" s="9">
        <v>46</v>
      </c>
      <c r="E350" s="10" t="s">
        <v>28</v>
      </c>
      <c r="F350" s="10" t="s">
        <v>41</v>
      </c>
      <c r="G350" s="10" t="s">
        <v>41</v>
      </c>
      <c r="H350" s="11">
        <v>0.5</v>
      </c>
      <c r="I350" s="9">
        <v>70</v>
      </c>
      <c r="J350" s="9">
        <v>30</v>
      </c>
      <c r="K350" s="9">
        <v>26</v>
      </c>
      <c r="L350" s="9">
        <v>14</v>
      </c>
      <c r="M350" s="9"/>
      <c r="N350" s="9">
        <f t="shared" si="39"/>
        <v>74</v>
      </c>
      <c r="O350" s="12">
        <f t="shared" si="40"/>
        <v>0.52857142857142858</v>
      </c>
      <c r="P350" s="9" t="s">
        <v>35</v>
      </c>
      <c r="Q350" s="9">
        <v>6</v>
      </c>
      <c r="R350" s="9">
        <v>2</v>
      </c>
      <c r="S350" s="9">
        <v>4</v>
      </c>
      <c r="T350" s="9">
        <v>0</v>
      </c>
      <c r="U350" s="9">
        <v>0.33300000000000002</v>
      </c>
      <c r="V350" s="8"/>
      <c r="W350" s="11">
        <v>0.5</v>
      </c>
      <c r="X350" s="8">
        <v>70</v>
      </c>
      <c r="Y350" s="8">
        <v>33</v>
      </c>
      <c r="Z350" s="8">
        <v>25</v>
      </c>
      <c r="AA350" s="8">
        <v>12</v>
      </c>
      <c r="AB350" s="8">
        <v>0</v>
      </c>
      <c r="AC350" s="9">
        <f t="shared" si="44"/>
        <v>78</v>
      </c>
      <c r="AD350" s="12">
        <f t="shared" si="45"/>
        <v>0.55714285714285716</v>
      </c>
      <c r="AE350" s="9" t="s">
        <v>39</v>
      </c>
      <c r="AF350" s="8">
        <v>10</v>
      </c>
      <c r="AG350" s="8">
        <v>8</v>
      </c>
      <c r="AH350" s="8">
        <v>2</v>
      </c>
      <c r="AI350" s="8">
        <v>0</v>
      </c>
      <c r="AJ350" s="8">
        <v>0.8</v>
      </c>
      <c r="AK350" s="13">
        <f t="shared" si="41"/>
        <v>0.53714285714285714</v>
      </c>
      <c r="AL350" s="13">
        <f t="shared" si="42"/>
        <v>-8.5714285714285632E-3</v>
      </c>
      <c r="AM350" s="14">
        <f t="shared" si="43"/>
        <v>-1.2000000000000028</v>
      </c>
    </row>
    <row r="351" spans="1:39" x14ac:dyDescent="0.2">
      <c r="A351" s="8"/>
      <c r="B351" s="8" t="s">
        <v>171</v>
      </c>
      <c r="C351" s="8" t="s">
        <v>193</v>
      </c>
      <c r="D351" s="9">
        <v>47</v>
      </c>
      <c r="E351" s="10" t="s">
        <v>28</v>
      </c>
      <c r="F351" s="10" t="s">
        <v>68</v>
      </c>
      <c r="G351" s="10" t="s">
        <v>68</v>
      </c>
      <c r="H351" s="11">
        <v>0.5</v>
      </c>
      <c r="I351" s="9">
        <v>70</v>
      </c>
      <c r="J351" s="9">
        <v>21</v>
      </c>
      <c r="K351" s="9">
        <v>43</v>
      </c>
      <c r="L351" s="9">
        <v>6</v>
      </c>
      <c r="M351" s="9"/>
      <c r="N351" s="9">
        <f t="shared" si="39"/>
        <v>48</v>
      </c>
      <c r="O351" s="12">
        <f t="shared" si="40"/>
        <v>0.34285714285714286</v>
      </c>
      <c r="P351" s="9" t="s">
        <v>72</v>
      </c>
      <c r="Q351" s="9"/>
      <c r="R351" s="9"/>
      <c r="S351" s="9"/>
      <c r="T351" s="9"/>
      <c r="U351" s="9"/>
      <c r="V351" s="8"/>
      <c r="W351" s="11">
        <v>0.5</v>
      </c>
      <c r="X351" s="8">
        <v>70</v>
      </c>
      <c r="Y351" s="8">
        <v>21</v>
      </c>
      <c r="Z351" s="8">
        <v>43</v>
      </c>
      <c r="AA351" s="8">
        <v>6</v>
      </c>
      <c r="AB351" s="8">
        <v>0</v>
      </c>
      <c r="AC351" s="9">
        <f t="shared" si="44"/>
        <v>48</v>
      </c>
      <c r="AD351" s="12">
        <f t="shared" si="45"/>
        <v>0.34285714285714286</v>
      </c>
      <c r="AE351" s="9" t="s">
        <v>69</v>
      </c>
      <c r="AF351" s="8"/>
      <c r="AG351" s="8"/>
      <c r="AH351" s="8"/>
      <c r="AI351" s="8"/>
      <c r="AJ351" s="8"/>
      <c r="AK351" s="13">
        <f t="shared" si="41"/>
        <v>0.39785714285714285</v>
      </c>
      <c r="AL351" s="13">
        <f t="shared" si="42"/>
        <v>-5.4999999999999993E-2</v>
      </c>
      <c r="AM351" s="14">
        <f t="shared" si="43"/>
        <v>-7.7000000000000028</v>
      </c>
    </row>
    <row r="352" spans="1:39" x14ac:dyDescent="0.2">
      <c r="A352" s="8"/>
      <c r="B352" s="8" t="s">
        <v>181</v>
      </c>
      <c r="C352" s="8" t="s">
        <v>193</v>
      </c>
      <c r="D352" s="9">
        <v>47</v>
      </c>
      <c r="E352" s="10" t="s">
        <v>28</v>
      </c>
      <c r="F352" s="10" t="s">
        <v>84</v>
      </c>
      <c r="G352" s="10" t="s">
        <v>85</v>
      </c>
      <c r="H352" s="11">
        <v>0.5</v>
      </c>
      <c r="I352" s="9">
        <v>70</v>
      </c>
      <c r="J352" s="9">
        <v>37</v>
      </c>
      <c r="K352" s="9">
        <v>25</v>
      </c>
      <c r="L352" s="9">
        <v>8</v>
      </c>
      <c r="M352" s="9"/>
      <c r="N352" s="9">
        <f t="shared" si="39"/>
        <v>82</v>
      </c>
      <c r="O352" s="12">
        <f t="shared" si="40"/>
        <v>0.58571428571428574</v>
      </c>
      <c r="P352" s="9" t="s">
        <v>43</v>
      </c>
      <c r="Q352" s="9">
        <v>6</v>
      </c>
      <c r="R352" s="9">
        <v>2</v>
      </c>
      <c r="S352" s="9">
        <v>4</v>
      </c>
      <c r="T352" s="9">
        <v>0</v>
      </c>
      <c r="U352" s="9">
        <v>0.33300000000000002</v>
      </c>
      <c r="V352" s="8"/>
      <c r="W352" s="11">
        <v>0.5</v>
      </c>
      <c r="X352" s="8">
        <v>70</v>
      </c>
      <c r="Y352" s="8">
        <v>34</v>
      </c>
      <c r="Z352" s="8">
        <v>28</v>
      </c>
      <c r="AA352" s="8">
        <v>8</v>
      </c>
      <c r="AB352" s="8">
        <v>0</v>
      </c>
      <c r="AC352" s="9">
        <f t="shared" si="44"/>
        <v>76</v>
      </c>
      <c r="AD352" s="12">
        <f t="shared" si="45"/>
        <v>0.54285714285714282</v>
      </c>
      <c r="AE352" s="9" t="s">
        <v>39</v>
      </c>
      <c r="AF352" s="8">
        <v>14</v>
      </c>
      <c r="AG352" s="8">
        <v>7</v>
      </c>
      <c r="AH352" s="8">
        <v>7</v>
      </c>
      <c r="AI352" s="8">
        <v>0</v>
      </c>
      <c r="AJ352" s="8">
        <v>0.5</v>
      </c>
      <c r="AK352" s="13">
        <f t="shared" si="41"/>
        <v>0.5278571428571428</v>
      </c>
      <c r="AL352" s="13">
        <f t="shared" si="42"/>
        <v>5.785714285714294E-2</v>
      </c>
      <c r="AM352" s="14">
        <f t="shared" si="43"/>
        <v>8.1000000000000085</v>
      </c>
    </row>
    <row r="353" spans="1:39" x14ac:dyDescent="0.2">
      <c r="A353" s="8"/>
      <c r="B353" s="8" t="s">
        <v>167</v>
      </c>
      <c r="C353" s="8" t="s">
        <v>193</v>
      </c>
      <c r="D353" s="9">
        <v>47</v>
      </c>
      <c r="E353" s="10" t="s">
        <v>28</v>
      </c>
      <c r="F353" s="10" t="s">
        <v>87</v>
      </c>
      <c r="G353" s="10" t="s">
        <v>87</v>
      </c>
      <c r="H353" s="11">
        <v>0.5</v>
      </c>
      <c r="I353" s="9">
        <v>70</v>
      </c>
      <c r="J353" s="9">
        <v>31</v>
      </c>
      <c r="K353" s="9">
        <v>27</v>
      </c>
      <c r="L353" s="9">
        <v>12</v>
      </c>
      <c r="M353" s="9"/>
      <c r="N353" s="9">
        <f t="shared" si="39"/>
        <v>74</v>
      </c>
      <c r="O353" s="12">
        <f t="shared" si="40"/>
        <v>0.52857142857142858</v>
      </c>
      <c r="P353" s="9" t="s">
        <v>35</v>
      </c>
      <c r="Q353" s="9">
        <v>12</v>
      </c>
      <c r="R353" s="9">
        <v>6</v>
      </c>
      <c r="S353" s="9">
        <v>6</v>
      </c>
      <c r="T353" s="9">
        <v>0</v>
      </c>
      <c r="U353" s="9">
        <v>0.5</v>
      </c>
      <c r="V353" s="8"/>
      <c r="W353" s="11">
        <v>0.5</v>
      </c>
      <c r="X353" s="8">
        <v>70</v>
      </c>
      <c r="Y353" s="8">
        <v>40</v>
      </c>
      <c r="Z353" s="8">
        <v>23</v>
      </c>
      <c r="AA353" s="8">
        <v>7</v>
      </c>
      <c r="AB353" s="8">
        <v>0</v>
      </c>
      <c r="AC353" s="9">
        <f t="shared" si="44"/>
        <v>87</v>
      </c>
      <c r="AD353" s="12">
        <f t="shared" si="45"/>
        <v>0.62142857142857144</v>
      </c>
      <c r="AE353" s="9" t="s">
        <v>30</v>
      </c>
      <c r="AF353" s="8">
        <v>7</v>
      </c>
      <c r="AG353" s="8">
        <v>3</v>
      </c>
      <c r="AH353" s="8">
        <v>4</v>
      </c>
      <c r="AI353" s="8">
        <v>0</v>
      </c>
      <c r="AJ353" s="8">
        <v>0.42899999999999999</v>
      </c>
      <c r="AK353" s="13">
        <f t="shared" si="41"/>
        <v>0.57892857142857146</v>
      </c>
      <c r="AL353" s="13">
        <f t="shared" si="42"/>
        <v>-5.0357142857142878E-2</v>
      </c>
      <c r="AM353" s="14">
        <f t="shared" si="43"/>
        <v>-7.0500000000000114</v>
      </c>
    </row>
    <row r="354" spans="1:39" x14ac:dyDescent="0.2">
      <c r="A354" s="8"/>
      <c r="B354" s="8" t="s">
        <v>175</v>
      </c>
      <c r="C354" s="8" t="s">
        <v>193</v>
      </c>
      <c r="D354" s="9">
        <v>53</v>
      </c>
      <c r="E354" s="10" t="s">
        <v>28</v>
      </c>
      <c r="F354" s="10" t="s">
        <v>29</v>
      </c>
      <c r="G354" s="10" t="s">
        <v>29</v>
      </c>
      <c r="H354" s="11">
        <v>0.5</v>
      </c>
      <c r="I354" s="9">
        <v>70</v>
      </c>
      <c r="J354" s="9">
        <v>41</v>
      </c>
      <c r="K354" s="9">
        <v>21</v>
      </c>
      <c r="L354" s="9">
        <v>8</v>
      </c>
      <c r="M354" s="9"/>
      <c r="N354" s="9">
        <f t="shared" si="39"/>
        <v>90</v>
      </c>
      <c r="O354" s="12">
        <f t="shared" si="40"/>
        <v>0.6428571428571429</v>
      </c>
      <c r="P354" s="9" t="s">
        <v>30</v>
      </c>
      <c r="Q354" s="9">
        <v>10</v>
      </c>
      <c r="R354" s="9">
        <v>8</v>
      </c>
      <c r="S354" s="9">
        <v>2</v>
      </c>
      <c r="T354" s="9">
        <v>0</v>
      </c>
      <c r="U354" s="9">
        <v>0.8</v>
      </c>
      <c r="V354" s="8" t="s">
        <v>44</v>
      </c>
      <c r="W354" s="11">
        <v>0.5</v>
      </c>
      <c r="X354" s="8">
        <v>70</v>
      </c>
      <c r="Y354" s="8">
        <v>36</v>
      </c>
      <c r="Z354" s="8">
        <v>23</v>
      </c>
      <c r="AA354" s="8">
        <v>11</v>
      </c>
      <c r="AB354" s="8">
        <v>0</v>
      </c>
      <c r="AC354" s="9">
        <f t="shared" si="44"/>
        <v>83</v>
      </c>
      <c r="AD354" s="12">
        <f t="shared" si="45"/>
        <v>0.59285714285714286</v>
      </c>
      <c r="AE354" s="9" t="s">
        <v>43</v>
      </c>
      <c r="AF354" s="8">
        <v>13</v>
      </c>
      <c r="AG354" s="8">
        <v>8</v>
      </c>
      <c r="AH354" s="8">
        <v>5</v>
      </c>
      <c r="AI354" s="8">
        <v>0</v>
      </c>
      <c r="AJ354" s="8">
        <v>0.61499999999999999</v>
      </c>
      <c r="AK354" s="13">
        <f t="shared" si="41"/>
        <v>0.56035714285714289</v>
      </c>
      <c r="AL354" s="13">
        <f t="shared" si="42"/>
        <v>8.2500000000000018E-2</v>
      </c>
      <c r="AM354" s="14">
        <f t="shared" si="43"/>
        <v>11.549999999999997</v>
      </c>
    </row>
    <row r="355" spans="1:39" x14ac:dyDescent="0.2">
      <c r="A355" s="8"/>
      <c r="B355" s="8" t="s">
        <v>194</v>
      </c>
      <c r="C355" s="8" t="s">
        <v>193</v>
      </c>
      <c r="D355" s="9">
        <v>39</v>
      </c>
      <c r="E355" s="10" t="s">
        <v>28</v>
      </c>
      <c r="F355" s="10" t="s">
        <v>92</v>
      </c>
      <c r="G355" s="10" t="s">
        <v>92</v>
      </c>
      <c r="H355" s="11">
        <v>0.5</v>
      </c>
      <c r="I355" s="9">
        <v>50</v>
      </c>
      <c r="J355" s="9">
        <v>13</v>
      </c>
      <c r="K355" s="9">
        <v>31</v>
      </c>
      <c r="L355" s="9">
        <v>6</v>
      </c>
      <c r="M355" s="9"/>
      <c r="N355" s="9">
        <f t="shared" si="39"/>
        <v>32</v>
      </c>
      <c r="O355" s="12">
        <f t="shared" si="40"/>
        <v>0.32</v>
      </c>
      <c r="P355" s="9" t="s">
        <v>69</v>
      </c>
      <c r="Q355" s="9"/>
      <c r="R355" s="9"/>
      <c r="S355" s="9"/>
      <c r="T355" s="9"/>
      <c r="U355" s="9"/>
      <c r="V355" s="8"/>
      <c r="W355" s="11">
        <v>0.5</v>
      </c>
      <c r="X355" s="8">
        <v>70</v>
      </c>
      <c r="Y355" s="8">
        <v>20</v>
      </c>
      <c r="Z355" s="8">
        <v>38</v>
      </c>
      <c r="AA355" s="8">
        <v>12</v>
      </c>
      <c r="AB355" s="8">
        <v>0</v>
      </c>
      <c r="AC355" s="9">
        <f t="shared" si="44"/>
        <v>52</v>
      </c>
      <c r="AD355" s="12">
        <f t="shared" si="45"/>
        <v>0.37142857142857144</v>
      </c>
      <c r="AE355" s="9" t="s">
        <v>72</v>
      </c>
      <c r="AF355" s="8"/>
      <c r="AG355" s="8"/>
      <c r="AH355" s="8"/>
      <c r="AI355" s="8"/>
      <c r="AJ355" s="8"/>
      <c r="AK355" s="13">
        <f t="shared" si="41"/>
        <v>0.41642857142857143</v>
      </c>
      <c r="AL355" s="13">
        <f t="shared" si="42"/>
        <v>-9.6428571428571419E-2</v>
      </c>
      <c r="AM355" s="14">
        <f t="shared" si="43"/>
        <v>-9.6428571428571459</v>
      </c>
    </row>
    <row r="356" spans="1:39" x14ac:dyDescent="0.2">
      <c r="A356" s="8"/>
      <c r="B356" s="8" t="s">
        <v>190</v>
      </c>
      <c r="C356" s="8" t="s">
        <v>193</v>
      </c>
      <c r="D356" s="9">
        <v>36</v>
      </c>
      <c r="E356" s="10" t="s">
        <v>28</v>
      </c>
      <c r="F356" s="10" t="s">
        <v>92</v>
      </c>
      <c r="G356" s="10" t="s">
        <v>92</v>
      </c>
      <c r="H356" s="11">
        <v>0.5</v>
      </c>
      <c r="I356" s="9">
        <v>20</v>
      </c>
      <c r="J356" s="9">
        <v>5</v>
      </c>
      <c r="K356" s="9">
        <v>10</v>
      </c>
      <c r="L356" s="9">
        <v>5</v>
      </c>
      <c r="M356" s="9"/>
      <c r="N356" s="9">
        <f t="shared" si="39"/>
        <v>15</v>
      </c>
      <c r="O356" s="12">
        <f t="shared" si="40"/>
        <v>0.375</v>
      </c>
      <c r="P356" s="9" t="s">
        <v>69</v>
      </c>
      <c r="Q356" s="9"/>
      <c r="R356" s="9"/>
      <c r="S356" s="9"/>
      <c r="T356" s="9"/>
      <c r="U356" s="9"/>
      <c r="V356" s="8"/>
      <c r="W356" s="11">
        <v>0.5</v>
      </c>
      <c r="X356" s="8">
        <v>70</v>
      </c>
      <c r="Y356" s="8">
        <v>20</v>
      </c>
      <c r="Z356" s="8">
        <v>38</v>
      </c>
      <c r="AA356" s="8">
        <v>12</v>
      </c>
      <c r="AB356" s="8">
        <v>0</v>
      </c>
      <c r="AC356" s="9">
        <f t="shared" si="44"/>
        <v>52</v>
      </c>
      <c r="AD356" s="12">
        <f t="shared" si="45"/>
        <v>0.37142857142857144</v>
      </c>
      <c r="AE356" s="9" t="s">
        <v>72</v>
      </c>
      <c r="AF356" s="8"/>
      <c r="AG356" s="8"/>
      <c r="AH356" s="8"/>
      <c r="AI356" s="8"/>
      <c r="AJ356" s="8"/>
      <c r="AK356" s="13">
        <f t="shared" si="41"/>
        <v>0.41642857142857143</v>
      </c>
      <c r="AL356" s="13">
        <f t="shared" si="42"/>
        <v>-4.1428571428571426E-2</v>
      </c>
      <c r="AM356" s="14">
        <f t="shared" si="43"/>
        <v>-1.6571428571428584</v>
      </c>
    </row>
    <row r="357" spans="1:39" x14ac:dyDescent="0.2">
      <c r="A357" s="8"/>
      <c r="B357" s="8" t="s">
        <v>183</v>
      </c>
      <c r="C357" s="8" t="s">
        <v>193</v>
      </c>
      <c r="D357" s="9">
        <v>47</v>
      </c>
      <c r="E357" s="10" t="s">
        <v>28</v>
      </c>
      <c r="F357" s="10" t="s">
        <v>41</v>
      </c>
      <c r="G357" s="10" t="s">
        <v>41</v>
      </c>
      <c r="H357" s="11">
        <v>0.5</v>
      </c>
      <c r="I357" s="9">
        <v>70</v>
      </c>
      <c r="J357" s="9">
        <v>34</v>
      </c>
      <c r="K357" s="9">
        <v>25</v>
      </c>
      <c r="L357" s="9">
        <v>11</v>
      </c>
      <c r="M357" s="9"/>
      <c r="N357" s="9">
        <f t="shared" si="39"/>
        <v>79</v>
      </c>
      <c r="O357" s="12">
        <f t="shared" si="40"/>
        <v>0.56428571428571428</v>
      </c>
      <c r="P357" s="9" t="s">
        <v>39</v>
      </c>
      <c r="Q357" s="9">
        <v>4</v>
      </c>
      <c r="R357" s="9">
        <v>0</v>
      </c>
      <c r="S357" s="9">
        <v>4</v>
      </c>
      <c r="T357" s="9">
        <v>0</v>
      </c>
      <c r="U357" s="9">
        <v>0</v>
      </c>
      <c r="V357" s="8"/>
      <c r="W357" s="11">
        <v>0.5</v>
      </c>
      <c r="X357" s="8">
        <v>70</v>
      </c>
      <c r="Y357" s="8">
        <v>30</v>
      </c>
      <c r="Z357" s="8">
        <v>26</v>
      </c>
      <c r="AA357" s="8">
        <v>14</v>
      </c>
      <c r="AB357" s="8">
        <v>0</v>
      </c>
      <c r="AC357" s="9">
        <f t="shared" si="44"/>
        <v>74</v>
      </c>
      <c r="AD357" s="12">
        <f t="shared" si="45"/>
        <v>0.52857142857142858</v>
      </c>
      <c r="AE357" s="9" t="s">
        <v>35</v>
      </c>
      <c r="AF357" s="8">
        <v>6</v>
      </c>
      <c r="AG357" s="8">
        <v>2</v>
      </c>
      <c r="AH357" s="8">
        <v>4</v>
      </c>
      <c r="AI357" s="8">
        <v>0</v>
      </c>
      <c r="AJ357" s="8">
        <v>0.33300000000000002</v>
      </c>
      <c r="AK357" s="13">
        <f t="shared" si="41"/>
        <v>0.51857142857142857</v>
      </c>
      <c r="AL357" s="13">
        <f t="shared" si="42"/>
        <v>4.5714285714285707E-2</v>
      </c>
      <c r="AM357" s="14">
        <f t="shared" si="43"/>
        <v>6.4000000000000057</v>
      </c>
    </row>
    <row r="358" spans="1:39" x14ac:dyDescent="0.2">
      <c r="A358" s="8"/>
      <c r="B358" s="8" t="s">
        <v>195</v>
      </c>
      <c r="C358" s="8" t="s">
        <v>196</v>
      </c>
      <c r="D358" s="9">
        <v>34</v>
      </c>
      <c r="E358" s="10" t="s">
        <v>28</v>
      </c>
      <c r="F358" s="10" t="s">
        <v>68</v>
      </c>
      <c r="G358" s="10" t="s">
        <v>68</v>
      </c>
      <c r="H358" s="11">
        <v>0.5</v>
      </c>
      <c r="I358" s="9">
        <v>70</v>
      </c>
      <c r="J358" s="9">
        <v>17</v>
      </c>
      <c r="K358" s="9">
        <v>43</v>
      </c>
      <c r="L358" s="9">
        <v>10</v>
      </c>
      <c r="M358" s="9"/>
      <c r="N358" s="9">
        <f t="shared" si="39"/>
        <v>44</v>
      </c>
      <c r="O358" s="12">
        <f t="shared" si="40"/>
        <v>0.31428571428571428</v>
      </c>
      <c r="P358" s="9" t="s">
        <v>69</v>
      </c>
      <c r="Q358" s="9"/>
      <c r="R358" s="9"/>
      <c r="S358" s="9"/>
      <c r="T358" s="9"/>
      <c r="U358" s="9"/>
      <c r="V358" s="8"/>
      <c r="W358" s="11">
        <v>0.5</v>
      </c>
      <c r="X358" s="8">
        <v>70</v>
      </c>
      <c r="Y358" s="8">
        <v>21</v>
      </c>
      <c r="Z358" s="8">
        <v>43</v>
      </c>
      <c r="AA358" s="8">
        <v>6</v>
      </c>
      <c r="AB358" s="8">
        <v>0</v>
      </c>
      <c r="AC358" s="9">
        <f t="shared" si="44"/>
        <v>48</v>
      </c>
      <c r="AD358" s="12">
        <f t="shared" si="45"/>
        <v>0.34285714285714286</v>
      </c>
      <c r="AE358" s="9" t="s">
        <v>72</v>
      </c>
      <c r="AF358" s="8"/>
      <c r="AG358" s="8"/>
      <c r="AH358" s="8"/>
      <c r="AI358" s="8"/>
      <c r="AJ358" s="8"/>
      <c r="AK358" s="13">
        <f t="shared" si="41"/>
        <v>0.39785714285714285</v>
      </c>
      <c r="AL358" s="13">
        <f t="shared" si="42"/>
        <v>-8.3571428571428574E-2</v>
      </c>
      <c r="AM358" s="14">
        <f t="shared" si="43"/>
        <v>-11.700000000000003</v>
      </c>
    </row>
    <row r="359" spans="1:39" x14ac:dyDescent="0.2">
      <c r="A359" s="8"/>
      <c r="B359" s="8" t="s">
        <v>181</v>
      </c>
      <c r="C359" s="8" t="s">
        <v>196</v>
      </c>
      <c r="D359" s="9">
        <v>48</v>
      </c>
      <c r="E359" s="10" t="s">
        <v>28</v>
      </c>
      <c r="F359" s="10" t="s">
        <v>84</v>
      </c>
      <c r="G359" s="10" t="s">
        <v>85</v>
      </c>
      <c r="H359" s="11">
        <v>0.5</v>
      </c>
      <c r="I359" s="9">
        <v>70</v>
      </c>
      <c r="J359" s="9">
        <v>41</v>
      </c>
      <c r="K359" s="9">
        <v>17</v>
      </c>
      <c r="L359" s="9">
        <v>12</v>
      </c>
      <c r="M359" s="9"/>
      <c r="N359" s="9">
        <f t="shared" si="39"/>
        <v>94</v>
      </c>
      <c r="O359" s="12">
        <f t="shared" si="40"/>
        <v>0.67142857142857137</v>
      </c>
      <c r="P359" s="9" t="s">
        <v>30</v>
      </c>
      <c r="Q359" s="9">
        <v>6</v>
      </c>
      <c r="R359" s="9">
        <v>2</v>
      </c>
      <c r="S359" s="9">
        <v>4</v>
      </c>
      <c r="T359" s="9">
        <v>0</v>
      </c>
      <c r="U359" s="9">
        <v>0.33300000000000002</v>
      </c>
      <c r="V359" s="8"/>
      <c r="W359" s="11">
        <v>0.5</v>
      </c>
      <c r="X359" s="8">
        <v>70</v>
      </c>
      <c r="Y359" s="8">
        <v>37</v>
      </c>
      <c r="Z359" s="8">
        <v>25</v>
      </c>
      <c r="AA359" s="8">
        <v>8</v>
      </c>
      <c r="AB359" s="8">
        <v>0</v>
      </c>
      <c r="AC359" s="9">
        <f t="shared" si="44"/>
        <v>82</v>
      </c>
      <c r="AD359" s="12">
        <f t="shared" si="45"/>
        <v>0.58571428571428574</v>
      </c>
      <c r="AE359" s="9" t="s">
        <v>43</v>
      </c>
      <c r="AF359" s="8">
        <v>6</v>
      </c>
      <c r="AG359" s="8">
        <v>2</v>
      </c>
      <c r="AH359" s="8">
        <v>4</v>
      </c>
      <c r="AI359" s="8">
        <v>0</v>
      </c>
      <c r="AJ359" s="8">
        <v>0.33300000000000002</v>
      </c>
      <c r="AK359" s="13">
        <f t="shared" si="41"/>
        <v>0.55571428571428572</v>
      </c>
      <c r="AL359" s="13">
        <f t="shared" si="42"/>
        <v>0.11571428571428566</v>
      </c>
      <c r="AM359" s="14">
        <f t="shared" si="43"/>
        <v>16.200000000000003</v>
      </c>
    </row>
    <row r="360" spans="1:39" x14ac:dyDescent="0.2">
      <c r="A360" s="8"/>
      <c r="B360" s="8" t="s">
        <v>167</v>
      </c>
      <c r="C360" s="8" t="s">
        <v>196</v>
      </c>
      <c r="D360" s="9">
        <v>48</v>
      </c>
      <c r="E360" s="10" t="s">
        <v>28</v>
      </c>
      <c r="F360" s="10" t="s">
        <v>87</v>
      </c>
      <c r="G360" s="10" t="s">
        <v>87</v>
      </c>
      <c r="H360" s="11">
        <v>0.5</v>
      </c>
      <c r="I360" s="9">
        <v>70</v>
      </c>
      <c r="J360" s="9">
        <v>27</v>
      </c>
      <c r="K360" s="9">
        <v>39</v>
      </c>
      <c r="L360" s="9">
        <v>4</v>
      </c>
      <c r="M360" s="9"/>
      <c r="N360" s="9">
        <f t="shared" si="39"/>
        <v>58</v>
      </c>
      <c r="O360" s="12">
        <f t="shared" si="40"/>
        <v>0.41428571428571431</v>
      </c>
      <c r="P360" s="9" t="s">
        <v>72</v>
      </c>
      <c r="Q360" s="9"/>
      <c r="R360" s="9"/>
      <c r="S360" s="9"/>
      <c r="T360" s="9"/>
      <c r="U360" s="9"/>
      <c r="V360" s="8"/>
      <c r="W360" s="11">
        <v>0.5</v>
      </c>
      <c r="X360" s="8">
        <v>70</v>
      </c>
      <c r="Y360" s="8">
        <v>31</v>
      </c>
      <c r="Z360" s="8">
        <v>27</v>
      </c>
      <c r="AA360" s="8">
        <v>12</v>
      </c>
      <c r="AB360" s="8">
        <v>0</v>
      </c>
      <c r="AC360" s="9">
        <f t="shared" si="44"/>
        <v>74</v>
      </c>
      <c r="AD360" s="12">
        <f t="shared" si="45"/>
        <v>0.52857142857142858</v>
      </c>
      <c r="AE360" s="9" t="s">
        <v>35</v>
      </c>
      <c r="AF360" s="8">
        <v>12</v>
      </c>
      <c r="AG360" s="8">
        <v>6</v>
      </c>
      <c r="AH360" s="8">
        <v>6</v>
      </c>
      <c r="AI360" s="8">
        <v>0</v>
      </c>
      <c r="AJ360" s="8">
        <v>0.5</v>
      </c>
      <c r="AK360" s="13">
        <f t="shared" si="41"/>
        <v>0.51857142857142857</v>
      </c>
      <c r="AL360" s="13">
        <f t="shared" si="42"/>
        <v>-0.10428571428571426</v>
      </c>
      <c r="AM360" s="14">
        <f t="shared" si="43"/>
        <v>-14.599999999999994</v>
      </c>
    </row>
    <row r="361" spans="1:39" x14ac:dyDescent="0.2">
      <c r="A361" s="8"/>
      <c r="B361" s="8" t="s">
        <v>175</v>
      </c>
      <c r="C361" s="8" t="s">
        <v>196</v>
      </c>
      <c r="D361" s="9">
        <v>54</v>
      </c>
      <c r="E361" s="10" t="s">
        <v>28</v>
      </c>
      <c r="F361" s="10" t="s">
        <v>29</v>
      </c>
      <c r="G361" s="10" t="s">
        <v>29</v>
      </c>
      <c r="H361" s="11">
        <v>0.5</v>
      </c>
      <c r="I361" s="9">
        <v>70</v>
      </c>
      <c r="J361" s="9">
        <v>32</v>
      </c>
      <c r="K361" s="9">
        <v>25</v>
      </c>
      <c r="L361" s="9">
        <v>13</v>
      </c>
      <c r="M361" s="9"/>
      <c r="N361" s="9">
        <f t="shared" si="39"/>
        <v>77</v>
      </c>
      <c r="O361" s="12">
        <f t="shared" si="40"/>
        <v>0.55000000000000004</v>
      </c>
      <c r="P361" s="9" t="s">
        <v>43</v>
      </c>
      <c r="Q361" s="9">
        <v>10</v>
      </c>
      <c r="R361" s="9">
        <v>6</v>
      </c>
      <c r="S361" s="9">
        <v>4</v>
      </c>
      <c r="T361" s="9">
        <v>0</v>
      </c>
      <c r="U361" s="9">
        <v>0.6</v>
      </c>
      <c r="V361" s="8"/>
      <c r="W361" s="11">
        <v>0.5</v>
      </c>
      <c r="X361" s="8">
        <v>70</v>
      </c>
      <c r="Y361" s="8">
        <v>41</v>
      </c>
      <c r="Z361" s="8">
        <v>21</v>
      </c>
      <c r="AA361" s="8">
        <v>8</v>
      </c>
      <c r="AB361" s="8">
        <v>0</v>
      </c>
      <c r="AC361" s="9">
        <f t="shared" si="44"/>
        <v>90</v>
      </c>
      <c r="AD361" s="12">
        <f t="shared" si="45"/>
        <v>0.6428571428571429</v>
      </c>
      <c r="AE361" s="9" t="s">
        <v>30</v>
      </c>
      <c r="AF361" s="8">
        <v>10</v>
      </c>
      <c r="AG361" s="8">
        <v>8</v>
      </c>
      <c r="AH361" s="8">
        <v>2</v>
      </c>
      <c r="AI361" s="8">
        <v>0</v>
      </c>
      <c r="AJ361" s="8">
        <v>0.8</v>
      </c>
      <c r="AK361" s="13">
        <f t="shared" si="41"/>
        <v>0.59285714285714286</v>
      </c>
      <c r="AL361" s="13">
        <f t="shared" si="42"/>
        <v>-4.2857142857142816E-2</v>
      </c>
      <c r="AM361" s="14">
        <f t="shared" si="43"/>
        <v>-6</v>
      </c>
    </row>
    <row r="362" spans="1:39" x14ac:dyDescent="0.2">
      <c r="A362" s="8"/>
      <c r="B362" s="8" t="s">
        <v>194</v>
      </c>
      <c r="C362" s="8" t="s">
        <v>196</v>
      </c>
      <c r="D362" s="9">
        <v>40</v>
      </c>
      <c r="E362" s="10" t="s">
        <v>28</v>
      </c>
      <c r="F362" s="10" t="s">
        <v>92</v>
      </c>
      <c r="G362" s="10" t="s">
        <v>92</v>
      </c>
      <c r="H362" s="11">
        <v>0.5</v>
      </c>
      <c r="I362" s="9">
        <v>70</v>
      </c>
      <c r="J362" s="9">
        <v>30</v>
      </c>
      <c r="K362" s="9">
        <v>28</v>
      </c>
      <c r="L362" s="9">
        <v>12</v>
      </c>
      <c r="M362" s="9"/>
      <c r="N362" s="9">
        <f t="shared" si="39"/>
        <v>72</v>
      </c>
      <c r="O362" s="12">
        <f t="shared" si="40"/>
        <v>0.51428571428571423</v>
      </c>
      <c r="P362" s="9" t="s">
        <v>35</v>
      </c>
      <c r="Q362" s="9">
        <v>4</v>
      </c>
      <c r="R362" s="9">
        <v>0</v>
      </c>
      <c r="S362" s="9">
        <v>4</v>
      </c>
      <c r="T362" s="9">
        <v>0</v>
      </c>
      <c r="U362" s="9">
        <v>0</v>
      </c>
      <c r="V362" s="8"/>
      <c r="W362" s="11">
        <v>0.5</v>
      </c>
      <c r="X362" s="8">
        <v>70</v>
      </c>
      <c r="Y362" s="8">
        <v>18</v>
      </c>
      <c r="Z362" s="8">
        <v>41</v>
      </c>
      <c r="AA362" s="8">
        <v>11</v>
      </c>
      <c r="AB362" s="8">
        <v>0</v>
      </c>
      <c r="AC362" s="9">
        <f t="shared" si="44"/>
        <v>47</v>
      </c>
      <c r="AD362" s="12">
        <f t="shared" si="45"/>
        <v>0.33571428571428569</v>
      </c>
      <c r="AE362" s="9" t="s">
        <v>69</v>
      </c>
      <c r="AF362" s="8"/>
      <c r="AG362" s="8"/>
      <c r="AH362" s="8"/>
      <c r="AI362" s="8"/>
      <c r="AJ362" s="8"/>
      <c r="AK362" s="13">
        <f t="shared" si="41"/>
        <v>0.39321428571428568</v>
      </c>
      <c r="AL362" s="13">
        <f t="shared" si="42"/>
        <v>0.12107142857142855</v>
      </c>
      <c r="AM362" s="14">
        <f t="shared" si="43"/>
        <v>16.950000000000003</v>
      </c>
    </row>
    <row r="363" spans="1:39" x14ac:dyDescent="0.2">
      <c r="A363" s="8"/>
      <c r="B363" s="8" t="s">
        <v>183</v>
      </c>
      <c r="C363" s="8" t="s">
        <v>196</v>
      </c>
      <c r="D363" s="9">
        <v>48</v>
      </c>
      <c r="E363" s="10" t="s">
        <v>28</v>
      </c>
      <c r="F363" s="10" t="s">
        <v>41</v>
      </c>
      <c r="G363" s="10" t="s">
        <v>41</v>
      </c>
      <c r="H363" s="11">
        <v>0.5</v>
      </c>
      <c r="I363" s="9">
        <v>70</v>
      </c>
      <c r="J363" s="9">
        <v>32</v>
      </c>
      <c r="K363" s="9">
        <v>27</v>
      </c>
      <c r="L363" s="9">
        <v>11</v>
      </c>
      <c r="M363" s="9"/>
      <c r="N363" s="9">
        <f t="shared" si="39"/>
        <v>75</v>
      </c>
      <c r="O363" s="12">
        <f t="shared" si="40"/>
        <v>0.5357142857142857</v>
      </c>
      <c r="P363" s="9" t="s">
        <v>39</v>
      </c>
      <c r="Q363" s="9">
        <v>12</v>
      </c>
      <c r="R363" s="9">
        <v>8</v>
      </c>
      <c r="S363" s="9">
        <v>4</v>
      </c>
      <c r="T363" s="9">
        <v>0</v>
      </c>
      <c r="U363" s="9">
        <v>0.66700000000000004</v>
      </c>
      <c r="V363" s="8" t="s">
        <v>44</v>
      </c>
      <c r="W363" s="11">
        <v>0.5</v>
      </c>
      <c r="X363" s="8">
        <v>70</v>
      </c>
      <c r="Y363" s="8">
        <v>34</v>
      </c>
      <c r="Z363" s="8">
        <v>25</v>
      </c>
      <c r="AA363" s="8">
        <v>11</v>
      </c>
      <c r="AB363" s="8">
        <v>0</v>
      </c>
      <c r="AC363" s="9">
        <f t="shared" si="44"/>
        <v>79</v>
      </c>
      <c r="AD363" s="12">
        <f t="shared" si="45"/>
        <v>0.56428571428571428</v>
      </c>
      <c r="AE363" s="9" t="s">
        <v>39</v>
      </c>
      <c r="AF363" s="8">
        <v>4</v>
      </c>
      <c r="AG363" s="8">
        <v>0</v>
      </c>
      <c r="AH363" s="8">
        <v>4</v>
      </c>
      <c r="AI363" s="8">
        <v>0</v>
      </c>
      <c r="AJ363" s="8">
        <v>0</v>
      </c>
      <c r="AK363" s="13">
        <f t="shared" si="41"/>
        <v>0.54178571428571431</v>
      </c>
      <c r="AL363" s="13">
        <f t="shared" si="42"/>
        <v>-6.0714285714286165E-3</v>
      </c>
      <c r="AM363" s="14">
        <f t="shared" si="43"/>
        <v>-0.85000000000000853</v>
      </c>
    </row>
    <row r="364" spans="1:39" x14ac:dyDescent="0.2">
      <c r="A364" s="8"/>
      <c r="B364" s="8" t="s">
        <v>195</v>
      </c>
      <c r="C364" s="8" t="s">
        <v>197</v>
      </c>
      <c r="D364" s="9">
        <v>35</v>
      </c>
      <c r="E364" s="10" t="s">
        <v>28</v>
      </c>
      <c r="F364" s="10" t="s">
        <v>68</v>
      </c>
      <c r="G364" s="10" t="s">
        <v>68</v>
      </c>
      <c r="H364" s="11">
        <v>0.5</v>
      </c>
      <c r="I364" s="9">
        <v>74</v>
      </c>
      <c r="J364" s="9">
        <v>37</v>
      </c>
      <c r="K364" s="9">
        <v>27</v>
      </c>
      <c r="L364" s="9">
        <v>10</v>
      </c>
      <c r="M364" s="9"/>
      <c r="N364" s="9">
        <f t="shared" si="39"/>
        <v>84</v>
      </c>
      <c r="O364" s="12">
        <f t="shared" si="40"/>
        <v>0.56756756756756754</v>
      </c>
      <c r="P364" s="9" t="s">
        <v>39</v>
      </c>
      <c r="Q364" s="9">
        <v>4</v>
      </c>
      <c r="R364" s="9">
        <v>0</v>
      </c>
      <c r="S364" s="9">
        <v>4</v>
      </c>
      <c r="T364" s="9">
        <v>0</v>
      </c>
      <c r="U364" s="9">
        <v>0</v>
      </c>
      <c r="V364" s="8"/>
      <c r="W364" s="11">
        <v>0.5</v>
      </c>
      <c r="X364" s="8">
        <v>70</v>
      </c>
      <c r="Y364" s="8">
        <v>17</v>
      </c>
      <c r="Z364" s="8">
        <v>43</v>
      </c>
      <c r="AA364" s="8">
        <v>10</v>
      </c>
      <c r="AB364" s="8">
        <v>0</v>
      </c>
      <c r="AC364" s="9">
        <f t="shared" si="44"/>
        <v>44</v>
      </c>
      <c r="AD364" s="12">
        <f t="shared" si="45"/>
        <v>0.31428571428571428</v>
      </c>
      <c r="AE364" s="9" t="s">
        <v>69</v>
      </c>
      <c r="AF364" s="8"/>
      <c r="AG364" s="8"/>
      <c r="AH364" s="8"/>
      <c r="AI364" s="8"/>
      <c r="AJ364" s="8"/>
      <c r="AK364" s="13">
        <f t="shared" si="41"/>
        <v>0.37928571428571428</v>
      </c>
      <c r="AL364" s="13">
        <f t="shared" si="42"/>
        <v>0.18828185328185326</v>
      </c>
      <c r="AM364" s="14">
        <f t="shared" si="43"/>
        <v>27.865714285714283</v>
      </c>
    </row>
    <row r="365" spans="1:39" x14ac:dyDescent="0.2">
      <c r="A365" s="8"/>
      <c r="B365" s="8" t="s">
        <v>181</v>
      </c>
      <c r="C365" s="8" t="s">
        <v>197</v>
      </c>
      <c r="D365" s="9">
        <v>49</v>
      </c>
      <c r="E365" s="10" t="s">
        <v>28</v>
      </c>
      <c r="F365" s="10" t="s">
        <v>84</v>
      </c>
      <c r="G365" s="10" t="s">
        <v>85</v>
      </c>
      <c r="H365" s="11">
        <v>0.5</v>
      </c>
      <c r="I365" s="9">
        <v>74</v>
      </c>
      <c r="J365" s="9">
        <v>32</v>
      </c>
      <c r="K365" s="9">
        <v>26</v>
      </c>
      <c r="L365" s="9">
        <v>16</v>
      </c>
      <c r="M365" s="9"/>
      <c r="N365" s="9">
        <f t="shared" si="39"/>
        <v>80</v>
      </c>
      <c r="O365" s="12">
        <f t="shared" si="40"/>
        <v>0.54054054054054057</v>
      </c>
      <c r="P365" s="9" t="s">
        <v>35</v>
      </c>
      <c r="Q365" s="9">
        <v>11</v>
      </c>
      <c r="R365" s="9">
        <v>5</v>
      </c>
      <c r="S365" s="9">
        <v>6</v>
      </c>
      <c r="T365" s="9">
        <v>0</v>
      </c>
      <c r="U365" s="9">
        <v>0.45500000000000002</v>
      </c>
      <c r="V365" s="8"/>
      <c r="W365" s="11">
        <v>0.5</v>
      </c>
      <c r="X365" s="8">
        <v>70</v>
      </c>
      <c r="Y365" s="8">
        <v>41</v>
      </c>
      <c r="Z365" s="8">
        <v>17</v>
      </c>
      <c r="AA365" s="8">
        <v>12</v>
      </c>
      <c r="AB365" s="8">
        <v>0</v>
      </c>
      <c r="AC365" s="9">
        <f t="shared" si="44"/>
        <v>94</v>
      </c>
      <c r="AD365" s="12">
        <f t="shared" si="45"/>
        <v>0.67142857142857137</v>
      </c>
      <c r="AE365" s="9" t="s">
        <v>30</v>
      </c>
      <c r="AF365" s="8">
        <v>6</v>
      </c>
      <c r="AG365" s="8">
        <v>2</v>
      </c>
      <c r="AH365" s="8">
        <v>4</v>
      </c>
      <c r="AI365" s="8">
        <v>0</v>
      </c>
      <c r="AJ365" s="8">
        <v>0.33300000000000002</v>
      </c>
      <c r="AK365" s="13">
        <f t="shared" si="41"/>
        <v>0.61142857142857143</v>
      </c>
      <c r="AL365" s="13">
        <f t="shared" si="42"/>
        <v>-7.0888030888030862E-2</v>
      </c>
      <c r="AM365" s="14">
        <f t="shared" si="43"/>
        <v>-10.491428571428571</v>
      </c>
    </row>
    <row r="366" spans="1:39" x14ac:dyDescent="0.2">
      <c r="A366" s="8"/>
      <c r="B366" s="8" t="s">
        <v>167</v>
      </c>
      <c r="C366" s="8" t="s">
        <v>197</v>
      </c>
      <c r="D366" s="9">
        <v>49</v>
      </c>
      <c r="E366" s="10" t="s">
        <v>28</v>
      </c>
      <c r="F366" s="10" t="s">
        <v>87</v>
      </c>
      <c r="G366" s="10" t="s">
        <v>87</v>
      </c>
      <c r="H366" s="11">
        <v>0.5</v>
      </c>
      <c r="I366" s="9">
        <v>74</v>
      </c>
      <c r="J366" s="9">
        <v>27</v>
      </c>
      <c r="K366" s="9">
        <v>35</v>
      </c>
      <c r="L366" s="9">
        <v>12</v>
      </c>
      <c r="M366" s="9"/>
      <c r="N366" s="9">
        <f t="shared" si="39"/>
        <v>66</v>
      </c>
      <c r="O366" s="12">
        <f t="shared" si="40"/>
        <v>0.44594594594594594</v>
      </c>
      <c r="P366" s="9" t="s">
        <v>69</v>
      </c>
      <c r="Q366" s="9"/>
      <c r="R366" s="9"/>
      <c r="S366" s="9"/>
      <c r="T366" s="9"/>
      <c r="U366" s="9"/>
      <c r="V366" s="8"/>
      <c r="W366" s="11">
        <v>0.5</v>
      </c>
      <c r="X366" s="8">
        <v>70</v>
      </c>
      <c r="Y366" s="8">
        <v>27</v>
      </c>
      <c r="Z366" s="8">
        <v>39</v>
      </c>
      <c r="AA366" s="8">
        <v>4</v>
      </c>
      <c r="AB366" s="8">
        <v>0</v>
      </c>
      <c r="AC366" s="9">
        <f t="shared" si="44"/>
        <v>58</v>
      </c>
      <c r="AD366" s="12">
        <f t="shared" si="45"/>
        <v>0.41428571428571431</v>
      </c>
      <c r="AE366" s="9" t="s">
        <v>72</v>
      </c>
      <c r="AF366" s="8"/>
      <c r="AG366" s="8"/>
      <c r="AH366" s="8"/>
      <c r="AI366" s="8"/>
      <c r="AJ366" s="8"/>
      <c r="AK366" s="13">
        <f t="shared" si="41"/>
        <v>0.44428571428571428</v>
      </c>
      <c r="AL366" s="13">
        <f t="shared" si="42"/>
        <v>1.6602316602316591E-3</v>
      </c>
      <c r="AM366" s="14">
        <f t="shared" si="43"/>
        <v>0.24571428571428555</v>
      </c>
    </row>
    <row r="367" spans="1:39" x14ac:dyDescent="0.2">
      <c r="A367" s="8"/>
      <c r="B367" s="8" t="s">
        <v>198</v>
      </c>
      <c r="C367" s="8" t="s">
        <v>197</v>
      </c>
      <c r="D367" s="9">
        <v>40</v>
      </c>
      <c r="E367" s="10" t="s">
        <v>28</v>
      </c>
      <c r="F367" s="10" t="s">
        <v>199</v>
      </c>
      <c r="G367" s="10" t="s">
        <v>199</v>
      </c>
      <c r="H367" s="11">
        <v>0.5</v>
      </c>
      <c r="I367" s="9">
        <v>74</v>
      </c>
      <c r="J367" s="9">
        <v>31</v>
      </c>
      <c r="K367" s="9">
        <v>33</v>
      </c>
      <c r="L367" s="9">
        <v>10</v>
      </c>
      <c r="M367" s="9"/>
      <c r="N367" s="9">
        <f t="shared" si="39"/>
        <v>72</v>
      </c>
      <c r="O367" s="12">
        <f t="shared" si="40"/>
        <v>0.48648648648648651</v>
      </c>
      <c r="P367" s="9" t="s">
        <v>43</v>
      </c>
      <c r="Q367" s="9">
        <v>7</v>
      </c>
      <c r="R367" s="9">
        <v>3</v>
      </c>
      <c r="S367" s="9">
        <v>4</v>
      </c>
      <c r="T367" s="9">
        <v>0</v>
      </c>
      <c r="U367" s="9">
        <v>0.42899999999999999</v>
      </c>
      <c r="V367" s="8"/>
      <c r="W367" s="11">
        <v>0.5</v>
      </c>
      <c r="X367" s="8" t="s">
        <v>31</v>
      </c>
      <c r="Y367" s="8" t="s">
        <v>31</v>
      </c>
      <c r="Z367" s="8" t="s">
        <v>31</v>
      </c>
      <c r="AA367" s="8" t="s">
        <v>31</v>
      </c>
      <c r="AB367" s="8" t="s">
        <v>31</v>
      </c>
      <c r="AC367" s="9"/>
      <c r="AD367" s="12"/>
      <c r="AE367" s="9" t="s">
        <v>31</v>
      </c>
      <c r="AF367" s="8" t="s">
        <v>31</v>
      </c>
      <c r="AG367" s="8" t="s">
        <v>31</v>
      </c>
      <c r="AH367" s="8" t="s">
        <v>31</v>
      </c>
      <c r="AI367" s="8" t="s">
        <v>31</v>
      </c>
      <c r="AJ367" s="8" t="s">
        <v>31</v>
      </c>
      <c r="AK367" s="13">
        <f t="shared" si="41"/>
        <v>0.33400000000000002</v>
      </c>
      <c r="AL367" s="13">
        <f t="shared" si="42"/>
        <v>0.15248648648648649</v>
      </c>
      <c r="AM367" s="14">
        <f t="shared" si="43"/>
        <v>22.567999999999998</v>
      </c>
    </row>
    <row r="368" spans="1:39" x14ac:dyDescent="0.2">
      <c r="A368" s="8"/>
      <c r="B368" s="8" t="s">
        <v>200</v>
      </c>
      <c r="C368" s="8" t="s">
        <v>197</v>
      </c>
      <c r="D368" s="9">
        <v>42</v>
      </c>
      <c r="E368" s="10" t="s">
        <v>28</v>
      </c>
      <c r="F368" s="10" t="s">
        <v>201</v>
      </c>
      <c r="G368" s="10" t="s">
        <v>202</v>
      </c>
      <c r="H368" s="11">
        <v>0.5</v>
      </c>
      <c r="I368" s="9">
        <v>74</v>
      </c>
      <c r="J368" s="9">
        <v>27</v>
      </c>
      <c r="K368" s="9">
        <v>32</v>
      </c>
      <c r="L368" s="9">
        <v>15</v>
      </c>
      <c r="M368" s="9"/>
      <c r="N368" s="9">
        <f t="shared" si="39"/>
        <v>69</v>
      </c>
      <c r="O368" s="12">
        <f t="shared" si="40"/>
        <v>0.46621621621621623</v>
      </c>
      <c r="P368" s="9" t="s">
        <v>35</v>
      </c>
      <c r="Q368" s="9">
        <v>14</v>
      </c>
      <c r="R368" s="9">
        <v>7</v>
      </c>
      <c r="S368" s="9">
        <v>7</v>
      </c>
      <c r="T368" s="9">
        <v>0</v>
      </c>
      <c r="U368" s="9">
        <v>0.5</v>
      </c>
      <c r="V368" s="8"/>
      <c r="W368" s="11">
        <v>0.5</v>
      </c>
      <c r="X368" s="8" t="s">
        <v>31</v>
      </c>
      <c r="Y368" s="8" t="s">
        <v>31</v>
      </c>
      <c r="Z368" s="8" t="s">
        <v>31</v>
      </c>
      <c r="AA368" s="8" t="s">
        <v>31</v>
      </c>
      <c r="AB368" s="8" t="s">
        <v>31</v>
      </c>
      <c r="AC368" s="9"/>
      <c r="AD368" s="12"/>
      <c r="AE368" s="9" t="s">
        <v>31</v>
      </c>
      <c r="AF368" s="8" t="s">
        <v>31</v>
      </c>
      <c r="AG368" s="8" t="s">
        <v>31</v>
      </c>
      <c r="AH368" s="8" t="s">
        <v>31</v>
      </c>
      <c r="AI368" s="8" t="s">
        <v>31</v>
      </c>
      <c r="AJ368" s="8" t="s">
        <v>31</v>
      </c>
      <c r="AK368" s="13">
        <f t="shared" si="41"/>
        <v>0.33400000000000002</v>
      </c>
      <c r="AL368" s="13">
        <f t="shared" si="42"/>
        <v>0.13221621621621621</v>
      </c>
      <c r="AM368" s="14">
        <f t="shared" si="43"/>
        <v>19.567999999999998</v>
      </c>
    </row>
    <row r="369" spans="1:39" x14ac:dyDescent="0.2">
      <c r="A369" s="8"/>
      <c r="B369" s="8" t="s">
        <v>175</v>
      </c>
      <c r="C369" s="8" t="s">
        <v>197</v>
      </c>
      <c r="D369" s="9">
        <v>55</v>
      </c>
      <c r="E369" s="10" t="s">
        <v>28</v>
      </c>
      <c r="F369" s="10" t="s">
        <v>29</v>
      </c>
      <c r="G369" s="10" t="s">
        <v>29</v>
      </c>
      <c r="H369" s="11">
        <v>0.5</v>
      </c>
      <c r="I369" s="9">
        <v>74</v>
      </c>
      <c r="J369" s="9">
        <v>42</v>
      </c>
      <c r="K369" s="9">
        <v>22</v>
      </c>
      <c r="L369" s="9">
        <v>10</v>
      </c>
      <c r="M369" s="9"/>
      <c r="N369" s="9">
        <f t="shared" si="39"/>
        <v>94</v>
      </c>
      <c r="O369" s="12">
        <f t="shared" si="40"/>
        <v>0.63513513513513509</v>
      </c>
      <c r="P369" s="9" t="s">
        <v>30</v>
      </c>
      <c r="Q369" s="9">
        <v>13</v>
      </c>
      <c r="R369" s="9">
        <v>12</v>
      </c>
      <c r="S369" s="9">
        <v>1</v>
      </c>
      <c r="T369" s="9">
        <v>0</v>
      </c>
      <c r="U369" s="9">
        <v>0.92300000000000004</v>
      </c>
      <c r="V369" s="8" t="s">
        <v>44</v>
      </c>
      <c r="W369" s="11">
        <v>0.5</v>
      </c>
      <c r="X369" s="8">
        <v>70</v>
      </c>
      <c r="Y369" s="8">
        <v>32</v>
      </c>
      <c r="Z369" s="8">
        <v>25</v>
      </c>
      <c r="AA369" s="8">
        <v>13</v>
      </c>
      <c r="AB369" s="8">
        <v>0</v>
      </c>
      <c r="AC369" s="9">
        <f>2*Y369+AA369+AB369</f>
        <v>77</v>
      </c>
      <c r="AD369" s="12">
        <f>AC369/SUM(Y369:AB369)/2</f>
        <v>0.55000000000000004</v>
      </c>
      <c r="AE369" s="9" t="s">
        <v>43</v>
      </c>
      <c r="AF369" s="8">
        <v>10</v>
      </c>
      <c r="AG369" s="8">
        <v>6</v>
      </c>
      <c r="AH369" s="8">
        <v>4</v>
      </c>
      <c r="AI369" s="8">
        <v>0</v>
      </c>
      <c r="AJ369" s="8">
        <v>0.60000000000000009</v>
      </c>
      <c r="AK369" s="13">
        <f t="shared" si="41"/>
        <v>0.53249999999999997</v>
      </c>
      <c r="AL369" s="13">
        <f t="shared" si="42"/>
        <v>0.10263513513513511</v>
      </c>
      <c r="AM369" s="14">
        <f t="shared" si="43"/>
        <v>15.189999999999998</v>
      </c>
    </row>
    <row r="370" spans="1:39" x14ac:dyDescent="0.2">
      <c r="A370" s="8"/>
      <c r="B370" s="8" t="s">
        <v>194</v>
      </c>
      <c r="C370" s="8" t="s">
        <v>197</v>
      </c>
      <c r="D370" s="9">
        <v>41</v>
      </c>
      <c r="E370" s="10" t="s">
        <v>28</v>
      </c>
      <c r="F370" s="10" t="s">
        <v>92</v>
      </c>
      <c r="G370" s="10" t="s">
        <v>92</v>
      </c>
      <c r="H370" s="11">
        <v>0.5</v>
      </c>
      <c r="I370" s="9">
        <v>74</v>
      </c>
      <c r="J370" s="9">
        <v>39</v>
      </c>
      <c r="K370" s="9">
        <v>23</v>
      </c>
      <c r="L370" s="9">
        <v>12</v>
      </c>
      <c r="M370" s="9"/>
      <c r="N370" s="9">
        <f t="shared" si="39"/>
        <v>90</v>
      </c>
      <c r="O370" s="12">
        <f t="shared" si="40"/>
        <v>0.60810810810810811</v>
      </c>
      <c r="P370" s="9" t="s">
        <v>43</v>
      </c>
      <c r="Q370" s="9">
        <v>6</v>
      </c>
      <c r="R370" s="9">
        <v>2</v>
      </c>
      <c r="S370" s="9">
        <v>4</v>
      </c>
      <c r="T370" s="9">
        <v>0</v>
      </c>
      <c r="U370" s="9">
        <v>0.33300000000000002</v>
      </c>
      <c r="V370" s="8"/>
      <c r="W370" s="11">
        <v>0.5</v>
      </c>
      <c r="X370" s="8">
        <v>70</v>
      </c>
      <c r="Y370" s="8">
        <v>30</v>
      </c>
      <c r="Z370" s="8">
        <v>28</v>
      </c>
      <c r="AA370" s="8">
        <v>12</v>
      </c>
      <c r="AB370" s="8">
        <v>0</v>
      </c>
      <c r="AC370" s="9">
        <f>2*Y370+AA370+AB370</f>
        <v>72</v>
      </c>
      <c r="AD370" s="12">
        <f>AC370/SUM(Y370:AB370)/2</f>
        <v>0.51428571428571423</v>
      </c>
      <c r="AE370" s="9" t="s">
        <v>35</v>
      </c>
      <c r="AF370" s="8">
        <v>4</v>
      </c>
      <c r="AG370" s="8">
        <v>0</v>
      </c>
      <c r="AH370" s="8">
        <v>4</v>
      </c>
      <c r="AI370" s="8">
        <v>0</v>
      </c>
      <c r="AJ370" s="8">
        <v>0</v>
      </c>
      <c r="AK370" s="13">
        <f t="shared" si="41"/>
        <v>0.50928571428571423</v>
      </c>
      <c r="AL370" s="13">
        <f t="shared" si="42"/>
        <v>9.8822393822393884E-2</v>
      </c>
      <c r="AM370" s="14">
        <f t="shared" si="43"/>
        <v>14.625714285714295</v>
      </c>
    </row>
    <row r="371" spans="1:39" x14ac:dyDescent="0.2">
      <c r="A371" s="8"/>
      <c r="B371" s="8" t="s">
        <v>203</v>
      </c>
      <c r="C371" s="8" t="s">
        <v>197</v>
      </c>
      <c r="D371" s="9">
        <v>41</v>
      </c>
      <c r="E371" s="10" t="s">
        <v>28</v>
      </c>
      <c r="F371" s="10" t="s">
        <v>204</v>
      </c>
      <c r="G371" s="10" t="s">
        <v>205</v>
      </c>
      <c r="H371" s="11">
        <v>0.5</v>
      </c>
      <c r="I371" s="9">
        <v>64</v>
      </c>
      <c r="J371" s="9">
        <v>11</v>
      </c>
      <c r="K371" s="9">
        <v>37</v>
      </c>
      <c r="L371" s="9">
        <v>16</v>
      </c>
      <c r="M371" s="9"/>
      <c r="N371" s="9">
        <f t="shared" si="39"/>
        <v>38</v>
      </c>
      <c r="O371" s="12">
        <f t="shared" si="40"/>
        <v>0.296875</v>
      </c>
      <c r="P371" s="9" t="s">
        <v>69</v>
      </c>
      <c r="Q371" s="9"/>
      <c r="R371" s="9"/>
      <c r="S371" s="9"/>
      <c r="T371" s="9"/>
      <c r="U371" s="9"/>
      <c r="V371" s="8"/>
      <c r="W371" s="11">
        <v>0.5</v>
      </c>
      <c r="X371" s="8" t="s">
        <v>31</v>
      </c>
      <c r="Y371" s="8" t="s">
        <v>31</v>
      </c>
      <c r="Z371" s="8" t="s">
        <v>31</v>
      </c>
      <c r="AA371" s="8" t="s">
        <v>31</v>
      </c>
      <c r="AB371" s="8" t="s">
        <v>31</v>
      </c>
      <c r="AC371" s="9"/>
      <c r="AD371" s="12"/>
      <c r="AE371" s="9" t="s">
        <v>31</v>
      </c>
      <c r="AF371" s="8" t="s">
        <v>31</v>
      </c>
      <c r="AG371" s="8" t="s">
        <v>31</v>
      </c>
      <c r="AH371" s="8" t="s">
        <v>31</v>
      </c>
      <c r="AI371" s="8" t="s">
        <v>31</v>
      </c>
      <c r="AJ371" s="8" t="s">
        <v>31</v>
      </c>
      <c r="AK371" s="13">
        <f t="shared" si="41"/>
        <v>0.33400000000000002</v>
      </c>
      <c r="AL371" s="13">
        <f t="shared" si="42"/>
        <v>-3.7125000000000019E-2</v>
      </c>
      <c r="AM371" s="14">
        <f t="shared" si="43"/>
        <v>-4.7520000000000024</v>
      </c>
    </row>
    <row r="372" spans="1:39" x14ac:dyDescent="0.2">
      <c r="A372" s="8"/>
      <c r="B372" s="8" t="s">
        <v>206</v>
      </c>
      <c r="C372" s="8" t="s">
        <v>197</v>
      </c>
      <c r="D372" s="9">
        <v>44</v>
      </c>
      <c r="E372" s="10" t="s">
        <v>28</v>
      </c>
      <c r="F372" s="10" t="s">
        <v>207</v>
      </c>
      <c r="G372" s="10" t="s">
        <v>207</v>
      </c>
      <c r="H372" s="11">
        <v>0.5</v>
      </c>
      <c r="I372" s="9">
        <v>74</v>
      </c>
      <c r="J372" s="9">
        <v>31</v>
      </c>
      <c r="K372" s="9">
        <v>32</v>
      </c>
      <c r="L372" s="9">
        <v>11</v>
      </c>
      <c r="M372" s="9"/>
      <c r="N372" s="9">
        <f t="shared" si="39"/>
        <v>73</v>
      </c>
      <c r="O372" s="12">
        <f t="shared" si="40"/>
        <v>0.49324324324324326</v>
      </c>
      <c r="P372" s="9" t="s">
        <v>30</v>
      </c>
      <c r="Q372" s="9">
        <v>7</v>
      </c>
      <c r="R372" s="9">
        <v>3</v>
      </c>
      <c r="S372" s="9">
        <v>4</v>
      </c>
      <c r="T372" s="9">
        <v>0</v>
      </c>
      <c r="U372" s="9">
        <v>0.42899999999999999</v>
      </c>
      <c r="V372" s="8"/>
      <c r="W372" s="11">
        <v>0.5</v>
      </c>
      <c r="X372" s="8" t="s">
        <v>31</v>
      </c>
      <c r="Y372" s="8" t="s">
        <v>31</v>
      </c>
      <c r="Z372" s="8" t="s">
        <v>31</v>
      </c>
      <c r="AA372" s="8" t="s">
        <v>31</v>
      </c>
      <c r="AB372" s="8" t="s">
        <v>31</v>
      </c>
      <c r="AC372" s="9"/>
      <c r="AD372" s="12"/>
      <c r="AE372" s="9" t="s">
        <v>31</v>
      </c>
      <c r="AF372" s="8" t="s">
        <v>31</v>
      </c>
      <c r="AG372" s="8" t="s">
        <v>31</v>
      </c>
      <c r="AH372" s="8" t="s">
        <v>31</v>
      </c>
      <c r="AI372" s="8" t="s">
        <v>31</v>
      </c>
      <c r="AJ372" s="8" t="s">
        <v>31</v>
      </c>
      <c r="AK372" s="13">
        <f t="shared" si="41"/>
        <v>0.33400000000000002</v>
      </c>
      <c r="AL372" s="13">
        <f t="shared" si="42"/>
        <v>0.15924324324324324</v>
      </c>
      <c r="AM372" s="14">
        <f t="shared" si="43"/>
        <v>23.567999999999998</v>
      </c>
    </row>
    <row r="373" spans="1:39" x14ac:dyDescent="0.2">
      <c r="A373" s="8"/>
      <c r="B373" s="8" t="s">
        <v>190</v>
      </c>
      <c r="C373" s="8" t="s">
        <v>197</v>
      </c>
      <c r="D373" s="9">
        <v>38</v>
      </c>
      <c r="E373" s="10" t="s">
        <v>28</v>
      </c>
      <c r="F373" s="10" t="s">
        <v>208</v>
      </c>
      <c r="G373" s="10" t="s">
        <v>208</v>
      </c>
      <c r="H373" s="11">
        <v>0.5</v>
      </c>
      <c r="I373" s="9">
        <v>74</v>
      </c>
      <c r="J373" s="9">
        <v>27</v>
      </c>
      <c r="K373" s="9">
        <v>34</v>
      </c>
      <c r="L373" s="9">
        <v>13</v>
      </c>
      <c r="M373" s="9"/>
      <c r="N373" s="9">
        <f t="shared" si="39"/>
        <v>67</v>
      </c>
      <c r="O373" s="12">
        <f t="shared" si="40"/>
        <v>0.45270270270270269</v>
      </c>
      <c r="P373" s="9" t="s">
        <v>72</v>
      </c>
      <c r="Q373" s="9"/>
      <c r="R373" s="9"/>
      <c r="S373" s="9"/>
      <c r="T373" s="9"/>
      <c r="U373" s="9"/>
      <c r="V373" s="8"/>
      <c r="W373" s="11">
        <v>0.5</v>
      </c>
      <c r="X373" s="8" t="s">
        <v>31</v>
      </c>
      <c r="Y373" s="8" t="s">
        <v>31</v>
      </c>
      <c r="Z373" s="8" t="s">
        <v>31</v>
      </c>
      <c r="AA373" s="8" t="s">
        <v>31</v>
      </c>
      <c r="AB373" s="8" t="s">
        <v>31</v>
      </c>
      <c r="AC373" s="9"/>
      <c r="AD373" s="12"/>
      <c r="AE373" s="9" t="s">
        <v>31</v>
      </c>
      <c r="AF373" s="8" t="s">
        <v>31</v>
      </c>
      <c r="AG373" s="8" t="s">
        <v>31</v>
      </c>
      <c r="AH373" s="8" t="s">
        <v>31</v>
      </c>
      <c r="AI373" s="8" t="s">
        <v>31</v>
      </c>
      <c r="AJ373" s="8" t="s">
        <v>31</v>
      </c>
      <c r="AK373" s="13">
        <f t="shared" si="41"/>
        <v>0.33400000000000002</v>
      </c>
      <c r="AL373" s="13">
        <f t="shared" si="42"/>
        <v>0.11870270270270267</v>
      </c>
      <c r="AM373" s="14">
        <f t="shared" si="43"/>
        <v>17.567999999999998</v>
      </c>
    </row>
    <row r="374" spans="1:39" x14ac:dyDescent="0.2">
      <c r="A374" s="8"/>
      <c r="B374" s="8" t="s">
        <v>158</v>
      </c>
      <c r="C374" s="8" t="s">
        <v>197</v>
      </c>
      <c r="D374" s="9">
        <v>55</v>
      </c>
      <c r="E374" s="10" t="s">
        <v>28</v>
      </c>
      <c r="F374" s="10" t="s">
        <v>209</v>
      </c>
      <c r="G374" s="10" t="s">
        <v>209</v>
      </c>
      <c r="H374" s="11">
        <v>0.5</v>
      </c>
      <c r="I374" s="9">
        <v>16</v>
      </c>
      <c r="J374" s="9">
        <v>4</v>
      </c>
      <c r="K374" s="9">
        <v>10</v>
      </c>
      <c r="L374" s="9">
        <v>2</v>
      </c>
      <c r="M374" s="9"/>
      <c r="N374" s="9">
        <f t="shared" si="39"/>
        <v>10</v>
      </c>
      <c r="O374" s="12">
        <f t="shared" si="40"/>
        <v>0.3125</v>
      </c>
      <c r="P374" s="9" t="s">
        <v>39</v>
      </c>
      <c r="Q374" s="9"/>
      <c r="R374" s="9"/>
      <c r="S374" s="9"/>
      <c r="T374" s="9"/>
      <c r="U374" s="9"/>
      <c r="V374" s="8"/>
      <c r="W374" s="11">
        <v>0.5</v>
      </c>
      <c r="X374" s="8" t="s">
        <v>31</v>
      </c>
      <c r="Y374" s="8" t="s">
        <v>31</v>
      </c>
      <c r="Z374" s="8" t="s">
        <v>31</v>
      </c>
      <c r="AA374" s="8" t="s">
        <v>31</v>
      </c>
      <c r="AB374" s="8" t="s">
        <v>31</v>
      </c>
      <c r="AC374" s="9"/>
      <c r="AD374" s="12"/>
      <c r="AE374" s="9" t="s">
        <v>31</v>
      </c>
      <c r="AF374" s="8" t="s">
        <v>31</v>
      </c>
      <c r="AG374" s="8" t="s">
        <v>31</v>
      </c>
      <c r="AH374" s="8" t="s">
        <v>31</v>
      </c>
      <c r="AI374" s="8" t="s">
        <v>31</v>
      </c>
      <c r="AJ374" s="8" t="s">
        <v>31</v>
      </c>
      <c r="AK374" s="13">
        <f t="shared" si="41"/>
        <v>0.33400000000000002</v>
      </c>
      <c r="AL374" s="13">
        <f t="shared" si="42"/>
        <v>-2.1500000000000019E-2</v>
      </c>
      <c r="AM374" s="14">
        <f t="shared" si="43"/>
        <v>-0.68800000000000061</v>
      </c>
    </row>
    <row r="375" spans="1:39" x14ac:dyDescent="0.2">
      <c r="A375" s="8"/>
      <c r="B375" s="8" t="s">
        <v>210</v>
      </c>
      <c r="C375" s="8" t="s">
        <v>197</v>
      </c>
      <c r="D375" s="9">
        <v>34</v>
      </c>
      <c r="E375" s="10" t="s">
        <v>28</v>
      </c>
      <c r="F375" s="10" t="s">
        <v>209</v>
      </c>
      <c r="G375" s="10" t="s">
        <v>209</v>
      </c>
      <c r="H375" s="11">
        <v>0.5</v>
      </c>
      <c r="I375" s="9">
        <v>58</v>
      </c>
      <c r="J375" s="9">
        <v>23</v>
      </c>
      <c r="K375" s="9">
        <v>21</v>
      </c>
      <c r="L375" s="9">
        <v>14</v>
      </c>
      <c r="M375" s="9"/>
      <c r="N375" s="9">
        <f t="shared" si="39"/>
        <v>60</v>
      </c>
      <c r="O375" s="12">
        <f t="shared" si="40"/>
        <v>0.51724137931034486</v>
      </c>
      <c r="P375" s="9" t="s">
        <v>39</v>
      </c>
      <c r="Q375" s="9">
        <v>18</v>
      </c>
      <c r="R375" s="9">
        <v>8</v>
      </c>
      <c r="S375" s="9">
        <v>10</v>
      </c>
      <c r="T375" s="9">
        <v>0</v>
      </c>
      <c r="U375" s="9">
        <v>0.44400000000000001</v>
      </c>
      <c r="V375" s="8"/>
      <c r="W375" s="11">
        <v>0.5</v>
      </c>
      <c r="X375" s="8" t="s">
        <v>31</v>
      </c>
      <c r="Y375" s="8" t="s">
        <v>31</v>
      </c>
      <c r="Z375" s="8" t="s">
        <v>31</v>
      </c>
      <c r="AA375" s="8" t="s">
        <v>31</v>
      </c>
      <c r="AB375" s="8" t="s">
        <v>31</v>
      </c>
      <c r="AC375" s="9"/>
      <c r="AD375" s="12"/>
      <c r="AE375" s="9" t="s">
        <v>31</v>
      </c>
      <c r="AF375" s="8" t="s">
        <v>31</v>
      </c>
      <c r="AG375" s="8" t="s">
        <v>31</v>
      </c>
      <c r="AH375" s="8" t="s">
        <v>31</v>
      </c>
      <c r="AI375" s="8" t="s">
        <v>31</v>
      </c>
      <c r="AJ375" s="8" t="s">
        <v>31</v>
      </c>
      <c r="AK375" s="13">
        <f t="shared" si="41"/>
        <v>0.33400000000000002</v>
      </c>
      <c r="AL375" s="13">
        <f t="shared" si="42"/>
        <v>0.18324137931034484</v>
      </c>
      <c r="AM375" s="14">
        <f t="shared" si="43"/>
        <v>21.256</v>
      </c>
    </row>
    <row r="376" spans="1:39" x14ac:dyDescent="0.2">
      <c r="A376" s="8"/>
      <c r="B376" s="8" t="s">
        <v>183</v>
      </c>
      <c r="C376" s="8" t="s">
        <v>197</v>
      </c>
      <c r="D376" s="9">
        <v>49</v>
      </c>
      <c r="E376" s="10" t="s">
        <v>28</v>
      </c>
      <c r="F376" s="10" t="s">
        <v>41</v>
      </c>
      <c r="G376" s="10" t="s">
        <v>41</v>
      </c>
      <c r="H376" s="11">
        <v>0.5</v>
      </c>
      <c r="I376" s="9">
        <v>74</v>
      </c>
      <c r="J376" s="9">
        <v>33</v>
      </c>
      <c r="K376" s="9">
        <v>31</v>
      </c>
      <c r="L376" s="9">
        <v>10</v>
      </c>
      <c r="M376" s="9"/>
      <c r="N376" s="9">
        <f t="shared" si="39"/>
        <v>76</v>
      </c>
      <c r="O376" s="12">
        <f t="shared" si="40"/>
        <v>0.51351351351351349</v>
      </c>
      <c r="P376" s="9" t="s">
        <v>72</v>
      </c>
      <c r="Q376" s="9"/>
      <c r="R376" s="9"/>
      <c r="S376" s="9"/>
      <c r="T376" s="9"/>
      <c r="U376" s="9"/>
      <c r="V376" s="8"/>
      <c r="W376" s="11">
        <v>0.5</v>
      </c>
      <c r="X376" s="8">
        <v>70</v>
      </c>
      <c r="Y376" s="8">
        <v>32</v>
      </c>
      <c r="Z376" s="8">
        <v>27</v>
      </c>
      <c r="AA376" s="8">
        <v>11</v>
      </c>
      <c r="AB376" s="8">
        <v>0</v>
      </c>
      <c r="AC376" s="9">
        <f t="shared" ref="AC376:AC406" si="46">2*Y376+AA376+AB376</f>
        <v>75</v>
      </c>
      <c r="AD376" s="12">
        <f t="shared" ref="AD376:AD406" si="47">AC376/SUM(Y376:AB376)/2</f>
        <v>0.5357142857142857</v>
      </c>
      <c r="AE376" s="9" t="s">
        <v>39</v>
      </c>
      <c r="AF376" s="8">
        <v>12</v>
      </c>
      <c r="AG376" s="8">
        <v>8</v>
      </c>
      <c r="AH376" s="8">
        <v>4</v>
      </c>
      <c r="AI376" s="8">
        <v>0</v>
      </c>
      <c r="AJ376" s="8">
        <v>0.66700000000000004</v>
      </c>
      <c r="AK376" s="13">
        <f t="shared" si="41"/>
        <v>0.52321428571428574</v>
      </c>
      <c r="AL376" s="13">
        <f t="shared" si="42"/>
        <v>-9.7007722007722563E-3</v>
      </c>
      <c r="AM376" s="14">
        <f t="shared" si="43"/>
        <v>-1.4357142857142833</v>
      </c>
    </row>
    <row r="377" spans="1:39" x14ac:dyDescent="0.2">
      <c r="A377" s="8"/>
      <c r="B377" s="8" t="s">
        <v>195</v>
      </c>
      <c r="C377" s="8" t="s">
        <v>211</v>
      </c>
      <c r="D377" s="9">
        <v>36</v>
      </c>
      <c r="E377" s="10" t="s">
        <v>28</v>
      </c>
      <c r="F377" s="10" t="s">
        <v>68</v>
      </c>
      <c r="G377" s="10" t="s">
        <v>68</v>
      </c>
      <c r="H377" s="11">
        <v>0.5</v>
      </c>
      <c r="I377" s="9">
        <v>76</v>
      </c>
      <c r="J377" s="9">
        <v>42</v>
      </c>
      <c r="K377" s="9">
        <v>18</v>
      </c>
      <c r="L377" s="9">
        <v>16</v>
      </c>
      <c r="M377" s="9"/>
      <c r="N377" s="9">
        <f t="shared" si="39"/>
        <v>100</v>
      </c>
      <c r="O377" s="12">
        <f t="shared" si="40"/>
        <v>0.65789473684210531</v>
      </c>
      <c r="P377" s="9" t="s">
        <v>43</v>
      </c>
      <c r="Q377" s="9">
        <v>10</v>
      </c>
      <c r="R377" s="9">
        <v>6</v>
      </c>
      <c r="S377" s="9">
        <v>4</v>
      </c>
      <c r="T377" s="9">
        <v>0</v>
      </c>
      <c r="U377" s="9">
        <v>0.6</v>
      </c>
      <c r="V377" s="8"/>
      <c r="W377" s="11">
        <v>0.5</v>
      </c>
      <c r="X377" s="8">
        <v>74</v>
      </c>
      <c r="Y377" s="8">
        <v>37</v>
      </c>
      <c r="Z377" s="8">
        <v>27</v>
      </c>
      <c r="AA377" s="8">
        <v>10</v>
      </c>
      <c r="AB377" s="8">
        <v>0</v>
      </c>
      <c r="AC377" s="9">
        <f t="shared" si="46"/>
        <v>84</v>
      </c>
      <c r="AD377" s="12">
        <f t="shared" si="47"/>
        <v>0.56756756756756754</v>
      </c>
      <c r="AE377" s="9" t="s">
        <v>39</v>
      </c>
      <c r="AF377" s="8">
        <v>4</v>
      </c>
      <c r="AG377" s="8">
        <v>0</v>
      </c>
      <c r="AH377" s="8">
        <v>4</v>
      </c>
      <c r="AI377" s="8">
        <v>0</v>
      </c>
      <c r="AJ377" s="8">
        <v>0</v>
      </c>
      <c r="AK377" s="13">
        <f t="shared" si="41"/>
        <v>0.54391891891891886</v>
      </c>
      <c r="AL377" s="13">
        <f t="shared" si="42"/>
        <v>0.11397581792318645</v>
      </c>
      <c r="AM377" s="14">
        <f t="shared" si="43"/>
        <v>17.324324324324337</v>
      </c>
    </row>
    <row r="378" spans="1:39" x14ac:dyDescent="0.2">
      <c r="A378" s="8"/>
      <c r="B378" s="8" t="s">
        <v>181</v>
      </c>
      <c r="C378" s="8" t="s">
        <v>211</v>
      </c>
      <c r="D378" s="9">
        <v>50</v>
      </c>
      <c r="E378" s="10" t="s">
        <v>28</v>
      </c>
      <c r="F378" s="10" t="s">
        <v>84</v>
      </c>
      <c r="G378" s="10" t="s">
        <v>85</v>
      </c>
      <c r="H378" s="11">
        <v>0.5</v>
      </c>
      <c r="I378" s="9">
        <v>76</v>
      </c>
      <c r="J378" s="9">
        <v>34</v>
      </c>
      <c r="K378" s="9">
        <v>33</v>
      </c>
      <c r="L378" s="9">
        <v>9</v>
      </c>
      <c r="M378" s="9"/>
      <c r="N378" s="9">
        <f t="shared" si="39"/>
        <v>77</v>
      </c>
      <c r="O378" s="12">
        <f t="shared" si="40"/>
        <v>0.50657894736842102</v>
      </c>
      <c r="P378" s="9" t="s">
        <v>69</v>
      </c>
      <c r="Q378" s="9"/>
      <c r="R378" s="9"/>
      <c r="S378" s="9"/>
      <c r="T378" s="9"/>
      <c r="U378" s="9"/>
      <c r="V378" s="8"/>
      <c r="W378" s="11">
        <v>0.5</v>
      </c>
      <c r="X378" s="8">
        <v>74</v>
      </c>
      <c r="Y378" s="8">
        <v>32</v>
      </c>
      <c r="Z378" s="8">
        <v>26</v>
      </c>
      <c r="AA378" s="8">
        <v>16</v>
      </c>
      <c r="AB378" s="8">
        <v>0</v>
      </c>
      <c r="AC378" s="9">
        <f t="shared" si="46"/>
        <v>80</v>
      </c>
      <c r="AD378" s="12">
        <f t="shared" si="47"/>
        <v>0.54054054054054057</v>
      </c>
      <c r="AE378" s="9" t="s">
        <v>35</v>
      </c>
      <c r="AF378" s="8">
        <v>11</v>
      </c>
      <c r="AG378" s="8">
        <v>5</v>
      </c>
      <c r="AH378" s="8">
        <v>6</v>
      </c>
      <c r="AI378" s="8">
        <v>0</v>
      </c>
      <c r="AJ378" s="8">
        <v>0.45500000000000002</v>
      </c>
      <c r="AK378" s="13">
        <f t="shared" si="41"/>
        <v>0.52635135135135136</v>
      </c>
      <c r="AL378" s="13">
        <f t="shared" si="42"/>
        <v>-1.9772403982930342E-2</v>
      </c>
      <c r="AM378" s="14">
        <f t="shared" si="43"/>
        <v>-3.005405405405412</v>
      </c>
    </row>
    <row r="379" spans="1:39" x14ac:dyDescent="0.2">
      <c r="A379" s="8"/>
      <c r="B379" s="8" t="s">
        <v>212</v>
      </c>
      <c r="C379" s="8" t="s">
        <v>211</v>
      </c>
      <c r="D379" s="9">
        <v>41</v>
      </c>
      <c r="E379" s="10" t="s">
        <v>28</v>
      </c>
      <c r="F379" s="10" t="s">
        <v>87</v>
      </c>
      <c r="G379" s="10" t="s">
        <v>87</v>
      </c>
      <c r="H379" s="11">
        <v>0.5</v>
      </c>
      <c r="I379" s="9">
        <v>76</v>
      </c>
      <c r="J379" s="9">
        <v>33</v>
      </c>
      <c r="K379" s="9">
        <v>31</v>
      </c>
      <c r="L379" s="9">
        <v>12</v>
      </c>
      <c r="M379" s="9"/>
      <c r="N379" s="9">
        <f t="shared" si="39"/>
        <v>78</v>
      </c>
      <c r="O379" s="12">
        <f t="shared" si="40"/>
        <v>0.51315789473684215</v>
      </c>
      <c r="P379" s="9" t="s">
        <v>72</v>
      </c>
      <c r="Q379" s="9"/>
      <c r="R379" s="9"/>
      <c r="S379" s="9"/>
      <c r="T379" s="9"/>
      <c r="U379" s="9"/>
      <c r="V379" s="8"/>
      <c r="W379" s="11">
        <v>0.5</v>
      </c>
      <c r="X379" s="8">
        <v>74</v>
      </c>
      <c r="Y379" s="8">
        <v>27</v>
      </c>
      <c r="Z379" s="8">
        <v>35</v>
      </c>
      <c r="AA379" s="8">
        <v>12</v>
      </c>
      <c r="AB379" s="8">
        <v>0</v>
      </c>
      <c r="AC379" s="9">
        <f t="shared" si="46"/>
        <v>66</v>
      </c>
      <c r="AD379" s="12">
        <f t="shared" si="47"/>
        <v>0.44594594594594594</v>
      </c>
      <c r="AE379" s="9" t="s">
        <v>69</v>
      </c>
      <c r="AF379" s="8"/>
      <c r="AG379" s="8"/>
      <c r="AH379" s="8"/>
      <c r="AI379" s="8"/>
      <c r="AJ379" s="8"/>
      <c r="AK379" s="13">
        <f t="shared" si="41"/>
        <v>0.46486486486486489</v>
      </c>
      <c r="AL379" s="13">
        <f t="shared" si="42"/>
        <v>4.8293029871977255E-2</v>
      </c>
      <c r="AM379" s="14">
        <f t="shared" si="43"/>
        <v>7.3405405405405304</v>
      </c>
    </row>
    <row r="380" spans="1:39" x14ac:dyDescent="0.2">
      <c r="A380" s="8"/>
      <c r="B380" s="8" t="s">
        <v>198</v>
      </c>
      <c r="C380" s="8" t="s">
        <v>211</v>
      </c>
      <c r="D380" s="9">
        <v>41</v>
      </c>
      <c r="E380" s="10" t="s">
        <v>28</v>
      </c>
      <c r="F380" s="10" t="s">
        <v>199</v>
      </c>
      <c r="G380" s="10" t="s">
        <v>199</v>
      </c>
      <c r="H380" s="11">
        <v>0.5</v>
      </c>
      <c r="I380" s="9">
        <v>76</v>
      </c>
      <c r="J380" s="9">
        <v>24</v>
      </c>
      <c r="K380" s="9">
        <v>42</v>
      </c>
      <c r="L380" s="9">
        <v>10</v>
      </c>
      <c r="M380" s="9"/>
      <c r="N380" s="9">
        <f t="shared" si="39"/>
        <v>58</v>
      </c>
      <c r="O380" s="12">
        <f t="shared" si="40"/>
        <v>0.38157894736842107</v>
      </c>
      <c r="P380" s="9" t="s">
        <v>35</v>
      </c>
      <c r="Q380" s="9">
        <v>11</v>
      </c>
      <c r="R380" s="9">
        <v>4</v>
      </c>
      <c r="S380" s="9">
        <v>7</v>
      </c>
      <c r="T380" s="9">
        <v>0</v>
      </c>
      <c r="U380" s="9">
        <v>0.36399999999999999</v>
      </c>
      <c r="V380" s="8"/>
      <c r="W380" s="11">
        <v>0.5</v>
      </c>
      <c r="X380" s="8">
        <v>74</v>
      </c>
      <c r="Y380" s="8">
        <v>31</v>
      </c>
      <c r="Z380" s="8">
        <v>33</v>
      </c>
      <c r="AA380" s="8">
        <v>10</v>
      </c>
      <c r="AB380" s="8">
        <v>0</v>
      </c>
      <c r="AC380" s="9">
        <f t="shared" si="46"/>
        <v>72</v>
      </c>
      <c r="AD380" s="12">
        <f t="shared" si="47"/>
        <v>0.48648648648648651</v>
      </c>
      <c r="AE380" s="9" t="s">
        <v>43</v>
      </c>
      <c r="AF380" s="8">
        <v>7</v>
      </c>
      <c r="AG380" s="8">
        <v>3</v>
      </c>
      <c r="AH380" s="8">
        <v>4</v>
      </c>
      <c r="AI380" s="8">
        <v>0</v>
      </c>
      <c r="AJ380" s="8">
        <v>0.42899999999999999</v>
      </c>
      <c r="AK380" s="13">
        <f t="shared" si="41"/>
        <v>0.49121621621621625</v>
      </c>
      <c r="AL380" s="13">
        <f t="shared" si="42"/>
        <v>-0.10963726884779518</v>
      </c>
      <c r="AM380" s="14">
        <f t="shared" si="43"/>
        <v>-16.664864864864867</v>
      </c>
    </row>
    <row r="381" spans="1:39" x14ac:dyDescent="0.2">
      <c r="A381" s="8"/>
      <c r="B381" s="8" t="s">
        <v>213</v>
      </c>
      <c r="C381" s="8" t="s">
        <v>211</v>
      </c>
      <c r="D381" s="9">
        <v>34</v>
      </c>
      <c r="E381" s="10" t="s">
        <v>28</v>
      </c>
      <c r="F381" s="10" t="s">
        <v>201</v>
      </c>
      <c r="G381" s="10" t="s">
        <v>202</v>
      </c>
      <c r="H381" s="11">
        <v>0.5</v>
      </c>
      <c r="I381" s="9">
        <v>35</v>
      </c>
      <c r="J381" s="9">
        <v>6</v>
      </c>
      <c r="K381" s="9">
        <v>23</v>
      </c>
      <c r="L381" s="9">
        <v>6</v>
      </c>
      <c r="M381" s="9"/>
      <c r="N381" s="9">
        <f t="shared" si="39"/>
        <v>18</v>
      </c>
      <c r="O381" s="12">
        <f t="shared" si="40"/>
        <v>0.25714285714285712</v>
      </c>
      <c r="P381" s="9" t="s">
        <v>69</v>
      </c>
      <c r="Q381" s="9"/>
      <c r="R381" s="9"/>
      <c r="S381" s="9"/>
      <c r="T381" s="9"/>
      <c r="U381" s="9"/>
      <c r="V381" s="8"/>
      <c r="W381" s="11">
        <v>0.5</v>
      </c>
      <c r="X381" s="8">
        <v>74</v>
      </c>
      <c r="Y381" s="8">
        <v>27</v>
      </c>
      <c r="Z381" s="8">
        <v>32</v>
      </c>
      <c r="AA381" s="8">
        <v>15</v>
      </c>
      <c r="AB381" s="8">
        <v>0</v>
      </c>
      <c r="AC381" s="9">
        <f t="shared" si="46"/>
        <v>69</v>
      </c>
      <c r="AD381" s="12">
        <f t="shared" si="47"/>
        <v>0.46621621621621623</v>
      </c>
      <c r="AE381" s="9" t="s">
        <v>35</v>
      </c>
      <c r="AF381" s="8">
        <v>14</v>
      </c>
      <c r="AG381" s="8">
        <v>7</v>
      </c>
      <c r="AH381" s="8">
        <v>7</v>
      </c>
      <c r="AI381" s="8">
        <v>0</v>
      </c>
      <c r="AJ381" s="8">
        <v>0.5</v>
      </c>
      <c r="AK381" s="13">
        <f t="shared" si="41"/>
        <v>0.47804054054054057</v>
      </c>
      <c r="AL381" s="13">
        <f t="shared" si="42"/>
        <v>-0.22089768339768345</v>
      </c>
      <c r="AM381" s="14">
        <f t="shared" si="43"/>
        <v>-15.462837837837839</v>
      </c>
    </row>
    <row r="382" spans="1:39" x14ac:dyDescent="0.2">
      <c r="A382" s="8"/>
      <c r="B382" s="8" t="s">
        <v>200</v>
      </c>
      <c r="C382" s="8" t="s">
        <v>211</v>
      </c>
      <c r="D382" s="9">
        <v>43</v>
      </c>
      <c r="E382" s="10" t="s">
        <v>28</v>
      </c>
      <c r="F382" s="10" t="s">
        <v>201</v>
      </c>
      <c r="G382" s="10" t="s">
        <v>202</v>
      </c>
      <c r="H382" s="11">
        <v>0.5</v>
      </c>
      <c r="I382" s="9">
        <v>41</v>
      </c>
      <c r="J382" s="9">
        <v>12</v>
      </c>
      <c r="K382" s="9">
        <v>20</v>
      </c>
      <c r="L382" s="9">
        <v>9</v>
      </c>
      <c r="M382" s="9"/>
      <c r="N382" s="9">
        <f t="shared" si="39"/>
        <v>33</v>
      </c>
      <c r="O382" s="12">
        <f t="shared" si="40"/>
        <v>0.40243902439024393</v>
      </c>
      <c r="P382" s="9" t="s">
        <v>69</v>
      </c>
      <c r="Q382" s="9"/>
      <c r="R382" s="9"/>
      <c r="S382" s="9"/>
      <c r="T382" s="9"/>
      <c r="U382" s="9"/>
      <c r="V382" s="8"/>
      <c r="W382" s="11">
        <v>0.5</v>
      </c>
      <c r="X382" s="8">
        <v>74</v>
      </c>
      <c r="Y382" s="8">
        <v>27</v>
      </c>
      <c r="Z382" s="8">
        <v>32</v>
      </c>
      <c r="AA382" s="8">
        <v>15</v>
      </c>
      <c r="AB382" s="8">
        <v>0</v>
      </c>
      <c r="AC382" s="9">
        <f t="shared" si="46"/>
        <v>69</v>
      </c>
      <c r="AD382" s="12">
        <f t="shared" si="47"/>
        <v>0.46621621621621623</v>
      </c>
      <c r="AE382" s="9" t="s">
        <v>35</v>
      </c>
      <c r="AF382" s="8">
        <v>14</v>
      </c>
      <c r="AG382" s="8">
        <v>7</v>
      </c>
      <c r="AH382" s="8">
        <v>7</v>
      </c>
      <c r="AI382" s="8">
        <v>0</v>
      </c>
      <c r="AJ382" s="8">
        <v>0.5</v>
      </c>
      <c r="AK382" s="13">
        <f t="shared" si="41"/>
        <v>0.47804054054054057</v>
      </c>
      <c r="AL382" s="13">
        <f t="shared" si="42"/>
        <v>-7.5601516150296644E-2</v>
      </c>
      <c r="AM382" s="14">
        <f t="shared" si="43"/>
        <v>-6.1993243243243299</v>
      </c>
    </row>
    <row r="383" spans="1:39" x14ac:dyDescent="0.2">
      <c r="A383" s="8"/>
      <c r="B383" s="8" t="s">
        <v>214</v>
      </c>
      <c r="C383" s="8" t="s">
        <v>211</v>
      </c>
      <c r="D383" s="9">
        <v>30</v>
      </c>
      <c r="E383" s="10" t="s">
        <v>28</v>
      </c>
      <c r="F383" s="10" t="s">
        <v>29</v>
      </c>
      <c r="G383" s="10" t="s">
        <v>29</v>
      </c>
      <c r="H383" s="11">
        <v>0.5</v>
      </c>
      <c r="I383" s="9">
        <v>76</v>
      </c>
      <c r="J383" s="9">
        <v>46</v>
      </c>
      <c r="K383" s="9">
        <v>19</v>
      </c>
      <c r="L383" s="9">
        <v>11</v>
      </c>
      <c r="M383" s="9"/>
      <c r="N383" s="9">
        <f t="shared" si="39"/>
        <v>103</v>
      </c>
      <c r="O383" s="12">
        <f t="shared" si="40"/>
        <v>0.67763157894736847</v>
      </c>
      <c r="P383" s="9" t="s">
        <v>30</v>
      </c>
      <c r="Q383" s="9">
        <v>14</v>
      </c>
      <c r="R383" s="9">
        <v>12</v>
      </c>
      <c r="S383" s="9">
        <v>2</v>
      </c>
      <c r="T383" s="9">
        <v>0</v>
      </c>
      <c r="U383" s="9">
        <v>0.85699999999999998</v>
      </c>
      <c r="V383" s="8" t="s">
        <v>44</v>
      </c>
      <c r="W383" s="11">
        <v>0.5</v>
      </c>
      <c r="X383" s="8">
        <v>74</v>
      </c>
      <c r="Y383" s="8">
        <v>42</v>
      </c>
      <c r="Z383" s="8">
        <v>22</v>
      </c>
      <c r="AA383" s="8">
        <v>10</v>
      </c>
      <c r="AB383" s="8">
        <v>0</v>
      </c>
      <c r="AC383" s="9">
        <f t="shared" si="46"/>
        <v>94</v>
      </c>
      <c r="AD383" s="12">
        <f t="shared" si="47"/>
        <v>0.63513513513513509</v>
      </c>
      <c r="AE383" s="9" t="s">
        <v>30</v>
      </c>
      <c r="AF383" s="8">
        <v>13</v>
      </c>
      <c r="AG383" s="8">
        <v>12</v>
      </c>
      <c r="AH383" s="8">
        <v>1</v>
      </c>
      <c r="AI383" s="8">
        <v>0</v>
      </c>
      <c r="AJ383" s="8">
        <v>0.92300000000000004</v>
      </c>
      <c r="AK383" s="13">
        <f t="shared" si="41"/>
        <v>0.58783783783783783</v>
      </c>
      <c r="AL383" s="13">
        <f t="shared" si="42"/>
        <v>8.9793741109530645E-2</v>
      </c>
      <c r="AM383" s="14">
        <f t="shared" si="43"/>
        <v>13.648648648648646</v>
      </c>
    </row>
    <row r="384" spans="1:39" x14ac:dyDescent="0.2">
      <c r="A384" s="8"/>
      <c r="B384" s="8" t="s">
        <v>215</v>
      </c>
      <c r="C384" s="8" t="s">
        <v>211</v>
      </c>
      <c r="D384" s="9">
        <v>37</v>
      </c>
      <c r="E384" s="10" t="s">
        <v>28</v>
      </c>
      <c r="F384" s="10" t="s">
        <v>92</v>
      </c>
      <c r="G384" s="10" t="s">
        <v>92</v>
      </c>
      <c r="H384" s="11">
        <v>0.5</v>
      </c>
      <c r="I384" s="9">
        <v>43</v>
      </c>
      <c r="J384" s="9">
        <v>22</v>
      </c>
      <c r="K384" s="9">
        <v>18</v>
      </c>
      <c r="L384" s="9">
        <v>3</v>
      </c>
      <c r="M384" s="9"/>
      <c r="N384" s="9">
        <f t="shared" si="39"/>
        <v>47</v>
      </c>
      <c r="O384" s="12">
        <f t="shared" si="40"/>
        <v>0.54651162790697672</v>
      </c>
      <c r="P384" s="9" t="s">
        <v>39</v>
      </c>
      <c r="Q384" s="9"/>
      <c r="R384" s="9"/>
      <c r="S384" s="9"/>
      <c r="T384" s="9"/>
      <c r="U384" s="9"/>
      <c r="V384" s="8"/>
      <c r="W384" s="11">
        <v>0.5</v>
      </c>
      <c r="X384" s="8">
        <v>74</v>
      </c>
      <c r="Y384" s="8">
        <v>39</v>
      </c>
      <c r="Z384" s="8">
        <v>23</v>
      </c>
      <c r="AA384" s="8">
        <v>12</v>
      </c>
      <c r="AB384" s="8">
        <v>0</v>
      </c>
      <c r="AC384" s="9">
        <f t="shared" si="46"/>
        <v>90</v>
      </c>
      <c r="AD384" s="12">
        <f t="shared" si="47"/>
        <v>0.60810810810810811</v>
      </c>
      <c r="AE384" s="9" t="s">
        <v>43</v>
      </c>
      <c r="AF384" s="8">
        <v>6</v>
      </c>
      <c r="AG384" s="8">
        <v>2</v>
      </c>
      <c r="AH384" s="8">
        <v>4</v>
      </c>
      <c r="AI384" s="8">
        <v>0</v>
      </c>
      <c r="AJ384" s="8">
        <v>0.33300000000000002</v>
      </c>
      <c r="AK384" s="13">
        <f t="shared" si="41"/>
        <v>0.57027027027027022</v>
      </c>
      <c r="AL384" s="13">
        <f t="shared" si="42"/>
        <v>-2.3758642363293503E-2</v>
      </c>
      <c r="AM384" s="14">
        <f t="shared" si="43"/>
        <v>-2.0432432432432392</v>
      </c>
    </row>
    <row r="385" spans="1:39" x14ac:dyDescent="0.2">
      <c r="A385" s="8"/>
      <c r="B385" s="8" t="s">
        <v>194</v>
      </c>
      <c r="C385" s="8" t="s">
        <v>211</v>
      </c>
      <c r="D385" s="9">
        <v>42</v>
      </c>
      <c r="E385" s="10" t="s">
        <v>28</v>
      </c>
      <c r="F385" s="10" t="s">
        <v>92</v>
      </c>
      <c r="G385" s="10" t="s">
        <v>92</v>
      </c>
      <c r="H385" s="11">
        <v>0.5</v>
      </c>
      <c r="I385" s="9">
        <v>33</v>
      </c>
      <c r="J385" s="9">
        <v>19</v>
      </c>
      <c r="K385" s="9">
        <v>8</v>
      </c>
      <c r="L385" s="9">
        <v>6</v>
      </c>
      <c r="M385" s="9"/>
      <c r="N385" s="9">
        <f t="shared" si="39"/>
        <v>44</v>
      </c>
      <c r="O385" s="12">
        <f t="shared" si="40"/>
        <v>0.66666666666666663</v>
      </c>
      <c r="P385" s="9" t="s">
        <v>39</v>
      </c>
      <c r="Q385" s="9">
        <v>4</v>
      </c>
      <c r="R385" s="9">
        <v>0</v>
      </c>
      <c r="S385" s="9">
        <v>4</v>
      </c>
      <c r="T385" s="9">
        <v>0</v>
      </c>
      <c r="U385" s="9">
        <v>0</v>
      </c>
      <c r="V385" s="8"/>
      <c r="W385" s="11">
        <v>0.5</v>
      </c>
      <c r="X385" s="8">
        <v>74</v>
      </c>
      <c r="Y385" s="8">
        <v>39</v>
      </c>
      <c r="Z385" s="8">
        <v>23</v>
      </c>
      <c r="AA385" s="8">
        <v>12</v>
      </c>
      <c r="AB385" s="8">
        <v>0</v>
      </c>
      <c r="AC385" s="9">
        <f t="shared" si="46"/>
        <v>90</v>
      </c>
      <c r="AD385" s="12">
        <f t="shared" si="47"/>
        <v>0.60810810810810811</v>
      </c>
      <c r="AE385" s="9" t="s">
        <v>43</v>
      </c>
      <c r="AF385" s="8">
        <v>6</v>
      </c>
      <c r="AG385" s="8">
        <v>2</v>
      </c>
      <c r="AH385" s="8">
        <v>4</v>
      </c>
      <c r="AI385" s="8">
        <v>0</v>
      </c>
      <c r="AJ385" s="8">
        <v>0.33300000000000002</v>
      </c>
      <c r="AK385" s="13">
        <f t="shared" si="41"/>
        <v>0.57027027027027022</v>
      </c>
      <c r="AL385" s="13">
        <f t="shared" si="42"/>
        <v>9.6396396396396411E-2</v>
      </c>
      <c r="AM385" s="14">
        <f t="shared" si="43"/>
        <v>6.3621621621621642</v>
      </c>
    </row>
    <row r="386" spans="1:39" x14ac:dyDescent="0.2">
      <c r="A386" s="8"/>
      <c r="B386" s="8" t="s">
        <v>216</v>
      </c>
      <c r="C386" s="8" t="s">
        <v>211</v>
      </c>
      <c r="D386" s="9">
        <v>41</v>
      </c>
      <c r="E386" s="10" t="s">
        <v>28</v>
      </c>
      <c r="F386" s="10" t="s">
        <v>204</v>
      </c>
      <c r="G386" s="10" t="s">
        <v>205</v>
      </c>
      <c r="H386" s="11">
        <v>0.5</v>
      </c>
      <c r="I386" s="9">
        <v>76</v>
      </c>
      <c r="J386" s="9">
        <v>29</v>
      </c>
      <c r="K386" s="9">
        <v>36</v>
      </c>
      <c r="L386" s="9">
        <v>11</v>
      </c>
      <c r="M386" s="9"/>
      <c r="N386" s="9">
        <f t="shared" si="39"/>
        <v>69</v>
      </c>
      <c r="O386" s="12">
        <f t="shared" si="40"/>
        <v>0.45394736842105265</v>
      </c>
      <c r="P386" s="9" t="s">
        <v>43</v>
      </c>
      <c r="Q386" s="9">
        <v>7</v>
      </c>
      <c r="R386" s="9">
        <v>3</v>
      </c>
      <c r="S386" s="9">
        <v>4</v>
      </c>
      <c r="T386" s="9">
        <v>0</v>
      </c>
      <c r="U386" s="9">
        <v>0.42899999999999999</v>
      </c>
      <c r="V386" s="8"/>
      <c r="W386" s="11">
        <v>0.5</v>
      </c>
      <c r="X386" s="8">
        <v>64</v>
      </c>
      <c r="Y386" s="8">
        <v>11</v>
      </c>
      <c r="Z386" s="8">
        <v>37</v>
      </c>
      <c r="AA386" s="8">
        <v>16</v>
      </c>
      <c r="AB386" s="8">
        <v>0</v>
      </c>
      <c r="AC386" s="9">
        <f t="shared" si="46"/>
        <v>38</v>
      </c>
      <c r="AD386" s="12">
        <f t="shared" si="47"/>
        <v>0.296875</v>
      </c>
      <c r="AE386" s="9" t="s">
        <v>69</v>
      </c>
      <c r="AF386" s="8"/>
      <c r="AG386" s="8"/>
      <c r="AH386" s="8"/>
      <c r="AI386" s="8"/>
      <c r="AJ386" s="8"/>
      <c r="AK386" s="13">
        <f t="shared" si="41"/>
        <v>0.36796875000000001</v>
      </c>
      <c r="AL386" s="13">
        <f t="shared" si="42"/>
        <v>8.5978618421052644E-2</v>
      </c>
      <c r="AM386" s="14">
        <f t="shared" si="43"/>
        <v>13.068750000000001</v>
      </c>
    </row>
    <row r="387" spans="1:39" x14ac:dyDescent="0.2">
      <c r="A387" s="8"/>
      <c r="B387" s="8" t="s">
        <v>206</v>
      </c>
      <c r="C387" s="8" t="s">
        <v>211</v>
      </c>
      <c r="D387" s="9">
        <v>45</v>
      </c>
      <c r="E387" s="10" t="s">
        <v>28</v>
      </c>
      <c r="F387" s="10" t="s">
        <v>207</v>
      </c>
      <c r="G387" s="10" t="s">
        <v>207</v>
      </c>
      <c r="H387" s="11">
        <v>0.5</v>
      </c>
      <c r="I387" s="9">
        <v>76</v>
      </c>
      <c r="J387" s="9">
        <v>20</v>
      </c>
      <c r="K387" s="9">
        <v>35</v>
      </c>
      <c r="L387" s="9">
        <v>21</v>
      </c>
      <c r="M387" s="9"/>
      <c r="N387" s="9">
        <f t="shared" ref="N387:N450" si="48">2*J387+L387+M387</f>
        <v>61</v>
      </c>
      <c r="O387" s="12">
        <f t="shared" ref="O387:O450" si="49">N387/SUM(J387:M387)/2</f>
        <v>0.40131578947368424</v>
      </c>
      <c r="P387" s="9" t="s">
        <v>39</v>
      </c>
      <c r="Q387" s="9">
        <v>4</v>
      </c>
      <c r="R387" s="9">
        <v>0</v>
      </c>
      <c r="S387" s="9">
        <v>4</v>
      </c>
      <c r="T387" s="9">
        <v>0</v>
      </c>
      <c r="U387" s="9">
        <v>0</v>
      </c>
      <c r="V387" s="8"/>
      <c r="W387" s="11">
        <v>0.5</v>
      </c>
      <c r="X387" s="8">
        <v>74</v>
      </c>
      <c r="Y387" s="8">
        <v>31</v>
      </c>
      <c r="Z387" s="8">
        <v>32</v>
      </c>
      <c r="AA387" s="8">
        <v>11</v>
      </c>
      <c r="AB387" s="8">
        <v>0</v>
      </c>
      <c r="AC387" s="9">
        <f t="shared" si="46"/>
        <v>73</v>
      </c>
      <c r="AD387" s="12">
        <f t="shared" si="47"/>
        <v>0.49324324324324326</v>
      </c>
      <c r="AE387" s="9" t="s">
        <v>30</v>
      </c>
      <c r="AF387" s="8">
        <v>7</v>
      </c>
      <c r="AG387" s="8">
        <v>3</v>
      </c>
      <c r="AH387" s="8">
        <v>4</v>
      </c>
      <c r="AI387" s="8">
        <v>0</v>
      </c>
      <c r="AJ387" s="8">
        <v>0.42899999999999999</v>
      </c>
      <c r="AK387" s="13">
        <f t="shared" ref="AK387:AK450" si="50">IF(X387&lt;&gt;" ",(AD387-$AO$1*(AD387-W387))*(H387/W387),$AO$2)</f>
        <v>0.49560810810810813</v>
      </c>
      <c r="AL387" s="13">
        <f t="shared" ref="AL387:AL450" si="51">O387-AK387</f>
        <v>-9.4292318634423888E-2</v>
      </c>
      <c r="AM387" s="14">
        <f t="shared" ref="AM387:AM450" si="52">N387-AK387*I387*2</f>
        <v>-14.332432432432441</v>
      </c>
    </row>
    <row r="388" spans="1:39" x14ac:dyDescent="0.2">
      <c r="A388" s="8"/>
      <c r="B388" s="8" t="s">
        <v>190</v>
      </c>
      <c r="C388" s="8" t="s">
        <v>211</v>
      </c>
      <c r="D388" s="9">
        <v>39</v>
      </c>
      <c r="E388" s="10" t="s">
        <v>28</v>
      </c>
      <c r="F388" s="10" t="s">
        <v>208</v>
      </c>
      <c r="G388" s="10" t="s">
        <v>208</v>
      </c>
      <c r="H388" s="11">
        <v>0.5</v>
      </c>
      <c r="I388" s="9">
        <v>76</v>
      </c>
      <c r="J388" s="9">
        <v>20</v>
      </c>
      <c r="K388" s="9">
        <v>45</v>
      </c>
      <c r="L388" s="9">
        <v>11</v>
      </c>
      <c r="M388" s="9"/>
      <c r="N388" s="9">
        <f t="shared" si="48"/>
        <v>51</v>
      </c>
      <c r="O388" s="12">
        <f t="shared" si="49"/>
        <v>0.33552631578947367</v>
      </c>
      <c r="P388" s="9" t="s">
        <v>72</v>
      </c>
      <c r="Q388" s="9"/>
      <c r="R388" s="9"/>
      <c r="S388" s="9"/>
      <c r="T388" s="9"/>
      <c r="U388" s="9"/>
      <c r="V388" s="8"/>
      <c r="W388" s="11">
        <v>0.5</v>
      </c>
      <c r="X388" s="8">
        <v>74</v>
      </c>
      <c r="Y388" s="8">
        <v>27</v>
      </c>
      <c r="Z388" s="8">
        <v>34</v>
      </c>
      <c r="AA388" s="8">
        <v>13</v>
      </c>
      <c r="AB388" s="8">
        <v>0</v>
      </c>
      <c r="AC388" s="9">
        <f t="shared" si="46"/>
        <v>67</v>
      </c>
      <c r="AD388" s="12">
        <f t="shared" si="47"/>
        <v>0.45270270270270269</v>
      </c>
      <c r="AE388" s="9" t="s">
        <v>72</v>
      </c>
      <c r="AF388" s="8"/>
      <c r="AG388" s="8"/>
      <c r="AH388" s="8"/>
      <c r="AI388" s="8"/>
      <c r="AJ388" s="8"/>
      <c r="AK388" s="13">
        <f t="shared" si="50"/>
        <v>0.46925675675675677</v>
      </c>
      <c r="AL388" s="13">
        <f t="shared" si="51"/>
        <v>-0.13373044096728309</v>
      </c>
      <c r="AM388" s="14">
        <f t="shared" si="52"/>
        <v>-20.327027027027029</v>
      </c>
    </row>
    <row r="389" spans="1:39" x14ac:dyDescent="0.2">
      <c r="A389" s="8"/>
      <c r="B389" s="8" t="s">
        <v>210</v>
      </c>
      <c r="C389" s="8" t="s">
        <v>211</v>
      </c>
      <c r="D389" s="9">
        <v>35</v>
      </c>
      <c r="E389" s="10" t="s">
        <v>28</v>
      </c>
      <c r="F389" s="10" t="s">
        <v>209</v>
      </c>
      <c r="G389" s="10" t="s">
        <v>209</v>
      </c>
      <c r="H389" s="11">
        <v>0.5</v>
      </c>
      <c r="I389" s="9">
        <v>76</v>
      </c>
      <c r="J389" s="9">
        <v>37</v>
      </c>
      <c r="K389" s="9">
        <v>25</v>
      </c>
      <c r="L389" s="9">
        <v>14</v>
      </c>
      <c r="M389" s="9"/>
      <c r="N389" s="9">
        <f t="shared" si="48"/>
        <v>88</v>
      </c>
      <c r="O389" s="12">
        <f t="shared" si="49"/>
        <v>0.57894736842105265</v>
      </c>
      <c r="P389" s="9" t="s">
        <v>30</v>
      </c>
      <c r="Q389" s="9">
        <v>12</v>
      </c>
      <c r="R389" s="9">
        <v>8</v>
      </c>
      <c r="S389" s="9">
        <v>4</v>
      </c>
      <c r="T389" s="9">
        <v>0</v>
      </c>
      <c r="U389" s="9">
        <v>0.66700000000000004</v>
      </c>
      <c r="V389" s="8"/>
      <c r="W389" s="11">
        <v>0.5</v>
      </c>
      <c r="X389" s="8">
        <v>74</v>
      </c>
      <c r="Y389" s="8">
        <v>27</v>
      </c>
      <c r="Z389" s="8">
        <v>31</v>
      </c>
      <c r="AA389" s="8">
        <v>16</v>
      </c>
      <c r="AB389" s="8">
        <v>0</v>
      </c>
      <c r="AC389" s="9">
        <f t="shared" si="46"/>
        <v>70</v>
      </c>
      <c r="AD389" s="12">
        <f t="shared" si="47"/>
        <v>0.47297297297297297</v>
      </c>
      <c r="AE389" s="9" t="s">
        <v>39</v>
      </c>
      <c r="AF389" s="8">
        <v>18</v>
      </c>
      <c r="AG389" s="8">
        <v>8</v>
      </c>
      <c r="AH389" s="8">
        <v>10</v>
      </c>
      <c r="AI389" s="8">
        <v>0</v>
      </c>
      <c r="AJ389" s="8">
        <v>0.44400000000000001</v>
      </c>
      <c r="AK389" s="13">
        <f t="shared" si="50"/>
        <v>0.48243243243243245</v>
      </c>
      <c r="AL389" s="13">
        <f t="shared" si="51"/>
        <v>9.651493598862021E-2</v>
      </c>
      <c r="AM389" s="14">
        <f t="shared" si="52"/>
        <v>14.670270270270265</v>
      </c>
    </row>
    <row r="390" spans="1:39" x14ac:dyDescent="0.2">
      <c r="A390" s="8"/>
      <c r="B390" s="8" t="s">
        <v>183</v>
      </c>
      <c r="C390" s="8" t="s">
        <v>211</v>
      </c>
      <c r="D390" s="9">
        <v>50</v>
      </c>
      <c r="E390" s="10" t="s">
        <v>28</v>
      </c>
      <c r="F390" s="10" t="s">
        <v>41</v>
      </c>
      <c r="G390" s="10" t="s">
        <v>41</v>
      </c>
      <c r="H390" s="11">
        <v>0.5</v>
      </c>
      <c r="I390" s="9">
        <v>76</v>
      </c>
      <c r="J390" s="9">
        <v>35</v>
      </c>
      <c r="K390" s="9">
        <v>26</v>
      </c>
      <c r="L390" s="9">
        <v>15</v>
      </c>
      <c r="M390" s="9"/>
      <c r="N390" s="9">
        <f t="shared" si="48"/>
        <v>85</v>
      </c>
      <c r="O390" s="12">
        <f t="shared" si="49"/>
        <v>0.55921052631578949</v>
      </c>
      <c r="P390" s="9" t="s">
        <v>35</v>
      </c>
      <c r="Q390" s="9">
        <v>4</v>
      </c>
      <c r="R390" s="9">
        <v>0</v>
      </c>
      <c r="S390" s="9">
        <v>4</v>
      </c>
      <c r="T390" s="9">
        <v>0</v>
      </c>
      <c r="U390" s="9">
        <v>0</v>
      </c>
      <c r="V390" s="8"/>
      <c r="W390" s="11">
        <v>0.5</v>
      </c>
      <c r="X390" s="8">
        <v>74</v>
      </c>
      <c r="Y390" s="8">
        <v>33</v>
      </c>
      <c r="Z390" s="8">
        <v>31</v>
      </c>
      <c r="AA390" s="8">
        <v>10</v>
      </c>
      <c r="AB390" s="8">
        <v>0</v>
      </c>
      <c r="AC390" s="9">
        <f t="shared" si="46"/>
        <v>76</v>
      </c>
      <c r="AD390" s="12">
        <f t="shared" si="47"/>
        <v>0.51351351351351349</v>
      </c>
      <c r="AE390" s="9" t="s">
        <v>72</v>
      </c>
      <c r="AF390" s="8"/>
      <c r="AG390" s="8"/>
      <c r="AH390" s="8"/>
      <c r="AI390" s="8"/>
      <c r="AJ390" s="8"/>
      <c r="AK390" s="13">
        <f t="shared" si="50"/>
        <v>0.50878378378378375</v>
      </c>
      <c r="AL390" s="13">
        <f t="shared" si="51"/>
        <v>5.0426742532005742E-2</v>
      </c>
      <c r="AM390" s="14">
        <f t="shared" si="52"/>
        <v>7.6648648648648674</v>
      </c>
    </row>
    <row r="391" spans="1:39" x14ac:dyDescent="0.2">
      <c r="A391" s="8"/>
      <c r="B391" s="8" t="s">
        <v>195</v>
      </c>
      <c r="C391" s="8" t="s">
        <v>217</v>
      </c>
      <c r="D391" s="9">
        <v>37</v>
      </c>
      <c r="E391" s="10" t="s">
        <v>28</v>
      </c>
      <c r="F391" s="10" t="s">
        <v>68</v>
      </c>
      <c r="G391" s="10" t="s">
        <v>68</v>
      </c>
      <c r="H391" s="11">
        <v>0.5</v>
      </c>
      <c r="I391" s="9">
        <v>76</v>
      </c>
      <c r="J391" s="9">
        <v>40</v>
      </c>
      <c r="K391" s="9">
        <v>17</v>
      </c>
      <c r="L391" s="9">
        <v>19</v>
      </c>
      <c r="M391" s="9"/>
      <c r="N391" s="9">
        <f t="shared" si="48"/>
        <v>99</v>
      </c>
      <c r="O391" s="12">
        <f t="shared" si="49"/>
        <v>0.65131578947368418</v>
      </c>
      <c r="P391" s="9" t="s">
        <v>43</v>
      </c>
      <c r="Q391" s="9">
        <v>14</v>
      </c>
      <c r="R391" s="9">
        <v>12</v>
      </c>
      <c r="S391" s="9">
        <v>2</v>
      </c>
      <c r="T391" s="9">
        <v>0</v>
      </c>
      <c r="U391" s="9">
        <v>0.85699999999999998</v>
      </c>
      <c r="V391" s="8" t="s">
        <v>44</v>
      </c>
      <c r="W391" s="11">
        <v>0.5</v>
      </c>
      <c r="X391" s="8">
        <v>76</v>
      </c>
      <c r="Y391" s="8">
        <v>42</v>
      </c>
      <c r="Z391" s="8">
        <v>18</v>
      </c>
      <c r="AA391" s="8">
        <v>16</v>
      </c>
      <c r="AB391" s="8">
        <v>0</v>
      </c>
      <c r="AC391" s="9">
        <f t="shared" si="46"/>
        <v>100</v>
      </c>
      <c r="AD391" s="12">
        <f t="shared" si="47"/>
        <v>0.65789473684210531</v>
      </c>
      <c r="AE391" s="9" t="s">
        <v>43</v>
      </c>
      <c r="AF391" s="8">
        <v>10</v>
      </c>
      <c r="AG391" s="8">
        <v>6</v>
      </c>
      <c r="AH391" s="8">
        <v>4</v>
      </c>
      <c r="AI391" s="8">
        <v>0</v>
      </c>
      <c r="AJ391" s="8">
        <v>0.60000000000000009</v>
      </c>
      <c r="AK391" s="13">
        <f t="shared" si="50"/>
        <v>0.60263157894736841</v>
      </c>
      <c r="AL391" s="13">
        <f t="shared" si="51"/>
        <v>4.8684210526315774E-2</v>
      </c>
      <c r="AM391" s="14">
        <f t="shared" si="52"/>
        <v>7.4000000000000057</v>
      </c>
    </row>
    <row r="392" spans="1:39" x14ac:dyDescent="0.2">
      <c r="A392" s="8"/>
      <c r="B392" s="8" t="s">
        <v>181</v>
      </c>
      <c r="C392" s="8" t="s">
        <v>217</v>
      </c>
      <c r="D392" s="9">
        <v>51</v>
      </c>
      <c r="E392" s="10" t="s">
        <v>28</v>
      </c>
      <c r="F392" s="10" t="s">
        <v>84</v>
      </c>
      <c r="G392" s="10" t="s">
        <v>85</v>
      </c>
      <c r="H392" s="11">
        <v>0.5</v>
      </c>
      <c r="I392" s="9">
        <v>76</v>
      </c>
      <c r="J392" s="9">
        <v>45</v>
      </c>
      <c r="K392" s="9">
        <v>22</v>
      </c>
      <c r="L392" s="9">
        <v>9</v>
      </c>
      <c r="M392" s="9"/>
      <c r="N392" s="9">
        <f t="shared" si="48"/>
        <v>99</v>
      </c>
      <c r="O392" s="12">
        <f t="shared" si="49"/>
        <v>0.65131578947368418</v>
      </c>
      <c r="P392" s="9" t="s">
        <v>30</v>
      </c>
      <c r="Q392" s="9">
        <v>8</v>
      </c>
      <c r="R392" s="9">
        <v>4</v>
      </c>
      <c r="S392" s="9">
        <v>4</v>
      </c>
      <c r="T392" s="9">
        <v>0</v>
      </c>
      <c r="U392" s="9">
        <v>0.5</v>
      </c>
      <c r="V392" s="8"/>
      <c r="W392" s="11">
        <v>0.5</v>
      </c>
      <c r="X392" s="8">
        <v>76</v>
      </c>
      <c r="Y392" s="8">
        <v>34</v>
      </c>
      <c r="Z392" s="8">
        <v>33</v>
      </c>
      <c r="AA392" s="8">
        <v>9</v>
      </c>
      <c r="AB392" s="8">
        <v>0</v>
      </c>
      <c r="AC392" s="9">
        <f t="shared" si="46"/>
        <v>77</v>
      </c>
      <c r="AD392" s="12">
        <f t="shared" si="47"/>
        <v>0.50657894736842102</v>
      </c>
      <c r="AE392" s="9" t="s">
        <v>69</v>
      </c>
      <c r="AF392" s="8"/>
      <c r="AG392" s="8"/>
      <c r="AH392" s="8"/>
      <c r="AI392" s="8"/>
      <c r="AJ392" s="8"/>
      <c r="AK392" s="13">
        <f t="shared" si="50"/>
        <v>0.50427631578947363</v>
      </c>
      <c r="AL392" s="13">
        <f t="shared" si="51"/>
        <v>0.14703947368421055</v>
      </c>
      <c r="AM392" s="14">
        <f t="shared" si="52"/>
        <v>22.350000000000009</v>
      </c>
    </row>
    <row r="393" spans="1:39" x14ac:dyDescent="0.2">
      <c r="A393" s="8"/>
      <c r="B393" s="8" t="s">
        <v>212</v>
      </c>
      <c r="C393" s="8" t="s">
        <v>217</v>
      </c>
      <c r="D393" s="9">
        <v>42</v>
      </c>
      <c r="E393" s="10" t="s">
        <v>28</v>
      </c>
      <c r="F393" s="10" t="s">
        <v>87</v>
      </c>
      <c r="G393" s="10" t="s">
        <v>87</v>
      </c>
      <c r="H393" s="11">
        <v>0.5</v>
      </c>
      <c r="I393" s="9">
        <v>2</v>
      </c>
      <c r="J393" s="9">
        <v>2</v>
      </c>
      <c r="K393" s="9">
        <v>0</v>
      </c>
      <c r="L393" s="9">
        <v>0</v>
      </c>
      <c r="M393" s="9"/>
      <c r="N393" s="9">
        <f t="shared" si="48"/>
        <v>4</v>
      </c>
      <c r="O393" s="12">
        <f t="shared" si="49"/>
        <v>1</v>
      </c>
      <c r="P393" s="9" t="s">
        <v>39</v>
      </c>
      <c r="Q393" s="9"/>
      <c r="R393" s="9"/>
      <c r="S393" s="9"/>
      <c r="T393" s="9"/>
      <c r="U393" s="9"/>
      <c r="V393" s="8"/>
      <c r="W393" s="11">
        <v>0.5</v>
      </c>
      <c r="X393" s="8">
        <v>76</v>
      </c>
      <c r="Y393" s="8">
        <v>33</v>
      </c>
      <c r="Z393" s="8">
        <v>31</v>
      </c>
      <c r="AA393" s="8">
        <v>12</v>
      </c>
      <c r="AB393" s="8">
        <v>0</v>
      </c>
      <c r="AC393" s="9">
        <f t="shared" si="46"/>
        <v>78</v>
      </c>
      <c r="AD393" s="12">
        <f t="shared" si="47"/>
        <v>0.51315789473684215</v>
      </c>
      <c r="AE393" s="9" t="s">
        <v>72</v>
      </c>
      <c r="AF393" s="8"/>
      <c r="AG393" s="8"/>
      <c r="AH393" s="8"/>
      <c r="AI393" s="8"/>
      <c r="AJ393" s="8"/>
      <c r="AK393" s="13">
        <f t="shared" si="50"/>
        <v>0.50855263157894737</v>
      </c>
      <c r="AL393" s="13">
        <f t="shared" si="51"/>
        <v>0.49144736842105263</v>
      </c>
      <c r="AM393" s="14">
        <f t="shared" si="52"/>
        <v>1.9657894736842105</v>
      </c>
    </row>
    <row r="394" spans="1:39" x14ac:dyDescent="0.2">
      <c r="A394" s="8"/>
      <c r="B394" s="8" t="s">
        <v>167</v>
      </c>
      <c r="C394" s="8" t="s">
        <v>217</v>
      </c>
      <c r="D394" s="9">
        <v>51</v>
      </c>
      <c r="E394" s="10" t="s">
        <v>28</v>
      </c>
      <c r="F394" s="10" t="s">
        <v>87</v>
      </c>
      <c r="G394" s="10" t="s">
        <v>87</v>
      </c>
      <c r="H394" s="11">
        <v>0.5</v>
      </c>
      <c r="I394" s="9">
        <v>74</v>
      </c>
      <c r="J394" s="9">
        <v>38</v>
      </c>
      <c r="K394" s="9">
        <v>21</v>
      </c>
      <c r="L394" s="9">
        <v>15</v>
      </c>
      <c r="M394" s="9"/>
      <c r="N394" s="9">
        <f t="shared" si="48"/>
        <v>91</v>
      </c>
      <c r="O394" s="12">
        <f t="shared" si="49"/>
        <v>0.61486486486486491</v>
      </c>
      <c r="P394" s="9" t="s">
        <v>39</v>
      </c>
      <c r="Q394" s="9">
        <v>4</v>
      </c>
      <c r="R394" s="9">
        <v>0</v>
      </c>
      <c r="S394" s="9">
        <v>4</v>
      </c>
      <c r="T394" s="9">
        <v>0</v>
      </c>
      <c r="U394" s="9">
        <v>0</v>
      </c>
      <c r="V394" s="8"/>
      <c r="W394" s="11">
        <v>0.5</v>
      </c>
      <c r="X394" s="8">
        <v>76</v>
      </c>
      <c r="Y394" s="8">
        <v>33</v>
      </c>
      <c r="Z394" s="8">
        <v>31</v>
      </c>
      <c r="AA394" s="8">
        <v>12</v>
      </c>
      <c r="AB394" s="8">
        <v>0</v>
      </c>
      <c r="AC394" s="9">
        <f t="shared" si="46"/>
        <v>78</v>
      </c>
      <c r="AD394" s="12">
        <f t="shared" si="47"/>
        <v>0.51315789473684215</v>
      </c>
      <c r="AE394" s="9" t="s">
        <v>72</v>
      </c>
      <c r="AF394" s="8"/>
      <c r="AG394" s="8"/>
      <c r="AH394" s="8"/>
      <c r="AI394" s="8"/>
      <c r="AJ394" s="8"/>
      <c r="AK394" s="13">
        <f t="shared" si="50"/>
        <v>0.50855263157894737</v>
      </c>
      <c r="AL394" s="13">
        <f t="shared" si="51"/>
        <v>0.10631223328591755</v>
      </c>
      <c r="AM394" s="14">
        <f t="shared" si="52"/>
        <v>15.734210526315792</v>
      </c>
    </row>
    <row r="395" spans="1:39" x14ac:dyDescent="0.2">
      <c r="A395" s="8"/>
      <c r="B395" s="8" t="s">
        <v>218</v>
      </c>
      <c r="C395" s="8" t="s">
        <v>217</v>
      </c>
      <c r="D395" s="9">
        <v>47</v>
      </c>
      <c r="E395" s="10" t="s">
        <v>28</v>
      </c>
      <c r="F395" s="10" t="s">
        <v>199</v>
      </c>
      <c r="G395" s="10" t="s">
        <v>199</v>
      </c>
      <c r="H395" s="11">
        <v>0.5</v>
      </c>
      <c r="I395" s="9">
        <v>24</v>
      </c>
      <c r="J395" s="9">
        <v>5</v>
      </c>
      <c r="K395" s="9">
        <v>18</v>
      </c>
      <c r="L395" s="9">
        <v>1</v>
      </c>
      <c r="M395" s="9"/>
      <c r="N395" s="9">
        <f t="shared" si="48"/>
        <v>11</v>
      </c>
      <c r="O395" s="12">
        <f t="shared" si="49"/>
        <v>0.22916666666666666</v>
      </c>
      <c r="P395" s="9" t="s">
        <v>69</v>
      </c>
      <c r="Q395" s="9"/>
      <c r="R395" s="9"/>
      <c r="S395" s="9"/>
      <c r="T395" s="9"/>
      <c r="U395" s="9"/>
      <c r="V395" s="8"/>
      <c r="W395" s="11">
        <v>0.5</v>
      </c>
      <c r="X395" s="8">
        <v>76</v>
      </c>
      <c r="Y395" s="8">
        <v>24</v>
      </c>
      <c r="Z395" s="8">
        <v>42</v>
      </c>
      <c r="AA395" s="8">
        <v>10</v>
      </c>
      <c r="AB395" s="8">
        <v>0</v>
      </c>
      <c r="AC395" s="9">
        <f t="shared" si="46"/>
        <v>58</v>
      </c>
      <c r="AD395" s="12">
        <f t="shared" si="47"/>
        <v>0.38157894736842107</v>
      </c>
      <c r="AE395" s="9" t="s">
        <v>35</v>
      </c>
      <c r="AF395" s="8">
        <v>11</v>
      </c>
      <c r="AG395" s="8">
        <v>4</v>
      </c>
      <c r="AH395" s="8">
        <v>7</v>
      </c>
      <c r="AI395" s="8">
        <v>0</v>
      </c>
      <c r="AJ395" s="8">
        <v>0.36399999999999999</v>
      </c>
      <c r="AK395" s="13">
        <f t="shared" si="50"/>
        <v>0.42302631578947369</v>
      </c>
      <c r="AL395" s="13">
        <f t="shared" si="51"/>
        <v>-0.19385964912280704</v>
      </c>
      <c r="AM395" s="14">
        <f t="shared" si="52"/>
        <v>-9.3052631578947356</v>
      </c>
    </row>
    <row r="396" spans="1:39" x14ac:dyDescent="0.2">
      <c r="A396" s="8"/>
      <c r="B396" s="8" t="s">
        <v>219</v>
      </c>
      <c r="C396" s="8" t="s">
        <v>217</v>
      </c>
      <c r="D396" s="9">
        <v>40</v>
      </c>
      <c r="E396" s="10" t="s">
        <v>28</v>
      </c>
      <c r="F396" s="10" t="s">
        <v>199</v>
      </c>
      <c r="G396" s="10" t="s">
        <v>199</v>
      </c>
      <c r="H396" s="11">
        <v>0.5</v>
      </c>
      <c r="I396" s="9">
        <v>52</v>
      </c>
      <c r="J396" s="9">
        <v>9</v>
      </c>
      <c r="K396" s="9">
        <v>34</v>
      </c>
      <c r="L396" s="9">
        <v>9</v>
      </c>
      <c r="M396" s="9"/>
      <c r="N396" s="9">
        <f t="shared" si="48"/>
        <v>27</v>
      </c>
      <c r="O396" s="12">
        <f t="shared" si="49"/>
        <v>0.25961538461538464</v>
      </c>
      <c r="P396" s="9" t="s">
        <v>69</v>
      </c>
      <c r="Q396" s="9"/>
      <c r="R396" s="9"/>
      <c r="S396" s="9"/>
      <c r="T396" s="9"/>
      <c r="U396" s="9"/>
      <c r="V396" s="8"/>
      <c r="W396" s="11">
        <v>0.5</v>
      </c>
      <c r="X396" s="8">
        <v>76</v>
      </c>
      <c r="Y396" s="8">
        <v>24</v>
      </c>
      <c r="Z396" s="8">
        <v>42</v>
      </c>
      <c r="AA396" s="8">
        <v>10</v>
      </c>
      <c r="AB396" s="8">
        <v>0</v>
      </c>
      <c r="AC396" s="9">
        <f t="shared" si="46"/>
        <v>58</v>
      </c>
      <c r="AD396" s="12">
        <f t="shared" si="47"/>
        <v>0.38157894736842107</v>
      </c>
      <c r="AE396" s="9" t="s">
        <v>35</v>
      </c>
      <c r="AF396" s="8">
        <v>11</v>
      </c>
      <c r="AG396" s="8">
        <v>4</v>
      </c>
      <c r="AH396" s="8">
        <v>7</v>
      </c>
      <c r="AI396" s="8">
        <v>0</v>
      </c>
      <c r="AJ396" s="8">
        <v>0.36399999999999999</v>
      </c>
      <c r="AK396" s="13">
        <f t="shared" si="50"/>
        <v>0.42302631578947369</v>
      </c>
      <c r="AL396" s="13">
        <f t="shared" si="51"/>
        <v>-0.16341093117408906</v>
      </c>
      <c r="AM396" s="14">
        <f t="shared" si="52"/>
        <v>-16.994736842105262</v>
      </c>
    </row>
    <row r="397" spans="1:39" x14ac:dyDescent="0.2">
      <c r="A397" s="8"/>
      <c r="B397" s="8" t="s">
        <v>220</v>
      </c>
      <c r="C397" s="8" t="s">
        <v>217</v>
      </c>
      <c r="D397" s="9">
        <v>33</v>
      </c>
      <c r="E397" s="10" t="s">
        <v>28</v>
      </c>
      <c r="F397" s="10" t="s">
        <v>201</v>
      </c>
      <c r="G397" s="10" t="s">
        <v>202</v>
      </c>
      <c r="H397" s="11">
        <v>0.5</v>
      </c>
      <c r="I397" s="9">
        <v>44</v>
      </c>
      <c r="J397" s="9">
        <v>10</v>
      </c>
      <c r="K397" s="9">
        <v>22</v>
      </c>
      <c r="L397" s="9">
        <v>12</v>
      </c>
      <c r="M397" s="9"/>
      <c r="N397" s="9">
        <f t="shared" si="48"/>
        <v>32</v>
      </c>
      <c r="O397" s="12">
        <f t="shared" si="49"/>
        <v>0.36363636363636365</v>
      </c>
      <c r="P397" s="9" t="s">
        <v>39</v>
      </c>
      <c r="Q397" s="9">
        <v>6</v>
      </c>
      <c r="R397" s="9">
        <v>2</v>
      </c>
      <c r="S397" s="9">
        <v>4</v>
      </c>
      <c r="T397" s="9">
        <v>0</v>
      </c>
      <c r="U397" s="9">
        <v>0.33300000000000002</v>
      </c>
      <c r="V397" s="8"/>
      <c r="W397" s="11">
        <v>0.5</v>
      </c>
      <c r="X397" s="8">
        <v>76</v>
      </c>
      <c r="Y397" s="8">
        <v>18</v>
      </c>
      <c r="Z397" s="8">
        <v>43</v>
      </c>
      <c r="AA397" s="8">
        <v>15</v>
      </c>
      <c r="AB397" s="8">
        <v>0</v>
      </c>
      <c r="AC397" s="9">
        <f t="shared" si="46"/>
        <v>51</v>
      </c>
      <c r="AD397" s="12">
        <f t="shared" si="47"/>
        <v>0.33552631578947367</v>
      </c>
      <c r="AE397" s="9" t="s">
        <v>69</v>
      </c>
      <c r="AF397" s="8"/>
      <c r="AG397" s="8"/>
      <c r="AH397" s="8"/>
      <c r="AI397" s="8"/>
      <c r="AJ397" s="8"/>
      <c r="AK397" s="13">
        <f t="shared" si="50"/>
        <v>0.39309210526315785</v>
      </c>
      <c r="AL397" s="13">
        <f t="shared" si="51"/>
        <v>-2.9455741626794207E-2</v>
      </c>
      <c r="AM397" s="14">
        <f t="shared" si="52"/>
        <v>-2.5921052631578902</v>
      </c>
    </row>
    <row r="398" spans="1:39" x14ac:dyDescent="0.2">
      <c r="A398" s="8"/>
      <c r="B398" s="8" t="s">
        <v>200</v>
      </c>
      <c r="C398" s="8" t="s">
        <v>217</v>
      </c>
      <c r="D398" s="9">
        <v>44</v>
      </c>
      <c r="E398" s="10" t="s">
        <v>28</v>
      </c>
      <c r="F398" s="10" t="s">
        <v>201</v>
      </c>
      <c r="G398" s="10" t="s">
        <v>202</v>
      </c>
      <c r="H398" s="11">
        <v>0.5</v>
      </c>
      <c r="I398" s="9">
        <v>32</v>
      </c>
      <c r="J398" s="9">
        <v>9</v>
      </c>
      <c r="K398" s="9">
        <v>13</v>
      </c>
      <c r="L398" s="9">
        <v>10</v>
      </c>
      <c r="M398" s="9"/>
      <c r="N398" s="9">
        <f t="shared" si="48"/>
        <v>28</v>
      </c>
      <c r="O398" s="12">
        <f t="shared" si="49"/>
        <v>0.4375</v>
      </c>
      <c r="P398" s="9" t="s">
        <v>39</v>
      </c>
      <c r="Q398" s="9"/>
      <c r="R398" s="9"/>
      <c r="S398" s="9"/>
      <c r="T398" s="9"/>
      <c r="U398" s="9"/>
      <c r="V398" s="8"/>
      <c r="W398" s="11">
        <v>0.5</v>
      </c>
      <c r="X398" s="8">
        <v>76</v>
      </c>
      <c r="Y398" s="8">
        <v>18</v>
      </c>
      <c r="Z398" s="8">
        <v>43</v>
      </c>
      <c r="AA398" s="8">
        <v>15</v>
      </c>
      <c r="AB398" s="8">
        <v>0</v>
      </c>
      <c r="AC398" s="9">
        <f t="shared" si="46"/>
        <v>51</v>
      </c>
      <c r="AD398" s="12">
        <f t="shared" si="47"/>
        <v>0.33552631578947367</v>
      </c>
      <c r="AE398" s="9" t="s">
        <v>69</v>
      </c>
      <c r="AF398" s="8"/>
      <c r="AG398" s="8"/>
      <c r="AH398" s="8"/>
      <c r="AI398" s="8"/>
      <c r="AJ398" s="8"/>
      <c r="AK398" s="13">
        <f t="shared" si="50"/>
        <v>0.39309210526315785</v>
      </c>
      <c r="AL398" s="13">
        <f t="shared" si="51"/>
        <v>4.4407894736842146E-2</v>
      </c>
      <c r="AM398" s="14">
        <f t="shared" si="52"/>
        <v>2.8421052631578974</v>
      </c>
    </row>
    <row r="399" spans="1:39" x14ac:dyDescent="0.2">
      <c r="A399" s="8"/>
      <c r="B399" s="8" t="s">
        <v>214</v>
      </c>
      <c r="C399" s="8" t="s">
        <v>217</v>
      </c>
      <c r="D399" s="9">
        <v>31</v>
      </c>
      <c r="E399" s="10" t="s">
        <v>28</v>
      </c>
      <c r="F399" s="10" t="s">
        <v>29</v>
      </c>
      <c r="G399" s="10" t="s">
        <v>29</v>
      </c>
      <c r="H399" s="11">
        <v>0.5</v>
      </c>
      <c r="I399" s="9">
        <v>76</v>
      </c>
      <c r="J399" s="9">
        <v>38</v>
      </c>
      <c r="K399" s="9">
        <v>22</v>
      </c>
      <c r="L399" s="9">
        <v>16</v>
      </c>
      <c r="M399" s="9"/>
      <c r="N399" s="9">
        <f t="shared" si="48"/>
        <v>92</v>
      </c>
      <c r="O399" s="12">
        <f t="shared" si="49"/>
        <v>0.60526315789473684</v>
      </c>
      <c r="P399" s="9" t="s">
        <v>72</v>
      </c>
      <c r="Q399" s="9"/>
      <c r="R399" s="9"/>
      <c r="S399" s="9"/>
      <c r="T399" s="9"/>
      <c r="U399" s="9"/>
      <c r="V399" s="8"/>
      <c r="W399" s="11">
        <v>0.5</v>
      </c>
      <c r="X399" s="8">
        <v>76</v>
      </c>
      <c r="Y399" s="8">
        <v>46</v>
      </c>
      <c r="Z399" s="8">
        <v>19</v>
      </c>
      <c r="AA399" s="8">
        <v>11</v>
      </c>
      <c r="AB399" s="8">
        <v>0</v>
      </c>
      <c r="AC399" s="9">
        <f t="shared" si="46"/>
        <v>103</v>
      </c>
      <c r="AD399" s="12">
        <f t="shared" si="47"/>
        <v>0.67763157894736847</v>
      </c>
      <c r="AE399" s="9" t="s">
        <v>30</v>
      </c>
      <c r="AF399" s="8">
        <v>14</v>
      </c>
      <c r="AG399" s="8">
        <v>12</v>
      </c>
      <c r="AH399" s="8">
        <v>2</v>
      </c>
      <c r="AI399" s="8">
        <v>0</v>
      </c>
      <c r="AJ399" s="8">
        <v>0.85699999999999998</v>
      </c>
      <c r="AK399" s="13">
        <f t="shared" si="50"/>
        <v>0.61546052631578951</v>
      </c>
      <c r="AL399" s="13">
        <f t="shared" si="51"/>
        <v>-1.0197368421052677E-2</v>
      </c>
      <c r="AM399" s="14">
        <f t="shared" si="52"/>
        <v>-1.5500000000000114</v>
      </c>
    </row>
    <row r="400" spans="1:39" x14ac:dyDescent="0.2">
      <c r="A400" s="8"/>
      <c r="B400" s="8" t="s">
        <v>194</v>
      </c>
      <c r="C400" s="8" t="s">
        <v>217</v>
      </c>
      <c r="D400" s="9">
        <v>43</v>
      </c>
      <c r="E400" s="10" t="s">
        <v>28</v>
      </c>
      <c r="F400" s="10" t="s">
        <v>92</v>
      </c>
      <c r="G400" s="10" t="s">
        <v>92</v>
      </c>
      <c r="H400" s="11">
        <v>0.5</v>
      </c>
      <c r="I400" s="9">
        <v>76</v>
      </c>
      <c r="J400" s="9">
        <v>38</v>
      </c>
      <c r="K400" s="9">
        <v>22</v>
      </c>
      <c r="L400" s="9">
        <v>16</v>
      </c>
      <c r="M400" s="9"/>
      <c r="N400" s="9">
        <f t="shared" si="48"/>
        <v>92</v>
      </c>
      <c r="O400" s="12">
        <f t="shared" si="49"/>
        <v>0.60526315789473684</v>
      </c>
      <c r="P400" s="9" t="s">
        <v>35</v>
      </c>
      <c r="Q400" s="9">
        <v>6</v>
      </c>
      <c r="R400" s="9">
        <v>2</v>
      </c>
      <c r="S400" s="9">
        <v>4</v>
      </c>
      <c r="T400" s="9">
        <v>0</v>
      </c>
      <c r="U400" s="9">
        <v>0.33300000000000002</v>
      </c>
      <c r="V400" s="8"/>
      <c r="W400" s="11">
        <v>0.5</v>
      </c>
      <c r="X400" s="8">
        <v>76</v>
      </c>
      <c r="Y400" s="8">
        <v>41</v>
      </c>
      <c r="Z400" s="8">
        <v>26</v>
      </c>
      <c r="AA400" s="8">
        <v>9</v>
      </c>
      <c r="AB400" s="8">
        <v>0</v>
      </c>
      <c r="AC400" s="9">
        <f t="shared" si="46"/>
        <v>91</v>
      </c>
      <c r="AD400" s="12">
        <f t="shared" si="47"/>
        <v>0.59868421052631582</v>
      </c>
      <c r="AE400" s="9" t="s">
        <v>39</v>
      </c>
      <c r="AF400" s="8">
        <v>4</v>
      </c>
      <c r="AG400" s="8">
        <v>0</v>
      </c>
      <c r="AH400" s="8">
        <v>4</v>
      </c>
      <c r="AI400" s="8">
        <v>0</v>
      </c>
      <c r="AJ400" s="8">
        <v>0</v>
      </c>
      <c r="AK400" s="13">
        <f t="shared" si="50"/>
        <v>0.56414473684210531</v>
      </c>
      <c r="AL400" s="13">
        <f t="shared" si="51"/>
        <v>4.1118421052631526E-2</v>
      </c>
      <c r="AM400" s="14">
        <f t="shared" si="52"/>
        <v>6.25</v>
      </c>
    </row>
    <row r="401" spans="1:39" x14ac:dyDescent="0.2">
      <c r="A401" s="8"/>
      <c r="B401" s="8" t="s">
        <v>216</v>
      </c>
      <c r="C401" s="8" t="s">
        <v>217</v>
      </c>
      <c r="D401" s="9">
        <v>42</v>
      </c>
      <c r="E401" s="10" t="s">
        <v>28</v>
      </c>
      <c r="F401" s="10" t="s">
        <v>204</v>
      </c>
      <c r="G401" s="10" t="s">
        <v>205</v>
      </c>
      <c r="H401" s="11">
        <v>0.5</v>
      </c>
      <c r="I401" s="9">
        <v>76</v>
      </c>
      <c r="J401" s="9">
        <v>22</v>
      </c>
      <c r="K401" s="9">
        <v>40</v>
      </c>
      <c r="L401" s="9">
        <v>14</v>
      </c>
      <c r="M401" s="9"/>
      <c r="N401" s="9">
        <f t="shared" si="48"/>
        <v>58</v>
      </c>
      <c r="O401" s="12">
        <f t="shared" si="49"/>
        <v>0.38157894736842107</v>
      </c>
      <c r="P401" s="9" t="s">
        <v>35</v>
      </c>
      <c r="Q401" s="9">
        <v>4</v>
      </c>
      <c r="R401" s="9">
        <v>0</v>
      </c>
      <c r="S401" s="9">
        <v>4</v>
      </c>
      <c r="T401" s="9">
        <v>0</v>
      </c>
      <c r="U401" s="9">
        <v>0</v>
      </c>
      <c r="V401" s="8"/>
      <c r="W401" s="11">
        <v>0.5</v>
      </c>
      <c r="X401" s="8">
        <v>76</v>
      </c>
      <c r="Y401" s="8">
        <v>29</v>
      </c>
      <c r="Z401" s="8">
        <v>36</v>
      </c>
      <c r="AA401" s="8">
        <v>11</v>
      </c>
      <c r="AB401" s="8">
        <v>0</v>
      </c>
      <c r="AC401" s="9">
        <f t="shared" si="46"/>
        <v>69</v>
      </c>
      <c r="AD401" s="12">
        <f t="shared" si="47"/>
        <v>0.45394736842105265</v>
      </c>
      <c r="AE401" s="9" t="s">
        <v>43</v>
      </c>
      <c r="AF401" s="8">
        <v>7</v>
      </c>
      <c r="AG401" s="8">
        <v>3</v>
      </c>
      <c r="AH401" s="8">
        <v>4</v>
      </c>
      <c r="AI401" s="8">
        <v>0</v>
      </c>
      <c r="AJ401" s="8">
        <v>0.42899999999999999</v>
      </c>
      <c r="AK401" s="13">
        <f t="shared" si="50"/>
        <v>0.47006578947368421</v>
      </c>
      <c r="AL401" s="13">
        <f t="shared" si="51"/>
        <v>-8.8486842105263142E-2</v>
      </c>
      <c r="AM401" s="14">
        <f t="shared" si="52"/>
        <v>-13.450000000000003</v>
      </c>
    </row>
    <row r="402" spans="1:39" x14ac:dyDescent="0.2">
      <c r="A402" s="8"/>
      <c r="B402" s="8" t="s">
        <v>221</v>
      </c>
      <c r="C402" s="8" t="s">
        <v>217</v>
      </c>
      <c r="D402" s="9">
        <v>40</v>
      </c>
      <c r="E402" s="10" t="s">
        <v>28</v>
      </c>
      <c r="F402" s="10" t="s">
        <v>207</v>
      </c>
      <c r="G402" s="10" t="s">
        <v>207</v>
      </c>
      <c r="H402" s="11">
        <v>0.5</v>
      </c>
      <c r="I402" s="9">
        <v>76</v>
      </c>
      <c r="J402" s="9">
        <v>17</v>
      </c>
      <c r="K402" s="9">
        <v>35</v>
      </c>
      <c r="L402" s="9">
        <v>24</v>
      </c>
      <c r="M402" s="9"/>
      <c r="N402" s="9">
        <f t="shared" si="48"/>
        <v>58</v>
      </c>
      <c r="O402" s="12">
        <f t="shared" si="49"/>
        <v>0.38157894736842107</v>
      </c>
      <c r="P402" s="9" t="s">
        <v>72</v>
      </c>
      <c r="Q402" s="9"/>
      <c r="R402" s="9"/>
      <c r="S402" s="9"/>
      <c r="T402" s="9"/>
      <c r="U402" s="9"/>
      <c r="V402" s="8"/>
      <c r="W402" s="11">
        <v>0.5</v>
      </c>
      <c r="X402" s="8">
        <v>76</v>
      </c>
      <c r="Y402" s="8">
        <v>20</v>
      </c>
      <c r="Z402" s="8">
        <v>35</v>
      </c>
      <c r="AA402" s="8">
        <v>21</v>
      </c>
      <c r="AB402" s="8">
        <v>0</v>
      </c>
      <c r="AC402" s="9">
        <f t="shared" si="46"/>
        <v>61</v>
      </c>
      <c r="AD402" s="12">
        <f t="shared" si="47"/>
        <v>0.40131578947368424</v>
      </c>
      <c r="AE402" s="9" t="s">
        <v>39</v>
      </c>
      <c r="AF402" s="8">
        <v>4</v>
      </c>
      <c r="AG402" s="8">
        <v>0</v>
      </c>
      <c r="AH402" s="8">
        <v>4</v>
      </c>
      <c r="AI402" s="8">
        <v>0</v>
      </c>
      <c r="AJ402" s="8">
        <v>0</v>
      </c>
      <c r="AK402" s="13">
        <f t="shared" si="50"/>
        <v>0.43585526315789475</v>
      </c>
      <c r="AL402" s="13">
        <f t="shared" si="51"/>
        <v>-5.4276315789473673E-2</v>
      </c>
      <c r="AM402" s="14">
        <f t="shared" si="52"/>
        <v>-8.25</v>
      </c>
    </row>
    <row r="403" spans="1:39" x14ac:dyDescent="0.2">
      <c r="A403" s="8"/>
      <c r="B403" s="8" t="s">
        <v>198</v>
      </c>
      <c r="C403" s="8" t="s">
        <v>217</v>
      </c>
      <c r="D403" s="9">
        <v>42</v>
      </c>
      <c r="E403" s="10" t="s">
        <v>28</v>
      </c>
      <c r="F403" s="10" t="s">
        <v>208</v>
      </c>
      <c r="G403" s="10" t="s">
        <v>208</v>
      </c>
      <c r="H403" s="11">
        <v>0.5</v>
      </c>
      <c r="I403" s="9">
        <v>76</v>
      </c>
      <c r="J403" s="9">
        <v>26</v>
      </c>
      <c r="K403" s="9">
        <v>38</v>
      </c>
      <c r="L403" s="9">
        <v>12</v>
      </c>
      <c r="M403" s="9"/>
      <c r="N403" s="9">
        <f t="shared" si="48"/>
        <v>64</v>
      </c>
      <c r="O403" s="12">
        <f t="shared" si="49"/>
        <v>0.42105263157894735</v>
      </c>
      <c r="P403" s="9" t="s">
        <v>43</v>
      </c>
      <c r="Q403" s="9">
        <v>10</v>
      </c>
      <c r="R403" s="9">
        <v>6</v>
      </c>
      <c r="S403" s="9">
        <v>4</v>
      </c>
      <c r="T403" s="9">
        <v>0</v>
      </c>
      <c r="U403" s="9">
        <v>0.6</v>
      </c>
      <c r="V403" s="8"/>
      <c r="W403" s="11">
        <v>0.5</v>
      </c>
      <c r="X403" s="8">
        <v>76</v>
      </c>
      <c r="Y403" s="8">
        <v>20</v>
      </c>
      <c r="Z403" s="8">
        <v>45</v>
      </c>
      <c r="AA403" s="8">
        <v>11</v>
      </c>
      <c r="AB403" s="8">
        <v>0</v>
      </c>
      <c r="AC403" s="9">
        <f t="shared" si="46"/>
        <v>51</v>
      </c>
      <c r="AD403" s="12">
        <f t="shared" si="47"/>
        <v>0.33552631578947367</v>
      </c>
      <c r="AE403" s="9" t="s">
        <v>72</v>
      </c>
      <c r="AF403" s="8"/>
      <c r="AG403" s="8"/>
      <c r="AH403" s="8"/>
      <c r="AI403" s="8"/>
      <c r="AJ403" s="8"/>
      <c r="AK403" s="13">
        <f t="shared" si="50"/>
        <v>0.39309210526315785</v>
      </c>
      <c r="AL403" s="13">
        <f t="shared" si="51"/>
        <v>2.7960526315789491E-2</v>
      </c>
      <c r="AM403" s="14">
        <f t="shared" si="52"/>
        <v>4.2500000000000071</v>
      </c>
    </row>
    <row r="404" spans="1:39" x14ac:dyDescent="0.2">
      <c r="A404" s="8"/>
      <c r="B404" s="8" t="s">
        <v>210</v>
      </c>
      <c r="C404" s="8" t="s">
        <v>217</v>
      </c>
      <c r="D404" s="9">
        <v>36</v>
      </c>
      <c r="E404" s="10" t="s">
        <v>28</v>
      </c>
      <c r="F404" s="10" t="s">
        <v>209</v>
      </c>
      <c r="G404" s="10" t="s">
        <v>209</v>
      </c>
      <c r="H404" s="11">
        <v>0.5</v>
      </c>
      <c r="I404" s="9">
        <v>76</v>
      </c>
      <c r="J404" s="9">
        <v>37</v>
      </c>
      <c r="K404" s="9">
        <v>27</v>
      </c>
      <c r="L404" s="9">
        <v>12</v>
      </c>
      <c r="M404" s="9"/>
      <c r="N404" s="9">
        <f t="shared" si="48"/>
        <v>86</v>
      </c>
      <c r="O404" s="12">
        <f t="shared" si="49"/>
        <v>0.56578947368421051</v>
      </c>
      <c r="P404" s="9" t="s">
        <v>30</v>
      </c>
      <c r="Q404" s="9">
        <v>16</v>
      </c>
      <c r="R404" s="9">
        <v>8</v>
      </c>
      <c r="S404" s="9">
        <v>8</v>
      </c>
      <c r="T404" s="9">
        <v>0</v>
      </c>
      <c r="U404" s="9">
        <v>0.5</v>
      </c>
      <c r="V404" s="8"/>
      <c r="W404" s="11">
        <v>0.5</v>
      </c>
      <c r="X404" s="8">
        <v>76</v>
      </c>
      <c r="Y404" s="8">
        <v>37</v>
      </c>
      <c r="Z404" s="8">
        <v>25</v>
      </c>
      <c r="AA404" s="8">
        <v>14</v>
      </c>
      <c r="AB404" s="8">
        <v>0</v>
      </c>
      <c r="AC404" s="9">
        <f t="shared" si="46"/>
        <v>88</v>
      </c>
      <c r="AD404" s="12">
        <f t="shared" si="47"/>
        <v>0.57894736842105265</v>
      </c>
      <c r="AE404" s="9" t="s">
        <v>30</v>
      </c>
      <c r="AF404" s="8">
        <v>12</v>
      </c>
      <c r="AG404" s="8">
        <v>8</v>
      </c>
      <c r="AH404" s="8">
        <v>4</v>
      </c>
      <c r="AI404" s="8">
        <v>0</v>
      </c>
      <c r="AJ404" s="8">
        <v>0.66700000000000004</v>
      </c>
      <c r="AK404" s="13">
        <f t="shared" si="50"/>
        <v>0.5513157894736842</v>
      </c>
      <c r="AL404" s="13">
        <f t="shared" si="51"/>
        <v>1.4473684210526305E-2</v>
      </c>
      <c r="AM404" s="14">
        <f t="shared" si="52"/>
        <v>2.2000000000000028</v>
      </c>
    </row>
    <row r="405" spans="1:39" x14ac:dyDescent="0.2">
      <c r="A405" s="8"/>
      <c r="B405" s="8" t="s">
        <v>222</v>
      </c>
      <c r="C405" s="8" t="s">
        <v>217</v>
      </c>
      <c r="D405" s="9">
        <v>41</v>
      </c>
      <c r="E405" s="10" t="s">
        <v>28</v>
      </c>
      <c r="F405" s="10" t="s">
        <v>41</v>
      </c>
      <c r="G405" s="10" t="s">
        <v>41</v>
      </c>
      <c r="H405" s="11">
        <v>0.5</v>
      </c>
      <c r="I405" s="9">
        <v>76</v>
      </c>
      <c r="J405" s="9">
        <v>29</v>
      </c>
      <c r="K405" s="9">
        <v>34</v>
      </c>
      <c r="L405" s="9">
        <v>13</v>
      </c>
      <c r="M405" s="9"/>
      <c r="N405" s="9">
        <f t="shared" si="48"/>
        <v>71</v>
      </c>
      <c r="O405" s="12">
        <f t="shared" si="49"/>
        <v>0.46710526315789475</v>
      </c>
      <c r="P405" s="9" t="s">
        <v>69</v>
      </c>
      <c r="Q405" s="9"/>
      <c r="R405" s="9"/>
      <c r="S405" s="9"/>
      <c r="T405" s="9"/>
      <c r="U405" s="9"/>
      <c r="V405" s="8"/>
      <c r="W405" s="11">
        <v>0.5</v>
      </c>
      <c r="X405" s="8">
        <v>76</v>
      </c>
      <c r="Y405" s="8">
        <v>35</v>
      </c>
      <c r="Z405" s="8">
        <v>26</v>
      </c>
      <c r="AA405" s="8">
        <v>15</v>
      </c>
      <c r="AB405" s="8">
        <v>0</v>
      </c>
      <c r="AC405" s="9">
        <f t="shared" si="46"/>
        <v>85</v>
      </c>
      <c r="AD405" s="12">
        <f t="shared" si="47"/>
        <v>0.55921052631578949</v>
      </c>
      <c r="AE405" s="9" t="s">
        <v>35</v>
      </c>
      <c r="AF405" s="8">
        <v>4</v>
      </c>
      <c r="AG405" s="8">
        <v>0</v>
      </c>
      <c r="AH405" s="8">
        <v>4</v>
      </c>
      <c r="AI405" s="8">
        <v>0</v>
      </c>
      <c r="AJ405" s="8">
        <v>0</v>
      </c>
      <c r="AK405" s="13">
        <f t="shared" si="50"/>
        <v>0.53848684210526321</v>
      </c>
      <c r="AL405" s="13">
        <f t="shared" si="51"/>
        <v>-7.1381578947368463E-2</v>
      </c>
      <c r="AM405" s="14">
        <f t="shared" si="52"/>
        <v>-10.850000000000009</v>
      </c>
    </row>
    <row r="406" spans="1:39" x14ac:dyDescent="0.2">
      <c r="A406" s="8"/>
      <c r="B406" s="8" t="s">
        <v>223</v>
      </c>
      <c r="C406" s="8" t="s">
        <v>224</v>
      </c>
      <c r="D406" s="9">
        <v>42</v>
      </c>
      <c r="E406" s="10" t="s">
        <v>28</v>
      </c>
      <c r="F406" s="10" t="s">
        <v>68</v>
      </c>
      <c r="G406" s="10" t="s">
        <v>68</v>
      </c>
      <c r="H406" s="11">
        <v>0.5</v>
      </c>
      <c r="I406" s="9">
        <v>78</v>
      </c>
      <c r="J406" s="9">
        <v>57</v>
      </c>
      <c r="K406" s="9">
        <v>14</v>
      </c>
      <c r="L406" s="9">
        <v>7</v>
      </c>
      <c r="M406" s="9"/>
      <c r="N406" s="9">
        <f t="shared" si="48"/>
        <v>121</v>
      </c>
      <c r="O406" s="12">
        <f t="shared" si="49"/>
        <v>0.77564102564102566</v>
      </c>
      <c r="P406" s="9" t="s">
        <v>30</v>
      </c>
      <c r="Q406" s="9">
        <v>7</v>
      </c>
      <c r="R406" s="9">
        <v>3</v>
      </c>
      <c r="S406" s="9">
        <v>4</v>
      </c>
      <c r="T406" s="9">
        <v>0</v>
      </c>
      <c r="U406" s="9">
        <v>0.42899999999999999</v>
      </c>
      <c r="V406" s="8"/>
      <c r="W406" s="11">
        <v>0.5</v>
      </c>
      <c r="X406" s="8">
        <v>76</v>
      </c>
      <c r="Y406" s="8">
        <v>40</v>
      </c>
      <c r="Z406" s="8">
        <v>17</v>
      </c>
      <c r="AA406" s="8">
        <v>19</v>
      </c>
      <c r="AB406" s="8">
        <v>0</v>
      </c>
      <c r="AC406" s="9">
        <f t="shared" si="46"/>
        <v>99</v>
      </c>
      <c r="AD406" s="12">
        <f t="shared" si="47"/>
        <v>0.65131578947368418</v>
      </c>
      <c r="AE406" s="9" t="s">
        <v>43</v>
      </c>
      <c r="AF406" s="8">
        <v>14</v>
      </c>
      <c r="AG406" s="8">
        <v>12</v>
      </c>
      <c r="AH406" s="8">
        <v>2</v>
      </c>
      <c r="AI406" s="8">
        <v>0</v>
      </c>
      <c r="AJ406" s="8">
        <v>0.85699999999999998</v>
      </c>
      <c r="AK406" s="13">
        <f t="shared" si="50"/>
        <v>0.59835526315789478</v>
      </c>
      <c r="AL406" s="13">
        <f t="shared" si="51"/>
        <v>0.17728576248313088</v>
      </c>
      <c r="AM406" s="14">
        <f t="shared" si="52"/>
        <v>27.656578947368416</v>
      </c>
    </row>
    <row r="407" spans="1:39" x14ac:dyDescent="0.2">
      <c r="A407" s="8"/>
      <c r="B407" s="8" t="s">
        <v>183</v>
      </c>
      <c r="C407" s="8" t="s">
        <v>224</v>
      </c>
      <c r="D407" s="9">
        <v>52</v>
      </c>
      <c r="E407" s="10" t="s">
        <v>28</v>
      </c>
      <c r="F407" s="10" t="s">
        <v>225</v>
      </c>
      <c r="G407" s="10" t="s">
        <v>225</v>
      </c>
      <c r="H407" s="11">
        <v>0.5</v>
      </c>
      <c r="I407" s="9">
        <v>78</v>
      </c>
      <c r="J407" s="9">
        <v>24</v>
      </c>
      <c r="K407" s="9">
        <v>39</v>
      </c>
      <c r="L407" s="9">
        <v>15</v>
      </c>
      <c r="M407" s="9"/>
      <c r="N407" s="9">
        <f t="shared" si="48"/>
        <v>63</v>
      </c>
      <c r="O407" s="12">
        <f t="shared" si="49"/>
        <v>0.40384615384615385</v>
      </c>
      <c r="P407" s="9" t="s">
        <v>72</v>
      </c>
      <c r="Q407" s="9"/>
      <c r="R407" s="9"/>
      <c r="S407" s="9"/>
      <c r="T407" s="9"/>
      <c r="U407" s="9"/>
      <c r="V407" s="8"/>
      <c r="W407" s="11">
        <v>0.5</v>
      </c>
      <c r="X407" s="8" t="s">
        <v>31</v>
      </c>
      <c r="Y407" s="8" t="s">
        <v>31</v>
      </c>
      <c r="Z407" s="8" t="s">
        <v>31</v>
      </c>
      <c r="AA407" s="8" t="s">
        <v>31</v>
      </c>
      <c r="AB407" s="8" t="s">
        <v>31</v>
      </c>
      <c r="AC407" s="9"/>
      <c r="AD407" s="12"/>
      <c r="AE407" s="9" t="s">
        <v>31</v>
      </c>
      <c r="AF407" s="8" t="s">
        <v>31</v>
      </c>
      <c r="AG407" s="8" t="s">
        <v>31</v>
      </c>
      <c r="AH407" s="8" t="s">
        <v>31</v>
      </c>
      <c r="AI407" s="8" t="s">
        <v>31</v>
      </c>
      <c r="AJ407" s="8" t="s">
        <v>31</v>
      </c>
      <c r="AK407" s="13">
        <f t="shared" si="50"/>
        <v>0.33400000000000002</v>
      </c>
      <c r="AL407" s="13">
        <f t="shared" si="51"/>
        <v>6.9846153846153836E-2</v>
      </c>
      <c r="AM407" s="14">
        <f t="shared" si="52"/>
        <v>10.895999999999994</v>
      </c>
    </row>
    <row r="408" spans="1:39" x14ac:dyDescent="0.2">
      <c r="A408" s="8"/>
      <c r="B408" s="8" t="s">
        <v>181</v>
      </c>
      <c r="C408" s="8" t="s">
        <v>224</v>
      </c>
      <c r="D408" s="9">
        <v>52</v>
      </c>
      <c r="E408" s="10" t="s">
        <v>28</v>
      </c>
      <c r="F408" s="10" t="s">
        <v>84</v>
      </c>
      <c r="G408" s="10" t="s">
        <v>85</v>
      </c>
      <c r="H408" s="11">
        <v>0.5</v>
      </c>
      <c r="I408" s="9">
        <v>78</v>
      </c>
      <c r="J408" s="9">
        <v>49</v>
      </c>
      <c r="K408" s="9">
        <v>20</v>
      </c>
      <c r="L408" s="9">
        <v>9</v>
      </c>
      <c r="M408" s="9"/>
      <c r="N408" s="9">
        <f t="shared" si="48"/>
        <v>107</v>
      </c>
      <c r="O408" s="12">
        <f t="shared" si="49"/>
        <v>0.6858974358974359</v>
      </c>
      <c r="P408" s="9" t="s">
        <v>30</v>
      </c>
      <c r="Q408" s="9">
        <v>18</v>
      </c>
      <c r="R408" s="9">
        <v>11</v>
      </c>
      <c r="S408" s="9">
        <v>7</v>
      </c>
      <c r="T408" s="9">
        <v>0</v>
      </c>
      <c r="U408" s="9">
        <v>0.61099999999999999</v>
      </c>
      <c r="V408" s="8"/>
      <c r="W408" s="11">
        <v>0.5</v>
      </c>
      <c r="X408" s="8">
        <v>76</v>
      </c>
      <c r="Y408" s="8">
        <v>45</v>
      </c>
      <c r="Z408" s="8">
        <v>22</v>
      </c>
      <c r="AA408" s="8">
        <v>9</v>
      </c>
      <c r="AB408" s="8">
        <v>0</v>
      </c>
      <c r="AC408" s="9">
        <f t="shared" ref="AC408:AC421" si="53">2*Y408+AA408+AB408</f>
        <v>99</v>
      </c>
      <c r="AD408" s="12">
        <f t="shared" ref="AD408:AD421" si="54">AC408/SUM(Y408:AB408)/2</f>
        <v>0.65131578947368418</v>
      </c>
      <c r="AE408" s="9" t="s">
        <v>30</v>
      </c>
      <c r="AF408" s="8">
        <v>8</v>
      </c>
      <c r="AG408" s="8">
        <v>4</v>
      </c>
      <c r="AH408" s="8">
        <v>4</v>
      </c>
      <c r="AI408" s="8">
        <v>0</v>
      </c>
      <c r="AJ408" s="8">
        <v>0.5</v>
      </c>
      <c r="AK408" s="13">
        <f t="shared" si="50"/>
        <v>0.59835526315789478</v>
      </c>
      <c r="AL408" s="13">
        <f t="shared" si="51"/>
        <v>8.7542172739541124E-2</v>
      </c>
      <c r="AM408" s="14">
        <f t="shared" si="52"/>
        <v>13.656578947368416</v>
      </c>
    </row>
    <row r="409" spans="1:39" x14ac:dyDescent="0.2">
      <c r="A409" s="8"/>
      <c r="B409" s="8" t="s">
        <v>216</v>
      </c>
      <c r="C409" s="8" t="s">
        <v>224</v>
      </c>
      <c r="D409" s="9">
        <v>43</v>
      </c>
      <c r="E409" s="10" t="s">
        <v>28</v>
      </c>
      <c r="F409" s="10" t="s">
        <v>204</v>
      </c>
      <c r="G409" s="10" t="s">
        <v>226</v>
      </c>
      <c r="H409" s="11">
        <v>0.5</v>
      </c>
      <c r="I409" s="9">
        <v>78</v>
      </c>
      <c r="J409" s="9">
        <v>20</v>
      </c>
      <c r="K409" s="9">
        <v>53</v>
      </c>
      <c r="L409" s="9">
        <v>5</v>
      </c>
      <c r="M409" s="9"/>
      <c r="N409" s="9">
        <f t="shared" si="48"/>
        <v>45</v>
      </c>
      <c r="O409" s="12">
        <f t="shared" si="49"/>
        <v>0.28846153846153844</v>
      </c>
      <c r="P409" s="9" t="s">
        <v>75</v>
      </c>
      <c r="Q409" s="9"/>
      <c r="R409" s="9"/>
      <c r="S409" s="9"/>
      <c r="T409" s="9"/>
      <c r="U409" s="9"/>
      <c r="V409" s="8"/>
      <c r="W409" s="11">
        <v>0.5</v>
      </c>
      <c r="X409" s="8">
        <v>76</v>
      </c>
      <c r="Y409" s="8">
        <v>22</v>
      </c>
      <c r="Z409" s="8">
        <v>40</v>
      </c>
      <c r="AA409" s="8">
        <v>14</v>
      </c>
      <c r="AB409" s="8">
        <v>0</v>
      </c>
      <c r="AC409" s="9">
        <f t="shared" si="53"/>
        <v>58</v>
      </c>
      <c r="AD409" s="12">
        <f t="shared" si="54"/>
        <v>0.38157894736842107</v>
      </c>
      <c r="AE409" s="9" t="s">
        <v>35</v>
      </c>
      <c r="AF409" s="8">
        <v>4</v>
      </c>
      <c r="AG409" s="8">
        <v>0</v>
      </c>
      <c r="AH409" s="8">
        <v>4</v>
      </c>
      <c r="AI409" s="8">
        <v>0</v>
      </c>
      <c r="AJ409" s="8">
        <v>0</v>
      </c>
      <c r="AK409" s="13">
        <f t="shared" si="50"/>
        <v>0.42302631578947369</v>
      </c>
      <c r="AL409" s="13">
        <f t="shared" si="51"/>
        <v>-0.13456477732793526</v>
      </c>
      <c r="AM409" s="14">
        <f t="shared" si="52"/>
        <v>-20.992105263157896</v>
      </c>
    </row>
    <row r="410" spans="1:39" x14ac:dyDescent="0.2">
      <c r="A410" s="8"/>
      <c r="B410" s="8" t="s">
        <v>227</v>
      </c>
      <c r="C410" s="8" t="s">
        <v>224</v>
      </c>
      <c r="D410" s="9">
        <v>34</v>
      </c>
      <c r="E410" s="10" t="s">
        <v>28</v>
      </c>
      <c r="F410" s="10" t="s">
        <v>87</v>
      </c>
      <c r="G410" s="10" t="s">
        <v>87</v>
      </c>
      <c r="H410" s="11">
        <v>0.5</v>
      </c>
      <c r="I410" s="9">
        <v>40</v>
      </c>
      <c r="J410" s="9">
        <v>10</v>
      </c>
      <c r="K410" s="9">
        <v>23</v>
      </c>
      <c r="L410" s="9">
        <v>7</v>
      </c>
      <c r="M410" s="9"/>
      <c r="N410" s="9">
        <f t="shared" si="48"/>
        <v>27</v>
      </c>
      <c r="O410" s="12">
        <f t="shared" si="49"/>
        <v>0.33750000000000002</v>
      </c>
      <c r="P410" s="9" t="s">
        <v>75</v>
      </c>
      <c r="Q410" s="9"/>
      <c r="R410" s="9"/>
      <c r="S410" s="9"/>
      <c r="T410" s="9"/>
      <c r="U410" s="9"/>
      <c r="V410" s="8"/>
      <c r="W410" s="11">
        <v>0.5</v>
      </c>
      <c r="X410" s="8">
        <v>76</v>
      </c>
      <c r="Y410" s="8">
        <v>40</v>
      </c>
      <c r="Z410" s="8">
        <v>21</v>
      </c>
      <c r="AA410" s="8">
        <v>15</v>
      </c>
      <c r="AB410" s="8">
        <v>0</v>
      </c>
      <c r="AC410" s="9">
        <f t="shared" si="53"/>
        <v>95</v>
      </c>
      <c r="AD410" s="12">
        <f t="shared" si="54"/>
        <v>0.625</v>
      </c>
      <c r="AE410" s="9" t="s">
        <v>39</v>
      </c>
      <c r="AF410" s="8">
        <v>4</v>
      </c>
      <c r="AG410" s="8">
        <v>0</v>
      </c>
      <c r="AH410" s="8">
        <v>4</v>
      </c>
      <c r="AI410" s="8">
        <v>0</v>
      </c>
      <c r="AJ410" s="8">
        <v>0</v>
      </c>
      <c r="AK410" s="13">
        <f t="shared" si="50"/>
        <v>0.58125000000000004</v>
      </c>
      <c r="AL410" s="13">
        <f t="shared" si="51"/>
        <v>-0.24375000000000002</v>
      </c>
      <c r="AM410" s="14">
        <f t="shared" si="52"/>
        <v>-19.5</v>
      </c>
    </row>
    <row r="411" spans="1:39" x14ac:dyDescent="0.2">
      <c r="A411" s="8"/>
      <c r="B411" s="8" t="s">
        <v>228</v>
      </c>
      <c r="C411" s="8" t="s">
        <v>224</v>
      </c>
      <c r="D411" s="9">
        <v>49</v>
      </c>
      <c r="E411" s="10" t="s">
        <v>28</v>
      </c>
      <c r="F411" s="10" t="s">
        <v>87</v>
      </c>
      <c r="G411" s="10" t="s">
        <v>87</v>
      </c>
      <c r="H411" s="11">
        <v>0.5</v>
      </c>
      <c r="I411" s="9">
        <v>38</v>
      </c>
      <c r="J411" s="9">
        <v>12</v>
      </c>
      <c r="K411" s="9">
        <v>22</v>
      </c>
      <c r="L411" s="9">
        <v>4</v>
      </c>
      <c r="M411" s="9"/>
      <c r="N411" s="9">
        <f t="shared" si="48"/>
        <v>28</v>
      </c>
      <c r="O411" s="12">
        <f t="shared" si="49"/>
        <v>0.36842105263157893</v>
      </c>
      <c r="P411" s="9" t="s">
        <v>75</v>
      </c>
      <c r="Q411" s="9"/>
      <c r="R411" s="9"/>
      <c r="S411" s="9"/>
      <c r="T411" s="9"/>
      <c r="U411" s="9"/>
      <c r="V411" s="8"/>
      <c r="W411" s="11">
        <v>0.5</v>
      </c>
      <c r="X411" s="8">
        <v>76</v>
      </c>
      <c r="Y411" s="8">
        <v>40</v>
      </c>
      <c r="Z411" s="8">
        <v>21</v>
      </c>
      <c r="AA411" s="8">
        <v>15</v>
      </c>
      <c r="AB411" s="8">
        <v>0</v>
      </c>
      <c r="AC411" s="9">
        <f t="shared" si="53"/>
        <v>95</v>
      </c>
      <c r="AD411" s="12">
        <f t="shared" si="54"/>
        <v>0.625</v>
      </c>
      <c r="AE411" s="9" t="s">
        <v>39</v>
      </c>
      <c r="AF411" s="8">
        <v>4</v>
      </c>
      <c r="AG411" s="8">
        <v>0</v>
      </c>
      <c r="AH411" s="8">
        <v>4</v>
      </c>
      <c r="AI411" s="8">
        <v>0</v>
      </c>
      <c r="AJ411" s="8">
        <v>0</v>
      </c>
      <c r="AK411" s="13">
        <f t="shared" si="50"/>
        <v>0.58125000000000004</v>
      </c>
      <c r="AL411" s="13">
        <f t="shared" si="51"/>
        <v>-0.21282894736842112</v>
      </c>
      <c r="AM411" s="14">
        <f t="shared" si="52"/>
        <v>-16.175000000000004</v>
      </c>
    </row>
    <row r="412" spans="1:39" x14ac:dyDescent="0.2">
      <c r="A412" s="8"/>
      <c r="B412" s="8" t="s">
        <v>229</v>
      </c>
      <c r="C412" s="8" t="s">
        <v>224</v>
      </c>
      <c r="D412" s="9">
        <v>40</v>
      </c>
      <c r="E412" s="10" t="s">
        <v>28</v>
      </c>
      <c r="F412" s="10" t="s">
        <v>199</v>
      </c>
      <c r="G412" s="10" t="s">
        <v>199</v>
      </c>
      <c r="H412" s="11">
        <v>0.5</v>
      </c>
      <c r="I412" s="9">
        <v>78</v>
      </c>
      <c r="J412" s="9">
        <v>25</v>
      </c>
      <c r="K412" s="9">
        <v>40</v>
      </c>
      <c r="L412" s="9">
        <v>13</v>
      </c>
      <c r="M412" s="9"/>
      <c r="N412" s="9">
        <f t="shared" si="48"/>
        <v>63</v>
      </c>
      <c r="O412" s="12">
        <f t="shared" si="49"/>
        <v>0.40384615384615385</v>
      </c>
      <c r="P412" s="9" t="s">
        <v>72</v>
      </c>
      <c r="Q412" s="9"/>
      <c r="R412" s="9"/>
      <c r="S412" s="9"/>
      <c r="T412" s="9"/>
      <c r="U412" s="9"/>
      <c r="V412" s="8"/>
      <c r="W412" s="11">
        <v>0.5</v>
      </c>
      <c r="X412" s="8">
        <v>76</v>
      </c>
      <c r="Y412" s="8">
        <v>14</v>
      </c>
      <c r="Z412" s="8">
        <v>52</v>
      </c>
      <c r="AA412" s="8">
        <v>10</v>
      </c>
      <c r="AB412" s="8">
        <v>0</v>
      </c>
      <c r="AC412" s="9">
        <f t="shared" si="53"/>
        <v>38</v>
      </c>
      <c r="AD412" s="12">
        <f t="shared" si="54"/>
        <v>0.25</v>
      </c>
      <c r="AE412" s="9" t="s">
        <v>69</v>
      </c>
      <c r="AF412" s="8"/>
      <c r="AG412" s="8"/>
      <c r="AH412" s="8"/>
      <c r="AI412" s="8"/>
      <c r="AJ412" s="8"/>
      <c r="AK412" s="13">
        <f t="shared" si="50"/>
        <v>0.33750000000000002</v>
      </c>
      <c r="AL412" s="13">
        <f t="shared" si="51"/>
        <v>6.6346153846153832E-2</v>
      </c>
      <c r="AM412" s="14">
        <f t="shared" si="52"/>
        <v>10.349999999999994</v>
      </c>
    </row>
    <row r="413" spans="1:39" x14ac:dyDescent="0.2">
      <c r="A413" s="8"/>
      <c r="B413" s="8" t="s">
        <v>230</v>
      </c>
      <c r="C413" s="8" t="s">
        <v>224</v>
      </c>
      <c r="D413" s="9">
        <v>42</v>
      </c>
      <c r="E413" s="10" t="s">
        <v>28</v>
      </c>
      <c r="F413" s="10" t="s">
        <v>201</v>
      </c>
      <c r="G413" s="10" t="s">
        <v>202</v>
      </c>
      <c r="H413" s="11">
        <v>0.5</v>
      </c>
      <c r="I413" s="9">
        <v>78</v>
      </c>
      <c r="J413" s="9">
        <v>28</v>
      </c>
      <c r="K413" s="9">
        <v>34</v>
      </c>
      <c r="L413" s="9">
        <v>16</v>
      </c>
      <c r="M413" s="9"/>
      <c r="N413" s="9">
        <f t="shared" si="48"/>
        <v>72</v>
      </c>
      <c r="O413" s="12">
        <f t="shared" si="49"/>
        <v>0.46153846153846156</v>
      </c>
      <c r="P413" s="9" t="s">
        <v>35</v>
      </c>
      <c r="Q413" s="9">
        <v>12</v>
      </c>
      <c r="R413" s="9">
        <v>6</v>
      </c>
      <c r="S413" s="9">
        <v>6</v>
      </c>
      <c r="T413" s="9">
        <v>0</v>
      </c>
      <c r="U413" s="9">
        <v>0.5</v>
      </c>
      <c r="V413" s="8"/>
      <c r="W413" s="11">
        <v>0.5</v>
      </c>
      <c r="X413" s="8">
        <v>76</v>
      </c>
      <c r="Y413" s="8">
        <v>19</v>
      </c>
      <c r="Z413" s="8">
        <v>35</v>
      </c>
      <c r="AA413" s="8">
        <v>22</v>
      </c>
      <c r="AB413" s="8">
        <v>0</v>
      </c>
      <c r="AC413" s="9">
        <f t="shared" si="53"/>
        <v>60</v>
      </c>
      <c r="AD413" s="12">
        <f t="shared" si="54"/>
        <v>0.39473684210526316</v>
      </c>
      <c r="AE413" s="9" t="s">
        <v>39</v>
      </c>
      <c r="AF413" s="8">
        <v>6</v>
      </c>
      <c r="AG413" s="8">
        <v>2</v>
      </c>
      <c r="AH413" s="8">
        <v>4</v>
      </c>
      <c r="AI413" s="8">
        <v>0</v>
      </c>
      <c r="AJ413" s="8">
        <v>0.33300000000000002</v>
      </c>
      <c r="AK413" s="13">
        <f t="shared" si="50"/>
        <v>0.43157894736842106</v>
      </c>
      <c r="AL413" s="13">
        <f t="shared" si="51"/>
        <v>2.9959514170040502E-2</v>
      </c>
      <c r="AM413" s="14">
        <f t="shared" si="52"/>
        <v>4.6736842105263179</v>
      </c>
    </row>
    <row r="414" spans="1:39" x14ac:dyDescent="0.2">
      <c r="A414" s="8"/>
      <c r="B414" s="8" t="s">
        <v>231</v>
      </c>
      <c r="C414" s="8" t="s">
        <v>224</v>
      </c>
      <c r="D414" s="9">
        <v>35</v>
      </c>
      <c r="E414" s="10" t="s">
        <v>28</v>
      </c>
      <c r="F414" s="10" t="s">
        <v>29</v>
      </c>
      <c r="G414" s="10" t="s">
        <v>29</v>
      </c>
      <c r="H414" s="11">
        <v>0.5</v>
      </c>
      <c r="I414" s="9">
        <v>55</v>
      </c>
      <c r="J414" s="9">
        <v>31</v>
      </c>
      <c r="K414" s="9">
        <v>15</v>
      </c>
      <c r="L414" s="9">
        <v>9</v>
      </c>
      <c r="M414" s="9"/>
      <c r="N414" s="9">
        <f t="shared" si="48"/>
        <v>71</v>
      </c>
      <c r="O414" s="12">
        <f t="shared" si="49"/>
        <v>0.6454545454545455</v>
      </c>
      <c r="P414" s="9" t="s">
        <v>39</v>
      </c>
      <c r="Q414" s="9">
        <v>20</v>
      </c>
      <c r="R414" s="9">
        <v>12</v>
      </c>
      <c r="S414" s="9">
        <v>8</v>
      </c>
      <c r="T414" s="9">
        <v>0</v>
      </c>
      <c r="U414" s="9">
        <v>0.6</v>
      </c>
      <c r="V414" s="8" t="s">
        <v>44</v>
      </c>
      <c r="W414" s="11">
        <v>0.5</v>
      </c>
      <c r="X414" s="8">
        <v>76</v>
      </c>
      <c r="Y414" s="8">
        <v>38</v>
      </c>
      <c r="Z414" s="8">
        <v>22</v>
      </c>
      <c r="AA414" s="8">
        <v>16</v>
      </c>
      <c r="AB414" s="8">
        <v>0</v>
      </c>
      <c r="AC414" s="9">
        <f t="shared" si="53"/>
        <v>92</v>
      </c>
      <c r="AD414" s="12">
        <f t="shared" si="54"/>
        <v>0.60526315789473684</v>
      </c>
      <c r="AE414" s="9" t="s">
        <v>72</v>
      </c>
      <c r="AF414" s="8"/>
      <c r="AG414" s="8"/>
      <c r="AH414" s="8"/>
      <c r="AI414" s="8"/>
      <c r="AJ414" s="8"/>
      <c r="AK414" s="13">
        <f t="shared" si="50"/>
        <v>0.56842105263157894</v>
      </c>
      <c r="AL414" s="13">
        <f t="shared" si="51"/>
        <v>7.7033492822966565E-2</v>
      </c>
      <c r="AM414" s="14">
        <f t="shared" si="52"/>
        <v>8.473684210526315</v>
      </c>
    </row>
    <row r="415" spans="1:39" x14ac:dyDescent="0.2">
      <c r="A415" s="8"/>
      <c r="B415" s="8" t="s">
        <v>214</v>
      </c>
      <c r="C415" s="8" t="s">
        <v>224</v>
      </c>
      <c r="D415" s="9">
        <v>32</v>
      </c>
      <c r="E415" s="10" t="s">
        <v>28</v>
      </c>
      <c r="F415" s="10" t="s">
        <v>29</v>
      </c>
      <c r="G415" s="10" t="s">
        <v>29</v>
      </c>
      <c r="H415" s="11">
        <v>0.5</v>
      </c>
      <c r="I415" s="9">
        <v>23</v>
      </c>
      <c r="J415" s="9">
        <v>11</v>
      </c>
      <c r="K415" s="9">
        <v>8</v>
      </c>
      <c r="L415" s="9">
        <v>4</v>
      </c>
      <c r="M415" s="9"/>
      <c r="N415" s="9">
        <f t="shared" si="48"/>
        <v>26</v>
      </c>
      <c r="O415" s="12">
        <f t="shared" si="49"/>
        <v>0.56521739130434778</v>
      </c>
      <c r="P415" s="9" t="s">
        <v>39</v>
      </c>
      <c r="Q415" s="9"/>
      <c r="R415" s="9"/>
      <c r="S415" s="9"/>
      <c r="T415" s="9"/>
      <c r="U415" s="9"/>
      <c r="V415" s="8"/>
      <c r="W415" s="11">
        <v>0.5</v>
      </c>
      <c r="X415" s="8">
        <v>76</v>
      </c>
      <c r="Y415" s="8">
        <v>38</v>
      </c>
      <c r="Z415" s="8">
        <v>22</v>
      </c>
      <c r="AA415" s="8">
        <v>16</v>
      </c>
      <c r="AB415" s="8">
        <v>0</v>
      </c>
      <c r="AC415" s="9">
        <f t="shared" si="53"/>
        <v>92</v>
      </c>
      <c r="AD415" s="12">
        <f t="shared" si="54"/>
        <v>0.60526315789473684</v>
      </c>
      <c r="AE415" s="9" t="s">
        <v>72</v>
      </c>
      <c r="AF415" s="8"/>
      <c r="AG415" s="8"/>
      <c r="AH415" s="8"/>
      <c r="AI415" s="8"/>
      <c r="AJ415" s="8"/>
      <c r="AK415" s="13">
        <f t="shared" si="50"/>
        <v>0.56842105263157894</v>
      </c>
      <c r="AL415" s="13">
        <f t="shared" si="51"/>
        <v>-3.2036613272311554E-3</v>
      </c>
      <c r="AM415" s="14">
        <f t="shared" si="52"/>
        <v>-0.14736842105263293</v>
      </c>
    </row>
    <row r="416" spans="1:39" x14ac:dyDescent="0.2">
      <c r="A416" s="8"/>
      <c r="B416" s="8" t="s">
        <v>194</v>
      </c>
      <c r="C416" s="8" t="s">
        <v>224</v>
      </c>
      <c r="D416" s="9">
        <v>44</v>
      </c>
      <c r="E416" s="10" t="s">
        <v>28</v>
      </c>
      <c r="F416" s="10" t="s">
        <v>92</v>
      </c>
      <c r="G416" s="10" t="s">
        <v>92</v>
      </c>
      <c r="H416" s="11">
        <v>0.5</v>
      </c>
      <c r="I416" s="9">
        <v>78</v>
      </c>
      <c r="J416" s="9">
        <v>49</v>
      </c>
      <c r="K416" s="9">
        <v>18</v>
      </c>
      <c r="L416" s="9">
        <v>11</v>
      </c>
      <c r="M416" s="9"/>
      <c r="N416" s="9">
        <f t="shared" si="48"/>
        <v>109</v>
      </c>
      <c r="O416" s="12">
        <f t="shared" si="49"/>
        <v>0.69871794871794868</v>
      </c>
      <c r="P416" s="9" t="s">
        <v>43</v>
      </c>
      <c r="Q416" s="9">
        <v>13</v>
      </c>
      <c r="R416" s="9">
        <v>7</v>
      </c>
      <c r="S416" s="9">
        <v>6</v>
      </c>
      <c r="T416" s="9">
        <v>0</v>
      </c>
      <c r="U416" s="9">
        <v>0.53800000000000003</v>
      </c>
      <c r="V416" s="8"/>
      <c r="W416" s="11">
        <v>0.5</v>
      </c>
      <c r="X416" s="8">
        <v>76</v>
      </c>
      <c r="Y416" s="8">
        <v>38</v>
      </c>
      <c r="Z416" s="8">
        <v>22</v>
      </c>
      <c r="AA416" s="8">
        <v>16</v>
      </c>
      <c r="AB416" s="8">
        <v>0</v>
      </c>
      <c r="AC416" s="9">
        <f t="shared" si="53"/>
        <v>92</v>
      </c>
      <c r="AD416" s="12">
        <f t="shared" si="54"/>
        <v>0.60526315789473684</v>
      </c>
      <c r="AE416" s="9" t="s">
        <v>35</v>
      </c>
      <c r="AF416" s="8">
        <v>6</v>
      </c>
      <c r="AG416" s="8">
        <v>2</v>
      </c>
      <c r="AH416" s="8">
        <v>4</v>
      </c>
      <c r="AI416" s="8">
        <v>0</v>
      </c>
      <c r="AJ416" s="8">
        <v>0.33300000000000002</v>
      </c>
      <c r="AK416" s="13">
        <f t="shared" si="50"/>
        <v>0.56842105263157894</v>
      </c>
      <c r="AL416" s="13">
        <f t="shared" si="51"/>
        <v>0.13029689608636974</v>
      </c>
      <c r="AM416" s="14">
        <f t="shared" si="52"/>
        <v>20.326315789473682</v>
      </c>
    </row>
    <row r="417" spans="1:39" x14ac:dyDescent="0.2">
      <c r="A417" s="8"/>
      <c r="B417" s="8" t="s">
        <v>221</v>
      </c>
      <c r="C417" s="8" t="s">
        <v>224</v>
      </c>
      <c r="D417" s="9">
        <v>41</v>
      </c>
      <c r="E417" s="10" t="s">
        <v>28</v>
      </c>
      <c r="F417" s="10" t="s">
        <v>207</v>
      </c>
      <c r="G417" s="10" t="s">
        <v>207</v>
      </c>
      <c r="H417" s="11">
        <v>0.5</v>
      </c>
      <c r="I417" s="9">
        <v>78</v>
      </c>
      <c r="J417" s="9">
        <v>28</v>
      </c>
      <c r="K417" s="9">
        <v>33</v>
      </c>
      <c r="L417" s="9">
        <v>17</v>
      </c>
      <c r="M417" s="9"/>
      <c r="N417" s="9">
        <f t="shared" si="48"/>
        <v>73</v>
      </c>
      <c r="O417" s="12">
        <f t="shared" si="49"/>
        <v>0.46794871794871795</v>
      </c>
      <c r="P417" s="9" t="s">
        <v>39</v>
      </c>
      <c r="Q417" s="9">
        <v>4</v>
      </c>
      <c r="R417" s="9">
        <v>0</v>
      </c>
      <c r="S417" s="9">
        <v>4</v>
      </c>
      <c r="T417" s="9">
        <v>0</v>
      </c>
      <c r="U417" s="9">
        <v>0</v>
      </c>
      <c r="V417" s="8"/>
      <c r="W417" s="11">
        <v>0.5</v>
      </c>
      <c r="X417" s="8">
        <v>76</v>
      </c>
      <c r="Y417" s="8">
        <v>17</v>
      </c>
      <c r="Z417" s="8">
        <v>35</v>
      </c>
      <c r="AA417" s="8">
        <v>24</v>
      </c>
      <c r="AB417" s="8">
        <v>0</v>
      </c>
      <c r="AC417" s="9">
        <f t="shared" si="53"/>
        <v>58</v>
      </c>
      <c r="AD417" s="12">
        <f t="shared" si="54"/>
        <v>0.38157894736842107</v>
      </c>
      <c r="AE417" s="9" t="s">
        <v>72</v>
      </c>
      <c r="AF417" s="8"/>
      <c r="AG417" s="8"/>
      <c r="AH417" s="8"/>
      <c r="AI417" s="8"/>
      <c r="AJ417" s="8"/>
      <c r="AK417" s="13">
        <f t="shared" si="50"/>
        <v>0.42302631578947369</v>
      </c>
      <c r="AL417" s="13">
        <f t="shared" si="51"/>
        <v>4.4922402159244257E-2</v>
      </c>
      <c r="AM417" s="14">
        <f t="shared" si="52"/>
        <v>7.0078947368421041</v>
      </c>
    </row>
    <row r="418" spans="1:39" x14ac:dyDescent="0.2">
      <c r="A418" s="8"/>
      <c r="B418" s="8" t="s">
        <v>198</v>
      </c>
      <c r="C418" s="8" t="s">
        <v>224</v>
      </c>
      <c r="D418" s="9">
        <v>43</v>
      </c>
      <c r="E418" s="10" t="s">
        <v>28</v>
      </c>
      <c r="F418" s="10" t="s">
        <v>208</v>
      </c>
      <c r="G418" s="10" t="s">
        <v>208</v>
      </c>
      <c r="H418" s="11">
        <v>0.5</v>
      </c>
      <c r="I418" s="9">
        <v>78</v>
      </c>
      <c r="J418" s="9">
        <v>21</v>
      </c>
      <c r="K418" s="9">
        <v>37</v>
      </c>
      <c r="L418" s="9">
        <v>20</v>
      </c>
      <c r="M418" s="9"/>
      <c r="N418" s="9">
        <f t="shared" si="48"/>
        <v>62</v>
      </c>
      <c r="O418" s="12">
        <f t="shared" si="49"/>
        <v>0.39743589743589741</v>
      </c>
      <c r="P418" s="9" t="s">
        <v>69</v>
      </c>
      <c r="Q418" s="9"/>
      <c r="R418" s="9"/>
      <c r="S418" s="9"/>
      <c r="T418" s="9"/>
      <c r="U418" s="9"/>
      <c r="V418" s="8"/>
      <c r="W418" s="11">
        <v>0.5</v>
      </c>
      <c r="X418" s="8">
        <v>76</v>
      </c>
      <c r="Y418" s="8">
        <v>26</v>
      </c>
      <c r="Z418" s="8">
        <v>38</v>
      </c>
      <c r="AA418" s="8">
        <v>12</v>
      </c>
      <c r="AB418" s="8">
        <v>0</v>
      </c>
      <c r="AC418" s="9">
        <f t="shared" si="53"/>
        <v>64</v>
      </c>
      <c r="AD418" s="12">
        <f t="shared" si="54"/>
        <v>0.42105263157894735</v>
      </c>
      <c r="AE418" s="9" t="s">
        <v>43</v>
      </c>
      <c r="AF418" s="8">
        <v>10</v>
      </c>
      <c r="AG418" s="8">
        <v>6</v>
      </c>
      <c r="AH418" s="8">
        <v>4</v>
      </c>
      <c r="AI418" s="8">
        <v>0</v>
      </c>
      <c r="AJ418" s="8">
        <v>0.60000000000000009</v>
      </c>
      <c r="AK418" s="13">
        <f t="shared" si="50"/>
        <v>0.4486842105263158</v>
      </c>
      <c r="AL418" s="13">
        <f t="shared" si="51"/>
        <v>-5.1248313090418385E-2</v>
      </c>
      <c r="AM418" s="14">
        <f t="shared" si="52"/>
        <v>-7.9947368421052687</v>
      </c>
    </row>
    <row r="419" spans="1:39" x14ac:dyDescent="0.2">
      <c r="A419" s="8"/>
      <c r="B419" s="8" t="s">
        <v>232</v>
      </c>
      <c r="C419" s="8" t="s">
        <v>224</v>
      </c>
      <c r="D419" s="9">
        <v>38</v>
      </c>
      <c r="E419" s="10" t="s">
        <v>28</v>
      </c>
      <c r="F419" s="10" t="s">
        <v>209</v>
      </c>
      <c r="G419" s="10" t="s">
        <v>209</v>
      </c>
      <c r="H419" s="11">
        <v>0.5</v>
      </c>
      <c r="I419" s="9">
        <v>50</v>
      </c>
      <c r="J419" s="9">
        <v>21</v>
      </c>
      <c r="K419" s="9">
        <v>15</v>
      </c>
      <c r="L419" s="9">
        <v>14</v>
      </c>
      <c r="M419" s="9"/>
      <c r="N419" s="9">
        <f t="shared" si="48"/>
        <v>56</v>
      </c>
      <c r="O419" s="12">
        <f t="shared" si="49"/>
        <v>0.56000000000000005</v>
      </c>
      <c r="P419" s="9" t="s">
        <v>43</v>
      </c>
      <c r="Q419" s="9"/>
      <c r="R419" s="9"/>
      <c r="S419" s="9"/>
      <c r="T419" s="9"/>
      <c r="U419" s="9"/>
      <c r="V419" s="8"/>
      <c r="W419" s="11">
        <v>0.5</v>
      </c>
      <c r="X419" s="8">
        <v>76</v>
      </c>
      <c r="Y419" s="8">
        <v>37</v>
      </c>
      <c r="Z419" s="8">
        <v>27</v>
      </c>
      <c r="AA419" s="8">
        <v>12</v>
      </c>
      <c r="AB419" s="8">
        <v>0</v>
      </c>
      <c r="AC419" s="9">
        <f t="shared" si="53"/>
        <v>86</v>
      </c>
      <c r="AD419" s="12">
        <f t="shared" si="54"/>
        <v>0.56578947368421051</v>
      </c>
      <c r="AE419" s="9" t="s">
        <v>30</v>
      </c>
      <c r="AF419" s="8">
        <v>16</v>
      </c>
      <c r="AG419" s="8">
        <v>8</v>
      </c>
      <c r="AH419" s="8">
        <v>8</v>
      </c>
      <c r="AI419" s="8">
        <v>0</v>
      </c>
      <c r="AJ419" s="8">
        <v>0.5</v>
      </c>
      <c r="AK419" s="13">
        <f t="shared" si="50"/>
        <v>0.54276315789473684</v>
      </c>
      <c r="AL419" s="13">
        <f t="shared" si="51"/>
        <v>1.7236842105263217E-2</v>
      </c>
      <c r="AM419" s="14">
        <f t="shared" si="52"/>
        <v>1.723684210526315</v>
      </c>
    </row>
    <row r="420" spans="1:39" x14ac:dyDescent="0.2">
      <c r="A420" s="8"/>
      <c r="B420" s="8" t="s">
        <v>210</v>
      </c>
      <c r="C420" s="8" t="s">
        <v>224</v>
      </c>
      <c r="D420" s="9">
        <v>37</v>
      </c>
      <c r="E420" s="10" t="s">
        <v>28</v>
      </c>
      <c r="F420" s="10" t="s">
        <v>209</v>
      </c>
      <c r="G420" s="10" t="s">
        <v>209</v>
      </c>
      <c r="H420" s="11">
        <v>0.5</v>
      </c>
      <c r="I420" s="9">
        <v>28</v>
      </c>
      <c r="J420" s="9">
        <v>13</v>
      </c>
      <c r="K420" s="9">
        <v>10</v>
      </c>
      <c r="L420" s="9">
        <v>5</v>
      </c>
      <c r="M420" s="9"/>
      <c r="N420" s="9">
        <f t="shared" si="48"/>
        <v>31</v>
      </c>
      <c r="O420" s="12">
        <f t="shared" si="49"/>
        <v>0.5535714285714286</v>
      </c>
      <c r="P420" s="9" t="s">
        <v>43</v>
      </c>
      <c r="Q420" s="9">
        <v>6</v>
      </c>
      <c r="R420" s="9">
        <v>2</v>
      </c>
      <c r="S420" s="9">
        <v>4</v>
      </c>
      <c r="T420" s="9">
        <v>0</v>
      </c>
      <c r="U420" s="9">
        <v>0.33300000000000002</v>
      </c>
      <c r="V420" s="8"/>
      <c r="W420" s="11">
        <v>0.5</v>
      </c>
      <c r="X420" s="8">
        <v>76</v>
      </c>
      <c r="Y420" s="8">
        <v>37</v>
      </c>
      <c r="Z420" s="8">
        <v>27</v>
      </c>
      <c r="AA420" s="8">
        <v>12</v>
      </c>
      <c r="AB420" s="8">
        <v>0</v>
      </c>
      <c r="AC420" s="9">
        <f t="shared" si="53"/>
        <v>86</v>
      </c>
      <c r="AD420" s="12">
        <f t="shared" si="54"/>
        <v>0.56578947368421051</v>
      </c>
      <c r="AE420" s="9" t="s">
        <v>30</v>
      </c>
      <c r="AF420" s="8">
        <v>16</v>
      </c>
      <c r="AG420" s="8">
        <v>8</v>
      </c>
      <c r="AH420" s="8">
        <v>8</v>
      </c>
      <c r="AI420" s="8">
        <v>0</v>
      </c>
      <c r="AJ420" s="8">
        <v>0.5</v>
      </c>
      <c r="AK420" s="13">
        <f t="shared" si="50"/>
        <v>0.54276315789473684</v>
      </c>
      <c r="AL420" s="13">
        <f t="shared" si="51"/>
        <v>1.0808270676691767E-2</v>
      </c>
      <c r="AM420" s="14">
        <f t="shared" si="52"/>
        <v>0.60526315789473628</v>
      </c>
    </row>
    <row r="421" spans="1:39" x14ac:dyDescent="0.2">
      <c r="A421" s="8"/>
      <c r="B421" s="8" t="s">
        <v>222</v>
      </c>
      <c r="C421" s="8" t="s">
        <v>224</v>
      </c>
      <c r="D421" s="9">
        <v>42</v>
      </c>
      <c r="E421" s="10" t="s">
        <v>28</v>
      </c>
      <c r="F421" s="10" t="s">
        <v>41</v>
      </c>
      <c r="G421" s="10" t="s">
        <v>41</v>
      </c>
      <c r="H421" s="11">
        <v>0.5</v>
      </c>
      <c r="I421" s="9">
        <v>78</v>
      </c>
      <c r="J421" s="9">
        <v>37</v>
      </c>
      <c r="K421" s="9">
        <v>33</v>
      </c>
      <c r="L421" s="9">
        <v>8</v>
      </c>
      <c r="M421" s="9"/>
      <c r="N421" s="9">
        <f t="shared" si="48"/>
        <v>82</v>
      </c>
      <c r="O421" s="12">
        <f t="shared" si="49"/>
        <v>0.52564102564102566</v>
      </c>
      <c r="P421" s="9" t="s">
        <v>35</v>
      </c>
      <c r="Q421" s="9">
        <v>6</v>
      </c>
      <c r="R421" s="9">
        <v>2</v>
      </c>
      <c r="S421" s="9">
        <v>4</v>
      </c>
      <c r="T421" s="9">
        <v>0</v>
      </c>
      <c r="U421" s="9">
        <v>0.33300000000000002</v>
      </c>
      <c r="V421" s="8"/>
      <c r="W421" s="11">
        <v>0.5</v>
      </c>
      <c r="X421" s="8">
        <v>76</v>
      </c>
      <c r="Y421" s="8">
        <v>29</v>
      </c>
      <c r="Z421" s="8">
        <v>34</v>
      </c>
      <c r="AA421" s="8">
        <v>13</v>
      </c>
      <c r="AB421" s="8">
        <v>0</v>
      </c>
      <c r="AC421" s="9">
        <f t="shared" si="53"/>
        <v>71</v>
      </c>
      <c r="AD421" s="12">
        <f t="shared" si="54"/>
        <v>0.46710526315789475</v>
      </c>
      <c r="AE421" s="9" t="s">
        <v>69</v>
      </c>
      <c r="AF421" s="8"/>
      <c r="AG421" s="8"/>
      <c r="AH421" s="8"/>
      <c r="AI421" s="8"/>
      <c r="AJ421" s="8"/>
      <c r="AK421" s="13">
        <f t="shared" si="50"/>
        <v>0.47861842105263158</v>
      </c>
      <c r="AL421" s="13">
        <f t="shared" si="51"/>
        <v>4.7022604588394079E-2</v>
      </c>
      <c r="AM421" s="14">
        <f t="shared" si="52"/>
        <v>7.3355263157894797</v>
      </c>
    </row>
    <row r="422" spans="1:39" x14ac:dyDescent="0.2">
      <c r="A422" s="8"/>
      <c r="B422" s="8" t="s">
        <v>218</v>
      </c>
      <c r="C422" s="8" t="s">
        <v>224</v>
      </c>
      <c r="D422" s="9">
        <v>48</v>
      </c>
      <c r="E422" s="10" t="s">
        <v>28</v>
      </c>
      <c r="F422" s="10" t="s">
        <v>233</v>
      </c>
      <c r="G422" s="10" t="s">
        <v>233</v>
      </c>
      <c r="H422" s="11">
        <v>0.5</v>
      </c>
      <c r="I422" s="9">
        <v>78</v>
      </c>
      <c r="J422" s="9">
        <v>24</v>
      </c>
      <c r="K422" s="9">
        <v>46</v>
      </c>
      <c r="L422" s="9">
        <v>8</v>
      </c>
      <c r="M422" s="9"/>
      <c r="N422" s="9">
        <f t="shared" si="48"/>
        <v>56</v>
      </c>
      <c r="O422" s="12">
        <f t="shared" si="49"/>
        <v>0.35897435897435898</v>
      </c>
      <c r="P422" s="9" t="s">
        <v>69</v>
      </c>
      <c r="Q422" s="9"/>
      <c r="R422" s="9"/>
      <c r="S422" s="9"/>
      <c r="T422" s="9"/>
      <c r="U422" s="9"/>
      <c r="V422" s="8"/>
      <c r="W422" s="11">
        <v>0.5</v>
      </c>
      <c r="X422" s="8" t="s">
        <v>31</v>
      </c>
      <c r="Y422" s="8" t="s">
        <v>31</v>
      </c>
      <c r="Z422" s="8" t="s">
        <v>31</v>
      </c>
      <c r="AA422" s="8" t="s">
        <v>31</v>
      </c>
      <c r="AB422" s="8" t="s">
        <v>31</v>
      </c>
      <c r="AC422" s="9"/>
      <c r="AD422" s="12"/>
      <c r="AE422" s="9" t="s">
        <v>31</v>
      </c>
      <c r="AF422" s="8" t="s">
        <v>31</v>
      </c>
      <c r="AG422" s="8" t="s">
        <v>31</v>
      </c>
      <c r="AH422" s="8" t="s">
        <v>31</v>
      </c>
      <c r="AI422" s="8" t="s">
        <v>31</v>
      </c>
      <c r="AJ422" s="8" t="s">
        <v>31</v>
      </c>
      <c r="AK422" s="13">
        <f t="shared" si="50"/>
        <v>0.33400000000000002</v>
      </c>
      <c r="AL422" s="13">
        <f t="shared" si="51"/>
        <v>2.4974358974358957E-2</v>
      </c>
      <c r="AM422" s="14">
        <f t="shared" si="52"/>
        <v>3.8959999999999937</v>
      </c>
    </row>
    <row r="423" spans="1:39" x14ac:dyDescent="0.2">
      <c r="A423" s="8"/>
      <c r="B423" s="8" t="s">
        <v>223</v>
      </c>
      <c r="C423" s="8" t="s">
        <v>234</v>
      </c>
      <c r="D423" s="9">
        <v>43</v>
      </c>
      <c r="E423" s="10" t="s">
        <v>28</v>
      </c>
      <c r="F423" s="10" t="s">
        <v>68</v>
      </c>
      <c r="G423" s="10" t="s">
        <v>68</v>
      </c>
      <c r="H423" s="11">
        <v>0.5</v>
      </c>
      <c r="I423" s="9">
        <v>78</v>
      </c>
      <c r="J423" s="9">
        <v>54</v>
      </c>
      <c r="K423" s="9">
        <v>13</v>
      </c>
      <c r="L423" s="9">
        <v>11</v>
      </c>
      <c r="M423" s="9"/>
      <c r="N423" s="9">
        <f t="shared" si="48"/>
        <v>119</v>
      </c>
      <c r="O423" s="12">
        <f t="shared" si="49"/>
        <v>0.76282051282051277</v>
      </c>
      <c r="P423" s="9" t="s">
        <v>30</v>
      </c>
      <c r="Q423" s="9">
        <v>15</v>
      </c>
      <c r="R423" s="9">
        <v>12</v>
      </c>
      <c r="S423" s="9">
        <v>3</v>
      </c>
      <c r="T423" s="9">
        <v>0</v>
      </c>
      <c r="U423" s="9">
        <v>0.8</v>
      </c>
      <c r="V423" s="8" t="s">
        <v>44</v>
      </c>
      <c r="W423" s="11">
        <v>0.5</v>
      </c>
      <c r="X423" s="8">
        <v>78</v>
      </c>
      <c r="Y423" s="8">
        <v>57</v>
      </c>
      <c r="Z423" s="8">
        <v>14</v>
      </c>
      <c r="AA423" s="8">
        <v>7</v>
      </c>
      <c r="AB423" s="8">
        <v>0</v>
      </c>
      <c r="AC423" s="9">
        <f t="shared" ref="AC423:AC443" si="55">2*Y423+AA423+AB423</f>
        <v>121</v>
      </c>
      <c r="AD423" s="12">
        <f t="shared" ref="AD423:AD443" si="56">AC423/SUM(Y423:AB423)/2</f>
        <v>0.77564102564102566</v>
      </c>
      <c r="AE423" s="9" t="s">
        <v>30</v>
      </c>
      <c r="AF423" s="8">
        <v>7</v>
      </c>
      <c r="AG423" s="8">
        <v>3</v>
      </c>
      <c r="AH423" s="8">
        <v>4</v>
      </c>
      <c r="AI423" s="8">
        <v>0</v>
      </c>
      <c r="AJ423" s="8">
        <v>0.42899999999999999</v>
      </c>
      <c r="AK423" s="13">
        <f t="shared" si="50"/>
        <v>0.6791666666666667</v>
      </c>
      <c r="AL423" s="13">
        <f t="shared" si="51"/>
        <v>8.3653846153846079E-2</v>
      </c>
      <c r="AM423" s="14">
        <f t="shared" si="52"/>
        <v>13.049999999999997</v>
      </c>
    </row>
    <row r="424" spans="1:39" x14ac:dyDescent="0.2">
      <c r="A424" s="8"/>
      <c r="B424" s="8" t="s">
        <v>235</v>
      </c>
      <c r="C424" s="8" t="s">
        <v>234</v>
      </c>
      <c r="D424" s="9">
        <v>36</v>
      </c>
      <c r="E424" s="10" t="s">
        <v>28</v>
      </c>
      <c r="F424" s="10" t="s">
        <v>225</v>
      </c>
      <c r="G424" s="10" t="s">
        <v>225</v>
      </c>
      <c r="H424" s="11">
        <v>0.5</v>
      </c>
      <c r="I424" s="9">
        <v>1</v>
      </c>
      <c r="J424" s="9">
        <v>0</v>
      </c>
      <c r="K424" s="9">
        <v>1</v>
      </c>
      <c r="L424" s="9">
        <v>0</v>
      </c>
      <c r="M424" s="9"/>
      <c r="N424" s="9">
        <f t="shared" si="48"/>
        <v>0</v>
      </c>
      <c r="O424" s="12">
        <f t="shared" si="49"/>
        <v>0</v>
      </c>
      <c r="P424" s="9" t="s">
        <v>69</v>
      </c>
      <c r="Q424" s="9"/>
      <c r="R424" s="9"/>
      <c r="S424" s="9"/>
      <c r="T424" s="9"/>
      <c r="U424" s="9"/>
      <c r="V424" s="8"/>
      <c r="W424" s="11">
        <v>0.5</v>
      </c>
      <c r="X424" s="8">
        <v>78</v>
      </c>
      <c r="Y424" s="8">
        <v>24</v>
      </c>
      <c r="Z424" s="8">
        <v>39</v>
      </c>
      <c r="AA424" s="8">
        <v>15</v>
      </c>
      <c r="AB424" s="8">
        <v>0</v>
      </c>
      <c r="AC424" s="9">
        <f t="shared" si="55"/>
        <v>63</v>
      </c>
      <c r="AD424" s="12">
        <f t="shared" si="56"/>
        <v>0.40384615384615385</v>
      </c>
      <c r="AE424" s="9" t="s">
        <v>72</v>
      </c>
      <c r="AF424" s="8"/>
      <c r="AG424" s="8"/>
      <c r="AH424" s="8"/>
      <c r="AI424" s="8"/>
      <c r="AJ424" s="8"/>
      <c r="AK424" s="13">
        <f t="shared" si="50"/>
        <v>0.4375</v>
      </c>
      <c r="AL424" s="13">
        <f t="shared" si="51"/>
        <v>-0.4375</v>
      </c>
      <c r="AM424" s="14">
        <f t="shared" si="52"/>
        <v>-0.875</v>
      </c>
    </row>
    <row r="425" spans="1:39" x14ac:dyDescent="0.2">
      <c r="A425" s="8"/>
      <c r="B425" s="8" t="s">
        <v>236</v>
      </c>
      <c r="C425" s="8" t="s">
        <v>234</v>
      </c>
      <c r="D425" s="9">
        <v>42</v>
      </c>
      <c r="E425" s="10" t="s">
        <v>28</v>
      </c>
      <c r="F425" s="10" t="s">
        <v>225</v>
      </c>
      <c r="G425" s="10" t="s">
        <v>225</v>
      </c>
      <c r="H425" s="11">
        <v>0.5</v>
      </c>
      <c r="I425" s="9">
        <v>36</v>
      </c>
      <c r="J425" s="9">
        <v>8</v>
      </c>
      <c r="K425" s="9">
        <v>19</v>
      </c>
      <c r="L425" s="9">
        <v>9</v>
      </c>
      <c r="M425" s="9"/>
      <c r="N425" s="9">
        <f t="shared" si="48"/>
        <v>25</v>
      </c>
      <c r="O425" s="12">
        <f t="shared" si="49"/>
        <v>0.34722222222222221</v>
      </c>
      <c r="P425" s="9" t="s">
        <v>69</v>
      </c>
      <c r="Q425" s="9"/>
      <c r="R425" s="9"/>
      <c r="S425" s="9"/>
      <c r="T425" s="9"/>
      <c r="U425" s="9"/>
      <c r="V425" s="8"/>
      <c r="W425" s="11">
        <v>0.5</v>
      </c>
      <c r="X425" s="8">
        <v>78</v>
      </c>
      <c r="Y425" s="8">
        <v>24</v>
      </c>
      <c r="Z425" s="8">
        <v>39</v>
      </c>
      <c r="AA425" s="8">
        <v>15</v>
      </c>
      <c r="AB425" s="8">
        <v>0</v>
      </c>
      <c r="AC425" s="9">
        <f t="shared" si="55"/>
        <v>63</v>
      </c>
      <c r="AD425" s="12">
        <f t="shared" si="56"/>
        <v>0.40384615384615385</v>
      </c>
      <c r="AE425" s="9" t="s">
        <v>72</v>
      </c>
      <c r="AF425" s="8"/>
      <c r="AG425" s="8"/>
      <c r="AH425" s="8"/>
      <c r="AI425" s="8"/>
      <c r="AJ425" s="8"/>
      <c r="AK425" s="13">
        <f t="shared" si="50"/>
        <v>0.4375</v>
      </c>
      <c r="AL425" s="13">
        <f t="shared" si="51"/>
        <v>-9.027777777777779E-2</v>
      </c>
      <c r="AM425" s="14">
        <f t="shared" si="52"/>
        <v>-6.5</v>
      </c>
    </row>
    <row r="426" spans="1:39" x14ac:dyDescent="0.2">
      <c r="A426" s="8"/>
      <c r="B426" s="8" t="s">
        <v>183</v>
      </c>
      <c r="C426" s="8" t="s">
        <v>234</v>
      </c>
      <c r="D426" s="9">
        <v>53</v>
      </c>
      <c r="E426" s="10" t="s">
        <v>28</v>
      </c>
      <c r="F426" s="10" t="s">
        <v>225</v>
      </c>
      <c r="G426" s="10" t="s">
        <v>225</v>
      </c>
      <c r="H426" s="11">
        <v>0.5</v>
      </c>
      <c r="I426" s="9">
        <v>41</v>
      </c>
      <c r="J426" s="9">
        <v>8</v>
      </c>
      <c r="K426" s="9">
        <v>23</v>
      </c>
      <c r="L426" s="9">
        <v>10</v>
      </c>
      <c r="M426" s="9"/>
      <c r="N426" s="9">
        <f t="shared" si="48"/>
        <v>26</v>
      </c>
      <c r="O426" s="12">
        <f t="shared" si="49"/>
        <v>0.31707317073170732</v>
      </c>
      <c r="P426" s="9" t="s">
        <v>69</v>
      </c>
      <c r="Q426" s="9"/>
      <c r="R426" s="9"/>
      <c r="S426" s="9"/>
      <c r="T426" s="9"/>
      <c r="U426" s="9"/>
      <c r="V426" s="8"/>
      <c r="W426" s="11">
        <v>0.5</v>
      </c>
      <c r="X426" s="8">
        <v>78</v>
      </c>
      <c r="Y426" s="8">
        <v>24</v>
      </c>
      <c r="Z426" s="8">
        <v>39</v>
      </c>
      <c r="AA426" s="8">
        <v>15</v>
      </c>
      <c r="AB426" s="8">
        <v>0</v>
      </c>
      <c r="AC426" s="9">
        <f t="shared" si="55"/>
        <v>63</v>
      </c>
      <c r="AD426" s="12">
        <f t="shared" si="56"/>
        <v>0.40384615384615385</v>
      </c>
      <c r="AE426" s="9" t="s">
        <v>72</v>
      </c>
      <c r="AF426" s="8"/>
      <c r="AG426" s="8"/>
      <c r="AH426" s="8"/>
      <c r="AI426" s="8"/>
      <c r="AJ426" s="8"/>
      <c r="AK426" s="13">
        <f t="shared" si="50"/>
        <v>0.4375</v>
      </c>
      <c r="AL426" s="13">
        <f t="shared" si="51"/>
        <v>-0.12042682926829268</v>
      </c>
      <c r="AM426" s="14">
        <f t="shared" si="52"/>
        <v>-9.875</v>
      </c>
    </row>
    <row r="427" spans="1:39" x14ac:dyDescent="0.2">
      <c r="A427" s="8"/>
      <c r="B427" s="8" t="s">
        <v>181</v>
      </c>
      <c r="C427" s="8" t="s">
        <v>234</v>
      </c>
      <c r="D427" s="9">
        <v>53</v>
      </c>
      <c r="E427" s="10" t="s">
        <v>28</v>
      </c>
      <c r="F427" s="10" t="s">
        <v>84</v>
      </c>
      <c r="G427" s="10" t="s">
        <v>85</v>
      </c>
      <c r="H427" s="11">
        <v>0.5</v>
      </c>
      <c r="I427" s="9">
        <v>78</v>
      </c>
      <c r="J427" s="9">
        <v>46</v>
      </c>
      <c r="K427" s="9">
        <v>17</v>
      </c>
      <c r="L427" s="9">
        <v>15</v>
      </c>
      <c r="M427" s="9"/>
      <c r="N427" s="9">
        <f t="shared" si="48"/>
        <v>107</v>
      </c>
      <c r="O427" s="12">
        <f t="shared" si="49"/>
        <v>0.6858974358974359</v>
      </c>
      <c r="P427" s="9" t="s">
        <v>30</v>
      </c>
      <c r="Q427" s="9">
        <v>8</v>
      </c>
      <c r="R427" s="9">
        <v>4</v>
      </c>
      <c r="S427" s="9">
        <v>4</v>
      </c>
      <c r="T427" s="9">
        <v>0</v>
      </c>
      <c r="U427" s="9">
        <v>0.5</v>
      </c>
      <c r="V427" s="8"/>
      <c r="W427" s="11">
        <v>0.5</v>
      </c>
      <c r="X427" s="8">
        <v>78</v>
      </c>
      <c r="Y427" s="8">
        <v>49</v>
      </c>
      <c r="Z427" s="8">
        <v>20</v>
      </c>
      <c r="AA427" s="8">
        <v>9</v>
      </c>
      <c r="AB427" s="8">
        <v>0</v>
      </c>
      <c r="AC427" s="9">
        <f t="shared" si="55"/>
        <v>107</v>
      </c>
      <c r="AD427" s="12">
        <f t="shared" si="56"/>
        <v>0.6858974358974359</v>
      </c>
      <c r="AE427" s="9" t="s">
        <v>30</v>
      </c>
      <c r="AF427" s="8">
        <v>18</v>
      </c>
      <c r="AG427" s="8">
        <v>11</v>
      </c>
      <c r="AH427" s="8">
        <v>7</v>
      </c>
      <c r="AI427" s="8">
        <v>0</v>
      </c>
      <c r="AJ427" s="8">
        <v>0.61099999999999999</v>
      </c>
      <c r="AK427" s="13">
        <f t="shared" si="50"/>
        <v>0.62083333333333335</v>
      </c>
      <c r="AL427" s="13">
        <f t="shared" si="51"/>
        <v>6.5064102564102555E-2</v>
      </c>
      <c r="AM427" s="14">
        <f t="shared" si="52"/>
        <v>10.149999999999991</v>
      </c>
    </row>
    <row r="428" spans="1:39" x14ac:dyDescent="0.2">
      <c r="A428" s="8"/>
      <c r="B428" s="8" t="s">
        <v>216</v>
      </c>
      <c r="C428" s="8" t="s">
        <v>234</v>
      </c>
      <c r="D428" s="9">
        <v>44</v>
      </c>
      <c r="E428" s="10" t="s">
        <v>28</v>
      </c>
      <c r="F428" s="10" t="s">
        <v>204</v>
      </c>
      <c r="G428" s="10" t="s">
        <v>226</v>
      </c>
      <c r="H428" s="11">
        <v>0.5</v>
      </c>
      <c r="I428" s="9">
        <v>3</v>
      </c>
      <c r="J428" s="9">
        <v>0</v>
      </c>
      <c r="K428" s="9">
        <v>1</v>
      </c>
      <c r="L428" s="9">
        <v>2</v>
      </c>
      <c r="M428" s="9"/>
      <c r="N428" s="9">
        <f t="shared" si="48"/>
        <v>2</v>
      </c>
      <c r="O428" s="12">
        <f t="shared" si="49"/>
        <v>0.33333333333333331</v>
      </c>
      <c r="P428" s="9" t="s">
        <v>69</v>
      </c>
      <c r="Q428" s="9"/>
      <c r="R428" s="9"/>
      <c r="S428" s="9"/>
      <c r="T428" s="9"/>
      <c r="U428" s="9"/>
      <c r="V428" s="8"/>
      <c r="W428" s="11">
        <v>0.5</v>
      </c>
      <c r="X428" s="8">
        <v>78</v>
      </c>
      <c r="Y428" s="8">
        <v>20</v>
      </c>
      <c r="Z428" s="8">
        <v>53</v>
      </c>
      <c r="AA428" s="8">
        <v>5</v>
      </c>
      <c r="AB428" s="8">
        <v>0</v>
      </c>
      <c r="AC428" s="9">
        <f t="shared" si="55"/>
        <v>45</v>
      </c>
      <c r="AD428" s="12">
        <f t="shared" si="56"/>
        <v>0.28846153846153844</v>
      </c>
      <c r="AE428" s="9" t="s">
        <v>75</v>
      </c>
      <c r="AF428" s="8"/>
      <c r="AG428" s="8"/>
      <c r="AH428" s="8"/>
      <c r="AI428" s="8"/>
      <c r="AJ428" s="8"/>
      <c r="AK428" s="13">
        <f t="shared" si="50"/>
        <v>0.36249999999999999</v>
      </c>
      <c r="AL428" s="13">
        <f t="shared" si="51"/>
        <v>-2.9166666666666674E-2</v>
      </c>
      <c r="AM428" s="14">
        <f t="shared" si="52"/>
        <v>-0.17499999999999982</v>
      </c>
    </row>
    <row r="429" spans="1:39" x14ac:dyDescent="0.2">
      <c r="A429" s="8"/>
      <c r="B429" s="8" t="s">
        <v>221</v>
      </c>
      <c r="C429" s="8" t="s">
        <v>234</v>
      </c>
      <c r="D429" s="9">
        <v>42</v>
      </c>
      <c r="E429" s="10" t="s">
        <v>28</v>
      </c>
      <c r="F429" s="10" t="s">
        <v>204</v>
      </c>
      <c r="G429" s="10" t="s">
        <v>226</v>
      </c>
      <c r="H429" s="11">
        <v>0.5</v>
      </c>
      <c r="I429" s="9">
        <v>75</v>
      </c>
      <c r="J429" s="9">
        <v>21</v>
      </c>
      <c r="K429" s="9">
        <v>38</v>
      </c>
      <c r="L429" s="9">
        <v>16</v>
      </c>
      <c r="M429" s="9"/>
      <c r="N429" s="9">
        <f t="shared" si="48"/>
        <v>58</v>
      </c>
      <c r="O429" s="12">
        <f t="shared" si="49"/>
        <v>0.38666666666666666</v>
      </c>
      <c r="P429" s="9" t="s">
        <v>69</v>
      </c>
      <c r="Q429" s="9"/>
      <c r="R429" s="9"/>
      <c r="S429" s="9"/>
      <c r="T429" s="9"/>
      <c r="U429" s="9"/>
      <c r="V429" s="8"/>
      <c r="W429" s="11">
        <v>0.5</v>
      </c>
      <c r="X429" s="8">
        <v>78</v>
      </c>
      <c r="Y429" s="8">
        <v>20</v>
      </c>
      <c r="Z429" s="8">
        <v>53</v>
      </c>
      <c r="AA429" s="8">
        <v>5</v>
      </c>
      <c r="AB429" s="8">
        <v>0</v>
      </c>
      <c r="AC429" s="9">
        <f t="shared" si="55"/>
        <v>45</v>
      </c>
      <c r="AD429" s="12">
        <f t="shared" si="56"/>
        <v>0.28846153846153844</v>
      </c>
      <c r="AE429" s="9" t="s">
        <v>75</v>
      </c>
      <c r="AF429" s="8"/>
      <c r="AG429" s="8"/>
      <c r="AH429" s="8"/>
      <c r="AI429" s="8"/>
      <c r="AJ429" s="8"/>
      <c r="AK429" s="13">
        <f t="shared" si="50"/>
        <v>0.36249999999999999</v>
      </c>
      <c r="AL429" s="13">
        <f t="shared" si="51"/>
        <v>2.416666666666667E-2</v>
      </c>
      <c r="AM429" s="14">
        <f t="shared" si="52"/>
        <v>3.625</v>
      </c>
    </row>
    <row r="430" spans="1:39" x14ac:dyDescent="0.2">
      <c r="A430" s="8"/>
      <c r="B430" s="8" t="s">
        <v>227</v>
      </c>
      <c r="C430" s="8" t="s">
        <v>234</v>
      </c>
      <c r="D430" s="9">
        <v>35</v>
      </c>
      <c r="E430" s="10" t="s">
        <v>28</v>
      </c>
      <c r="F430" s="10" t="s">
        <v>87</v>
      </c>
      <c r="G430" s="10" t="s">
        <v>87</v>
      </c>
      <c r="H430" s="11">
        <v>0.5</v>
      </c>
      <c r="I430" s="9">
        <v>11</v>
      </c>
      <c r="J430" s="9">
        <v>3</v>
      </c>
      <c r="K430" s="9">
        <v>8</v>
      </c>
      <c r="L430" s="9">
        <v>0</v>
      </c>
      <c r="M430" s="9"/>
      <c r="N430" s="9">
        <f t="shared" si="48"/>
        <v>6</v>
      </c>
      <c r="O430" s="12">
        <f t="shared" si="49"/>
        <v>0.27272727272727271</v>
      </c>
      <c r="P430" s="9" t="s">
        <v>72</v>
      </c>
      <c r="Q430" s="9"/>
      <c r="R430" s="9"/>
      <c r="S430" s="9"/>
      <c r="T430" s="9"/>
      <c r="U430" s="9"/>
      <c r="V430" s="8"/>
      <c r="W430" s="11">
        <v>0.5</v>
      </c>
      <c r="X430" s="8">
        <v>78</v>
      </c>
      <c r="Y430" s="8">
        <v>22</v>
      </c>
      <c r="Z430" s="8">
        <v>45</v>
      </c>
      <c r="AA430" s="8">
        <v>11</v>
      </c>
      <c r="AB430" s="8">
        <v>0</v>
      </c>
      <c r="AC430" s="9">
        <f t="shared" si="55"/>
        <v>55</v>
      </c>
      <c r="AD430" s="12">
        <f t="shared" si="56"/>
        <v>0.35256410256410259</v>
      </c>
      <c r="AE430" s="9" t="s">
        <v>75</v>
      </c>
      <c r="AF430" s="8"/>
      <c r="AG430" s="8"/>
      <c r="AH430" s="8"/>
      <c r="AI430" s="8"/>
      <c r="AJ430" s="8"/>
      <c r="AK430" s="13">
        <f t="shared" si="50"/>
        <v>0.40416666666666667</v>
      </c>
      <c r="AL430" s="13">
        <f t="shared" si="51"/>
        <v>-0.13143939393939397</v>
      </c>
      <c r="AM430" s="14">
        <f t="shared" si="52"/>
        <v>-2.8916666666666675</v>
      </c>
    </row>
    <row r="431" spans="1:39" x14ac:dyDescent="0.2">
      <c r="A431" s="8"/>
      <c r="B431" s="8" t="s">
        <v>219</v>
      </c>
      <c r="C431" s="8" t="s">
        <v>234</v>
      </c>
      <c r="D431" s="9">
        <v>42</v>
      </c>
      <c r="E431" s="10" t="s">
        <v>28</v>
      </c>
      <c r="F431" s="10" t="s">
        <v>87</v>
      </c>
      <c r="G431" s="10" t="s">
        <v>87</v>
      </c>
      <c r="H431" s="11">
        <v>0.5</v>
      </c>
      <c r="I431" s="9">
        <v>67</v>
      </c>
      <c r="J431" s="9">
        <v>30</v>
      </c>
      <c r="K431" s="9">
        <v>27</v>
      </c>
      <c r="L431" s="9">
        <v>10</v>
      </c>
      <c r="M431" s="9"/>
      <c r="N431" s="9">
        <f t="shared" si="48"/>
        <v>70</v>
      </c>
      <c r="O431" s="12">
        <f t="shared" si="49"/>
        <v>0.52238805970149249</v>
      </c>
      <c r="P431" s="9" t="s">
        <v>72</v>
      </c>
      <c r="Q431" s="9"/>
      <c r="R431" s="9"/>
      <c r="S431" s="9"/>
      <c r="T431" s="9"/>
      <c r="U431" s="9"/>
      <c r="V431" s="8"/>
      <c r="W431" s="11">
        <v>0.5</v>
      </c>
      <c r="X431" s="8">
        <v>78</v>
      </c>
      <c r="Y431" s="8">
        <v>22</v>
      </c>
      <c r="Z431" s="8">
        <v>45</v>
      </c>
      <c r="AA431" s="8">
        <v>11</v>
      </c>
      <c r="AB431" s="8">
        <v>0</v>
      </c>
      <c r="AC431" s="9">
        <f t="shared" si="55"/>
        <v>55</v>
      </c>
      <c r="AD431" s="12">
        <f t="shared" si="56"/>
        <v>0.35256410256410259</v>
      </c>
      <c r="AE431" s="9" t="s">
        <v>75</v>
      </c>
      <c r="AF431" s="8"/>
      <c r="AG431" s="8"/>
      <c r="AH431" s="8"/>
      <c r="AI431" s="8"/>
      <c r="AJ431" s="8"/>
      <c r="AK431" s="13">
        <f t="shared" si="50"/>
        <v>0.40416666666666667</v>
      </c>
      <c r="AL431" s="13">
        <f t="shared" si="51"/>
        <v>0.11822139303482582</v>
      </c>
      <c r="AM431" s="14">
        <f t="shared" si="52"/>
        <v>15.841666666666669</v>
      </c>
    </row>
    <row r="432" spans="1:39" x14ac:dyDescent="0.2">
      <c r="A432" s="8"/>
      <c r="B432" s="8" t="s">
        <v>216</v>
      </c>
      <c r="C432" s="8" t="s">
        <v>234</v>
      </c>
      <c r="D432" s="9">
        <v>44</v>
      </c>
      <c r="E432" s="10" t="s">
        <v>28</v>
      </c>
      <c r="F432" s="10" t="s">
        <v>199</v>
      </c>
      <c r="G432" s="10" t="s">
        <v>199</v>
      </c>
      <c r="H432" s="11">
        <v>0.5</v>
      </c>
      <c r="I432" s="9">
        <v>68</v>
      </c>
      <c r="J432" s="9">
        <v>18</v>
      </c>
      <c r="K432" s="9">
        <v>42</v>
      </c>
      <c r="L432" s="9">
        <v>8</v>
      </c>
      <c r="M432" s="9"/>
      <c r="N432" s="9">
        <f t="shared" si="48"/>
        <v>44</v>
      </c>
      <c r="O432" s="12">
        <f t="shared" si="49"/>
        <v>0.3235294117647059</v>
      </c>
      <c r="P432" s="9" t="s">
        <v>75</v>
      </c>
      <c r="Q432" s="9"/>
      <c r="R432" s="9"/>
      <c r="S432" s="9"/>
      <c r="T432" s="9"/>
      <c r="U432" s="9"/>
      <c r="V432" s="8"/>
      <c r="W432" s="11">
        <v>0.5</v>
      </c>
      <c r="X432" s="8">
        <v>78</v>
      </c>
      <c r="Y432" s="8">
        <v>25</v>
      </c>
      <c r="Z432" s="8">
        <v>40</v>
      </c>
      <c r="AA432" s="8">
        <v>13</v>
      </c>
      <c r="AB432" s="8">
        <v>0</v>
      </c>
      <c r="AC432" s="9">
        <f t="shared" si="55"/>
        <v>63</v>
      </c>
      <c r="AD432" s="12">
        <f t="shared" si="56"/>
        <v>0.40384615384615385</v>
      </c>
      <c r="AE432" s="9" t="s">
        <v>72</v>
      </c>
      <c r="AF432" s="8"/>
      <c r="AG432" s="8"/>
      <c r="AH432" s="8"/>
      <c r="AI432" s="8"/>
      <c r="AJ432" s="8"/>
      <c r="AK432" s="13">
        <f t="shared" si="50"/>
        <v>0.4375</v>
      </c>
      <c r="AL432" s="13">
        <f t="shared" si="51"/>
        <v>-0.1139705882352941</v>
      </c>
      <c r="AM432" s="14">
        <f t="shared" si="52"/>
        <v>-15.5</v>
      </c>
    </row>
    <row r="433" spans="1:39" x14ac:dyDescent="0.2">
      <c r="A433" s="8"/>
      <c r="B433" s="8" t="s">
        <v>229</v>
      </c>
      <c r="C433" s="8" t="s">
        <v>234</v>
      </c>
      <c r="D433" s="9">
        <v>41</v>
      </c>
      <c r="E433" s="10" t="s">
        <v>28</v>
      </c>
      <c r="F433" s="10" t="s">
        <v>199</v>
      </c>
      <c r="G433" s="10" t="s">
        <v>199</v>
      </c>
      <c r="H433" s="11">
        <v>0.5</v>
      </c>
      <c r="I433" s="9">
        <v>10</v>
      </c>
      <c r="J433" s="9">
        <v>2</v>
      </c>
      <c r="K433" s="9">
        <v>7</v>
      </c>
      <c r="L433" s="9">
        <v>1</v>
      </c>
      <c r="M433" s="9"/>
      <c r="N433" s="9">
        <f t="shared" si="48"/>
        <v>5</v>
      </c>
      <c r="O433" s="12">
        <f t="shared" si="49"/>
        <v>0.25</v>
      </c>
      <c r="P433" s="9" t="s">
        <v>75</v>
      </c>
      <c r="Q433" s="9"/>
      <c r="R433" s="9"/>
      <c r="S433" s="9"/>
      <c r="T433" s="9"/>
      <c r="U433" s="9"/>
      <c r="V433" s="8"/>
      <c r="W433" s="11">
        <v>0.5</v>
      </c>
      <c r="X433" s="8">
        <v>78</v>
      </c>
      <c r="Y433" s="8">
        <v>25</v>
      </c>
      <c r="Z433" s="8">
        <v>40</v>
      </c>
      <c r="AA433" s="8">
        <v>13</v>
      </c>
      <c r="AB433" s="8">
        <v>0</v>
      </c>
      <c r="AC433" s="9">
        <f t="shared" si="55"/>
        <v>63</v>
      </c>
      <c r="AD433" s="12">
        <f t="shared" si="56"/>
        <v>0.40384615384615385</v>
      </c>
      <c r="AE433" s="9" t="s">
        <v>72</v>
      </c>
      <c r="AF433" s="8"/>
      <c r="AG433" s="8"/>
      <c r="AH433" s="8"/>
      <c r="AI433" s="8"/>
      <c r="AJ433" s="8"/>
      <c r="AK433" s="13">
        <f t="shared" si="50"/>
        <v>0.4375</v>
      </c>
      <c r="AL433" s="13">
        <f t="shared" si="51"/>
        <v>-0.1875</v>
      </c>
      <c r="AM433" s="14">
        <f t="shared" si="52"/>
        <v>-3.75</v>
      </c>
    </row>
    <row r="434" spans="1:39" x14ac:dyDescent="0.2">
      <c r="A434" s="8"/>
      <c r="B434" s="8" t="s">
        <v>230</v>
      </c>
      <c r="C434" s="8" t="s">
        <v>234</v>
      </c>
      <c r="D434" s="9">
        <v>43</v>
      </c>
      <c r="E434" s="10" t="s">
        <v>28</v>
      </c>
      <c r="F434" s="10" t="s">
        <v>201</v>
      </c>
      <c r="G434" s="10" t="s">
        <v>202</v>
      </c>
      <c r="H434" s="11">
        <v>0.5</v>
      </c>
      <c r="I434" s="9">
        <v>78</v>
      </c>
      <c r="J434" s="9">
        <v>37</v>
      </c>
      <c r="K434" s="9">
        <v>29</v>
      </c>
      <c r="L434" s="9">
        <v>12</v>
      </c>
      <c r="M434" s="9"/>
      <c r="N434" s="9">
        <f t="shared" si="48"/>
        <v>86</v>
      </c>
      <c r="O434" s="12">
        <f t="shared" si="49"/>
        <v>0.55128205128205132</v>
      </c>
      <c r="P434" s="9" t="s">
        <v>43</v>
      </c>
      <c r="Q434" s="9">
        <v>7</v>
      </c>
      <c r="R434" s="9">
        <v>3</v>
      </c>
      <c r="S434" s="9">
        <v>4</v>
      </c>
      <c r="T434" s="9">
        <v>0</v>
      </c>
      <c r="U434" s="9">
        <v>0.42899999999999999</v>
      </c>
      <c r="V434" s="8"/>
      <c r="W434" s="11">
        <v>0.5</v>
      </c>
      <c r="X434" s="8">
        <v>78</v>
      </c>
      <c r="Y434" s="8">
        <v>28</v>
      </c>
      <c r="Z434" s="8">
        <v>34</v>
      </c>
      <c r="AA434" s="8">
        <v>16</v>
      </c>
      <c r="AB434" s="8">
        <v>0</v>
      </c>
      <c r="AC434" s="9">
        <f t="shared" si="55"/>
        <v>72</v>
      </c>
      <c r="AD434" s="12">
        <f t="shared" si="56"/>
        <v>0.46153846153846156</v>
      </c>
      <c r="AE434" s="9" t="s">
        <v>35</v>
      </c>
      <c r="AF434" s="8">
        <v>12</v>
      </c>
      <c r="AG434" s="8">
        <v>6</v>
      </c>
      <c r="AH434" s="8">
        <v>6</v>
      </c>
      <c r="AI434" s="8">
        <v>0</v>
      </c>
      <c r="AJ434" s="8">
        <v>0.5</v>
      </c>
      <c r="AK434" s="13">
        <f t="shared" si="50"/>
        <v>0.47500000000000003</v>
      </c>
      <c r="AL434" s="13">
        <f t="shared" si="51"/>
        <v>7.6282051282051289E-2</v>
      </c>
      <c r="AM434" s="14">
        <f t="shared" si="52"/>
        <v>11.899999999999991</v>
      </c>
    </row>
    <row r="435" spans="1:39" x14ac:dyDescent="0.2">
      <c r="A435" s="8"/>
      <c r="B435" s="8" t="s">
        <v>210</v>
      </c>
      <c r="C435" s="8" t="s">
        <v>234</v>
      </c>
      <c r="D435" s="9">
        <v>38</v>
      </c>
      <c r="E435" s="10" t="s">
        <v>28</v>
      </c>
      <c r="F435" s="10" t="s">
        <v>29</v>
      </c>
      <c r="G435" s="10" t="s">
        <v>29</v>
      </c>
      <c r="H435" s="11">
        <v>0.5</v>
      </c>
      <c r="I435" s="9">
        <v>78</v>
      </c>
      <c r="J435" s="9">
        <v>46</v>
      </c>
      <c r="K435" s="9">
        <v>16</v>
      </c>
      <c r="L435" s="9">
        <v>16</v>
      </c>
      <c r="M435" s="9"/>
      <c r="N435" s="9">
        <f t="shared" si="48"/>
        <v>108</v>
      </c>
      <c r="O435" s="12">
        <f t="shared" si="49"/>
        <v>0.69230769230769229</v>
      </c>
      <c r="P435" s="9" t="s">
        <v>39</v>
      </c>
      <c r="Q435" s="9">
        <v>6</v>
      </c>
      <c r="R435" s="9">
        <v>2</v>
      </c>
      <c r="S435" s="9">
        <v>4</v>
      </c>
      <c r="T435" s="9">
        <v>0</v>
      </c>
      <c r="U435" s="9">
        <v>0.33300000000000002</v>
      </c>
      <c r="V435" s="8"/>
      <c r="W435" s="11">
        <v>0.5</v>
      </c>
      <c r="X435" s="8">
        <v>78</v>
      </c>
      <c r="Y435" s="8">
        <v>42</v>
      </c>
      <c r="Z435" s="8">
        <v>23</v>
      </c>
      <c r="AA435" s="8">
        <v>13</v>
      </c>
      <c r="AB435" s="8">
        <v>0</v>
      </c>
      <c r="AC435" s="9">
        <f t="shared" si="55"/>
        <v>97</v>
      </c>
      <c r="AD435" s="12">
        <f t="shared" si="56"/>
        <v>0.62179487179487181</v>
      </c>
      <c r="AE435" s="9" t="s">
        <v>39</v>
      </c>
      <c r="AF435" s="8">
        <v>20</v>
      </c>
      <c r="AG435" s="8">
        <v>12</v>
      </c>
      <c r="AH435" s="8">
        <v>8</v>
      </c>
      <c r="AI435" s="8">
        <v>0</v>
      </c>
      <c r="AJ435" s="8">
        <v>0.60000000000000009</v>
      </c>
      <c r="AK435" s="13">
        <f t="shared" si="50"/>
        <v>0.57916666666666672</v>
      </c>
      <c r="AL435" s="13">
        <f t="shared" si="51"/>
        <v>0.11314102564102557</v>
      </c>
      <c r="AM435" s="14">
        <f t="shared" si="52"/>
        <v>17.649999999999991</v>
      </c>
    </row>
    <row r="436" spans="1:39" x14ac:dyDescent="0.2">
      <c r="A436" s="8"/>
      <c r="B436" s="8" t="s">
        <v>194</v>
      </c>
      <c r="C436" s="8" t="s">
        <v>234</v>
      </c>
      <c r="D436" s="9">
        <v>45</v>
      </c>
      <c r="E436" s="10" t="s">
        <v>28</v>
      </c>
      <c r="F436" s="10" t="s">
        <v>92</v>
      </c>
      <c r="G436" s="10" t="s">
        <v>92</v>
      </c>
      <c r="H436" s="11">
        <v>0.5</v>
      </c>
      <c r="I436" s="9">
        <v>78</v>
      </c>
      <c r="J436" s="9">
        <v>48</v>
      </c>
      <c r="K436" s="9">
        <v>17</v>
      </c>
      <c r="L436" s="9">
        <v>13</v>
      </c>
      <c r="M436" s="9"/>
      <c r="N436" s="9">
        <f t="shared" si="48"/>
        <v>109</v>
      </c>
      <c r="O436" s="12">
        <f t="shared" si="49"/>
        <v>0.69871794871794868</v>
      </c>
      <c r="P436" s="9" t="s">
        <v>43</v>
      </c>
      <c r="Q436" s="9">
        <v>16</v>
      </c>
      <c r="R436" s="9">
        <v>10</v>
      </c>
      <c r="S436" s="9">
        <v>6</v>
      </c>
      <c r="T436" s="9">
        <v>0</v>
      </c>
      <c r="U436" s="9">
        <v>0.625</v>
      </c>
      <c r="V436" s="8"/>
      <c r="W436" s="11">
        <v>0.5</v>
      </c>
      <c r="X436" s="8">
        <v>78</v>
      </c>
      <c r="Y436" s="8">
        <v>49</v>
      </c>
      <c r="Z436" s="8">
        <v>18</v>
      </c>
      <c r="AA436" s="8">
        <v>11</v>
      </c>
      <c r="AB436" s="8">
        <v>0</v>
      </c>
      <c r="AC436" s="9">
        <f t="shared" si="55"/>
        <v>109</v>
      </c>
      <c r="AD436" s="12">
        <f t="shared" si="56"/>
        <v>0.69871794871794868</v>
      </c>
      <c r="AE436" s="9" t="s">
        <v>43</v>
      </c>
      <c r="AF436" s="8">
        <v>13</v>
      </c>
      <c r="AG436" s="8">
        <v>7</v>
      </c>
      <c r="AH436" s="8">
        <v>6</v>
      </c>
      <c r="AI436" s="8">
        <v>0</v>
      </c>
      <c r="AJ436" s="8">
        <v>0.53800000000000003</v>
      </c>
      <c r="AK436" s="13">
        <f t="shared" si="50"/>
        <v>0.62916666666666665</v>
      </c>
      <c r="AL436" s="13">
        <f t="shared" si="51"/>
        <v>6.9551282051282026E-2</v>
      </c>
      <c r="AM436" s="14">
        <f t="shared" si="52"/>
        <v>10.850000000000009</v>
      </c>
    </row>
    <row r="437" spans="1:39" x14ac:dyDescent="0.2">
      <c r="A437" s="8"/>
      <c r="B437" s="8" t="s">
        <v>237</v>
      </c>
      <c r="C437" s="8" t="s">
        <v>234</v>
      </c>
      <c r="D437" s="9">
        <v>46</v>
      </c>
      <c r="E437" s="10" t="s">
        <v>28</v>
      </c>
      <c r="F437" s="10" t="s">
        <v>207</v>
      </c>
      <c r="G437" s="10" t="s">
        <v>207</v>
      </c>
      <c r="H437" s="11">
        <v>0.5</v>
      </c>
      <c r="I437" s="9">
        <v>78</v>
      </c>
      <c r="J437" s="9">
        <v>26</v>
      </c>
      <c r="K437" s="9">
        <v>38</v>
      </c>
      <c r="L437" s="9">
        <v>14</v>
      </c>
      <c r="M437" s="9"/>
      <c r="N437" s="9">
        <f t="shared" si="48"/>
        <v>66</v>
      </c>
      <c r="O437" s="12">
        <f t="shared" si="49"/>
        <v>0.42307692307692307</v>
      </c>
      <c r="P437" s="9" t="s">
        <v>72</v>
      </c>
      <c r="Q437" s="9"/>
      <c r="R437" s="9"/>
      <c r="S437" s="9"/>
      <c r="T437" s="9"/>
      <c r="U437" s="9"/>
      <c r="V437" s="8"/>
      <c r="W437" s="11">
        <v>0.5</v>
      </c>
      <c r="X437" s="8">
        <v>78</v>
      </c>
      <c r="Y437" s="8">
        <v>28</v>
      </c>
      <c r="Z437" s="8">
        <v>33</v>
      </c>
      <c r="AA437" s="8">
        <v>17</v>
      </c>
      <c r="AB437" s="8">
        <v>0</v>
      </c>
      <c r="AC437" s="9">
        <f t="shared" si="55"/>
        <v>73</v>
      </c>
      <c r="AD437" s="12">
        <f t="shared" si="56"/>
        <v>0.46794871794871795</v>
      </c>
      <c r="AE437" s="9" t="s">
        <v>39</v>
      </c>
      <c r="AF437" s="8">
        <v>4</v>
      </c>
      <c r="AG437" s="8">
        <v>0</v>
      </c>
      <c r="AH437" s="8">
        <v>4</v>
      </c>
      <c r="AI437" s="8">
        <v>0</v>
      </c>
      <c r="AJ437" s="8">
        <v>0</v>
      </c>
      <c r="AK437" s="13">
        <f t="shared" si="50"/>
        <v>0.47916666666666669</v>
      </c>
      <c r="AL437" s="13">
        <f t="shared" si="51"/>
        <v>-5.6089743589743613E-2</v>
      </c>
      <c r="AM437" s="14">
        <f t="shared" si="52"/>
        <v>-8.75</v>
      </c>
    </row>
    <row r="438" spans="1:39" x14ac:dyDescent="0.2">
      <c r="A438" s="8"/>
      <c r="B438" s="8" t="s">
        <v>198</v>
      </c>
      <c r="C438" s="8" t="s">
        <v>234</v>
      </c>
      <c r="D438" s="9">
        <v>44</v>
      </c>
      <c r="E438" s="10" t="s">
        <v>28</v>
      </c>
      <c r="F438" s="10" t="s">
        <v>208</v>
      </c>
      <c r="G438" s="10" t="s">
        <v>208</v>
      </c>
      <c r="H438" s="11">
        <v>0.5</v>
      </c>
      <c r="I438" s="9">
        <v>78</v>
      </c>
      <c r="J438" s="9">
        <v>26</v>
      </c>
      <c r="K438" s="9">
        <v>38</v>
      </c>
      <c r="L438" s="9">
        <v>14</v>
      </c>
      <c r="M438" s="9"/>
      <c r="N438" s="9">
        <f t="shared" si="48"/>
        <v>66</v>
      </c>
      <c r="O438" s="12">
        <f t="shared" si="49"/>
        <v>0.42307692307692307</v>
      </c>
      <c r="P438" s="9" t="s">
        <v>35</v>
      </c>
      <c r="Q438" s="9">
        <v>4</v>
      </c>
      <c r="R438" s="9">
        <v>0</v>
      </c>
      <c r="S438" s="9">
        <v>4</v>
      </c>
      <c r="T438" s="9">
        <v>0</v>
      </c>
      <c r="U438" s="9">
        <v>0</v>
      </c>
      <c r="V438" s="8"/>
      <c r="W438" s="11">
        <v>0.5</v>
      </c>
      <c r="X438" s="8">
        <v>78</v>
      </c>
      <c r="Y438" s="8">
        <v>21</v>
      </c>
      <c r="Z438" s="8">
        <v>37</v>
      </c>
      <c r="AA438" s="8">
        <v>20</v>
      </c>
      <c r="AB438" s="8">
        <v>0</v>
      </c>
      <c r="AC438" s="9">
        <f t="shared" si="55"/>
        <v>62</v>
      </c>
      <c r="AD438" s="12">
        <f t="shared" si="56"/>
        <v>0.39743589743589741</v>
      </c>
      <c r="AE438" s="9" t="s">
        <v>69</v>
      </c>
      <c r="AF438" s="8"/>
      <c r="AG438" s="8"/>
      <c r="AH438" s="8"/>
      <c r="AI438" s="8"/>
      <c r="AJ438" s="8"/>
      <c r="AK438" s="13">
        <f t="shared" si="50"/>
        <v>0.43333333333333329</v>
      </c>
      <c r="AL438" s="13">
        <f t="shared" si="51"/>
        <v>-1.025641025641022E-2</v>
      </c>
      <c r="AM438" s="14">
        <f t="shared" si="52"/>
        <v>-1.5999999999999943</v>
      </c>
    </row>
    <row r="439" spans="1:39" x14ac:dyDescent="0.2">
      <c r="A439" s="8"/>
      <c r="B439" s="8" t="s">
        <v>232</v>
      </c>
      <c r="C439" s="8" t="s">
        <v>234</v>
      </c>
      <c r="D439" s="9">
        <v>39</v>
      </c>
      <c r="E439" s="10" t="s">
        <v>28</v>
      </c>
      <c r="F439" s="10" t="s">
        <v>209</v>
      </c>
      <c r="G439" s="10" t="s">
        <v>209</v>
      </c>
      <c r="H439" s="11">
        <v>0.5</v>
      </c>
      <c r="I439" s="9">
        <v>44</v>
      </c>
      <c r="J439" s="9">
        <v>19</v>
      </c>
      <c r="K439" s="9">
        <v>19</v>
      </c>
      <c r="L439" s="9">
        <v>6</v>
      </c>
      <c r="M439" s="9"/>
      <c r="N439" s="9">
        <f t="shared" si="48"/>
        <v>44</v>
      </c>
      <c r="O439" s="12">
        <f t="shared" si="49"/>
        <v>0.5</v>
      </c>
      <c r="P439" s="9" t="s">
        <v>39</v>
      </c>
      <c r="Q439" s="9">
        <v>11</v>
      </c>
      <c r="R439" s="9">
        <v>4</v>
      </c>
      <c r="S439" s="9">
        <v>7</v>
      </c>
      <c r="T439" s="9">
        <v>0</v>
      </c>
      <c r="U439" s="9">
        <v>0.36399999999999999</v>
      </c>
      <c r="V439" s="8"/>
      <c r="W439" s="11">
        <v>0.5</v>
      </c>
      <c r="X439" s="8">
        <v>78</v>
      </c>
      <c r="Y439" s="8">
        <v>34</v>
      </c>
      <c r="Z439" s="8">
        <v>25</v>
      </c>
      <c r="AA439" s="8">
        <v>19</v>
      </c>
      <c r="AB439" s="8">
        <v>0</v>
      </c>
      <c r="AC439" s="9">
        <f t="shared" si="55"/>
        <v>87</v>
      </c>
      <c r="AD439" s="12">
        <f t="shared" si="56"/>
        <v>0.55769230769230771</v>
      </c>
      <c r="AE439" s="9" t="s">
        <v>43</v>
      </c>
      <c r="AF439" s="8">
        <v>6</v>
      </c>
      <c r="AG439" s="8">
        <v>2</v>
      </c>
      <c r="AH439" s="8">
        <v>4</v>
      </c>
      <c r="AI439" s="8">
        <v>0</v>
      </c>
      <c r="AJ439" s="8">
        <v>0.33300000000000002</v>
      </c>
      <c r="AK439" s="13">
        <f t="shared" si="50"/>
        <v>0.53749999999999998</v>
      </c>
      <c r="AL439" s="13">
        <f t="shared" si="51"/>
        <v>-3.7499999999999978E-2</v>
      </c>
      <c r="AM439" s="14">
        <f t="shared" si="52"/>
        <v>-3.2999999999999972</v>
      </c>
    </row>
    <row r="440" spans="1:39" x14ac:dyDescent="0.2">
      <c r="A440" s="8"/>
      <c r="B440" s="8" t="s">
        <v>238</v>
      </c>
      <c r="C440" s="8" t="s">
        <v>234</v>
      </c>
      <c r="D440" s="9">
        <v>37</v>
      </c>
      <c r="E440" s="10" t="s">
        <v>28</v>
      </c>
      <c r="F440" s="10" t="s">
        <v>209</v>
      </c>
      <c r="G440" s="10" t="s">
        <v>209</v>
      </c>
      <c r="H440" s="11">
        <v>0.5</v>
      </c>
      <c r="I440" s="9">
        <v>24</v>
      </c>
      <c r="J440" s="9">
        <v>6</v>
      </c>
      <c r="K440" s="9">
        <v>14</v>
      </c>
      <c r="L440" s="9">
        <v>4</v>
      </c>
      <c r="M440" s="9"/>
      <c r="N440" s="9">
        <f t="shared" si="48"/>
        <v>16</v>
      </c>
      <c r="O440" s="12">
        <f t="shared" si="49"/>
        <v>0.33333333333333331</v>
      </c>
      <c r="P440" s="9" t="s">
        <v>39</v>
      </c>
      <c r="Q440" s="9"/>
      <c r="R440" s="9"/>
      <c r="S440" s="9"/>
      <c r="T440" s="9"/>
      <c r="U440" s="9"/>
      <c r="V440" s="8"/>
      <c r="W440" s="11">
        <v>0.5</v>
      </c>
      <c r="X440" s="8">
        <v>78</v>
      </c>
      <c r="Y440" s="8">
        <v>34</v>
      </c>
      <c r="Z440" s="8">
        <v>25</v>
      </c>
      <c r="AA440" s="8">
        <v>19</v>
      </c>
      <c r="AB440" s="8">
        <v>0</v>
      </c>
      <c r="AC440" s="9">
        <f t="shared" si="55"/>
        <v>87</v>
      </c>
      <c r="AD440" s="12">
        <f t="shared" si="56"/>
        <v>0.55769230769230771</v>
      </c>
      <c r="AE440" s="9" t="s">
        <v>43</v>
      </c>
      <c r="AF440" s="8">
        <v>6</v>
      </c>
      <c r="AG440" s="8">
        <v>2</v>
      </c>
      <c r="AH440" s="8">
        <v>4</v>
      </c>
      <c r="AI440" s="8">
        <v>0</v>
      </c>
      <c r="AJ440" s="8">
        <v>0.33300000000000002</v>
      </c>
      <c r="AK440" s="13">
        <f t="shared" si="50"/>
        <v>0.53749999999999998</v>
      </c>
      <c r="AL440" s="13">
        <f t="shared" si="51"/>
        <v>-0.20416666666666666</v>
      </c>
      <c r="AM440" s="14">
        <f t="shared" si="52"/>
        <v>-9.7999999999999972</v>
      </c>
    </row>
    <row r="441" spans="1:39" x14ac:dyDescent="0.2">
      <c r="A441" s="8"/>
      <c r="B441" s="8" t="s">
        <v>167</v>
      </c>
      <c r="C441" s="8" t="s">
        <v>234</v>
      </c>
      <c r="D441" s="9">
        <v>53</v>
      </c>
      <c r="E441" s="10" t="s">
        <v>28</v>
      </c>
      <c r="F441" s="10" t="s">
        <v>209</v>
      </c>
      <c r="G441" s="10" t="s">
        <v>209</v>
      </c>
      <c r="H441" s="11">
        <v>0.5</v>
      </c>
      <c r="I441" s="9">
        <v>10</v>
      </c>
      <c r="J441" s="9">
        <v>3</v>
      </c>
      <c r="K441" s="9">
        <v>6</v>
      </c>
      <c r="L441" s="9">
        <v>1</v>
      </c>
      <c r="M441" s="9"/>
      <c r="N441" s="9">
        <f t="shared" si="48"/>
        <v>7</v>
      </c>
      <c r="O441" s="12">
        <f t="shared" si="49"/>
        <v>0.35</v>
      </c>
      <c r="P441" s="9" t="s">
        <v>39</v>
      </c>
      <c r="Q441" s="9"/>
      <c r="R441" s="9"/>
      <c r="S441" s="9"/>
      <c r="T441" s="9"/>
      <c r="U441" s="9"/>
      <c r="V441" s="8"/>
      <c r="W441" s="11">
        <v>0.5</v>
      </c>
      <c r="X441" s="8">
        <v>78</v>
      </c>
      <c r="Y441" s="8">
        <v>34</v>
      </c>
      <c r="Z441" s="8">
        <v>25</v>
      </c>
      <c r="AA441" s="8">
        <v>19</v>
      </c>
      <c r="AB441" s="8">
        <v>0</v>
      </c>
      <c r="AC441" s="9">
        <f t="shared" si="55"/>
        <v>87</v>
      </c>
      <c r="AD441" s="12">
        <f t="shared" si="56"/>
        <v>0.55769230769230771</v>
      </c>
      <c r="AE441" s="9" t="s">
        <v>43</v>
      </c>
      <c r="AF441" s="8">
        <v>6</v>
      </c>
      <c r="AG441" s="8">
        <v>2</v>
      </c>
      <c r="AH441" s="8">
        <v>4</v>
      </c>
      <c r="AI441" s="8">
        <v>0</v>
      </c>
      <c r="AJ441" s="8">
        <v>0.33300000000000002</v>
      </c>
      <c r="AK441" s="13">
        <f t="shared" si="50"/>
        <v>0.53749999999999998</v>
      </c>
      <c r="AL441" s="13">
        <f t="shared" si="51"/>
        <v>-0.1875</v>
      </c>
      <c r="AM441" s="14">
        <f t="shared" si="52"/>
        <v>-3.75</v>
      </c>
    </row>
    <row r="442" spans="1:39" x14ac:dyDescent="0.2">
      <c r="A442" s="8"/>
      <c r="B442" s="8" t="s">
        <v>222</v>
      </c>
      <c r="C442" s="8" t="s">
        <v>234</v>
      </c>
      <c r="D442" s="9">
        <v>43</v>
      </c>
      <c r="E442" s="10" t="s">
        <v>28</v>
      </c>
      <c r="F442" s="10" t="s">
        <v>41</v>
      </c>
      <c r="G442" s="10" t="s">
        <v>41</v>
      </c>
      <c r="H442" s="11">
        <v>0.5</v>
      </c>
      <c r="I442" s="9">
        <v>78</v>
      </c>
      <c r="J442" s="9">
        <v>33</v>
      </c>
      <c r="K442" s="9">
        <v>31</v>
      </c>
      <c r="L442" s="9">
        <v>14</v>
      </c>
      <c r="M442" s="9"/>
      <c r="N442" s="9">
        <f t="shared" si="48"/>
        <v>80</v>
      </c>
      <c r="O442" s="12">
        <f t="shared" si="49"/>
        <v>0.51282051282051277</v>
      </c>
      <c r="P442" s="9" t="s">
        <v>35</v>
      </c>
      <c r="Q442" s="9">
        <v>5</v>
      </c>
      <c r="R442" s="9">
        <v>1</v>
      </c>
      <c r="S442" s="9">
        <v>4</v>
      </c>
      <c r="T442" s="9">
        <v>0</v>
      </c>
      <c r="U442" s="9">
        <v>0.2</v>
      </c>
      <c r="V442" s="8"/>
      <c r="W442" s="11">
        <v>0.5</v>
      </c>
      <c r="X442" s="8">
        <v>78</v>
      </c>
      <c r="Y442" s="8">
        <v>37</v>
      </c>
      <c r="Z442" s="8">
        <v>33</v>
      </c>
      <c r="AA442" s="8">
        <v>8</v>
      </c>
      <c r="AB442" s="8">
        <v>0</v>
      </c>
      <c r="AC442" s="9">
        <f t="shared" si="55"/>
        <v>82</v>
      </c>
      <c r="AD442" s="12">
        <f t="shared" si="56"/>
        <v>0.52564102564102566</v>
      </c>
      <c r="AE442" s="9" t="s">
        <v>35</v>
      </c>
      <c r="AF442" s="8">
        <v>6</v>
      </c>
      <c r="AG442" s="8">
        <v>2</v>
      </c>
      <c r="AH442" s="8">
        <v>4</v>
      </c>
      <c r="AI442" s="8">
        <v>0</v>
      </c>
      <c r="AJ442" s="8">
        <v>0.33300000000000002</v>
      </c>
      <c r="AK442" s="13">
        <f t="shared" si="50"/>
        <v>0.51666666666666672</v>
      </c>
      <c r="AL442" s="13">
        <f t="shared" si="51"/>
        <v>-3.8461538461539435E-3</v>
      </c>
      <c r="AM442" s="14">
        <f t="shared" si="52"/>
        <v>-0.60000000000000853</v>
      </c>
    </row>
    <row r="443" spans="1:39" x14ac:dyDescent="0.2">
      <c r="A443" s="8"/>
      <c r="B443" s="8" t="s">
        <v>218</v>
      </c>
      <c r="C443" s="8" t="s">
        <v>234</v>
      </c>
      <c r="D443" s="9">
        <v>49</v>
      </c>
      <c r="E443" s="10" t="s">
        <v>28</v>
      </c>
      <c r="F443" s="10" t="s">
        <v>233</v>
      </c>
      <c r="G443" s="10" t="s">
        <v>233</v>
      </c>
      <c r="H443" s="11">
        <v>0.5</v>
      </c>
      <c r="I443" s="9">
        <v>78</v>
      </c>
      <c r="J443" s="9">
        <v>20</v>
      </c>
      <c r="K443" s="9">
        <v>50</v>
      </c>
      <c r="L443" s="9">
        <v>8</v>
      </c>
      <c r="M443" s="9"/>
      <c r="N443" s="9">
        <f t="shared" si="48"/>
        <v>48</v>
      </c>
      <c r="O443" s="12">
        <f t="shared" si="49"/>
        <v>0.30769230769230771</v>
      </c>
      <c r="P443" s="9" t="s">
        <v>75</v>
      </c>
      <c r="Q443" s="9"/>
      <c r="R443" s="9"/>
      <c r="S443" s="9"/>
      <c r="T443" s="9"/>
      <c r="U443" s="9"/>
      <c r="V443" s="8"/>
      <c r="W443" s="11">
        <v>0.5</v>
      </c>
      <c r="X443" s="8">
        <v>78</v>
      </c>
      <c r="Y443" s="8">
        <v>24</v>
      </c>
      <c r="Z443" s="8">
        <v>46</v>
      </c>
      <c r="AA443" s="8">
        <v>8</v>
      </c>
      <c r="AB443" s="8">
        <v>0</v>
      </c>
      <c r="AC443" s="9">
        <f t="shared" si="55"/>
        <v>56</v>
      </c>
      <c r="AD443" s="12">
        <f t="shared" si="56"/>
        <v>0.35897435897435898</v>
      </c>
      <c r="AE443" s="9" t="s">
        <v>69</v>
      </c>
      <c r="AF443" s="8"/>
      <c r="AG443" s="8"/>
      <c r="AH443" s="8"/>
      <c r="AI443" s="8"/>
      <c r="AJ443" s="8"/>
      <c r="AK443" s="13">
        <f t="shared" si="50"/>
        <v>0.40833333333333333</v>
      </c>
      <c r="AL443" s="13">
        <f t="shared" si="51"/>
        <v>-0.10064102564102562</v>
      </c>
      <c r="AM443" s="14">
        <f t="shared" si="52"/>
        <v>-15.699999999999996</v>
      </c>
    </row>
    <row r="444" spans="1:39" x14ac:dyDescent="0.2">
      <c r="A444" s="8"/>
      <c r="B444" s="8" t="s">
        <v>215</v>
      </c>
      <c r="C444" s="8" t="s">
        <v>239</v>
      </c>
      <c r="D444" s="9">
        <v>41</v>
      </c>
      <c r="E444" s="10" t="s">
        <v>28</v>
      </c>
      <c r="F444" s="10" t="s">
        <v>240</v>
      </c>
      <c r="G444" s="10" t="s">
        <v>241</v>
      </c>
      <c r="H444" s="11">
        <v>0.5</v>
      </c>
      <c r="I444" s="9">
        <v>78</v>
      </c>
      <c r="J444" s="9">
        <v>25</v>
      </c>
      <c r="K444" s="9">
        <v>38</v>
      </c>
      <c r="L444" s="9">
        <v>15</v>
      </c>
      <c r="M444" s="9"/>
      <c r="N444" s="9">
        <f t="shared" si="48"/>
        <v>65</v>
      </c>
      <c r="O444" s="12">
        <f t="shared" si="49"/>
        <v>0.41666666666666669</v>
      </c>
      <c r="P444" s="9" t="s">
        <v>75</v>
      </c>
      <c r="Q444" s="9"/>
      <c r="R444" s="9"/>
      <c r="S444" s="9"/>
      <c r="T444" s="9"/>
      <c r="U444" s="9"/>
      <c r="V444" s="8"/>
      <c r="W444" s="11">
        <v>0.5</v>
      </c>
      <c r="X444" s="8" t="s">
        <v>31</v>
      </c>
      <c r="Y444" s="8" t="s">
        <v>31</v>
      </c>
      <c r="Z444" s="8" t="s">
        <v>31</v>
      </c>
      <c r="AA444" s="8" t="s">
        <v>31</v>
      </c>
      <c r="AB444" s="8" t="s">
        <v>31</v>
      </c>
      <c r="AC444" s="9"/>
      <c r="AD444" s="12"/>
      <c r="AE444" s="9" t="s">
        <v>31</v>
      </c>
      <c r="AF444" s="8" t="s">
        <v>31</v>
      </c>
      <c r="AG444" s="8" t="s">
        <v>31</v>
      </c>
      <c r="AH444" s="8" t="s">
        <v>31</v>
      </c>
      <c r="AI444" s="8" t="s">
        <v>31</v>
      </c>
      <c r="AJ444" s="8" t="s">
        <v>31</v>
      </c>
      <c r="AK444" s="13">
        <f t="shared" si="50"/>
        <v>0.33400000000000002</v>
      </c>
      <c r="AL444" s="13">
        <f t="shared" si="51"/>
        <v>8.2666666666666666E-2</v>
      </c>
      <c r="AM444" s="14">
        <f t="shared" si="52"/>
        <v>12.895999999999994</v>
      </c>
    </row>
    <row r="445" spans="1:39" x14ac:dyDescent="0.2">
      <c r="A445" s="8"/>
      <c r="B445" s="8" t="s">
        <v>242</v>
      </c>
      <c r="C445" s="8" t="s">
        <v>239</v>
      </c>
      <c r="D445" s="9">
        <v>47</v>
      </c>
      <c r="E445" s="10" t="s">
        <v>28</v>
      </c>
      <c r="F445" s="10" t="s">
        <v>68</v>
      </c>
      <c r="G445" s="10" t="s">
        <v>68</v>
      </c>
      <c r="H445" s="11">
        <v>0.5</v>
      </c>
      <c r="I445" s="9">
        <v>26</v>
      </c>
      <c r="J445" s="9">
        <v>20</v>
      </c>
      <c r="K445" s="9">
        <v>6</v>
      </c>
      <c r="L445" s="9">
        <v>0</v>
      </c>
      <c r="M445" s="9"/>
      <c r="N445" s="9">
        <f t="shared" si="48"/>
        <v>40</v>
      </c>
      <c r="O445" s="12">
        <f t="shared" si="49"/>
        <v>0.76923076923076927</v>
      </c>
      <c r="P445" s="9" t="s">
        <v>43</v>
      </c>
      <c r="Q445" s="9">
        <v>5</v>
      </c>
      <c r="R445" s="9">
        <v>1</v>
      </c>
      <c r="S445" s="9">
        <v>4</v>
      </c>
      <c r="T445" s="9">
        <v>0</v>
      </c>
      <c r="U445" s="9">
        <v>0.2</v>
      </c>
      <c r="V445" s="8"/>
      <c r="W445" s="11">
        <v>0.5</v>
      </c>
      <c r="X445" s="8">
        <v>78</v>
      </c>
      <c r="Y445" s="8">
        <v>54</v>
      </c>
      <c r="Z445" s="8">
        <v>13</v>
      </c>
      <c r="AA445" s="8">
        <v>11</v>
      </c>
      <c r="AB445" s="8">
        <v>0</v>
      </c>
      <c r="AC445" s="9">
        <f t="shared" ref="AC445:AC454" si="57">2*Y445+AA445+AB445</f>
        <v>119</v>
      </c>
      <c r="AD445" s="12">
        <f t="shared" ref="AD445:AD454" si="58">AC445/SUM(Y445:AB445)/2</f>
        <v>0.76282051282051277</v>
      </c>
      <c r="AE445" s="9" t="s">
        <v>30</v>
      </c>
      <c r="AF445" s="8">
        <v>15</v>
      </c>
      <c r="AG445" s="8">
        <v>12</v>
      </c>
      <c r="AH445" s="8">
        <v>3</v>
      </c>
      <c r="AI445" s="8">
        <v>0</v>
      </c>
      <c r="AJ445" s="8">
        <v>0.8</v>
      </c>
      <c r="AK445" s="13">
        <f t="shared" si="50"/>
        <v>0.67083333333333328</v>
      </c>
      <c r="AL445" s="13">
        <f t="shared" si="51"/>
        <v>9.8397435897435992E-2</v>
      </c>
      <c r="AM445" s="14">
        <f t="shared" si="52"/>
        <v>5.1166666666666671</v>
      </c>
    </row>
    <row r="446" spans="1:39" x14ac:dyDescent="0.2">
      <c r="A446" s="8"/>
      <c r="B446" s="8" t="s">
        <v>223</v>
      </c>
      <c r="C446" s="8" t="s">
        <v>239</v>
      </c>
      <c r="D446" s="9">
        <v>44</v>
      </c>
      <c r="E446" s="10" t="s">
        <v>28</v>
      </c>
      <c r="F446" s="10" t="s">
        <v>68</v>
      </c>
      <c r="G446" s="10" t="s">
        <v>68</v>
      </c>
      <c r="H446" s="11">
        <v>0.5</v>
      </c>
      <c r="I446" s="9">
        <v>52</v>
      </c>
      <c r="J446" s="9">
        <v>31</v>
      </c>
      <c r="K446" s="9">
        <v>16</v>
      </c>
      <c r="L446" s="9">
        <v>5</v>
      </c>
      <c r="M446" s="9"/>
      <c r="N446" s="9">
        <f t="shared" si="48"/>
        <v>67</v>
      </c>
      <c r="O446" s="12">
        <f t="shared" si="49"/>
        <v>0.64423076923076927</v>
      </c>
      <c r="P446" s="9" t="s">
        <v>43</v>
      </c>
      <c r="Q446" s="9"/>
      <c r="R446" s="9"/>
      <c r="S446" s="9"/>
      <c r="T446" s="9"/>
      <c r="U446" s="9"/>
      <c r="V446" s="8"/>
      <c r="W446" s="11">
        <v>0.5</v>
      </c>
      <c r="X446" s="8">
        <v>78</v>
      </c>
      <c r="Y446" s="8">
        <v>54</v>
      </c>
      <c r="Z446" s="8">
        <v>13</v>
      </c>
      <c r="AA446" s="8">
        <v>11</v>
      </c>
      <c r="AB446" s="8">
        <v>0</v>
      </c>
      <c r="AC446" s="9">
        <f t="shared" si="57"/>
        <v>119</v>
      </c>
      <c r="AD446" s="12">
        <f t="shared" si="58"/>
        <v>0.76282051282051277</v>
      </c>
      <c r="AE446" s="9" t="s">
        <v>30</v>
      </c>
      <c r="AF446" s="8">
        <v>15</v>
      </c>
      <c r="AG446" s="8">
        <v>12</v>
      </c>
      <c r="AH446" s="8">
        <v>3</v>
      </c>
      <c r="AI446" s="8">
        <v>0</v>
      </c>
      <c r="AJ446" s="8">
        <v>0.8</v>
      </c>
      <c r="AK446" s="13">
        <f t="shared" si="50"/>
        <v>0.67083333333333328</v>
      </c>
      <c r="AL446" s="13">
        <f t="shared" si="51"/>
        <v>-2.6602564102564008E-2</v>
      </c>
      <c r="AM446" s="14">
        <f t="shared" si="52"/>
        <v>-2.7666666666666657</v>
      </c>
    </row>
    <row r="447" spans="1:39" x14ac:dyDescent="0.2">
      <c r="A447" s="8"/>
      <c r="B447" s="8" t="s">
        <v>236</v>
      </c>
      <c r="C447" s="8" t="s">
        <v>239</v>
      </c>
      <c r="D447" s="9">
        <v>43</v>
      </c>
      <c r="E447" s="10" t="s">
        <v>28</v>
      </c>
      <c r="F447" s="10" t="s">
        <v>225</v>
      </c>
      <c r="G447" s="10" t="s">
        <v>225</v>
      </c>
      <c r="H447" s="11">
        <v>0.5</v>
      </c>
      <c r="I447" s="9">
        <v>78</v>
      </c>
      <c r="J447" s="9">
        <v>37</v>
      </c>
      <c r="K447" s="9">
        <v>27</v>
      </c>
      <c r="L447" s="9">
        <v>14</v>
      </c>
      <c r="M447" s="9"/>
      <c r="N447" s="9">
        <f t="shared" si="48"/>
        <v>88</v>
      </c>
      <c r="O447" s="12">
        <f t="shared" si="49"/>
        <v>0.5641025641025641</v>
      </c>
      <c r="P447" s="9" t="s">
        <v>35</v>
      </c>
      <c r="Q447" s="9">
        <v>6</v>
      </c>
      <c r="R447" s="9">
        <v>2</v>
      </c>
      <c r="S447" s="9">
        <v>4</v>
      </c>
      <c r="T447" s="9">
        <v>0</v>
      </c>
      <c r="U447" s="9">
        <v>0.33300000000000002</v>
      </c>
      <c r="V447" s="8"/>
      <c r="W447" s="11">
        <v>0.5</v>
      </c>
      <c r="X447" s="8">
        <v>78</v>
      </c>
      <c r="Y447" s="8">
        <v>16</v>
      </c>
      <c r="Z447" s="8">
        <v>43</v>
      </c>
      <c r="AA447" s="8">
        <v>19</v>
      </c>
      <c r="AB447" s="8">
        <v>0</v>
      </c>
      <c r="AC447" s="9">
        <f t="shared" si="57"/>
        <v>51</v>
      </c>
      <c r="AD447" s="12">
        <f t="shared" si="58"/>
        <v>0.32692307692307693</v>
      </c>
      <c r="AE447" s="9" t="s">
        <v>69</v>
      </c>
      <c r="AF447" s="8"/>
      <c r="AG447" s="8"/>
      <c r="AH447" s="8"/>
      <c r="AI447" s="8"/>
      <c r="AJ447" s="8"/>
      <c r="AK447" s="13">
        <f t="shared" si="50"/>
        <v>0.38750000000000001</v>
      </c>
      <c r="AL447" s="13">
        <f t="shared" si="51"/>
        <v>0.17660256410256409</v>
      </c>
      <c r="AM447" s="14">
        <f t="shared" si="52"/>
        <v>27.549999999999997</v>
      </c>
    </row>
    <row r="448" spans="1:39" x14ac:dyDescent="0.2">
      <c r="A448" s="8"/>
      <c r="B448" s="8" t="s">
        <v>181</v>
      </c>
      <c r="C448" s="8" t="s">
        <v>239</v>
      </c>
      <c r="D448" s="9">
        <v>54</v>
      </c>
      <c r="E448" s="10" t="s">
        <v>28</v>
      </c>
      <c r="F448" s="10" t="s">
        <v>84</v>
      </c>
      <c r="G448" s="10" t="s">
        <v>85</v>
      </c>
      <c r="H448" s="11">
        <v>0.5</v>
      </c>
      <c r="I448" s="9">
        <v>78</v>
      </c>
      <c r="J448" s="9">
        <v>42</v>
      </c>
      <c r="K448" s="9">
        <v>27</v>
      </c>
      <c r="L448" s="9">
        <v>9</v>
      </c>
      <c r="M448" s="9"/>
      <c r="N448" s="9">
        <f t="shared" si="48"/>
        <v>93</v>
      </c>
      <c r="O448" s="12">
        <f t="shared" si="49"/>
        <v>0.59615384615384615</v>
      </c>
      <c r="P448" s="9" t="s">
        <v>30</v>
      </c>
      <c r="Q448" s="9">
        <v>16</v>
      </c>
      <c r="R448" s="9">
        <v>10</v>
      </c>
      <c r="S448" s="9">
        <v>6</v>
      </c>
      <c r="T448" s="9">
        <v>0</v>
      </c>
      <c r="U448" s="9">
        <v>0.625</v>
      </c>
      <c r="V448" s="8"/>
      <c r="W448" s="11">
        <v>0.5</v>
      </c>
      <c r="X448" s="8">
        <v>78</v>
      </c>
      <c r="Y448" s="8">
        <v>46</v>
      </c>
      <c r="Z448" s="8">
        <v>17</v>
      </c>
      <c r="AA448" s="8">
        <v>15</v>
      </c>
      <c r="AB448" s="8">
        <v>0</v>
      </c>
      <c r="AC448" s="9">
        <f t="shared" si="57"/>
        <v>107</v>
      </c>
      <c r="AD448" s="12">
        <f t="shared" si="58"/>
        <v>0.6858974358974359</v>
      </c>
      <c r="AE448" s="9" t="s">
        <v>30</v>
      </c>
      <c r="AF448" s="8">
        <v>8</v>
      </c>
      <c r="AG448" s="8">
        <v>4</v>
      </c>
      <c r="AH448" s="8">
        <v>4</v>
      </c>
      <c r="AI448" s="8">
        <v>0</v>
      </c>
      <c r="AJ448" s="8">
        <v>0.5</v>
      </c>
      <c r="AK448" s="13">
        <f t="shared" si="50"/>
        <v>0.62083333333333335</v>
      </c>
      <c r="AL448" s="13">
        <f t="shared" si="51"/>
        <v>-2.4679487179487203E-2</v>
      </c>
      <c r="AM448" s="14">
        <f t="shared" si="52"/>
        <v>-3.8500000000000085</v>
      </c>
    </row>
    <row r="449" spans="1:39" x14ac:dyDescent="0.2">
      <c r="A449" s="8"/>
      <c r="B449" s="8" t="s">
        <v>216</v>
      </c>
      <c r="C449" s="8" t="s">
        <v>239</v>
      </c>
      <c r="D449" s="9">
        <v>45</v>
      </c>
      <c r="E449" s="10" t="s">
        <v>28</v>
      </c>
      <c r="F449" s="10" t="s">
        <v>204</v>
      </c>
      <c r="G449" s="10" t="s">
        <v>226</v>
      </c>
      <c r="H449" s="11">
        <v>0.5</v>
      </c>
      <c r="I449" s="9">
        <v>66</v>
      </c>
      <c r="J449" s="9">
        <v>14</v>
      </c>
      <c r="K449" s="9">
        <v>39</v>
      </c>
      <c r="L449" s="9">
        <v>13</v>
      </c>
      <c r="M449" s="9"/>
      <c r="N449" s="9">
        <f t="shared" si="48"/>
        <v>41</v>
      </c>
      <c r="O449" s="12">
        <f t="shared" si="49"/>
        <v>0.31060606060606061</v>
      </c>
      <c r="P449" s="9" t="s">
        <v>243</v>
      </c>
      <c r="Q449" s="9"/>
      <c r="R449" s="9"/>
      <c r="S449" s="9"/>
      <c r="T449" s="9"/>
      <c r="U449" s="9"/>
      <c r="V449" s="8"/>
      <c r="W449" s="11">
        <v>0.5</v>
      </c>
      <c r="X449" s="8">
        <v>78</v>
      </c>
      <c r="Y449" s="8">
        <v>21</v>
      </c>
      <c r="Z449" s="8">
        <v>39</v>
      </c>
      <c r="AA449" s="8">
        <v>18</v>
      </c>
      <c r="AB449" s="8">
        <v>0</v>
      </c>
      <c r="AC449" s="9">
        <f t="shared" si="57"/>
        <v>60</v>
      </c>
      <c r="AD449" s="12">
        <f t="shared" si="58"/>
        <v>0.38461538461538464</v>
      </c>
      <c r="AE449" s="9" t="s">
        <v>69</v>
      </c>
      <c r="AF449" s="8"/>
      <c r="AG449" s="8"/>
      <c r="AH449" s="8"/>
      <c r="AI449" s="8"/>
      <c r="AJ449" s="8"/>
      <c r="AK449" s="13">
        <f t="shared" si="50"/>
        <v>0.42499999999999999</v>
      </c>
      <c r="AL449" s="13">
        <f t="shared" si="51"/>
        <v>-0.11439393939393938</v>
      </c>
      <c r="AM449" s="14">
        <f t="shared" si="52"/>
        <v>-15.100000000000001</v>
      </c>
    </row>
    <row r="450" spans="1:39" x14ac:dyDescent="0.2">
      <c r="A450" s="8"/>
      <c r="B450" s="8" t="s">
        <v>244</v>
      </c>
      <c r="C450" s="8" t="s">
        <v>239</v>
      </c>
      <c r="D450" s="9">
        <v>37</v>
      </c>
      <c r="E450" s="10" t="s">
        <v>28</v>
      </c>
      <c r="F450" s="10" t="s">
        <v>204</v>
      </c>
      <c r="G450" s="10" t="s">
        <v>226</v>
      </c>
      <c r="H450" s="11">
        <v>0.5</v>
      </c>
      <c r="I450" s="9">
        <v>12</v>
      </c>
      <c r="J450" s="9">
        <v>2</v>
      </c>
      <c r="K450" s="9">
        <v>7</v>
      </c>
      <c r="L450" s="9">
        <v>3</v>
      </c>
      <c r="M450" s="9"/>
      <c r="N450" s="9">
        <f t="shared" si="48"/>
        <v>7</v>
      </c>
      <c r="O450" s="12">
        <f t="shared" si="49"/>
        <v>0.29166666666666669</v>
      </c>
      <c r="P450" s="9" t="s">
        <v>243</v>
      </c>
      <c r="Q450" s="9"/>
      <c r="R450" s="9"/>
      <c r="S450" s="9"/>
      <c r="T450" s="9"/>
      <c r="U450" s="9"/>
      <c r="V450" s="8"/>
      <c r="W450" s="11">
        <v>0.5</v>
      </c>
      <c r="X450" s="8">
        <v>78</v>
      </c>
      <c r="Y450" s="8">
        <v>21</v>
      </c>
      <c r="Z450" s="8">
        <v>39</v>
      </c>
      <c r="AA450" s="8">
        <v>18</v>
      </c>
      <c r="AB450" s="8">
        <v>0</v>
      </c>
      <c r="AC450" s="9">
        <f t="shared" si="57"/>
        <v>60</v>
      </c>
      <c r="AD450" s="12">
        <f t="shared" si="58"/>
        <v>0.38461538461538464</v>
      </c>
      <c r="AE450" s="9" t="s">
        <v>69</v>
      </c>
      <c r="AF450" s="8"/>
      <c r="AG450" s="8"/>
      <c r="AH450" s="8"/>
      <c r="AI450" s="8"/>
      <c r="AJ450" s="8"/>
      <c r="AK450" s="13">
        <f t="shared" si="50"/>
        <v>0.42499999999999999</v>
      </c>
      <c r="AL450" s="13">
        <f t="shared" si="51"/>
        <v>-0.1333333333333333</v>
      </c>
      <c r="AM450" s="14">
        <f t="shared" si="52"/>
        <v>-3.1999999999999993</v>
      </c>
    </row>
    <row r="451" spans="1:39" x14ac:dyDescent="0.2">
      <c r="A451" s="8"/>
      <c r="B451" s="8" t="s">
        <v>219</v>
      </c>
      <c r="C451" s="8" t="s">
        <v>239</v>
      </c>
      <c r="D451" s="9">
        <v>43</v>
      </c>
      <c r="E451" s="10" t="s">
        <v>28</v>
      </c>
      <c r="F451" s="10" t="s">
        <v>87</v>
      </c>
      <c r="G451" s="10" t="s">
        <v>87</v>
      </c>
      <c r="H451" s="11">
        <v>0.5</v>
      </c>
      <c r="I451" s="9">
        <v>78</v>
      </c>
      <c r="J451" s="9">
        <v>37</v>
      </c>
      <c r="K451" s="9">
        <v>29</v>
      </c>
      <c r="L451" s="9">
        <v>12</v>
      </c>
      <c r="M451" s="9"/>
      <c r="N451" s="9">
        <f t="shared" ref="N451:N514" si="59">2*J451+L451+M451</f>
        <v>86</v>
      </c>
      <c r="O451" s="12">
        <f t="shared" ref="O451:O514" si="60">N451/SUM(J451:M451)/2</f>
        <v>0.55128205128205132</v>
      </c>
      <c r="P451" s="9" t="s">
        <v>72</v>
      </c>
      <c r="Q451" s="9"/>
      <c r="R451" s="9"/>
      <c r="S451" s="9"/>
      <c r="T451" s="9"/>
      <c r="U451" s="9"/>
      <c r="V451" s="8"/>
      <c r="W451" s="11">
        <v>0.5</v>
      </c>
      <c r="X451" s="8">
        <v>78</v>
      </c>
      <c r="Y451" s="8">
        <v>33</v>
      </c>
      <c r="Z451" s="8">
        <v>35</v>
      </c>
      <c r="AA451" s="8">
        <v>10</v>
      </c>
      <c r="AB451" s="8">
        <v>0</v>
      </c>
      <c r="AC451" s="9">
        <f t="shared" si="57"/>
        <v>76</v>
      </c>
      <c r="AD451" s="12">
        <f t="shared" si="58"/>
        <v>0.48717948717948717</v>
      </c>
      <c r="AE451" s="9" t="s">
        <v>72</v>
      </c>
      <c r="AF451" s="8"/>
      <c r="AG451" s="8"/>
      <c r="AH451" s="8"/>
      <c r="AI451" s="8"/>
      <c r="AJ451" s="8"/>
      <c r="AK451" s="13">
        <f t="shared" ref="AK451:AK514" si="61">IF(X451&lt;&gt;" ",(AD451-$AO$1*(AD451-W451))*(H451/W451),$AO$2)</f>
        <v>0.49166666666666664</v>
      </c>
      <c r="AL451" s="13">
        <f t="shared" ref="AL451:AL514" si="62">O451-AK451</f>
        <v>5.9615384615384681E-2</v>
      </c>
      <c r="AM451" s="14">
        <f t="shared" ref="AM451:AM514" si="63">N451-AK451*I451*2</f>
        <v>9.2999999999999972</v>
      </c>
    </row>
    <row r="452" spans="1:39" x14ac:dyDescent="0.2">
      <c r="A452" s="8"/>
      <c r="B452" s="8" t="s">
        <v>245</v>
      </c>
      <c r="C452" s="8" t="s">
        <v>239</v>
      </c>
      <c r="D452" s="9">
        <v>36</v>
      </c>
      <c r="E452" s="10" t="s">
        <v>28</v>
      </c>
      <c r="F452" s="10" t="s">
        <v>199</v>
      </c>
      <c r="G452" s="10" t="s">
        <v>199</v>
      </c>
      <c r="H452" s="11">
        <v>0.5</v>
      </c>
      <c r="I452" s="9">
        <v>78</v>
      </c>
      <c r="J452" s="9">
        <v>31</v>
      </c>
      <c r="K452" s="9">
        <v>36</v>
      </c>
      <c r="L452" s="9">
        <v>11</v>
      </c>
      <c r="M452" s="9"/>
      <c r="N452" s="9">
        <f t="shared" si="59"/>
        <v>73</v>
      </c>
      <c r="O452" s="12">
        <f t="shared" si="60"/>
        <v>0.46794871794871795</v>
      </c>
      <c r="P452" s="9" t="s">
        <v>69</v>
      </c>
      <c r="Q452" s="9"/>
      <c r="R452" s="9"/>
      <c r="S452" s="9"/>
      <c r="T452" s="9"/>
      <c r="U452" s="9"/>
      <c r="V452" s="8"/>
      <c r="W452" s="11">
        <v>0.5</v>
      </c>
      <c r="X452" s="8">
        <v>78</v>
      </c>
      <c r="Y452" s="8">
        <v>20</v>
      </c>
      <c r="Z452" s="8">
        <v>49</v>
      </c>
      <c r="AA452" s="8">
        <v>9</v>
      </c>
      <c r="AB452" s="8">
        <v>0</v>
      </c>
      <c r="AC452" s="9">
        <f t="shared" si="57"/>
        <v>49</v>
      </c>
      <c r="AD452" s="12">
        <f t="shared" si="58"/>
        <v>0.3141025641025641</v>
      </c>
      <c r="AE452" s="9" t="s">
        <v>75</v>
      </c>
      <c r="AF452" s="8"/>
      <c r="AG452" s="8"/>
      <c r="AH452" s="8"/>
      <c r="AI452" s="8"/>
      <c r="AJ452" s="8"/>
      <c r="AK452" s="13">
        <f t="shared" si="61"/>
        <v>0.37916666666666665</v>
      </c>
      <c r="AL452" s="13">
        <f t="shared" si="62"/>
        <v>8.87820512820513E-2</v>
      </c>
      <c r="AM452" s="14">
        <f t="shared" si="63"/>
        <v>13.850000000000001</v>
      </c>
    </row>
    <row r="453" spans="1:39" x14ac:dyDescent="0.2">
      <c r="A453" s="8"/>
      <c r="B453" s="8" t="s">
        <v>230</v>
      </c>
      <c r="C453" s="8" t="s">
        <v>239</v>
      </c>
      <c r="D453" s="9">
        <v>44</v>
      </c>
      <c r="E453" s="10" t="s">
        <v>28</v>
      </c>
      <c r="F453" s="10" t="s">
        <v>201</v>
      </c>
      <c r="G453" s="10" t="s">
        <v>202</v>
      </c>
      <c r="H453" s="11">
        <v>0.5</v>
      </c>
      <c r="I453" s="9">
        <v>78</v>
      </c>
      <c r="J453" s="9">
        <v>37</v>
      </c>
      <c r="K453" s="9">
        <v>30</v>
      </c>
      <c r="L453" s="9">
        <v>11</v>
      </c>
      <c r="M453" s="9"/>
      <c r="N453" s="9">
        <f t="shared" si="59"/>
        <v>85</v>
      </c>
      <c r="O453" s="12">
        <f t="shared" si="60"/>
        <v>0.54487179487179482</v>
      </c>
      <c r="P453" s="9" t="s">
        <v>39</v>
      </c>
      <c r="Q453" s="9">
        <v>6</v>
      </c>
      <c r="R453" s="9">
        <v>2</v>
      </c>
      <c r="S453" s="9">
        <v>4</v>
      </c>
      <c r="T453" s="9">
        <v>0</v>
      </c>
      <c r="U453" s="9">
        <v>0.33300000000000002</v>
      </c>
      <c r="V453" s="8"/>
      <c r="W453" s="11">
        <v>0.5</v>
      </c>
      <c r="X453" s="8">
        <v>78</v>
      </c>
      <c r="Y453" s="8">
        <v>37</v>
      </c>
      <c r="Z453" s="8">
        <v>29</v>
      </c>
      <c r="AA453" s="8">
        <v>12</v>
      </c>
      <c r="AB453" s="8">
        <v>0</v>
      </c>
      <c r="AC453" s="9">
        <f t="shared" si="57"/>
        <v>86</v>
      </c>
      <c r="AD453" s="12">
        <f t="shared" si="58"/>
        <v>0.55128205128205132</v>
      </c>
      <c r="AE453" s="9" t="s">
        <v>43</v>
      </c>
      <c r="AF453" s="8">
        <v>7</v>
      </c>
      <c r="AG453" s="8">
        <v>3</v>
      </c>
      <c r="AH453" s="8">
        <v>4</v>
      </c>
      <c r="AI453" s="8">
        <v>0</v>
      </c>
      <c r="AJ453" s="8">
        <v>0.42899999999999999</v>
      </c>
      <c r="AK453" s="13">
        <f t="shared" si="61"/>
        <v>0.53333333333333333</v>
      </c>
      <c r="AL453" s="13">
        <f t="shared" si="62"/>
        <v>1.1538461538461497E-2</v>
      </c>
      <c r="AM453" s="14">
        <f t="shared" si="63"/>
        <v>1.7999999999999972</v>
      </c>
    </row>
    <row r="454" spans="1:39" x14ac:dyDescent="0.2">
      <c r="A454" s="8"/>
      <c r="B454" s="8" t="s">
        <v>210</v>
      </c>
      <c r="C454" s="8" t="s">
        <v>239</v>
      </c>
      <c r="D454" s="9">
        <v>39</v>
      </c>
      <c r="E454" s="10" t="s">
        <v>28</v>
      </c>
      <c r="F454" s="10" t="s">
        <v>29</v>
      </c>
      <c r="G454" s="10" t="s">
        <v>29</v>
      </c>
      <c r="H454" s="11">
        <v>0.5</v>
      </c>
      <c r="I454" s="9">
        <v>78</v>
      </c>
      <c r="J454" s="9">
        <v>52</v>
      </c>
      <c r="K454" s="9">
        <v>10</v>
      </c>
      <c r="L454" s="9">
        <v>16</v>
      </c>
      <c r="M454" s="9"/>
      <c r="N454" s="9">
        <f t="shared" si="59"/>
        <v>120</v>
      </c>
      <c r="O454" s="12">
        <f t="shared" si="60"/>
        <v>0.76923076923076927</v>
      </c>
      <c r="P454" s="9" t="s">
        <v>30</v>
      </c>
      <c r="Q454" s="9">
        <v>17</v>
      </c>
      <c r="R454" s="9">
        <v>12</v>
      </c>
      <c r="S454" s="9">
        <v>5</v>
      </c>
      <c r="T454" s="9">
        <v>0</v>
      </c>
      <c r="U454" s="9">
        <v>0.70599999999999996</v>
      </c>
      <c r="V454" s="8" t="s">
        <v>44</v>
      </c>
      <c r="W454" s="11">
        <v>0.5</v>
      </c>
      <c r="X454" s="8">
        <v>78</v>
      </c>
      <c r="Y454" s="8">
        <v>46</v>
      </c>
      <c r="Z454" s="8">
        <v>16</v>
      </c>
      <c r="AA454" s="8">
        <v>16</v>
      </c>
      <c r="AB454" s="8">
        <v>0</v>
      </c>
      <c r="AC454" s="9">
        <f t="shared" si="57"/>
        <v>108</v>
      </c>
      <c r="AD454" s="12">
        <f t="shared" si="58"/>
        <v>0.69230769230769229</v>
      </c>
      <c r="AE454" s="9" t="s">
        <v>39</v>
      </c>
      <c r="AF454" s="8">
        <v>6</v>
      </c>
      <c r="AG454" s="8">
        <v>2</v>
      </c>
      <c r="AH454" s="8">
        <v>4</v>
      </c>
      <c r="AI454" s="8">
        <v>0</v>
      </c>
      <c r="AJ454" s="8">
        <v>0.33300000000000002</v>
      </c>
      <c r="AK454" s="13">
        <f t="shared" si="61"/>
        <v>0.625</v>
      </c>
      <c r="AL454" s="13">
        <f t="shared" si="62"/>
        <v>0.14423076923076927</v>
      </c>
      <c r="AM454" s="14">
        <f t="shared" si="63"/>
        <v>22.5</v>
      </c>
    </row>
    <row r="455" spans="1:39" x14ac:dyDescent="0.2">
      <c r="A455" s="8"/>
      <c r="B455" s="8" t="s">
        <v>246</v>
      </c>
      <c r="C455" s="8" t="s">
        <v>239</v>
      </c>
      <c r="D455" s="9">
        <v>38</v>
      </c>
      <c r="E455" s="10" t="s">
        <v>28</v>
      </c>
      <c r="F455" s="10" t="s">
        <v>247</v>
      </c>
      <c r="G455" s="10" t="s">
        <v>247</v>
      </c>
      <c r="H455" s="11">
        <v>0.5</v>
      </c>
      <c r="I455" s="9">
        <v>30</v>
      </c>
      <c r="J455" s="9">
        <v>6</v>
      </c>
      <c r="K455" s="9">
        <v>22</v>
      </c>
      <c r="L455" s="9">
        <v>2</v>
      </c>
      <c r="M455" s="9"/>
      <c r="N455" s="9">
        <f t="shared" si="59"/>
        <v>14</v>
      </c>
      <c r="O455" s="12">
        <f t="shared" si="60"/>
        <v>0.23333333333333334</v>
      </c>
      <c r="P455" s="9" t="s">
        <v>243</v>
      </c>
      <c r="Q455" s="9"/>
      <c r="R455" s="9"/>
      <c r="S455" s="9"/>
      <c r="T455" s="9"/>
      <c r="U455" s="9"/>
      <c r="V455" s="8"/>
      <c r="W455" s="11">
        <v>0.5</v>
      </c>
      <c r="X455" s="8" t="s">
        <v>31</v>
      </c>
      <c r="Y455" s="8" t="s">
        <v>31</v>
      </c>
      <c r="Z455" s="8" t="s">
        <v>31</v>
      </c>
      <c r="AA455" s="8" t="s">
        <v>31</v>
      </c>
      <c r="AB455" s="8" t="s">
        <v>31</v>
      </c>
      <c r="AC455" s="9"/>
      <c r="AD455" s="12"/>
      <c r="AE455" s="9" t="s">
        <v>31</v>
      </c>
      <c r="AF455" s="8" t="s">
        <v>31</v>
      </c>
      <c r="AG455" s="8" t="s">
        <v>31</v>
      </c>
      <c r="AH455" s="8" t="s">
        <v>31</v>
      </c>
      <c r="AI455" s="8" t="s">
        <v>31</v>
      </c>
      <c r="AJ455" s="8" t="s">
        <v>31</v>
      </c>
      <c r="AK455" s="13">
        <f t="shared" si="61"/>
        <v>0.33400000000000002</v>
      </c>
      <c r="AL455" s="13">
        <f t="shared" si="62"/>
        <v>-0.10066666666666668</v>
      </c>
      <c r="AM455" s="14">
        <f t="shared" si="63"/>
        <v>-6.0400000000000027</v>
      </c>
    </row>
    <row r="456" spans="1:39" x14ac:dyDescent="0.2">
      <c r="A456" s="8"/>
      <c r="B456" s="8" t="s">
        <v>248</v>
      </c>
      <c r="C456" s="8" t="s">
        <v>239</v>
      </c>
      <c r="D456" s="9">
        <v>39</v>
      </c>
      <c r="E456" s="10" t="s">
        <v>28</v>
      </c>
      <c r="F456" s="10" t="s">
        <v>247</v>
      </c>
      <c r="G456" s="10" t="s">
        <v>247</v>
      </c>
      <c r="H456" s="11">
        <v>0.5</v>
      </c>
      <c r="I456" s="9">
        <v>48</v>
      </c>
      <c r="J456" s="9">
        <v>6</v>
      </c>
      <c r="K456" s="9">
        <v>38</v>
      </c>
      <c r="L456" s="9">
        <v>4</v>
      </c>
      <c r="M456" s="9"/>
      <c r="N456" s="9">
        <f t="shared" si="59"/>
        <v>16</v>
      </c>
      <c r="O456" s="12">
        <f t="shared" si="60"/>
        <v>0.16666666666666666</v>
      </c>
      <c r="P456" s="9" t="s">
        <v>243</v>
      </c>
      <c r="Q456" s="9"/>
      <c r="R456" s="9"/>
      <c r="S456" s="9"/>
      <c r="T456" s="9"/>
      <c r="U456" s="9"/>
      <c r="V456" s="8"/>
      <c r="W456" s="11">
        <v>0.5</v>
      </c>
      <c r="X456" s="8" t="s">
        <v>31</v>
      </c>
      <c r="Y456" s="8" t="s">
        <v>31</v>
      </c>
      <c r="Z456" s="8" t="s">
        <v>31</v>
      </c>
      <c r="AA456" s="8" t="s">
        <v>31</v>
      </c>
      <c r="AB456" s="8" t="s">
        <v>31</v>
      </c>
      <c r="AC456" s="9"/>
      <c r="AD456" s="12"/>
      <c r="AE456" s="9" t="s">
        <v>31</v>
      </c>
      <c r="AF456" s="8" t="s">
        <v>31</v>
      </c>
      <c r="AG456" s="8" t="s">
        <v>31</v>
      </c>
      <c r="AH456" s="8" t="s">
        <v>31</v>
      </c>
      <c r="AI456" s="8" t="s">
        <v>31</v>
      </c>
      <c r="AJ456" s="8" t="s">
        <v>31</v>
      </c>
      <c r="AK456" s="13">
        <f t="shared" si="61"/>
        <v>0.33400000000000002</v>
      </c>
      <c r="AL456" s="13">
        <f t="shared" si="62"/>
        <v>-0.16733333333333336</v>
      </c>
      <c r="AM456" s="14">
        <f t="shared" si="63"/>
        <v>-16.064</v>
      </c>
    </row>
    <row r="457" spans="1:39" x14ac:dyDescent="0.2">
      <c r="A457" s="8"/>
      <c r="B457" s="8" t="s">
        <v>194</v>
      </c>
      <c r="C457" s="8" t="s">
        <v>239</v>
      </c>
      <c r="D457" s="9">
        <v>46</v>
      </c>
      <c r="E457" s="10" t="s">
        <v>28</v>
      </c>
      <c r="F457" s="10" t="s">
        <v>92</v>
      </c>
      <c r="G457" s="10" t="s">
        <v>92</v>
      </c>
      <c r="H457" s="11">
        <v>0.5</v>
      </c>
      <c r="I457" s="9">
        <v>78</v>
      </c>
      <c r="J457" s="9">
        <v>47</v>
      </c>
      <c r="K457" s="9">
        <v>23</v>
      </c>
      <c r="L457" s="9">
        <v>8</v>
      </c>
      <c r="M457" s="9"/>
      <c r="N457" s="9">
        <f t="shared" si="59"/>
        <v>102</v>
      </c>
      <c r="O457" s="12">
        <f t="shared" si="60"/>
        <v>0.65384615384615385</v>
      </c>
      <c r="P457" s="9" t="s">
        <v>39</v>
      </c>
      <c r="Q457" s="9">
        <v>10</v>
      </c>
      <c r="R457" s="9">
        <v>5</v>
      </c>
      <c r="S457" s="9">
        <v>5</v>
      </c>
      <c r="T457" s="9">
        <v>0</v>
      </c>
      <c r="U457" s="9">
        <v>0.5</v>
      </c>
      <c r="V457" s="8"/>
      <c r="W457" s="11">
        <v>0.5</v>
      </c>
      <c r="X457" s="8">
        <v>78</v>
      </c>
      <c r="Y457" s="8">
        <v>48</v>
      </c>
      <c r="Z457" s="8">
        <v>17</v>
      </c>
      <c r="AA457" s="8">
        <v>13</v>
      </c>
      <c r="AB457" s="8">
        <v>0</v>
      </c>
      <c r="AC457" s="9">
        <f t="shared" ref="AC457:AC495" si="64">2*Y457+AA457+AB457</f>
        <v>109</v>
      </c>
      <c r="AD457" s="12">
        <f t="shared" ref="AD457:AD495" si="65">AC457/SUM(Y457:AB457)/2</f>
        <v>0.69871794871794868</v>
      </c>
      <c r="AE457" s="9" t="s">
        <v>43</v>
      </c>
      <c r="AF457" s="8">
        <v>16</v>
      </c>
      <c r="AG457" s="8">
        <v>10</v>
      </c>
      <c r="AH457" s="8">
        <v>6</v>
      </c>
      <c r="AI457" s="8">
        <v>0</v>
      </c>
      <c r="AJ457" s="8">
        <v>0.625</v>
      </c>
      <c r="AK457" s="13">
        <f t="shared" si="61"/>
        <v>0.62916666666666665</v>
      </c>
      <c r="AL457" s="13">
        <f t="shared" si="62"/>
        <v>2.4679487179487203E-2</v>
      </c>
      <c r="AM457" s="14">
        <f t="shared" si="63"/>
        <v>3.8500000000000085</v>
      </c>
    </row>
    <row r="458" spans="1:39" x14ac:dyDescent="0.2">
      <c r="A458" s="8"/>
      <c r="B458" s="8" t="s">
        <v>237</v>
      </c>
      <c r="C458" s="8" t="s">
        <v>239</v>
      </c>
      <c r="D458" s="9">
        <v>47</v>
      </c>
      <c r="E458" s="10" t="s">
        <v>28</v>
      </c>
      <c r="F458" s="10" t="s">
        <v>207</v>
      </c>
      <c r="G458" s="10" t="s">
        <v>207</v>
      </c>
      <c r="H458" s="11">
        <v>0.5</v>
      </c>
      <c r="I458" s="9">
        <v>78</v>
      </c>
      <c r="J458" s="9">
        <v>37</v>
      </c>
      <c r="K458" s="9">
        <v>30</v>
      </c>
      <c r="L458" s="9">
        <v>11</v>
      </c>
      <c r="M458" s="9"/>
      <c r="N458" s="9">
        <f t="shared" si="59"/>
        <v>85</v>
      </c>
      <c r="O458" s="12">
        <f t="shared" si="60"/>
        <v>0.54487179487179482</v>
      </c>
      <c r="P458" s="9" t="s">
        <v>43</v>
      </c>
      <c r="Q458" s="9">
        <v>11</v>
      </c>
      <c r="R458" s="9">
        <v>5</v>
      </c>
      <c r="S458" s="9">
        <v>6</v>
      </c>
      <c r="T458" s="9">
        <v>0</v>
      </c>
      <c r="U458" s="9">
        <v>0.45500000000000002</v>
      </c>
      <c r="V458" s="8"/>
      <c r="W458" s="11">
        <v>0.5</v>
      </c>
      <c r="X458" s="8">
        <v>78</v>
      </c>
      <c r="Y458" s="8">
        <v>26</v>
      </c>
      <c r="Z458" s="8">
        <v>38</v>
      </c>
      <c r="AA458" s="8">
        <v>14</v>
      </c>
      <c r="AB458" s="8">
        <v>0</v>
      </c>
      <c r="AC458" s="9">
        <f t="shared" si="64"/>
        <v>66</v>
      </c>
      <c r="AD458" s="12">
        <f t="shared" si="65"/>
        <v>0.42307692307692307</v>
      </c>
      <c r="AE458" s="9" t="s">
        <v>72</v>
      </c>
      <c r="AF458" s="8"/>
      <c r="AG458" s="8"/>
      <c r="AH458" s="8"/>
      <c r="AI458" s="8"/>
      <c r="AJ458" s="8"/>
      <c r="AK458" s="13">
        <f t="shared" si="61"/>
        <v>0.45</v>
      </c>
      <c r="AL458" s="13">
        <f t="shared" si="62"/>
        <v>9.4871794871794812E-2</v>
      </c>
      <c r="AM458" s="14">
        <f t="shared" si="63"/>
        <v>14.799999999999997</v>
      </c>
    </row>
    <row r="459" spans="1:39" x14ac:dyDescent="0.2">
      <c r="A459" s="8"/>
      <c r="B459" s="8" t="s">
        <v>249</v>
      </c>
      <c r="C459" s="8" t="s">
        <v>239</v>
      </c>
      <c r="D459" s="9">
        <v>40</v>
      </c>
      <c r="E459" s="10" t="s">
        <v>28</v>
      </c>
      <c r="F459" s="10" t="s">
        <v>208</v>
      </c>
      <c r="G459" s="10" t="s">
        <v>208</v>
      </c>
      <c r="H459" s="11">
        <v>0.5</v>
      </c>
      <c r="I459" s="9">
        <v>36</v>
      </c>
      <c r="J459" s="9">
        <v>15</v>
      </c>
      <c r="K459" s="9">
        <v>18</v>
      </c>
      <c r="L459" s="9">
        <v>3</v>
      </c>
      <c r="M459" s="9"/>
      <c r="N459" s="9">
        <f t="shared" si="59"/>
        <v>33</v>
      </c>
      <c r="O459" s="12">
        <f t="shared" si="60"/>
        <v>0.45833333333333331</v>
      </c>
      <c r="P459" s="9" t="s">
        <v>72</v>
      </c>
      <c r="Q459" s="9"/>
      <c r="R459" s="9"/>
      <c r="S459" s="9"/>
      <c r="T459" s="9"/>
      <c r="U459" s="9"/>
      <c r="V459" s="8"/>
      <c r="W459" s="11">
        <v>0.5</v>
      </c>
      <c r="X459" s="8">
        <v>78</v>
      </c>
      <c r="Y459" s="8">
        <v>26</v>
      </c>
      <c r="Z459" s="8">
        <v>38</v>
      </c>
      <c r="AA459" s="8">
        <v>14</v>
      </c>
      <c r="AB459" s="8">
        <v>0</v>
      </c>
      <c r="AC459" s="9">
        <f t="shared" si="64"/>
        <v>66</v>
      </c>
      <c r="AD459" s="12">
        <f t="shared" si="65"/>
        <v>0.42307692307692307</v>
      </c>
      <c r="AE459" s="9" t="s">
        <v>35</v>
      </c>
      <c r="AF459" s="8">
        <v>4</v>
      </c>
      <c r="AG459" s="8">
        <v>0</v>
      </c>
      <c r="AH459" s="8">
        <v>4</v>
      </c>
      <c r="AI459" s="8">
        <v>0</v>
      </c>
      <c r="AJ459" s="8">
        <v>0</v>
      </c>
      <c r="AK459" s="13">
        <f t="shared" si="61"/>
        <v>0.45</v>
      </c>
      <c r="AL459" s="13">
        <f t="shared" si="62"/>
        <v>8.3333333333333037E-3</v>
      </c>
      <c r="AM459" s="14">
        <f t="shared" si="63"/>
        <v>0.60000000000000142</v>
      </c>
    </row>
    <row r="460" spans="1:39" x14ac:dyDescent="0.2">
      <c r="A460" s="8"/>
      <c r="B460" s="8" t="s">
        <v>198</v>
      </c>
      <c r="C460" s="8" t="s">
        <v>239</v>
      </c>
      <c r="D460" s="9">
        <v>45</v>
      </c>
      <c r="E460" s="10" t="s">
        <v>28</v>
      </c>
      <c r="F460" s="10" t="s">
        <v>208</v>
      </c>
      <c r="G460" s="10" t="s">
        <v>208</v>
      </c>
      <c r="H460" s="11">
        <v>0.5</v>
      </c>
      <c r="I460" s="9">
        <v>42</v>
      </c>
      <c r="J460" s="9">
        <v>17</v>
      </c>
      <c r="K460" s="9">
        <v>19</v>
      </c>
      <c r="L460" s="9">
        <v>6</v>
      </c>
      <c r="M460" s="9"/>
      <c r="N460" s="9">
        <f t="shared" si="59"/>
        <v>40</v>
      </c>
      <c r="O460" s="12">
        <f t="shared" si="60"/>
        <v>0.47619047619047616</v>
      </c>
      <c r="P460" s="9" t="s">
        <v>72</v>
      </c>
      <c r="Q460" s="9"/>
      <c r="R460" s="9"/>
      <c r="S460" s="9"/>
      <c r="T460" s="9"/>
      <c r="U460" s="9"/>
      <c r="V460" s="8"/>
      <c r="W460" s="11">
        <v>0.5</v>
      </c>
      <c r="X460" s="8">
        <v>78</v>
      </c>
      <c r="Y460" s="8">
        <v>26</v>
      </c>
      <c r="Z460" s="8">
        <v>38</v>
      </c>
      <c r="AA460" s="8">
        <v>14</v>
      </c>
      <c r="AB460" s="8">
        <v>0</v>
      </c>
      <c r="AC460" s="9">
        <f t="shared" si="64"/>
        <v>66</v>
      </c>
      <c r="AD460" s="12">
        <f t="shared" si="65"/>
        <v>0.42307692307692307</v>
      </c>
      <c r="AE460" s="9" t="s">
        <v>35</v>
      </c>
      <c r="AF460" s="8">
        <v>4</v>
      </c>
      <c r="AG460" s="8">
        <v>0</v>
      </c>
      <c r="AH460" s="8">
        <v>4</v>
      </c>
      <c r="AI460" s="8">
        <v>0</v>
      </c>
      <c r="AJ460" s="8">
        <v>0</v>
      </c>
      <c r="AK460" s="13">
        <f t="shared" si="61"/>
        <v>0.45</v>
      </c>
      <c r="AL460" s="13">
        <f t="shared" si="62"/>
        <v>2.6190476190476153E-2</v>
      </c>
      <c r="AM460" s="14">
        <f t="shared" si="63"/>
        <v>2.1999999999999957</v>
      </c>
    </row>
    <row r="461" spans="1:39" x14ac:dyDescent="0.2">
      <c r="A461" s="8"/>
      <c r="B461" s="8" t="s">
        <v>232</v>
      </c>
      <c r="C461" s="8" t="s">
        <v>239</v>
      </c>
      <c r="D461" s="9">
        <v>40</v>
      </c>
      <c r="E461" s="10" t="s">
        <v>28</v>
      </c>
      <c r="F461" s="10" t="s">
        <v>209</v>
      </c>
      <c r="G461" s="10" t="s">
        <v>209</v>
      </c>
      <c r="H461" s="11">
        <v>0.5</v>
      </c>
      <c r="I461" s="9">
        <v>13</v>
      </c>
      <c r="J461" s="9">
        <v>2</v>
      </c>
      <c r="K461" s="9">
        <v>6</v>
      </c>
      <c r="L461" s="9">
        <v>5</v>
      </c>
      <c r="M461" s="9"/>
      <c r="N461" s="9">
        <f t="shared" si="59"/>
        <v>9</v>
      </c>
      <c r="O461" s="12">
        <f t="shared" si="60"/>
        <v>0.34615384615384615</v>
      </c>
      <c r="P461" s="9" t="s">
        <v>35</v>
      </c>
      <c r="Q461" s="9"/>
      <c r="R461" s="9"/>
      <c r="S461" s="9"/>
      <c r="T461" s="9"/>
      <c r="U461" s="9"/>
      <c r="V461" s="8"/>
      <c r="W461" s="11">
        <v>0.5</v>
      </c>
      <c r="X461" s="8">
        <v>78</v>
      </c>
      <c r="Y461" s="8">
        <v>28</v>
      </c>
      <c r="Z461" s="8">
        <v>39</v>
      </c>
      <c r="AA461" s="8">
        <v>11</v>
      </c>
      <c r="AB461" s="8">
        <v>0</v>
      </c>
      <c r="AC461" s="9">
        <f t="shared" si="64"/>
        <v>67</v>
      </c>
      <c r="AD461" s="12">
        <f t="shared" si="65"/>
        <v>0.42948717948717946</v>
      </c>
      <c r="AE461" s="9" t="s">
        <v>39</v>
      </c>
      <c r="AF461" s="8">
        <v>11</v>
      </c>
      <c r="AG461" s="8">
        <v>4</v>
      </c>
      <c r="AH461" s="8">
        <v>7</v>
      </c>
      <c r="AI461" s="8">
        <v>0</v>
      </c>
      <c r="AJ461" s="8">
        <v>0.36399999999999999</v>
      </c>
      <c r="AK461" s="13">
        <f t="shared" si="61"/>
        <v>0.45416666666666666</v>
      </c>
      <c r="AL461" s="13">
        <f t="shared" si="62"/>
        <v>-0.10801282051282052</v>
      </c>
      <c r="AM461" s="14">
        <f t="shared" si="63"/>
        <v>-2.8083333333333336</v>
      </c>
    </row>
    <row r="462" spans="1:39" x14ac:dyDescent="0.2">
      <c r="A462" s="8"/>
      <c r="B462" s="8" t="s">
        <v>250</v>
      </c>
      <c r="C462" s="8" t="s">
        <v>239</v>
      </c>
      <c r="D462" s="9">
        <v>40</v>
      </c>
      <c r="E462" s="10" t="s">
        <v>28</v>
      </c>
      <c r="F462" s="10" t="s">
        <v>209</v>
      </c>
      <c r="G462" s="10" t="s">
        <v>209</v>
      </c>
      <c r="H462" s="11">
        <v>0.5</v>
      </c>
      <c r="I462" s="9">
        <v>65</v>
      </c>
      <c r="J462" s="9">
        <v>30</v>
      </c>
      <c r="K462" s="9">
        <v>28</v>
      </c>
      <c r="L462" s="9">
        <v>7</v>
      </c>
      <c r="M462" s="9"/>
      <c r="N462" s="9">
        <f t="shared" si="59"/>
        <v>67</v>
      </c>
      <c r="O462" s="12">
        <f t="shared" si="60"/>
        <v>0.51538461538461533</v>
      </c>
      <c r="P462" s="9" t="s">
        <v>35</v>
      </c>
      <c r="Q462" s="9">
        <v>5</v>
      </c>
      <c r="R462" s="9">
        <v>1</v>
      </c>
      <c r="S462" s="9">
        <v>4</v>
      </c>
      <c r="T462" s="9">
        <v>0</v>
      </c>
      <c r="U462" s="9">
        <v>0.2</v>
      </c>
      <c r="V462" s="8"/>
      <c r="W462" s="11">
        <v>0.5</v>
      </c>
      <c r="X462" s="8">
        <v>78</v>
      </c>
      <c r="Y462" s="8">
        <v>28</v>
      </c>
      <c r="Z462" s="8">
        <v>39</v>
      </c>
      <c r="AA462" s="8">
        <v>11</v>
      </c>
      <c r="AB462" s="8">
        <v>0</v>
      </c>
      <c r="AC462" s="9">
        <f t="shared" si="64"/>
        <v>67</v>
      </c>
      <c r="AD462" s="12">
        <f t="shared" si="65"/>
        <v>0.42948717948717946</v>
      </c>
      <c r="AE462" s="9" t="s">
        <v>39</v>
      </c>
      <c r="AF462" s="8">
        <v>11</v>
      </c>
      <c r="AG462" s="8">
        <v>4</v>
      </c>
      <c r="AH462" s="8">
        <v>7</v>
      </c>
      <c r="AI462" s="8">
        <v>0</v>
      </c>
      <c r="AJ462" s="8">
        <v>0.36399999999999999</v>
      </c>
      <c r="AK462" s="13">
        <f t="shared" si="61"/>
        <v>0.45416666666666666</v>
      </c>
      <c r="AL462" s="13">
        <f t="shared" si="62"/>
        <v>6.1217948717948667E-2</v>
      </c>
      <c r="AM462" s="14">
        <f t="shared" si="63"/>
        <v>7.9583333333333357</v>
      </c>
    </row>
    <row r="463" spans="1:39" x14ac:dyDescent="0.2">
      <c r="A463" s="8"/>
      <c r="B463" s="8" t="s">
        <v>222</v>
      </c>
      <c r="C463" s="8" t="s">
        <v>239</v>
      </c>
      <c r="D463" s="9">
        <v>44</v>
      </c>
      <c r="E463" s="10" t="s">
        <v>28</v>
      </c>
      <c r="F463" s="10" t="s">
        <v>41</v>
      </c>
      <c r="G463" s="10" t="s">
        <v>41</v>
      </c>
      <c r="H463" s="11">
        <v>0.5</v>
      </c>
      <c r="I463" s="9">
        <v>78</v>
      </c>
      <c r="J463" s="9">
        <v>27</v>
      </c>
      <c r="K463" s="9">
        <v>41</v>
      </c>
      <c r="L463" s="9">
        <v>10</v>
      </c>
      <c r="M463" s="9"/>
      <c r="N463" s="9">
        <f t="shared" si="59"/>
        <v>64</v>
      </c>
      <c r="O463" s="12">
        <f t="shared" si="60"/>
        <v>0.41025641025641024</v>
      </c>
      <c r="P463" s="9" t="s">
        <v>69</v>
      </c>
      <c r="Q463" s="9"/>
      <c r="R463" s="9"/>
      <c r="S463" s="9"/>
      <c r="T463" s="9"/>
      <c r="U463" s="9"/>
      <c r="V463" s="8"/>
      <c r="W463" s="11">
        <v>0.5</v>
      </c>
      <c r="X463" s="8">
        <v>78</v>
      </c>
      <c r="Y463" s="8">
        <v>33</v>
      </c>
      <c r="Z463" s="8">
        <v>31</v>
      </c>
      <c r="AA463" s="8">
        <v>14</v>
      </c>
      <c r="AB463" s="8">
        <v>0</v>
      </c>
      <c r="AC463" s="9">
        <f t="shared" si="64"/>
        <v>80</v>
      </c>
      <c r="AD463" s="12">
        <f t="shared" si="65"/>
        <v>0.51282051282051277</v>
      </c>
      <c r="AE463" s="9" t="s">
        <v>35</v>
      </c>
      <c r="AF463" s="8">
        <v>5</v>
      </c>
      <c r="AG463" s="8">
        <v>1</v>
      </c>
      <c r="AH463" s="8">
        <v>4</v>
      </c>
      <c r="AI463" s="8">
        <v>0</v>
      </c>
      <c r="AJ463" s="8">
        <v>0.2</v>
      </c>
      <c r="AK463" s="13">
        <f t="shared" si="61"/>
        <v>0.5083333333333333</v>
      </c>
      <c r="AL463" s="13">
        <f t="shared" si="62"/>
        <v>-9.8076923076923062E-2</v>
      </c>
      <c r="AM463" s="14">
        <f t="shared" si="63"/>
        <v>-15.299999999999997</v>
      </c>
    </row>
    <row r="464" spans="1:39" x14ac:dyDescent="0.2">
      <c r="A464" s="8"/>
      <c r="B464" s="8" t="s">
        <v>221</v>
      </c>
      <c r="C464" s="8" t="s">
        <v>239</v>
      </c>
      <c r="D464" s="9">
        <v>43</v>
      </c>
      <c r="E464" s="10" t="s">
        <v>28</v>
      </c>
      <c r="F464" s="10" t="s">
        <v>233</v>
      </c>
      <c r="G464" s="10" t="s">
        <v>233</v>
      </c>
      <c r="H464" s="11">
        <v>0.5</v>
      </c>
      <c r="I464" s="9">
        <v>78</v>
      </c>
      <c r="J464" s="9">
        <v>22</v>
      </c>
      <c r="K464" s="9">
        <v>47</v>
      </c>
      <c r="L464" s="9">
        <v>9</v>
      </c>
      <c r="M464" s="9"/>
      <c r="N464" s="9">
        <f t="shared" si="59"/>
        <v>53</v>
      </c>
      <c r="O464" s="12">
        <f t="shared" si="60"/>
        <v>0.33974358974358976</v>
      </c>
      <c r="P464" s="9" t="s">
        <v>75</v>
      </c>
      <c r="Q464" s="9"/>
      <c r="R464" s="9"/>
      <c r="S464" s="9"/>
      <c r="T464" s="9"/>
      <c r="U464" s="9"/>
      <c r="V464" s="8"/>
      <c r="W464" s="11">
        <v>0.5</v>
      </c>
      <c r="X464" s="8">
        <v>78</v>
      </c>
      <c r="Y464" s="8">
        <v>20</v>
      </c>
      <c r="Z464" s="8">
        <v>50</v>
      </c>
      <c r="AA464" s="8">
        <v>8</v>
      </c>
      <c r="AB464" s="8">
        <v>0</v>
      </c>
      <c r="AC464" s="9">
        <f t="shared" si="64"/>
        <v>48</v>
      </c>
      <c r="AD464" s="12">
        <f t="shared" si="65"/>
        <v>0.30769230769230771</v>
      </c>
      <c r="AE464" s="9" t="s">
        <v>75</v>
      </c>
      <c r="AF464" s="8"/>
      <c r="AG464" s="8"/>
      <c r="AH464" s="8"/>
      <c r="AI464" s="8"/>
      <c r="AJ464" s="8"/>
      <c r="AK464" s="13">
        <f t="shared" si="61"/>
        <v>0.375</v>
      </c>
      <c r="AL464" s="13">
        <f t="shared" si="62"/>
        <v>-3.5256410256410242E-2</v>
      </c>
      <c r="AM464" s="14">
        <f t="shared" si="63"/>
        <v>-5.5</v>
      </c>
    </row>
    <row r="465" spans="1:39" x14ac:dyDescent="0.2">
      <c r="A465" s="8"/>
      <c r="B465" s="8" t="s">
        <v>215</v>
      </c>
      <c r="C465" s="8" t="s">
        <v>251</v>
      </c>
      <c r="D465" s="9">
        <v>42</v>
      </c>
      <c r="E465" s="10" t="s">
        <v>28</v>
      </c>
      <c r="F465" s="10" t="s">
        <v>240</v>
      </c>
      <c r="G465" s="10" t="s">
        <v>241</v>
      </c>
      <c r="H465" s="11">
        <v>0.5</v>
      </c>
      <c r="I465" s="9">
        <v>78</v>
      </c>
      <c r="J465" s="9">
        <v>30</v>
      </c>
      <c r="K465" s="9">
        <v>34</v>
      </c>
      <c r="L465" s="9">
        <v>14</v>
      </c>
      <c r="M465" s="9"/>
      <c r="N465" s="9">
        <f t="shared" si="59"/>
        <v>74</v>
      </c>
      <c r="O465" s="12">
        <f t="shared" si="60"/>
        <v>0.47435897435897434</v>
      </c>
      <c r="P465" s="9" t="s">
        <v>35</v>
      </c>
      <c r="Q465" s="9">
        <v>4</v>
      </c>
      <c r="R465" s="9">
        <v>0</v>
      </c>
      <c r="S465" s="9">
        <v>4</v>
      </c>
      <c r="T465" s="9">
        <v>0</v>
      </c>
      <c r="U465" s="9">
        <v>0</v>
      </c>
      <c r="V465" s="8"/>
      <c r="W465" s="11">
        <v>0.5</v>
      </c>
      <c r="X465" s="8">
        <v>78</v>
      </c>
      <c r="Y465" s="8">
        <v>25</v>
      </c>
      <c r="Z465" s="8">
        <v>38</v>
      </c>
      <c r="AA465" s="8">
        <v>15</v>
      </c>
      <c r="AB465" s="8">
        <v>0</v>
      </c>
      <c r="AC465" s="9">
        <f t="shared" si="64"/>
        <v>65</v>
      </c>
      <c r="AD465" s="12">
        <f t="shared" si="65"/>
        <v>0.41666666666666669</v>
      </c>
      <c r="AE465" s="9" t="s">
        <v>75</v>
      </c>
      <c r="AF465" s="8"/>
      <c r="AG465" s="8"/>
      <c r="AH465" s="8"/>
      <c r="AI465" s="8"/>
      <c r="AJ465" s="8"/>
      <c r="AK465" s="13">
        <f t="shared" si="61"/>
        <v>0.44583333333333336</v>
      </c>
      <c r="AL465" s="13">
        <f t="shared" si="62"/>
        <v>2.852564102564098E-2</v>
      </c>
      <c r="AM465" s="14">
        <f t="shared" si="63"/>
        <v>4.4500000000000028</v>
      </c>
    </row>
    <row r="466" spans="1:39" x14ac:dyDescent="0.2">
      <c r="A466" s="8"/>
      <c r="B466" s="8" t="s">
        <v>242</v>
      </c>
      <c r="C466" s="8" t="s">
        <v>251</v>
      </c>
      <c r="D466" s="9">
        <v>48</v>
      </c>
      <c r="E466" s="10" t="s">
        <v>28</v>
      </c>
      <c r="F466" s="10" t="s">
        <v>68</v>
      </c>
      <c r="G466" s="10" t="s">
        <v>68</v>
      </c>
      <c r="H466" s="11">
        <v>0.5</v>
      </c>
      <c r="I466" s="9">
        <v>78</v>
      </c>
      <c r="J466" s="9">
        <v>52</v>
      </c>
      <c r="K466" s="9">
        <v>17</v>
      </c>
      <c r="L466" s="9">
        <v>9</v>
      </c>
      <c r="M466" s="9"/>
      <c r="N466" s="9">
        <f t="shared" si="59"/>
        <v>113</v>
      </c>
      <c r="O466" s="12">
        <f t="shared" si="60"/>
        <v>0.72435897435897434</v>
      </c>
      <c r="P466" s="9" t="s">
        <v>30</v>
      </c>
      <c r="Q466" s="9">
        <v>16</v>
      </c>
      <c r="R466" s="9">
        <v>10</v>
      </c>
      <c r="S466" s="9">
        <v>6</v>
      </c>
      <c r="T466" s="9">
        <v>0</v>
      </c>
      <c r="U466" s="9">
        <v>0.625</v>
      </c>
      <c r="V466" s="8"/>
      <c r="W466" s="11">
        <v>0.5</v>
      </c>
      <c r="X466" s="8">
        <v>78</v>
      </c>
      <c r="Y466" s="8">
        <v>51</v>
      </c>
      <c r="Z466" s="8">
        <v>22</v>
      </c>
      <c r="AA466" s="8">
        <v>5</v>
      </c>
      <c r="AB466" s="8">
        <v>0</v>
      </c>
      <c r="AC466" s="9">
        <f t="shared" si="64"/>
        <v>107</v>
      </c>
      <c r="AD466" s="12">
        <f t="shared" si="65"/>
        <v>0.6858974358974359</v>
      </c>
      <c r="AE466" s="9" t="s">
        <v>43</v>
      </c>
      <c r="AF466" s="8">
        <v>5</v>
      </c>
      <c r="AG466" s="8">
        <v>1</v>
      </c>
      <c r="AH466" s="8">
        <v>4</v>
      </c>
      <c r="AI466" s="8">
        <v>0</v>
      </c>
      <c r="AJ466" s="8">
        <v>0.2</v>
      </c>
      <c r="AK466" s="13">
        <f t="shared" si="61"/>
        <v>0.62083333333333335</v>
      </c>
      <c r="AL466" s="13">
        <f t="shared" si="62"/>
        <v>0.10352564102564099</v>
      </c>
      <c r="AM466" s="14">
        <f t="shared" si="63"/>
        <v>16.149999999999991</v>
      </c>
    </row>
    <row r="467" spans="1:39" x14ac:dyDescent="0.2">
      <c r="A467" s="8"/>
      <c r="B467" s="8" t="s">
        <v>236</v>
      </c>
      <c r="C467" s="8" t="s">
        <v>251</v>
      </c>
      <c r="D467" s="9">
        <v>44</v>
      </c>
      <c r="E467" s="10" t="s">
        <v>28</v>
      </c>
      <c r="F467" s="10" t="s">
        <v>225</v>
      </c>
      <c r="G467" s="10" t="s">
        <v>225</v>
      </c>
      <c r="H467" s="11">
        <v>0.5</v>
      </c>
      <c r="I467" s="9">
        <v>78</v>
      </c>
      <c r="J467" s="9">
        <v>32</v>
      </c>
      <c r="K467" s="9">
        <v>34</v>
      </c>
      <c r="L467" s="9">
        <v>12</v>
      </c>
      <c r="M467" s="9"/>
      <c r="N467" s="9">
        <f t="shared" si="59"/>
        <v>76</v>
      </c>
      <c r="O467" s="12">
        <f t="shared" si="60"/>
        <v>0.48717948717948717</v>
      </c>
      <c r="P467" s="9" t="s">
        <v>72</v>
      </c>
      <c r="Q467" s="9"/>
      <c r="R467" s="9"/>
      <c r="S467" s="9"/>
      <c r="T467" s="9"/>
      <c r="U467" s="9"/>
      <c r="V467" s="8"/>
      <c r="W467" s="11">
        <v>0.5</v>
      </c>
      <c r="X467" s="8">
        <v>78</v>
      </c>
      <c r="Y467" s="8">
        <v>37</v>
      </c>
      <c r="Z467" s="8">
        <v>27</v>
      </c>
      <c r="AA467" s="8">
        <v>14</v>
      </c>
      <c r="AB467" s="8">
        <v>0</v>
      </c>
      <c r="AC467" s="9">
        <f t="shared" si="64"/>
        <v>88</v>
      </c>
      <c r="AD467" s="12">
        <f t="shared" si="65"/>
        <v>0.5641025641025641</v>
      </c>
      <c r="AE467" s="9" t="s">
        <v>35</v>
      </c>
      <c r="AF467" s="8">
        <v>6</v>
      </c>
      <c r="AG467" s="8">
        <v>2</v>
      </c>
      <c r="AH467" s="8">
        <v>4</v>
      </c>
      <c r="AI467" s="8">
        <v>0</v>
      </c>
      <c r="AJ467" s="8">
        <v>0.33300000000000002</v>
      </c>
      <c r="AK467" s="13">
        <f t="shared" si="61"/>
        <v>0.54166666666666663</v>
      </c>
      <c r="AL467" s="13">
        <f t="shared" si="62"/>
        <v>-5.448717948717946E-2</v>
      </c>
      <c r="AM467" s="14">
        <f t="shared" si="63"/>
        <v>-8.5</v>
      </c>
    </row>
    <row r="468" spans="1:39" x14ac:dyDescent="0.2">
      <c r="A468" s="8"/>
      <c r="B468" s="8" t="s">
        <v>181</v>
      </c>
      <c r="C468" s="8" t="s">
        <v>251</v>
      </c>
      <c r="D468" s="9">
        <v>55</v>
      </c>
      <c r="E468" s="10" t="s">
        <v>28</v>
      </c>
      <c r="F468" s="10" t="s">
        <v>84</v>
      </c>
      <c r="G468" s="10" t="s">
        <v>85</v>
      </c>
      <c r="H468" s="11">
        <v>0.5</v>
      </c>
      <c r="I468" s="9">
        <v>78</v>
      </c>
      <c r="J468" s="9">
        <v>41</v>
      </c>
      <c r="K468" s="9">
        <v>14</v>
      </c>
      <c r="L468" s="9">
        <v>23</v>
      </c>
      <c r="M468" s="9"/>
      <c r="N468" s="9">
        <f t="shared" si="59"/>
        <v>105</v>
      </c>
      <c r="O468" s="12">
        <f t="shared" si="60"/>
        <v>0.67307692307692313</v>
      </c>
      <c r="P468" s="9" t="s">
        <v>43</v>
      </c>
      <c r="Q468" s="9">
        <v>11</v>
      </c>
      <c r="R468" s="9">
        <v>6</v>
      </c>
      <c r="S468" s="9">
        <v>5</v>
      </c>
      <c r="T468" s="9">
        <v>0</v>
      </c>
      <c r="U468" s="9">
        <v>0.54500000000000004</v>
      </c>
      <c r="V468" s="8"/>
      <c r="W468" s="11">
        <v>0.5</v>
      </c>
      <c r="X468" s="8">
        <v>78</v>
      </c>
      <c r="Y468" s="8">
        <v>42</v>
      </c>
      <c r="Z468" s="8">
        <v>27</v>
      </c>
      <c r="AA468" s="8">
        <v>9</v>
      </c>
      <c r="AB468" s="8">
        <v>0</v>
      </c>
      <c r="AC468" s="9">
        <f t="shared" si="64"/>
        <v>93</v>
      </c>
      <c r="AD468" s="12">
        <f t="shared" si="65"/>
        <v>0.59615384615384615</v>
      </c>
      <c r="AE468" s="9" t="s">
        <v>30</v>
      </c>
      <c r="AF468" s="8">
        <v>16</v>
      </c>
      <c r="AG468" s="8">
        <v>10</v>
      </c>
      <c r="AH468" s="8">
        <v>6</v>
      </c>
      <c r="AI468" s="8">
        <v>0</v>
      </c>
      <c r="AJ468" s="8">
        <v>0.625</v>
      </c>
      <c r="AK468" s="13">
        <f t="shared" si="61"/>
        <v>0.5625</v>
      </c>
      <c r="AL468" s="13">
        <f t="shared" si="62"/>
        <v>0.11057692307692313</v>
      </c>
      <c r="AM468" s="14">
        <f t="shared" si="63"/>
        <v>17.25</v>
      </c>
    </row>
    <row r="469" spans="1:39" x14ac:dyDescent="0.2">
      <c r="A469" s="8"/>
      <c r="B469" s="8" t="s">
        <v>216</v>
      </c>
      <c r="C469" s="8" t="s">
        <v>251</v>
      </c>
      <c r="D469" s="9">
        <v>46</v>
      </c>
      <c r="E469" s="10" t="s">
        <v>28</v>
      </c>
      <c r="F469" s="10" t="s">
        <v>204</v>
      </c>
      <c r="G469" s="10" t="s">
        <v>226</v>
      </c>
      <c r="H469" s="11">
        <v>0.5</v>
      </c>
      <c r="I469" s="9">
        <v>57</v>
      </c>
      <c r="J469" s="9">
        <v>11</v>
      </c>
      <c r="K469" s="9">
        <v>38</v>
      </c>
      <c r="L469" s="9">
        <v>8</v>
      </c>
      <c r="M469" s="9"/>
      <c r="N469" s="9">
        <f t="shared" si="59"/>
        <v>30</v>
      </c>
      <c r="O469" s="12">
        <f t="shared" si="60"/>
        <v>0.26315789473684209</v>
      </c>
      <c r="P469" s="9" t="s">
        <v>243</v>
      </c>
      <c r="Q469" s="9"/>
      <c r="R469" s="9"/>
      <c r="S469" s="9"/>
      <c r="T469" s="9"/>
      <c r="U469" s="9"/>
      <c r="V469" s="8"/>
      <c r="W469" s="11">
        <v>0.5</v>
      </c>
      <c r="X469" s="8">
        <v>78</v>
      </c>
      <c r="Y469" s="8">
        <v>16</v>
      </c>
      <c r="Z469" s="8">
        <v>46</v>
      </c>
      <c r="AA469" s="8">
        <v>16</v>
      </c>
      <c r="AB469" s="8">
        <v>0</v>
      </c>
      <c r="AC469" s="9">
        <f t="shared" si="64"/>
        <v>48</v>
      </c>
      <c r="AD469" s="12">
        <f t="shared" si="65"/>
        <v>0.30769230769230771</v>
      </c>
      <c r="AE469" s="9" t="s">
        <v>243</v>
      </c>
      <c r="AF469" s="8"/>
      <c r="AG469" s="8"/>
      <c r="AH469" s="8"/>
      <c r="AI469" s="8"/>
      <c r="AJ469" s="8"/>
      <c r="AK469" s="13">
        <f t="shared" si="61"/>
        <v>0.375</v>
      </c>
      <c r="AL469" s="13">
        <f t="shared" si="62"/>
        <v>-0.11184210526315791</v>
      </c>
      <c r="AM469" s="14">
        <f t="shared" si="63"/>
        <v>-12.75</v>
      </c>
    </row>
    <row r="470" spans="1:39" x14ac:dyDescent="0.2">
      <c r="A470" s="8"/>
      <c r="B470" s="8" t="s">
        <v>252</v>
      </c>
      <c r="C470" s="8" t="s">
        <v>251</v>
      </c>
      <c r="D470" s="9">
        <v>32</v>
      </c>
      <c r="E470" s="10" t="s">
        <v>28</v>
      </c>
      <c r="F470" s="10" t="s">
        <v>204</v>
      </c>
      <c r="G470" s="10" t="s">
        <v>226</v>
      </c>
      <c r="H470" s="11">
        <v>0.5</v>
      </c>
      <c r="I470" s="9">
        <v>21</v>
      </c>
      <c r="J470" s="9">
        <v>2</v>
      </c>
      <c r="K470" s="9">
        <v>17</v>
      </c>
      <c r="L470" s="9">
        <v>2</v>
      </c>
      <c r="M470" s="9"/>
      <c r="N470" s="9">
        <f t="shared" si="59"/>
        <v>6</v>
      </c>
      <c r="O470" s="12">
        <f t="shared" si="60"/>
        <v>0.14285714285714285</v>
      </c>
      <c r="P470" s="9" t="s">
        <v>243</v>
      </c>
      <c r="Q470" s="9"/>
      <c r="R470" s="9"/>
      <c r="S470" s="9"/>
      <c r="T470" s="9"/>
      <c r="U470" s="9"/>
      <c r="V470" s="8"/>
      <c r="W470" s="11">
        <v>0.5</v>
      </c>
      <c r="X470" s="8">
        <v>78</v>
      </c>
      <c r="Y470" s="8">
        <v>16</v>
      </c>
      <c r="Z470" s="8">
        <v>46</v>
      </c>
      <c r="AA470" s="8">
        <v>16</v>
      </c>
      <c r="AB470" s="8">
        <v>0</v>
      </c>
      <c r="AC470" s="9">
        <f t="shared" si="64"/>
        <v>48</v>
      </c>
      <c r="AD470" s="12">
        <f t="shared" si="65"/>
        <v>0.30769230769230771</v>
      </c>
      <c r="AE470" s="9" t="s">
        <v>243</v>
      </c>
      <c r="AF470" s="8"/>
      <c r="AG470" s="8"/>
      <c r="AH470" s="8"/>
      <c r="AI470" s="8"/>
      <c r="AJ470" s="8"/>
      <c r="AK470" s="13">
        <f t="shared" si="61"/>
        <v>0.375</v>
      </c>
      <c r="AL470" s="13">
        <f t="shared" si="62"/>
        <v>-0.23214285714285715</v>
      </c>
      <c r="AM470" s="14">
        <f t="shared" si="63"/>
        <v>-9.75</v>
      </c>
    </row>
    <row r="471" spans="1:39" x14ac:dyDescent="0.2">
      <c r="A471" s="8"/>
      <c r="B471" s="8" t="s">
        <v>253</v>
      </c>
      <c r="C471" s="8" t="s">
        <v>251</v>
      </c>
      <c r="D471" s="9">
        <v>41</v>
      </c>
      <c r="E471" s="10" t="s">
        <v>28</v>
      </c>
      <c r="F471" s="10" t="s">
        <v>87</v>
      </c>
      <c r="G471" s="10" t="s">
        <v>87</v>
      </c>
      <c r="H471" s="11">
        <v>0.5</v>
      </c>
      <c r="I471" s="9">
        <v>67</v>
      </c>
      <c r="J471" s="9">
        <v>27</v>
      </c>
      <c r="K471" s="9">
        <v>31</v>
      </c>
      <c r="L471" s="9">
        <v>9</v>
      </c>
      <c r="M471" s="9"/>
      <c r="N471" s="9">
        <f t="shared" si="59"/>
        <v>63</v>
      </c>
      <c r="O471" s="12">
        <f t="shared" si="60"/>
        <v>0.47014925373134331</v>
      </c>
      <c r="P471" s="9" t="s">
        <v>69</v>
      </c>
      <c r="Q471" s="9"/>
      <c r="R471" s="9"/>
      <c r="S471" s="9"/>
      <c r="T471" s="9"/>
      <c r="U471" s="9"/>
      <c r="V471" s="8"/>
      <c r="W471" s="11">
        <v>0.5</v>
      </c>
      <c r="X471" s="8">
        <v>78</v>
      </c>
      <c r="Y471" s="8">
        <v>37</v>
      </c>
      <c r="Z471" s="8">
        <v>29</v>
      </c>
      <c r="AA471" s="8">
        <v>12</v>
      </c>
      <c r="AB471" s="8">
        <v>0</v>
      </c>
      <c r="AC471" s="9">
        <f t="shared" si="64"/>
        <v>86</v>
      </c>
      <c r="AD471" s="12">
        <f t="shared" si="65"/>
        <v>0.55128205128205132</v>
      </c>
      <c r="AE471" s="9" t="s">
        <v>72</v>
      </c>
      <c r="AF471" s="8"/>
      <c r="AG471" s="8"/>
      <c r="AH471" s="8"/>
      <c r="AI471" s="8"/>
      <c r="AJ471" s="8"/>
      <c r="AK471" s="13">
        <f t="shared" si="61"/>
        <v>0.53333333333333333</v>
      </c>
      <c r="AL471" s="13">
        <f t="shared" si="62"/>
        <v>-6.3184079601990017E-2</v>
      </c>
      <c r="AM471" s="14">
        <f t="shared" si="63"/>
        <v>-8.4666666666666686</v>
      </c>
    </row>
    <row r="472" spans="1:39" x14ac:dyDescent="0.2">
      <c r="A472" s="8"/>
      <c r="B472" s="8" t="s">
        <v>254</v>
      </c>
      <c r="C472" s="8" t="s">
        <v>251</v>
      </c>
      <c r="D472" s="9">
        <v>50</v>
      </c>
      <c r="E472" s="10" t="s">
        <v>28</v>
      </c>
      <c r="F472" s="10" t="s">
        <v>87</v>
      </c>
      <c r="G472" s="10" t="s">
        <v>87</v>
      </c>
      <c r="H472" s="11">
        <v>0.5</v>
      </c>
      <c r="I472" s="9">
        <v>11</v>
      </c>
      <c r="J472" s="9">
        <v>2</v>
      </c>
      <c r="K472" s="9">
        <v>8</v>
      </c>
      <c r="L472" s="9">
        <v>1</v>
      </c>
      <c r="M472" s="9"/>
      <c r="N472" s="9">
        <f t="shared" si="59"/>
        <v>5</v>
      </c>
      <c r="O472" s="12">
        <f t="shared" si="60"/>
        <v>0.22727272727272727</v>
      </c>
      <c r="P472" s="9" t="s">
        <v>69</v>
      </c>
      <c r="Q472" s="9"/>
      <c r="R472" s="9"/>
      <c r="S472" s="9"/>
      <c r="T472" s="9"/>
      <c r="U472" s="9"/>
      <c r="V472" s="8"/>
      <c r="W472" s="11">
        <v>0.5</v>
      </c>
      <c r="X472" s="8">
        <v>78</v>
      </c>
      <c r="Y472" s="8">
        <v>37</v>
      </c>
      <c r="Z472" s="8">
        <v>29</v>
      </c>
      <c r="AA472" s="8">
        <v>12</v>
      </c>
      <c r="AB472" s="8">
        <v>0</v>
      </c>
      <c r="AC472" s="9">
        <f t="shared" si="64"/>
        <v>86</v>
      </c>
      <c r="AD472" s="12">
        <f t="shared" si="65"/>
        <v>0.55128205128205132</v>
      </c>
      <c r="AE472" s="9" t="s">
        <v>72</v>
      </c>
      <c r="AF472" s="8"/>
      <c r="AG472" s="8"/>
      <c r="AH472" s="8"/>
      <c r="AI472" s="8"/>
      <c r="AJ472" s="8"/>
      <c r="AK472" s="13">
        <f t="shared" si="61"/>
        <v>0.53333333333333333</v>
      </c>
      <c r="AL472" s="13">
        <f t="shared" si="62"/>
        <v>-0.30606060606060603</v>
      </c>
      <c r="AM472" s="14">
        <f t="shared" si="63"/>
        <v>-6.7333333333333325</v>
      </c>
    </row>
    <row r="473" spans="1:39" x14ac:dyDescent="0.2">
      <c r="A473" s="8"/>
      <c r="B473" s="8" t="s">
        <v>245</v>
      </c>
      <c r="C473" s="8" t="s">
        <v>251</v>
      </c>
      <c r="D473" s="9">
        <v>37</v>
      </c>
      <c r="E473" s="10" t="s">
        <v>28</v>
      </c>
      <c r="F473" s="10" t="s">
        <v>199</v>
      </c>
      <c r="G473" s="10" t="s">
        <v>199</v>
      </c>
      <c r="H473" s="11">
        <v>0.5</v>
      </c>
      <c r="I473" s="9">
        <v>78</v>
      </c>
      <c r="J473" s="9">
        <v>33</v>
      </c>
      <c r="K473" s="9">
        <v>33</v>
      </c>
      <c r="L473" s="9">
        <v>12</v>
      </c>
      <c r="M473" s="9"/>
      <c r="N473" s="9">
        <f t="shared" si="59"/>
        <v>78</v>
      </c>
      <c r="O473" s="12">
        <f t="shared" si="60"/>
        <v>0.5</v>
      </c>
      <c r="P473" s="9" t="s">
        <v>39</v>
      </c>
      <c r="Q473" s="9">
        <v>5</v>
      </c>
      <c r="R473" s="9">
        <v>1</v>
      </c>
      <c r="S473" s="9">
        <v>4</v>
      </c>
      <c r="T473" s="9">
        <v>0</v>
      </c>
      <c r="U473" s="9">
        <v>0.2</v>
      </c>
      <c r="V473" s="8"/>
      <c r="W473" s="11">
        <v>0.5</v>
      </c>
      <c r="X473" s="8">
        <v>78</v>
      </c>
      <c r="Y473" s="8">
        <v>31</v>
      </c>
      <c r="Z473" s="8">
        <v>36</v>
      </c>
      <c r="AA473" s="8">
        <v>11</v>
      </c>
      <c r="AB473" s="8">
        <v>0</v>
      </c>
      <c r="AC473" s="9">
        <f t="shared" si="64"/>
        <v>73</v>
      </c>
      <c r="AD473" s="12">
        <f t="shared" si="65"/>
        <v>0.46794871794871795</v>
      </c>
      <c r="AE473" s="9" t="s">
        <v>69</v>
      </c>
      <c r="AF473" s="8"/>
      <c r="AG473" s="8"/>
      <c r="AH473" s="8"/>
      <c r="AI473" s="8"/>
      <c r="AJ473" s="8"/>
      <c r="AK473" s="13">
        <f t="shared" si="61"/>
        <v>0.47916666666666669</v>
      </c>
      <c r="AL473" s="13">
        <f t="shared" si="62"/>
        <v>2.0833333333333315E-2</v>
      </c>
      <c r="AM473" s="14">
        <f t="shared" si="63"/>
        <v>3.25</v>
      </c>
    </row>
    <row r="474" spans="1:39" x14ac:dyDescent="0.2">
      <c r="A474" s="8"/>
      <c r="B474" s="8" t="s">
        <v>230</v>
      </c>
      <c r="C474" s="8" t="s">
        <v>251</v>
      </c>
      <c r="D474" s="9">
        <v>45</v>
      </c>
      <c r="E474" s="10" t="s">
        <v>28</v>
      </c>
      <c r="F474" s="10" t="s">
        <v>201</v>
      </c>
      <c r="G474" s="10" t="s">
        <v>202</v>
      </c>
      <c r="H474" s="11">
        <v>0.5</v>
      </c>
      <c r="I474" s="9">
        <v>17</v>
      </c>
      <c r="J474" s="9">
        <v>3</v>
      </c>
      <c r="K474" s="9">
        <v>8</v>
      </c>
      <c r="L474" s="9">
        <v>6</v>
      </c>
      <c r="M474" s="9"/>
      <c r="N474" s="9">
        <f t="shared" si="59"/>
        <v>12</v>
      </c>
      <c r="O474" s="12">
        <f t="shared" si="60"/>
        <v>0.35294117647058826</v>
      </c>
      <c r="P474" s="9" t="s">
        <v>75</v>
      </c>
      <c r="Q474" s="9"/>
      <c r="R474" s="9"/>
      <c r="S474" s="9"/>
      <c r="T474" s="9"/>
      <c r="U474" s="9"/>
      <c r="V474" s="8"/>
      <c r="W474" s="11">
        <v>0.5</v>
      </c>
      <c r="X474" s="8">
        <v>78</v>
      </c>
      <c r="Y474" s="8">
        <v>37</v>
      </c>
      <c r="Z474" s="8">
        <v>30</v>
      </c>
      <c r="AA474" s="8">
        <v>11</v>
      </c>
      <c r="AB474" s="8">
        <v>0</v>
      </c>
      <c r="AC474" s="9">
        <f t="shared" si="64"/>
        <v>85</v>
      </c>
      <c r="AD474" s="12">
        <f t="shared" si="65"/>
        <v>0.54487179487179482</v>
      </c>
      <c r="AE474" s="9" t="s">
        <v>39</v>
      </c>
      <c r="AF474" s="8">
        <v>6</v>
      </c>
      <c r="AG474" s="8">
        <v>2</v>
      </c>
      <c r="AH474" s="8">
        <v>4</v>
      </c>
      <c r="AI474" s="8">
        <v>0</v>
      </c>
      <c r="AJ474" s="8">
        <v>0.33300000000000002</v>
      </c>
      <c r="AK474" s="13">
        <f t="shared" si="61"/>
        <v>0.52916666666666667</v>
      </c>
      <c r="AL474" s="13">
        <f t="shared" si="62"/>
        <v>-0.17622549019607842</v>
      </c>
      <c r="AM474" s="14">
        <f t="shared" si="63"/>
        <v>-5.9916666666666671</v>
      </c>
    </row>
    <row r="475" spans="1:39" x14ac:dyDescent="0.2">
      <c r="A475" s="8"/>
      <c r="B475" s="8" t="s">
        <v>255</v>
      </c>
      <c r="C475" s="8" t="s">
        <v>251</v>
      </c>
      <c r="D475" s="9">
        <v>40</v>
      </c>
      <c r="E475" s="10" t="s">
        <v>28</v>
      </c>
      <c r="F475" s="10" t="s">
        <v>201</v>
      </c>
      <c r="G475" s="10" t="s">
        <v>202</v>
      </c>
      <c r="H475" s="11">
        <v>0.5</v>
      </c>
      <c r="I475" s="9">
        <v>61</v>
      </c>
      <c r="J475" s="9">
        <v>20</v>
      </c>
      <c r="K475" s="9">
        <v>30</v>
      </c>
      <c r="L475" s="9">
        <v>11</v>
      </c>
      <c r="M475" s="9"/>
      <c r="N475" s="9">
        <f t="shared" si="59"/>
        <v>51</v>
      </c>
      <c r="O475" s="12">
        <f t="shared" si="60"/>
        <v>0.41803278688524592</v>
      </c>
      <c r="P475" s="9" t="s">
        <v>75</v>
      </c>
      <c r="Q475" s="9"/>
      <c r="R475" s="9"/>
      <c r="S475" s="9"/>
      <c r="T475" s="9"/>
      <c r="U475" s="9"/>
      <c r="V475" s="8"/>
      <c r="W475" s="11">
        <v>0.5</v>
      </c>
      <c r="X475" s="8">
        <v>78</v>
      </c>
      <c r="Y475" s="8">
        <v>37</v>
      </c>
      <c r="Z475" s="8">
        <v>30</v>
      </c>
      <c r="AA475" s="8">
        <v>11</v>
      </c>
      <c r="AB475" s="8">
        <v>0</v>
      </c>
      <c r="AC475" s="9">
        <f t="shared" si="64"/>
        <v>85</v>
      </c>
      <c r="AD475" s="12">
        <f t="shared" si="65"/>
        <v>0.54487179487179482</v>
      </c>
      <c r="AE475" s="9" t="s">
        <v>39</v>
      </c>
      <c r="AF475" s="8">
        <v>6</v>
      </c>
      <c r="AG475" s="8">
        <v>2</v>
      </c>
      <c r="AH475" s="8">
        <v>4</v>
      </c>
      <c r="AI475" s="8">
        <v>0</v>
      </c>
      <c r="AJ475" s="8">
        <v>0.33300000000000002</v>
      </c>
      <c r="AK475" s="13">
        <f t="shared" si="61"/>
        <v>0.52916666666666667</v>
      </c>
      <c r="AL475" s="13">
        <f t="shared" si="62"/>
        <v>-0.11113387978142075</v>
      </c>
      <c r="AM475" s="14">
        <f t="shared" si="63"/>
        <v>-13.558333333333337</v>
      </c>
    </row>
    <row r="476" spans="1:39" x14ac:dyDescent="0.2">
      <c r="A476" s="8"/>
      <c r="B476" s="8" t="s">
        <v>210</v>
      </c>
      <c r="C476" s="8" t="s">
        <v>251</v>
      </c>
      <c r="D476" s="9">
        <v>40</v>
      </c>
      <c r="E476" s="10" t="s">
        <v>28</v>
      </c>
      <c r="F476" s="10" t="s">
        <v>29</v>
      </c>
      <c r="G476" s="10" t="s">
        <v>29</v>
      </c>
      <c r="H476" s="11">
        <v>0.5</v>
      </c>
      <c r="I476" s="9">
        <v>78</v>
      </c>
      <c r="J476" s="9">
        <v>45</v>
      </c>
      <c r="K476" s="9">
        <v>24</v>
      </c>
      <c r="L476" s="9">
        <v>9</v>
      </c>
      <c r="M476" s="9"/>
      <c r="N476" s="9">
        <f t="shared" si="59"/>
        <v>99</v>
      </c>
      <c r="O476" s="12">
        <f t="shared" si="60"/>
        <v>0.63461538461538458</v>
      </c>
      <c r="P476" s="9" t="s">
        <v>43</v>
      </c>
      <c r="Q476" s="9">
        <v>6</v>
      </c>
      <c r="R476" s="9">
        <v>2</v>
      </c>
      <c r="S476" s="9">
        <v>4</v>
      </c>
      <c r="T476" s="9">
        <v>0</v>
      </c>
      <c r="U476" s="9">
        <v>0.33300000000000002</v>
      </c>
      <c r="V476" s="8"/>
      <c r="W476" s="11">
        <v>0.5</v>
      </c>
      <c r="X476" s="8">
        <v>78</v>
      </c>
      <c r="Y476" s="8">
        <v>52</v>
      </c>
      <c r="Z476" s="8">
        <v>10</v>
      </c>
      <c r="AA476" s="8">
        <v>16</v>
      </c>
      <c r="AB476" s="8">
        <v>0</v>
      </c>
      <c r="AC476" s="9">
        <f t="shared" si="64"/>
        <v>120</v>
      </c>
      <c r="AD476" s="12">
        <f t="shared" si="65"/>
        <v>0.76923076923076927</v>
      </c>
      <c r="AE476" s="9" t="s">
        <v>30</v>
      </c>
      <c r="AF476" s="8">
        <v>17</v>
      </c>
      <c r="AG476" s="8">
        <v>12</v>
      </c>
      <c r="AH476" s="8">
        <v>5</v>
      </c>
      <c r="AI476" s="8">
        <v>0</v>
      </c>
      <c r="AJ476" s="8">
        <v>0.70599999999999996</v>
      </c>
      <c r="AK476" s="13">
        <f t="shared" si="61"/>
        <v>0.67500000000000004</v>
      </c>
      <c r="AL476" s="13">
        <f t="shared" si="62"/>
        <v>-4.0384615384615463E-2</v>
      </c>
      <c r="AM476" s="14">
        <f t="shared" si="63"/>
        <v>-6.3000000000000114</v>
      </c>
    </row>
    <row r="477" spans="1:39" x14ac:dyDescent="0.2">
      <c r="A477" s="8"/>
      <c r="B477" s="8" t="s">
        <v>232</v>
      </c>
      <c r="C477" s="8" t="s">
        <v>251</v>
      </c>
      <c r="D477" s="9">
        <v>41</v>
      </c>
      <c r="E477" s="10" t="s">
        <v>28</v>
      </c>
      <c r="F477" s="10" t="s">
        <v>247</v>
      </c>
      <c r="G477" s="10" t="s">
        <v>247</v>
      </c>
      <c r="H477" s="11">
        <v>0.5</v>
      </c>
      <c r="I477" s="9">
        <v>78</v>
      </c>
      <c r="J477" s="9">
        <v>19</v>
      </c>
      <c r="K477" s="9">
        <v>41</v>
      </c>
      <c r="L477" s="9">
        <v>18</v>
      </c>
      <c r="M477" s="9"/>
      <c r="N477" s="9">
        <f t="shared" si="59"/>
        <v>56</v>
      </c>
      <c r="O477" s="12">
        <f t="shared" si="60"/>
        <v>0.35897435897435898</v>
      </c>
      <c r="P477" s="9" t="s">
        <v>243</v>
      </c>
      <c r="Q477" s="9"/>
      <c r="R477" s="9"/>
      <c r="S477" s="9"/>
      <c r="T477" s="9"/>
      <c r="U477" s="9"/>
      <c r="V477" s="8"/>
      <c r="W477" s="11">
        <v>0.5</v>
      </c>
      <c r="X477" s="8">
        <v>78</v>
      </c>
      <c r="Y477" s="8">
        <v>12</v>
      </c>
      <c r="Z477" s="8">
        <v>60</v>
      </c>
      <c r="AA477" s="8">
        <v>6</v>
      </c>
      <c r="AB477" s="8">
        <v>0</v>
      </c>
      <c r="AC477" s="9">
        <f t="shared" si="64"/>
        <v>30</v>
      </c>
      <c r="AD477" s="12">
        <f t="shared" si="65"/>
        <v>0.19230769230769232</v>
      </c>
      <c r="AE477" s="9" t="s">
        <v>243</v>
      </c>
      <c r="AF477" s="8"/>
      <c r="AG477" s="8"/>
      <c r="AH477" s="8"/>
      <c r="AI477" s="8"/>
      <c r="AJ477" s="8"/>
      <c r="AK477" s="13">
        <f t="shared" si="61"/>
        <v>0.30000000000000004</v>
      </c>
      <c r="AL477" s="13">
        <f t="shared" si="62"/>
        <v>5.8974358974358931E-2</v>
      </c>
      <c r="AM477" s="14">
        <f t="shared" si="63"/>
        <v>9.1999999999999957</v>
      </c>
    </row>
    <row r="478" spans="1:39" x14ac:dyDescent="0.2">
      <c r="A478" s="8"/>
      <c r="B478" s="8" t="s">
        <v>194</v>
      </c>
      <c r="C478" s="8" t="s">
        <v>251</v>
      </c>
      <c r="D478" s="9">
        <v>47</v>
      </c>
      <c r="E478" s="10" t="s">
        <v>28</v>
      </c>
      <c r="F478" s="10" t="s">
        <v>92</v>
      </c>
      <c r="G478" s="10" t="s">
        <v>92</v>
      </c>
      <c r="H478" s="11">
        <v>0.5</v>
      </c>
      <c r="I478" s="9">
        <v>37</v>
      </c>
      <c r="J478" s="9">
        <v>22</v>
      </c>
      <c r="K478" s="9">
        <v>10</v>
      </c>
      <c r="L478" s="9">
        <v>5</v>
      </c>
      <c r="M478" s="9"/>
      <c r="N478" s="9">
        <f t="shared" si="59"/>
        <v>49</v>
      </c>
      <c r="O478" s="12">
        <f t="shared" si="60"/>
        <v>0.66216216216216217</v>
      </c>
      <c r="P478" s="9" t="s">
        <v>39</v>
      </c>
      <c r="Q478" s="9">
        <v>13</v>
      </c>
      <c r="R478" s="9">
        <v>7</v>
      </c>
      <c r="S478" s="9">
        <v>6</v>
      </c>
      <c r="T478" s="9">
        <v>0</v>
      </c>
      <c r="U478" s="9">
        <v>0.53800000000000003</v>
      </c>
      <c r="V478" s="8"/>
      <c r="W478" s="11">
        <v>0.5</v>
      </c>
      <c r="X478" s="8">
        <v>78</v>
      </c>
      <c r="Y478" s="8">
        <v>47</v>
      </c>
      <c r="Z478" s="8">
        <v>23</v>
      </c>
      <c r="AA478" s="8">
        <v>8</v>
      </c>
      <c r="AB478" s="8">
        <v>0</v>
      </c>
      <c r="AC478" s="9">
        <f t="shared" si="64"/>
        <v>102</v>
      </c>
      <c r="AD478" s="12">
        <f t="shared" si="65"/>
        <v>0.65384615384615385</v>
      </c>
      <c r="AE478" s="9" t="s">
        <v>39</v>
      </c>
      <c r="AF478" s="8">
        <v>10</v>
      </c>
      <c r="AG478" s="8">
        <v>5</v>
      </c>
      <c r="AH478" s="8">
        <v>5</v>
      </c>
      <c r="AI478" s="8">
        <v>0</v>
      </c>
      <c r="AJ478" s="8">
        <v>0.5</v>
      </c>
      <c r="AK478" s="13">
        <f t="shared" si="61"/>
        <v>0.6</v>
      </c>
      <c r="AL478" s="13">
        <f t="shared" si="62"/>
        <v>6.2162162162162193E-2</v>
      </c>
      <c r="AM478" s="14">
        <f t="shared" si="63"/>
        <v>4.6000000000000014</v>
      </c>
    </row>
    <row r="479" spans="1:39" x14ac:dyDescent="0.2">
      <c r="A479" s="8"/>
      <c r="B479" s="8" t="s">
        <v>256</v>
      </c>
      <c r="C479" s="8" t="s">
        <v>251</v>
      </c>
      <c r="D479" s="9">
        <v>43</v>
      </c>
      <c r="E479" s="10" t="s">
        <v>28</v>
      </c>
      <c r="F479" s="10" t="s">
        <v>92</v>
      </c>
      <c r="G479" s="10" t="s">
        <v>92</v>
      </c>
      <c r="H479" s="11">
        <v>0.5</v>
      </c>
      <c r="I479" s="9">
        <v>41</v>
      </c>
      <c r="J479" s="9">
        <v>18</v>
      </c>
      <c r="K479" s="9">
        <v>14</v>
      </c>
      <c r="L479" s="9">
        <v>9</v>
      </c>
      <c r="M479" s="9"/>
      <c r="N479" s="9">
        <f t="shared" si="59"/>
        <v>45</v>
      </c>
      <c r="O479" s="12">
        <f t="shared" si="60"/>
        <v>0.54878048780487809</v>
      </c>
      <c r="P479" s="9" t="s">
        <v>39</v>
      </c>
      <c r="Q479" s="9"/>
      <c r="R479" s="9"/>
      <c r="S479" s="9"/>
      <c r="T479" s="9"/>
      <c r="U479" s="9"/>
      <c r="V479" s="8"/>
      <c r="W479" s="11">
        <v>0.5</v>
      </c>
      <c r="X479" s="8">
        <v>78</v>
      </c>
      <c r="Y479" s="8">
        <v>47</v>
      </c>
      <c r="Z479" s="8">
        <v>23</v>
      </c>
      <c r="AA479" s="8">
        <v>8</v>
      </c>
      <c r="AB479" s="8">
        <v>0</v>
      </c>
      <c r="AC479" s="9">
        <f t="shared" si="64"/>
        <v>102</v>
      </c>
      <c r="AD479" s="12">
        <f t="shared" si="65"/>
        <v>0.65384615384615385</v>
      </c>
      <c r="AE479" s="9" t="s">
        <v>39</v>
      </c>
      <c r="AF479" s="8">
        <v>10</v>
      </c>
      <c r="AG479" s="8">
        <v>5</v>
      </c>
      <c r="AH479" s="8">
        <v>5</v>
      </c>
      <c r="AI479" s="8">
        <v>0</v>
      </c>
      <c r="AJ479" s="8">
        <v>0.5</v>
      </c>
      <c r="AK479" s="13">
        <f t="shared" si="61"/>
        <v>0.6</v>
      </c>
      <c r="AL479" s="13">
        <f t="shared" si="62"/>
        <v>-5.1219512195121886E-2</v>
      </c>
      <c r="AM479" s="14">
        <f t="shared" si="63"/>
        <v>-4.1999999999999957</v>
      </c>
    </row>
    <row r="480" spans="1:39" x14ac:dyDescent="0.2">
      <c r="A480" s="8"/>
      <c r="B480" s="8" t="s">
        <v>237</v>
      </c>
      <c r="C480" s="8" t="s">
        <v>251</v>
      </c>
      <c r="D480" s="9">
        <v>48</v>
      </c>
      <c r="E480" s="10" t="s">
        <v>28</v>
      </c>
      <c r="F480" s="10" t="s">
        <v>207</v>
      </c>
      <c r="G480" s="10" t="s">
        <v>207</v>
      </c>
      <c r="H480" s="11">
        <v>0.5</v>
      </c>
      <c r="I480" s="9">
        <v>78</v>
      </c>
      <c r="J480" s="9">
        <v>50</v>
      </c>
      <c r="K480" s="9">
        <v>16</v>
      </c>
      <c r="L480" s="9">
        <v>12</v>
      </c>
      <c r="M480" s="9"/>
      <c r="N480" s="9">
        <f t="shared" si="59"/>
        <v>112</v>
      </c>
      <c r="O480" s="12">
        <f t="shared" si="60"/>
        <v>0.71794871794871795</v>
      </c>
      <c r="P480" s="9" t="s">
        <v>30</v>
      </c>
      <c r="Q480" s="9">
        <v>17</v>
      </c>
      <c r="R480" s="9">
        <v>12</v>
      </c>
      <c r="S480" s="9">
        <v>5</v>
      </c>
      <c r="T480" s="9">
        <v>0</v>
      </c>
      <c r="U480" s="9">
        <v>0.70599999999999996</v>
      </c>
      <c r="V480" s="8" t="s">
        <v>257</v>
      </c>
      <c r="W480" s="11">
        <v>0.5</v>
      </c>
      <c r="X480" s="8">
        <v>78</v>
      </c>
      <c r="Y480" s="8">
        <v>37</v>
      </c>
      <c r="Z480" s="8">
        <v>30</v>
      </c>
      <c r="AA480" s="8">
        <v>11</v>
      </c>
      <c r="AB480" s="8">
        <v>0</v>
      </c>
      <c r="AC480" s="9">
        <f t="shared" si="64"/>
        <v>85</v>
      </c>
      <c r="AD480" s="12">
        <f t="shared" si="65"/>
        <v>0.54487179487179482</v>
      </c>
      <c r="AE480" s="9" t="s">
        <v>43</v>
      </c>
      <c r="AF480" s="8">
        <v>11</v>
      </c>
      <c r="AG480" s="8">
        <v>5</v>
      </c>
      <c r="AH480" s="8">
        <v>6</v>
      </c>
      <c r="AI480" s="8">
        <v>0</v>
      </c>
      <c r="AJ480" s="8">
        <v>0.45500000000000002</v>
      </c>
      <c r="AK480" s="13">
        <f t="shared" si="61"/>
        <v>0.52916666666666667</v>
      </c>
      <c r="AL480" s="13">
        <f t="shared" si="62"/>
        <v>0.18878205128205128</v>
      </c>
      <c r="AM480" s="14">
        <f t="shared" si="63"/>
        <v>29.450000000000003</v>
      </c>
    </row>
    <row r="481" spans="1:39" x14ac:dyDescent="0.2">
      <c r="A481" s="8"/>
      <c r="B481" s="8" t="s">
        <v>249</v>
      </c>
      <c r="C481" s="8" t="s">
        <v>251</v>
      </c>
      <c r="D481" s="9">
        <v>41</v>
      </c>
      <c r="E481" s="10" t="s">
        <v>28</v>
      </c>
      <c r="F481" s="10" t="s">
        <v>208</v>
      </c>
      <c r="G481" s="10" t="s">
        <v>208</v>
      </c>
      <c r="H481" s="11">
        <v>0.5</v>
      </c>
      <c r="I481" s="9">
        <v>50</v>
      </c>
      <c r="J481" s="9">
        <v>14</v>
      </c>
      <c r="K481" s="9">
        <v>31</v>
      </c>
      <c r="L481" s="9">
        <v>5</v>
      </c>
      <c r="M481" s="9"/>
      <c r="N481" s="9">
        <f t="shared" si="59"/>
        <v>33</v>
      </c>
      <c r="O481" s="12">
        <f t="shared" si="60"/>
        <v>0.33</v>
      </c>
      <c r="P481" s="9" t="s">
        <v>72</v>
      </c>
      <c r="Q481" s="9"/>
      <c r="R481" s="9"/>
      <c r="S481" s="9"/>
      <c r="T481" s="9"/>
      <c r="U481" s="9"/>
      <c r="V481" s="8"/>
      <c r="W481" s="11">
        <v>0.5</v>
      </c>
      <c r="X481" s="8">
        <v>78</v>
      </c>
      <c r="Y481" s="8">
        <v>32</v>
      </c>
      <c r="Z481" s="8">
        <v>37</v>
      </c>
      <c r="AA481" s="8">
        <v>9</v>
      </c>
      <c r="AB481" s="8">
        <v>0</v>
      </c>
      <c r="AC481" s="9">
        <f t="shared" si="64"/>
        <v>73</v>
      </c>
      <c r="AD481" s="12">
        <f t="shared" si="65"/>
        <v>0.46794871794871795</v>
      </c>
      <c r="AE481" s="9" t="s">
        <v>72</v>
      </c>
      <c r="AF481" s="8"/>
      <c r="AG481" s="8"/>
      <c r="AH481" s="8"/>
      <c r="AI481" s="8"/>
      <c r="AJ481" s="8"/>
      <c r="AK481" s="13">
        <f t="shared" si="61"/>
        <v>0.47916666666666669</v>
      </c>
      <c r="AL481" s="13">
        <f t="shared" si="62"/>
        <v>-0.14916666666666667</v>
      </c>
      <c r="AM481" s="14">
        <f t="shared" si="63"/>
        <v>-14.916666666666671</v>
      </c>
    </row>
    <row r="482" spans="1:39" x14ac:dyDescent="0.2">
      <c r="A482" s="8"/>
      <c r="B482" s="8" t="s">
        <v>258</v>
      </c>
      <c r="C482" s="8" t="s">
        <v>251</v>
      </c>
      <c r="D482" s="9">
        <v>41</v>
      </c>
      <c r="E482" s="10" t="s">
        <v>28</v>
      </c>
      <c r="F482" s="10" t="s">
        <v>208</v>
      </c>
      <c r="G482" s="10" t="s">
        <v>208</v>
      </c>
      <c r="H482" s="11">
        <v>0.5</v>
      </c>
      <c r="I482" s="9">
        <v>28</v>
      </c>
      <c r="J482" s="9">
        <v>14</v>
      </c>
      <c r="K482" s="9">
        <v>10</v>
      </c>
      <c r="L482" s="9">
        <v>4</v>
      </c>
      <c r="M482" s="9"/>
      <c r="N482" s="9">
        <f t="shared" si="59"/>
        <v>32</v>
      </c>
      <c r="O482" s="12">
        <f t="shared" si="60"/>
        <v>0.5714285714285714</v>
      </c>
      <c r="P482" s="9" t="s">
        <v>72</v>
      </c>
      <c r="Q482" s="9"/>
      <c r="R482" s="9"/>
      <c r="S482" s="9"/>
      <c r="T482" s="9"/>
      <c r="U482" s="9"/>
      <c r="V482" s="8"/>
      <c r="W482" s="11">
        <v>0.5</v>
      </c>
      <c r="X482" s="8">
        <v>78</v>
      </c>
      <c r="Y482" s="8">
        <v>32</v>
      </c>
      <c r="Z482" s="8">
        <v>37</v>
      </c>
      <c r="AA482" s="8">
        <v>9</v>
      </c>
      <c r="AB482" s="8">
        <v>0</v>
      </c>
      <c r="AC482" s="9">
        <f t="shared" si="64"/>
        <v>73</v>
      </c>
      <c r="AD482" s="12">
        <f t="shared" si="65"/>
        <v>0.46794871794871795</v>
      </c>
      <c r="AE482" s="9" t="s">
        <v>72</v>
      </c>
      <c r="AF482" s="8"/>
      <c r="AG482" s="8"/>
      <c r="AH482" s="8"/>
      <c r="AI482" s="8"/>
      <c r="AJ482" s="8"/>
      <c r="AK482" s="13">
        <f t="shared" si="61"/>
        <v>0.47916666666666669</v>
      </c>
      <c r="AL482" s="13">
        <f t="shared" si="62"/>
        <v>9.2261904761904712E-2</v>
      </c>
      <c r="AM482" s="14">
        <f t="shared" si="63"/>
        <v>5.1666666666666643</v>
      </c>
    </row>
    <row r="483" spans="1:39" x14ac:dyDescent="0.2">
      <c r="A483" s="8"/>
      <c r="B483" s="8" t="s">
        <v>250</v>
      </c>
      <c r="C483" s="8" t="s">
        <v>251</v>
      </c>
      <c r="D483" s="9">
        <v>41</v>
      </c>
      <c r="E483" s="10" t="s">
        <v>28</v>
      </c>
      <c r="F483" s="10" t="s">
        <v>209</v>
      </c>
      <c r="G483" s="10" t="s">
        <v>209</v>
      </c>
      <c r="H483" s="11">
        <v>0.5</v>
      </c>
      <c r="I483" s="9">
        <v>55</v>
      </c>
      <c r="J483" s="9">
        <v>22</v>
      </c>
      <c r="K483" s="9">
        <v>25</v>
      </c>
      <c r="L483" s="9">
        <v>8</v>
      </c>
      <c r="M483" s="9"/>
      <c r="N483" s="9">
        <f t="shared" si="59"/>
        <v>52</v>
      </c>
      <c r="O483" s="12">
        <f t="shared" si="60"/>
        <v>0.47272727272727272</v>
      </c>
      <c r="P483" s="9" t="s">
        <v>69</v>
      </c>
      <c r="Q483" s="9"/>
      <c r="R483" s="9"/>
      <c r="S483" s="9"/>
      <c r="T483" s="9"/>
      <c r="U483" s="9"/>
      <c r="V483" s="8"/>
      <c r="W483" s="11">
        <v>0.5</v>
      </c>
      <c r="X483" s="8">
        <v>78</v>
      </c>
      <c r="Y483" s="8">
        <v>32</v>
      </c>
      <c r="Z483" s="8">
        <v>34</v>
      </c>
      <c r="AA483" s="8">
        <v>12</v>
      </c>
      <c r="AB483" s="8">
        <v>0</v>
      </c>
      <c r="AC483" s="9">
        <f t="shared" si="64"/>
        <v>76</v>
      </c>
      <c r="AD483" s="12">
        <f t="shared" si="65"/>
        <v>0.48717948717948717</v>
      </c>
      <c r="AE483" s="9" t="s">
        <v>35</v>
      </c>
      <c r="AF483" s="8">
        <v>5</v>
      </c>
      <c r="AG483" s="8">
        <v>1</v>
      </c>
      <c r="AH483" s="8">
        <v>4</v>
      </c>
      <c r="AI483" s="8">
        <v>0</v>
      </c>
      <c r="AJ483" s="8">
        <v>0.2</v>
      </c>
      <c r="AK483" s="13">
        <f t="shared" si="61"/>
        <v>0.49166666666666664</v>
      </c>
      <c r="AL483" s="13">
        <f t="shared" si="62"/>
        <v>-1.8939393939393923E-2</v>
      </c>
      <c r="AM483" s="14">
        <f t="shared" si="63"/>
        <v>-2.0833333333333286</v>
      </c>
    </row>
    <row r="484" spans="1:39" x14ac:dyDescent="0.2">
      <c r="A484" s="8"/>
      <c r="B484" s="8" t="s">
        <v>259</v>
      </c>
      <c r="C484" s="8" t="s">
        <v>251</v>
      </c>
      <c r="D484" s="9">
        <v>36</v>
      </c>
      <c r="E484" s="10" t="s">
        <v>28</v>
      </c>
      <c r="F484" s="10" t="s">
        <v>209</v>
      </c>
      <c r="G484" s="10" t="s">
        <v>209</v>
      </c>
      <c r="H484" s="11">
        <v>0.5</v>
      </c>
      <c r="I484" s="9">
        <v>23</v>
      </c>
      <c r="J484" s="9">
        <v>4</v>
      </c>
      <c r="K484" s="9">
        <v>15</v>
      </c>
      <c r="L484" s="9">
        <v>4</v>
      </c>
      <c r="M484" s="9"/>
      <c r="N484" s="9">
        <f t="shared" si="59"/>
        <v>12</v>
      </c>
      <c r="O484" s="12">
        <f t="shared" si="60"/>
        <v>0.2608695652173913</v>
      </c>
      <c r="P484" s="9" t="s">
        <v>69</v>
      </c>
      <c r="Q484" s="9"/>
      <c r="R484" s="9"/>
      <c r="S484" s="9"/>
      <c r="T484" s="9"/>
      <c r="U484" s="9"/>
      <c r="V484" s="8"/>
      <c r="W484" s="11">
        <v>0.5</v>
      </c>
      <c r="X484" s="8">
        <v>78</v>
      </c>
      <c r="Y484" s="8">
        <v>32</v>
      </c>
      <c r="Z484" s="8">
        <v>34</v>
      </c>
      <c r="AA484" s="8">
        <v>12</v>
      </c>
      <c r="AB484" s="8">
        <v>0</v>
      </c>
      <c r="AC484" s="9">
        <f t="shared" si="64"/>
        <v>76</v>
      </c>
      <c r="AD484" s="12">
        <f t="shared" si="65"/>
        <v>0.48717948717948717</v>
      </c>
      <c r="AE484" s="9" t="s">
        <v>35</v>
      </c>
      <c r="AF484" s="8">
        <v>5</v>
      </c>
      <c r="AG484" s="8">
        <v>1</v>
      </c>
      <c r="AH484" s="8">
        <v>4</v>
      </c>
      <c r="AI484" s="8">
        <v>0</v>
      </c>
      <c r="AJ484" s="8">
        <v>0.2</v>
      </c>
      <c r="AK484" s="13">
        <f t="shared" si="61"/>
        <v>0.49166666666666664</v>
      </c>
      <c r="AL484" s="13">
        <f t="shared" si="62"/>
        <v>-0.23079710144927534</v>
      </c>
      <c r="AM484" s="14">
        <f t="shared" si="63"/>
        <v>-10.616666666666667</v>
      </c>
    </row>
    <row r="485" spans="1:39" x14ac:dyDescent="0.2">
      <c r="A485" s="8"/>
      <c r="B485" s="8" t="s">
        <v>198</v>
      </c>
      <c r="C485" s="8" t="s">
        <v>251</v>
      </c>
      <c r="D485" s="9">
        <v>46</v>
      </c>
      <c r="E485" s="10" t="s">
        <v>28</v>
      </c>
      <c r="F485" s="10" t="s">
        <v>41</v>
      </c>
      <c r="G485" s="10" t="s">
        <v>41</v>
      </c>
      <c r="H485" s="11">
        <v>0.5</v>
      </c>
      <c r="I485" s="9">
        <v>78</v>
      </c>
      <c r="J485" s="9">
        <v>35</v>
      </c>
      <c r="K485" s="9">
        <v>27</v>
      </c>
      <c r="L485" s="9">
        <v>16</v>
      </c>
      <c r="M485" s="9"/>
      <c r="N485" s="9">
        <f t="shared" si="59"/>
        <v>86</v>
      </c>
      <c r="O485" s="12">
        <f t="shared" si="60"/>
        <v>0.55128205128205132</v>
      </c>
      <c r="P485" s="9" t="s">
        <v>35</v>
      </c>
      <c r="Q485" s="9">
        <v>4</v>
      </c>
      <c r="R485" s="9">
        <v>0</v>
      </c>
      <c r="S485" s="9">
        <v>4</v>
      </c>
      <c r="T485" s="9">
        <v>0</v>
      </c>
      <c r="U485" s="9">
        <v>0</v>
      </c>
      <c r="V485" s="8"/>
      <c r="W485" s="11">
        <v>0.5</v>
      </c>
      <c r="X485" s="8">
        <v>78</v>
      </c>
      <c r="Y485" s="8">
        <v>27</v>
      </c>
      <c r="Z485" s="8">
        <v>41</v>
      </c>
      <c r="AA485" s="8">
        <v>10</v>
      </c>
      <c r="AB485" s="8">
        <v>0</v>
      </c>
      <c r="AC485" s="9">
        <f t="shared" si="64"/>
        <v>64</v>
      </c>
      <c r="AD485" s="12">
        <f t="shared" si="65"/>
        <v>0.41025641025641024</v>
      </c>
      <c r="AE485" s="9" t="s">
        <v>69</v>
      </c>
      <c r="AF485" s="8"/>
      <c r="AG485" s="8"/>
      <c r="AH485" s="8"/>
      <c r="AI485" s="8"/>
      <c r="AJ485" s="8"/>
      <c r="AK485" s="13">
        <f t="shared" si="61"/>
        <v>0.44166666666666665</v>
      </c>
      <c r="AL485" s="13">
        <f t="shared" si="62"/>
        <v>0.10961538461538467</v>
      </c>
      <c r="AM485" s="14">
        <f t="shared" si="63"/>
        <v>17.100000000000009</v>
      </c>
    </row>
    <row r="486" spans="1:39" x14ac:dyDescent="0.2">
      <c r="A486" s="8"/>
      <c r="B486" s="8" t="s">
        <v>238</v>
      </c>
      <c r="C486" s="8" t="s">
        <v>251</v>
      </c>
      <c r="D486" s="9">
        <v>39</v>
      </c>
      <c r="E486" s="10" t="s">
        <v>28</v>
      </c>
      <c r="F486" s="10" t="s">
        <v>233</v>
      </c>
      <c r="G486" s="10" t="s">
        <v>233</v>
      </c>
      <c r="H486" s="11">
        <v>0.5</v>
      </c>
      <c r="I486" s="9">
        <v>41</v>
      </c>
      <c r="J486" s="9">
        <v>9</v>
      </c>
      <c r="K486" s="9">
        <v>25</v>
      </c>
      <c r="L486" s="9">
        <v>7</v>
      </c>
      <c r="M486" s="9"/>
      <c r="N486" s="9">
        <f t="shared" si="59"/>
        <v>25</v>
      </c>
      <c r="O486" s="12">
        <f t="shared" si="60"/>
        <v>0.3048780487804878</v>
      </c>
      <c r="P486" s="9" t="s">
        <v>75</v>
      </c>
      <c r="Q486" s="9"/>
      <c r="R486" s="9"/>
      <c r="S486" s="9"/>
      <c r="T486" s="9"/>
      <c r="U486" s="9"/>
      <c r="V486" s="8"/>
      <c r="W486" s="11">
        <v>0.5</v>
      </c>
      <c r="X486" s="8">
        <v>78</v>
      </c>
      <c r="Y486" s="8">
        <v>22</v>
      </c>
      <c r="Z486" s="8">
        <v>47</v>
      </c>
      <c r="AA486" s="8">
        <v>9</v>
      </c>
      <c r="AB486" s="8">
        <v>0</v>
      </c>
      <c r="AC486" s="9">
        <f t="shared" si="64"/>
        <v>53</v>
      </c>
      <c r="AD486" s="12">
        <f t="shared" si="65"/>
        <v>0.33974358974358976</v>
      </c>
      <c r="AE486" s="9" t="s">
        <v>75</v>
      </c>
      <c r="AF486" s="8"/>
      <c r="AG486" s="8"/>
      <c r="AH486" s="8"/>
      <c r="AI486" s="8"/>
      <c r="AJ486" s="8"/>
      <c r="AK486" s="13">
        <f t="shared" si="61"/>
        <v>0.39583333333333331</v>
      </c>
      <c r="AL486" s="13">
        <f t="shared" si="62"/>
        <v>-9.0955284552845517E-2</v>
      </c>
      <c r="AM486" s="14">
        <f t="shared" si="63"/>
        <v>-7.4583333333333286</v>
      </c>
    </row>
    <row r="487" spans="1:39" x14ac:dyDescent="0.2">
      <c r="A487" s="8"/>
      <c r="B487" s="8" t="s">
        <v>260</v>
      </c>
      <c r="C487" s="8" t="s">
        <v>251</v>
      </c>
      <c r="D487" s="9">
        <v>46</v>
      </c>
      <c r="E487" s="10" t="s">
        <v>28</v>
      </c>
      <c r="F487" s="10" t="s">
        <v>233</v>
      </c>
      <c r="G487" s="10" t="s">
        <v>233</v>
      </c>
      <c r="H487" s="11">
        <v>0.5</v>
      </c>
      <c r="I487" s="9">
        <v>37</v>
      </c>
      <c r="J487" s="9">
        <v>15</v>
      </c>
      <c r="K487" s="9">
        <v>18</v>
      </c>
      <c r="L487" s="9">
        <v>4</v>
      </c>
      <c r="M487" s="9"/>
      <c r="N487" s="9">
        <f t="shared" si="59"/>
        <v>34</v>
      </c>
      <c r="O487" s="12">
        <f t="shared" si="60"/>
        <v>0.45945945945945948</v>
      </c>
      <c r="P487" s="9" t="s">
        <v>75</v>
      </c>
      <c r="Q487" s="9"/>
      <c r="R487" s="9"/>
      <c r="S487" s="9"/>
      <c r="T487" s="9"/>
      <c r="U487" s="9"/>
      <c r="V487" s="8"/>
      <c r="W487" s="11">
        <v>0.5</v>
      </c>
      <c r="X487" s="8">
        <v>78</v>
      </c>
      <c r="Y487" s="8">
        <v>22</v>
      </c>
      <c r="Z487" s="8">
        <v>47</v>
      </c>
      <c r="AA487" s="8">
        <v>9</v>
      </c>
      <c r="AB487" s="8">
        <v>0</v>
      </c>
      <c r="AC487" s="9">
        <f t="shared" si="64"/>
        <v>53</v>
      </c>
      <c r="AD487" s="12">
        <f t="shared" si="65"/>
        <v>0.33974358974358976</v>
      </c>
      <c r="AE487" s="9" t="s">
        <v>75</v>
      </c>
      <c r="AF487" s="8"/>
      <c r="AG487" s="8"/>
      <c r="AH487" s="8"/>
      <c r="AI487" s="8"/>
      <c r="AJ487" s="8"/>
      <c r="AK487" s="13">
        <f t="shared" si="61"/>
        <v>0.39583333333333331</v>
      </c>
      <c r="AL487" s="13">
        <f t="shared" si="62"/>
        <v>6.362612612612617E-2</v>
      </c>
      <c r="AM487" s="14">
        <f t="shared" si="63"/>
        <v>4.7083333333333357</v>
      </c>
    </row>
    <row r="488" spans="1:39" x14ac:dyDescent="0.2">
      <c r="A488" s="8"/>
      <c r="B488" s="8" t="s">
        <v>215</v>
      </c>
      <c r="C488" s="8" t="s">
        <v>261</v>
      </c>
      <c r="D488" s="9">
        <v>43</v>
      </c>
      <c r="E488" s="10" t="s">
        <v>28</v>
      </c>
      <c r="F488" s="10" t="s">
        <v>240</v>
      </c>
      <c r="G488" s="10" t="s">
        <v>241</v>
      </c>
      <c r="H488" s="11">
        <v>0.5</v>
      </c>
      <c r="I488" s="9">
        <v>52</v>
      </c>
      <c r="J488" s="9">
        <v>22</v>
      </c>
      <c r="K488" s="9">
        <v>20</v>
      </c>
      <c r="L488" s="9">
        <v>10</v>
      </c>
      <c r="M488" s="9"/>
      <c r="N488" s="9">
        <f t="shared" si="59"/>
        <v>54</v>
      </c>
      <c r="O488" s="12">
        <f t="shared" si="60"/>
        <v>0.51923076923076927</v>
      </c>
      <c r="P488" s="9" t="s">
        <v>35</v>
      </c>
      <c r="Q488" s="9"/>
      <c r="R488" s="9"/>
      <c r="S488" s="9"/>
      <c r="T488" s="9"/>
      <c r="U488" s="9"/>
      <c r="V488" s="8"/>
      <c r="W488" s="11">
        <v>0.5</v>
      </c>
      <c r="X488" s="8">
        <v>78</v>
      </c>
      <c r="Y488" s="8">
        <v>30</v>
      </c>
      <c r="Z488" s="8">
        <v>34</v>
      </c>
      <c r="AA488" s="8">
        <v>14</v>
      </c>
      <c r="AB488" s="8">
        <v>0</v>
      </c>
      <c r="AC488" s="9">
        <f t="shared" si="64"/>
        <v>74</v>
      </c>
      <c r="AD488" s="12">
        <f t="shared" si="65"/>
        <v>0.47435897435897434</v>
      </c>
      <c r="AE488" s="9" t="s">
        <v>35</v>
      </c>
      <c r="AF488" s="8">
        <v>4</v>
      </c>
      <c r="AG488" s="8">
        <v>0</v>
      </c>
      <c r="AH488" s="8">
        <v>4</v>
      </c>
      <c r="AI488" s="8">
        <v>0</v>
      </c>
      <c r="AJ488" s="8">
        <v>0</v>
      </c>
      <c r="AK488" s="13">
        <f t="shared" si="61"/>
        <v>0.48333333333333334</v>
      </c>
      <c r="AL488" s="13">
        <f t="shared" si="62"/>
        <v>3.5897435897435936E-2</v>
      </c>
      <c r="AM488" s="14">
        <f t="shared" si="63"/>
        <v>3.7333333333333343</v>
      </c>
    </row>
    <row r="489" spans="1:39" x14ac:dyDescent="0.2">
      <c r="A489" s="8"/>
      <c r="B489" s="8" t="s">
        <v>262</v>
      </c>
      <c r="C489" s="8" t="s">
        <v>261</v>
      </c>
      <c r="D489" s="9">
        <v>41</v>
      </c>
      <c r="E489" s="10" t="s">
        <v>28</v>
      </c>
      <c r="F489" s="10" t="s">
        <v>240</v>
      </c>
      <c r="G489" s="10" t="s">
        <v>241</v>
      </c>
      <c r="H489" s="11">
        <v>0.5</v>
      </c>
      <c r="I489" s="9">
        <v>28</v>
      </c>
      <c r="J489" s="9">
        <v>12</v>
      </c>
      <c r="K489" s="9">
        <v>11</v>
      </c>
      <c r="L489" s="9">
        <v>5</v>
      </c>
      <c r="M489" s="9"/>
      <c r="N489" s="9">
        <f t="shared" si="59"/>
        <v>29</v>
      </c>
      <c r="O489" s="12">
        <f t="shared" si="60"/>
        <v>0.5178571428571429</v>
      </c>
      <c r="P489" s="9" t="s">
        <v>35</v>
      </c>
      <c r="Q489" s="9"/>
      <c r="R489" s="9"/>
      <c r="S489" s="9"/>
      <c r="T489" s="9"/>
      <c r="U489" s="9"/>
      <c r="V489" s="8"/>
      <c r="W489" s="11">
        <v>0.5</v>
      </c>
      <c r="X489" s="8">
        <v>78</v>
      </c>
      <c r="Y489" s="8">
        <v>30</v>
      </c>
      <c r="Z489" s="8">
        <v>34</v>
      </c>
      <c r="AA489" s="8">
        <v>14</v>
      </c>
      <c r="AB489" s="8">
        <v>0</v>
      </c>
      <c r="AC489" s="9">
        <f t="shared" si="64"/>
        <v>74</v>
      </c>
      <c r="AD489" s="12">
        <f t="shared" si="65"/>
        <v>0.47435897435897434</v>
      </c>
      <c r="AE489" s="9" t="s">
        <v>35</v>
      </c>
      <c r="AF489" s="8">
        <v>4</v>
      </c>
      <c r="AG489" s="8">
        <v>0</v>
      </c>
      <c r="AH489" s="8">
        <v>4</v>
      </c>
      <c r="AI489" s="8">
        <v>0</v>
      </c>
      <c r="AJ489" s="8">
        <v>0</v>
      </c>
      <c r="AK489" s="13">
        <f t="shared" si="61"/>
        <v>0.48333333333333334</v>
      </c>
      <c r="AL489" s="13">
        <f t="shared" si="62"/>
        <v>3.4523809523809568E-2</v>
      </c>
      <c r="AM489" s="14">
        <f t="shared" si="63"/>
        <v>1.9333333333333336</v>
      </c>
    </row>
    <row r="490" spans="1:39" x14ac:dyDescent="0.2">
      <c r="A490" s="8"/>
      <c r="B490" s="8" t="s">
        <v>263</v>
      </c>
      <c r="C490" s="8" t="s">
        <v>261</v>
      </c>
      <c r="D490" s="9">
        <v>40</v>
      </c>
      <c r="E490" s="10" t="s">
        <v>28</v>
      </c>
      <c r="F490" s="10" t="s">
        <v>68</v>
      </c>
      <c r="G490" s="10" t="s">
        <v>68</v>
      </c>
      <c r="H490" s="11">
        <v>0.5</v>
      </c>
      <c r="I490" s="9">
        <v>80</v>
      </c>
      <c r="J490" s="9">
        <v>40</v>
      </c>
      <c r="K490" s="9">
        <v>26</v>
      </c>
      <c r="L490" s="9">
        <v>14</v>
      </c>
      <c r="M490" s="9"/>
      <c r="N490" s="9">
        <f t="shared" si="59"/>
        <v>94</v>
      </c>
      <c r="O490" s="12">
        <f t="shared" si="60"/>
        <v>0.58750000000000002</v>
      </c>
      <c r="P490" s="9" t="s">
        <v>43</v>
      </c>
      <c r="Q490" s="9">
        <v>3</v>
      </c>
      <c r="R490" s="9">
        <v>1</v>
      </c>
      <c r="S490" s="9">
        <v>2</v>
      </c>
      <c r="T490" s="9">
        <v>0</v>
      </c>
      <c r="U490" s="9">
        <v>0.33300000000000002</v>
      </c>
      <c r="V490" s="8"/>
      <c r="W490" s="11">
        <v>0.5</v>
      </c>
      <c r="X490" s="8">
        <v>78</v>
      </c>
      <c r="Y490" s="8">
        <v>52</v>
      </c>
      <c r="Z490" s="8">
        <v>17</v>
      </c>
      <c r="AA490" s="8">
        <v>9</v>
      </c>
      <c r="AB490" s="8">
        <v>0</v>
      </c>
      <c r="AC490" s="9">
        <f t="shared" si="64"/>
        <v>113</v>
      </c>
      <c r="AD490" s="12">
        <f t="shared" si="65"/>
        <v>0.72435897435897434</v>
      </c>
      <c r="AE490" s="9" t="s">
        <v>30</v>
      </c>
      <c r="AF490" s="8">
        <v>16</v>
      </c>
      <c r="AG490" s="8">
        <v>10</v>
      </c>
      <c r="AH490" s="8">
        <v>6</v>
      </c>
      <c r="AI490" s="8">
        <v>0</v>
      </c>
      <c r="AJ490" s="8">
        <v>0.625</v>
      </c>
      <c r="AK490" s="13">
        <f t="shared" si="61"/>
        <v>0.64583333333333337</v>
      </c>
      <c r="AL490" s="13">
        <f t="shared" si="62"/>
        <v>-5.8333333333333348E-2</v>
      </c>
      <c r="AM490" s="14">
        <f t="shared" si="63"/>
        <v>-9.3333333333333428</v>
      </c>
    </row>
    <row r="491" spans="1:39" x14ac:dyDescent="0.2">
      <c r="A491" s="8"/>
      <c r="B491" s="8" t="s">
        <v>235</v>
      </c>
      <c r="C491" s="8" t="s">
        <v>261</v>
      </c>
      <c r="D491" s="9">
        <v>39</v>
      </c>
      <c r="E491" s="10" t="s">
        <v>28</v>
      </c>
      <c r="F491" s="10" t="s">
        <v>225</v>
      </c>
      <c r="G491" s="10" t="s">
        <v>225</v>
      </c>
      <c r="H491" s="11">
        <v>0.5</v>
      </c>
      <c r="I491" s="9">
        <v>80</v>
      </c>
      <c r="J491" s="9">
        <v>49</v>
      </c>
      <c r="K491" s="9">
        <v>16</v>
      </c>
      <c r="L491" s="9">
        <v>15</v>
      </c>
      <c r="M491" s="9"/>
      <c r="N491" s="9">
        <f t="shared" si="59"/>
        <v>113</v>
      </c>
      <c r="O491" s="12">
        <f t="shared" si="60"/>
        <v>0.70625000000000004</v>
      </c>
      <c r="P491" s="9" t="s">
        <v>30</v>
      </c>
      <c r="Q491" s="9">
        <v>17</v>
      </c>
      <c r="R491" s="9">
        <v>10</v>
      </c>
      <c r="S491" s="9">
        <v>7</v>
      </c>
      <c r="T491" s="9">
        <v>0</v>
      </c>
      <c r="U491" s="9">
        <v>0.58799999999999997</v>
      </c>
      <c r="V491" s="8"/>
      <c r="W491" s="11">
        <v>0.5</v>
      </c>
      <c r="X491" s="8">
        <v>78</v>
      </c>
      <c r="Y491" s="8">
        <v>32</v>
      </c>
      <c r="Z491" s="8">
        <v>34</v>
      </c>
      <c r="AA491" s="8">
        <v>12</v>
      </c>
      <c r="AB491" s="8">
        <v>0</v>
      </c>
      <c r="AC491" s="9">
        <f t="shared" si="64"/>
        <v>76</v>
      </c>
      <c r="AD491" s="12">
        <f t="shared" si="65"/>
        <v>0.48717948717948717</v>
      </c>
      <c r="AE491" s="9" t="s">
        <v>72</v>
      </c>
      <c r="AF491" s="8"/>
      <c r="AG491" s="8"/>
      <c r="AH491" s="8"/>
      <c r="AI491" s="8"/>
      <c r="AJ491" s="8"/>
      <c r="AK491" s="13">
        <f t="shared" si="61"/>
        <v>0.49166666666666664</v>
      </c>
      <c r="AL491" s="13">
        <f t="shared" si="62"/>
        <v>0.2145833333333334</v>
      </c>
      <c r="AM491" s="14">
        <f t="shared" si="63"/>
        <v>34.333333333333343</v>
      </c>
    </row>
    <row r="492" spans="1:39" x14ac:dyDescent="0.2">
      <c r="A492" s="8"/>
      <c r="B492" s="8" t="s">
        <v>181</v>
      </c>
      <c r="C492" s="8" t="s">
        <v>261</v>
      </c>
      <c r="D492" s="9">
        <v>56</v>
      </c>
      <c r="E492" s="10" t="s">
        <v>28</v>
      </c>
      <c r="F492" s="10" t="s">
        <v>84</v>
      </c>
      <c r="G492" s="10" t="s">
        <v>85</v>
      </c>
      <c r="H492" s="11">
        <v>0.5</v>
      </c>
      <c r="I492" s="9">
        <v>80</v>
      </c>
      <c r="J492" s="9">
        <v>37</v>
      </c>
      <c r="K492" s="9">
        <v>35</v>
      </c>
      <c r="L492" s="9">
        <v>8</v>
      </c>
      <c r="M492" s="9"/>
      <c r="N492" s="9">
        <f t="shared" si="59"/>
        <v>82</v>
      </c>
      <c r="O492" s="12">
        <f t="shared" si="60"/>
        <v>0.51249999999999996</v>
      </c>
      <c r="P492" s="9" t="s">
        <v>39</v>
      </c>
      <c r="Q492" s="9">
        <v>8</v>
      </c>
      <c r="R492" s="9">
        <v>3</v>
      </c>
      <c r="S492" s="9">
        <v>5</v>
      </c>
      <c r="T492" s="9">
        <v>0</v>
      </c>
      <c r="U492" s="9">
        <v>0.375</v>
      </c>
      <c r="V492" s="8"/>
      <c r="W492" s="11">
        <v>0.5</v>
      </c>
      <c r="X492" s="8">
        <v>78</v>
      </c>
      <c r="Y492" s="8">
        <v>41</v>
      </c>
      <c r="Z492" s="8">
        <v>14</v>
      </c>
      <c r="AA492" s="8">
        <v>23</v>
      </c>
      <c r="AB492" s="8">
        <v>0</v>
      </c>
      <c r="AC492" s="9">
        <f t="shared" si="64"/>
        <v>105</v>
      </c>
      <c r="AD492" s="12">
        <f t="shared" si="65"/>
        <v>0.67307692307692313</v>
      </c>
      <c r="AE492" s="9" t="s">
        <v>43</v>
      </c>
      <c r="AF492" s="8">
        <v>11</v>
      </c>
      <c r="AG492" s="8">
        <v>6</v>
      </c>
      <c r="AH492" s="8">
        <v>5</v>
      </c>
      <c r="AI492" s="8">
        <v>0</v>
      </c>
      <c r="AJ492" s="8">
        <v>0.54500000000000004</v>
      </c>
      <c r="AK492" s="13">
        <f t="shared" si="61"/>
        <v>0.61250000000000004</v>
      </c>
      <c r="AL492" s="13">
        <f t="shared" si="62"/>
        <v>-0.10000000000000009</v>
      </c>
      <c r="AM492" s="14">
        <f t="shared" si="63"/>
        <v>-16</v>
      </c>
    </row>
    <row r="493" spans="1:39" x14ac:dyDescent="0.2">
      <c r="A493" s="8"/>
      <c r="B493" s="8" t="s">
        <v>238</v>
      </c>
      <c r="C493" s="8" t="s">
        <v>261</v>
      </c>
      <c r="D493" s="9">
        <v>40</v>
      </c>
      <c r="E493" s="10" t="s">
        <v>28</v>
      </c>
      <c r="F493" s="10" t="s">
        <v>204</v>
      </c>
      <c r="G493" s="10" t="s">
        <v>226</v>
      </c>
      <c r="H493" s="11">
        <v>0.5</v>
      </c>
      <c r="I493" s="9">
        <v>32</v>
      </c>
      <c r="J493" s="9">
        <v>8</v>
      </c>
      <c r="K493" s="9">
        <v>20</v>
      </c>
      <c r="L493" s="9">
        <v>4</v>
      </c>
      <c r="M493" s="9"/>
      <c r="N493" s="9">
        <f t="shared" si="59"/>
        <v>20</v>
      </c>
      <c r="O493" s="12">
        <f t="shared" si="60"/>
        <v>0.3125</v>
      </c>
      <c r="P493" s="9" t="s">
        <v>35</v>
      </c>
      <c r="Q493" s="9"/>
      <c r="R493" s="9"/>
      <c r="S493" s="9"/>
      <c r="T493" s="9"/>
      <c r="U493" s="9"/>
      <c r="V493" s="8"/>
      <c r="W493" s="11">
        <v>0.5</v>
      </c>
      <c r="X493" s="8">
        <v>78</v>
      </c>
      <c r="Y493" s="8">
        <v>13</v>
      </c>
      <c r="Z493" s="8">
        <v>55</v>
      </c>
      <c r="AA493" s="8">
        <v>10</v>
      </c>
      <c r="AB493" s="8">
        <v>0</v>
      </c>
      <c r="AC493" s="9">
        <f t="shared" si="64"/>
        <v>36</v>
      </c>
      <c r="AD493" s="12">
        <f t="shared" si="65"/>
        <v>0.23076923076923078</v>
      </c>
      <c r="AE493" s="9" t="s">
        <v>243</v>
      </c>
      <c r="AF493" s="8"/>
      <c r="AG493" s="8"/>
      <c r="AH493" s="8"/>
      <c r="AI493" s="8"/>
      <c r="AJ493" s="8"/>
      <c r="AK493" s="13">
        <f t="shared" si="61"/>
        <v>0.32500000000000001</v>
      </c>
      <c r="AL493" s="13">
        <f t="shared" si="62"/>
        <v>-1.2500000000000011E-2</v>
      </c>
      <c r="AM493" s="14">
        <f t="shared" si="63"/>
        <v>-0.80000000000000071</v>
      </c>
    </row>
    <row r="494" spans="1:39" x14ac:dyDescent="0.2">
      <c r="A494" s="8"/>
      <c r="B494" s="8" t="s">
        <v>252</v>
      </c>
      <c r="C494" s="8" t="s">
        <v>261</v>
      </c>
      <c r="D494" s="9">
        <v>33</v>
      </c>
      <c r="E494" s="10" t="s">
        <v>28</v>
      </c>
      <c r="F494" s="10" t="s">
        <v>204</v>
      </c>
      <c r="G494" s="10" t="s">
        <v>226</v>
      </c>
      <c r="H494" s="11">
        <v>0.5</v>
      </c>
      <c r="I494" s="9">
        <v>48</v>
      </c>
      <c r="J494" s="9">
        <v>11</v>
      </c>
      <c r="K494" s="9">
        <v>28</v>
      </c>
      <c r="L494" s="9">
        <v>9</v>
      </c>
      <c r="M494" s="9"/>
      <c r="N494" s="9">
        <f t="shared" si="59"/>
        <v>31</v>
      </c>
      <c r="O494" s="12">
        <f t="shared" si="60"/>
        <v>0.32291666666666669</v>
      </c>
      <c r="P494" s="9" t="s">
        <v>35</v>
      </c>
      <c r="Q494" s="9"/>
      <c r="R494" s="9"/>
      <c r="S494" s="9"/>
      <c r="T494" s="9"/>
      <c r="U494" s="9"/>
      <c r="V494" s="8"/>
      <c r="W494" s="11">
        <v>0.5</v>
      </c>
      <c r="X494" s="8">
        <v>78</v>
      </c>
      <c r="Y494" s="8">
        <v>13</v>
      </c>
      <c r="Z494" s="8">
        <v>55</v>
      </c>
      <c r="AA494" s="8">
        <v>10</v>
      </c>
      <c r="AB494" s="8">
        <v>0</v>
      </c>
      <c r="AC494" s="9">
        <f t="shared" si="64"/>
        <v>36</v>
      </c>
      <c r="AD494" s="12">
        <f t="shared" si="65"/>
        <v>0.23076923076923078</v>
      </c>
      <c r="AE494" s="9" t="s">
        <v>243</v>
      </c>
      <c r="AF494" s="8"/>
      <c r="AG494" s="8"/>
      <c r="AH494" s="8"/>
      <c r="AI494" s="8"/>
      <c r="AJ494" s="8"/>
      <c r="AK494" s="13">
        <f t="shared" si="61"/>
        <v>0.32500000000000001</v>
      </c>
      <c r="AL494" s="13">
        <f t="shared" si="62"/>
        <v>-2.0833333333333259E-3</v>
      </c>
      <c r="AM494" s="14">
        <f t="shared" si="63"/>
        <v>-0.20000000000000284</v>
      </c>
    </row>
    <row r="495" spans="1:39" x14ac:dyDescent="0.2">
      <c r="A495" s="8"/>
      <c r="B495" s="8" t="s">
        <v>253</v>
      </c>
      <c r="C495" s="8" t="s">
        <v>261</v>
      </c>
      <c r="D495" s="9">
        <v>42</v>
      </c>
      <c r="E495" s="10" t="s">
        <v>28</v>
      </c>
      <c r="F495" s="10" t="s">
        <v>87</v>
      </c>
      <c r="G495" s="10" t="s">
        <v>87</v>
      </c>
      <c r="H495" s="11">
        <v>0.5</v>
      </c>
      <c r="I495" s="9">
        <v>80</v>
      </c>
      <c r="J495" s="9">
        <v>23</v>
      </c>
      <c r="K495" s="9">
        <v>45</v>
      </c>
      <c r="L495" s="9">
        <v>12</v>
      </c>
      <c r="M495" s="9"/>
      <c r="N495" s="9">
        <f t="shared" si="59"/>
        <v>58</v>
      </c>
      <c r="O495" s="12">
        <f t="shared" si="60"/>
        <v>0.36249999999999999</v>
      </c>
      <c r="P495" s="9" t="s">
        <v>35</v>
      </c>
      <c r="Q495" s="9"/>
      <c r="R495" s="9"/>
      <c r="S495" s="9"/>
      <c r="T495" s="9"/>
      <c r="U495" s="9"/>
      <c r="V495" s="8"/>
      <c r="W495" s="11">
        <v>0.5</v>
      </c>
      <c r="X495" s="8">
        <v>78</v>
      </c>
      <c r="Y495" s="8">
        <v>29</v>
      </c>
      <c r="Z495" s="8">
        <v>39</v>
      </c>
      <c r="AA495" s="8">
        <v>10</v>
      </c>
      <c r="AB495" s="8">
        <v>0</v>
      </c>
      <c r="AC495" s="9">
        <f t="shared" si="64"/>
        <v>68</v>
      </c>
      <c r="AD495" s="12">
        <f t="shared" si="65"/>
        <v>0.4358974358974359</v>
      </c>
      <c r="AE495" s="9" t="s">
        <v>69</v>
      </c>
      <c r="AF495" s="8"/>
      <c r="AG495" s="8"/>
      <c r="AH495" s="8"/>
      <c r="AI495" s="8"/>
      <c r="AJ495" s="8"/>
      <c r="AK495" s="13">
        <f t="shared" si="61"/>
        <v>0.45833333333333331</v>
      </c>
      <c r="AL495" s="13">
        <f t="shared" si="62"/>
        <v>-9.5833333333333326E-2</v>
      </c>
      <c r="AM495" s="14">
        <f t="shared" si="63"/>
        <v>-15.333333333333329</v>
      </c>
    </row>
    <row r="496" spans="1:39" x14ac:dyDescent="0.2">
      <c r="A496" s="8"/>
      <c r="B496" s="8" t="s">
        <v>242</v>
      </c>
      <c r="C496" s="8" t="s">
        <v>261</v>
      </c>
      <c r="D496" s="9">
        <v>49</v>
      </c>
      <c r="E496" s="10" t="s">
        <v>28</v>
      </c>
      <c r="F496" s="10" t="s">
        <v>264</v>
      </c>
      <c r="G496" s="10" t="s">
        <v>265</v>
      </c>
      <c r="H496" s="11">
        <v>0.5</v>
      </c>
      <c r="I496" s="9">
        <v>80</v>
      </c>
      <c r="J496" s="9">
        <v>15</v>
      </c>
      <c r="K496" s="9">
        <v>54</v>
      </c>
      <c r="L496" s="9">
        <v>11</v>
      </c>
      <c r="M496" s="9"/>
      <c r="N496" s="9">
        <f t="shared" si="59"/>
        <v>41</v>
      </c>
      <c r="O496" s="12">
        <f t="shared" si="60"/>
        <v>0.25624999999999998</v>
      </c>
      <c r="P496" s="9" t="s">
        <v>72</v>
      </c>
      <c r="Q496" s="9"/>
      <c r="R496" s="9"/>
      <c r="S496" s="9"/>
      <c r="T496" s="9"/>
      <c r="U496" s="9"/>
      <c r="V496" s="8"/>
      <c r="W496" s="11">
        <v>0.5</v>
      </c>
      <c r="X496" s="8" t="s">
        <v>31</v>
      </c>
      <c r="Y496" s="8" t="s">
        <v>31</v>
      </c>
      <c r="Z496" s="8" t="s">
        <v>31</v>
      </c>
      <c r="AA496" s="8" t="s">
        <v>31</v>
      </c>
      <c r="AB496" s="8" t="s">
        <v>31</v>
      </c>
      <c r="AC496" s="9"/>
      <c r="AD496" s="12"/>
      <c r="AE496" s="9" t="s">
        <v>31</v>
      </c>
      <c r="AF496" s="8" t="s">
        <v>31</v>
      </c>
      <c r="AG496" s="8" t="s">
        <v>31</v>
      </c>
      <c r="AH496" s="8" t="s">
        <v>31</v>
      </c>
      <c r="AI496" s="8" t="s">
        <v>31</v>
      </c>
      <c r="AJ496" s="8" t="s">
        <v>31</v>
      </c>
      <c r="AK496" s="13">
        <f t="shared" si="61"/>
        <v>0.33400000000000002</v>
      </c>
      <c r="AL496" s="13">
        <f t="shared" si="62"/>
        <v>-7.7750000000000041E-2</v>
      </c>
      <c r="AM496" s="14">
        <f t="shared" si="63"/>
        <v>-12.440000000000005</v>
      </c>
    </row>
    <row r="497" spans="1:39" x14ac:dyDescent="0.2">
      <c r="A497" s="8"/>
      <c r="B497" s="8" t="s">
        <v>245</v>
      </c>
      <c r="C497" s="8" t="s">
        <v>261</v>
      </c>
      <c r="D497" s="9">
        <v>38</v>
      </c>
      <c r="E497" s="10" t="s">
        <v>28</v>
      </c>
      <c r="F497" s="10" t="s">
        <v>199</v>
      </c>
      <c r="G497" s="10" t="s">
        <v>199</v>
      </c>
      <c r="H497" s="11">
        <v>0.5</v>
      </c>
      <c r="I497" s="9">
        <v>80</v>
      </c>
      <c r="J497" s="9">
        <v>42</v>
      </c>
      <c r="K497" s="9">
        <v>17</v>
      </c>
      <c r="L497" s="9">
        <v>21</v>
      </c>
      <c r="M497" s="9"/>
      <c r="N497" s="9">
        <f t="shared" si="59"/>
        <v>105</v>
      </c>
      <c r="O497" s="12">
        <f t="shared" si="60"/>
        <v>0.65625</v>
      </c>
      <c r="P497" s="9" t="s">
        <v>43</v>
      </c>
      <c r="Q497" s="9">
        <v>3</v>
      </c>
      <c r="R497" s="9">
        <v>1</v>
      </c>
      <c r="S497" s="9">
        <v>2</v>
      </c>
      <c r="T497" s="9">
        <v>0</v>
      </c>
      <c r="U497" s="9">
        <v>0.33300000000000002</v>
      </c>
      <c r="V497" s="8" t="s">
        <v>99</v>
      </c>
      <c r="W497" s="11">
        <v>0.5</v>
      </c>
      <c r="X497" s="8">
        <v>78</v>
      </c>
      <c r="Y497" s="8">
        <v>33</v>
      </c>
      <c r="Z497" s="8">
        <v>33</v>
      </c>
      <c r="AA497" s="8">
        <v>12</v>
      </c>
      <c r="AB497" s="8">
        <v>0</v>
      </c>
      <c r="AC497" s="9">
        <f t="shared" ref="AC497:AC509" si="66">2*Y497+AA497+AB497</f>
        <v>78</v>
      </c>
      <c r="AD497" s="12">
        <f t="shared" ref="AD497:AD509" si="67">AC497/SUM(Y497:AB497)/2</f>
        <v>0.5</v>
      </c>
      <c r="AE497" s="9" t="s">
        <v>39</v>
      </c>
      <c r="AF497" s="8">
        <v>5</v>
      </c>
      <c r="AG497" s="8">
        <v>1</v>
      </c>
      <c r="AH497" s="8">
        <v>4</v>
      </c>
      <c r="AI497" s="8">
        <v>0</v>
      </c>
      <c r="AJ497" s="8">
        <v>0.2</v>
      </c>
      <c r="AK497" s="13">
        <f t="shared" si="61"/>
        <v>0.5</v>
      </c>
      <c r="AL497" s="13">
        <f t="shared" si="62"/>
        <v>0.15625</v>
      </c>
      <c r="AM497" s="14">
        <f t="shared" si="63"/>
        <v>25</v>
      </c>
    </row>
    <row r="498" spans="1:39" x14ac:dyDescent="0.2">
      <c r="A498" s="8"/>
      <c r="B498" s="8" t="s">
        <v>220</v>
      </c>
      <c r="C498" s="8" t="s">
        <v>261</v>
      </c>
      <c r="D498" s="9">
        <v>38</v>
      </c>
      <c r="E498" s="10" t="s">
        <v>28</v>
      </c>
      <c r="F498" s="10" t="s">
        <v>201</v>
      </c>
      <c r="G498" s="10" t="s">
        <v>202</v>
      </c>
      <c r="H498" s="11">
        <v>0.5</v>
      </c>
      <c r="I498" s="9">
        <v>42</v>
      </c>
      <c r="J498" s="9">
        <v>12</v>
      </c>
      <c r="K498" s="9">
        <v>28</v>
      </c>
      <c r="L498" s="9">
        <v>2</v>
      </c>
      <c r="M498" s="9"/>
      <c r="N498" s="9">
        <f t="shared" si="59"/>
        <v>26</v>
      </c>
      <c r="O498" s="12">
        <f t="shared" si="60"/>
        <v>0.30952380952380953</v>
      </c>
      <c r="P498" s="9" t="s">
        <v>35</v>
      </c>
      <c r="Q498" s="9"/>
      <c r="R498" s="9"/>
      <c r="S498" s="9"/>
      <c r="T498" s="9"/>
      <c r="U498" s="9"/>
      <c r="V498" s="8"/>
      <c r="W498" s="11">
        <v>0.5</v>
      </c>
      <c r="X498" s="8">
        <v>78</v>
      </c>
      <c r="Y498" s="8">
        <v>23</v>
      </c>
      <c r="Z498" s="8">
        <v>38</v>
      </c>
      <c r="AA498" s="8">
        <v>17</v>
      </c>
      <c r="AB498" s="8">
        <v>0</v>
      </c>
      <c r="AC498" s="9">
        <f t="shared" si="66"/>
        <v>63</v>
      </c>
      <c r="AD498" s="12">
        <f t="shared" si="67"/>
        <v>0.40384615384615385</v>
      </c>
      <c r="AE498" s="9" t="s">
        <v>75</v>
      </c>
      <c r="AF498" s="8"/>
      <c r="AG498" s="8"/>
      <c r="AH498" s="8"/>
      <c r="AI498" s="8"/>
      <c r="AJ498" s="8"/>
      <c r="AK498" s="13">
        <f t="shared" si="61"/>
        <v>0.4375</v>
      </c>
      <c r="AL498" s="13">
        <f t="shared" si="62"/>
        <v>-0.12797619047619047</v>
      </c>
      <c r="AM498" s="14">
        <f t="shared" si="63"/>
        <v>-10.75</v>
      </c>
    </row>
    <row r="499" spans="1:39" x14ac:dyDescent="0.2">
      <c r="A499" s="8"/>
      <c r="B499" s="8" t="s">
        <v>230</v>
      </c>
      <c r="C499" s="8" t="s">
        <v>261</v>
      </c>
      <c r="D499" s="9">
        <v>46</v>
      </c>
      <c r="E499" s="10" t="s">
        <v>28</v>
      </c>
      <c r="F499" s="10" t="s">
        <v>201</v>
      </c>
      <c r="G499" s="10" t="s">
        <v>202</v>
      </c>
      <c r="H499" s="11">
        <v>0.5</v>
      </c>
      <c r="I499" s="9">
        <v>38</v>
      </c>
      <c r="J499" s="9">
        <v>11</v>
      </c>
      <c r="K499" s="9">
        <v>22</v>
      </c>
      <c r="L499" s="9">
        <v>5</v>
      </c>
      <c r="M499" s="9"/>
      <c r="N499" s="9">
        <f t="shared" si="59"/>
        <v>27</v>
      </c>
      <c r="O499" s="12">
        <f t="shared" si="60"/>
        <v>0.35526315789473684</v>
      </c>
      <c r="P499" s="9" t="s">
        <v>35</v>
      </c>
      <c r="Q499" s="9"/>
      <c r="R499" s="9"/>
      <c r="S499" s="9"/>
      <c r="T499" s="9"/>
      <c r="U499" s="9"/>
      <c r="V499" s="8"/>
      <c r="W499" s="11">
        <v>0.5</v>
      </c>
      <c r="X499" s="8">
        <v>78</v>
      </c>
      <c r="Y499" s="8">
        <v>23</v>
      </c>
      <c r="Z499" s="8">
        <v>38</v>
      </c>
      <c r="AA499" s="8">
        <v>17</v>
      </c>
      <c r="AB499" s="8">
        <v>0</v>
      </c>
      <c r="AC499" s="9">
        <f t="shared" si="66"/>
        <v>63</v>
      </c>
      <c r="AD499" s="12">
        <f t="shared" si="67"/>
        <v>0.40384615384615385</v>
      </c>
      <c r="AE499" s="9" t="s">
        <v>75</v>
      </c>
      <c r="AF499" s="8"/>
      <c r="AG499" s="8"/>
      <c r="AH499" s="8"/>
      <c r="AI499" s="8"/>
      <c r="AJ499" s="8"/>
      <c r="AK499" s="13">
        <f t="shared" si="61"/>
        <v>0.4375</v>
      </c>
      <c r="AL499" s="13">
        <f t="shared" si="62"/>
        <v>-8.2236842105263164E-2</v>
      </c>
      <c r="AM499" s="14">
        <f t="shared" si="63"/>
        <v>-6.25</v>
      </c>
    </row>
    <row r="500" spans="1:39" x14ac:dyDescent="0.2">
      <c r="A500" s="8"/>
      <c r="B500" s="8" t="s">
        <v>210</v>
      </c>
      <c r="C500" s="8" t="s">
        <v>261</v>
      </c>
      <c r="D500" s="9">
        <v>41</v>
      </c>
      <c r="E500" s="10" t="s">
        <v>28</v>
      </c>
      <c r="F500" s="10" t="s">
        <v>29</v>
      </c>
      <c r="G500" s="10" t="s">
        <v>29</v>
      </c>
      <c r="H500" s="11">
        <v>0.5</v>
      </c>
      <c r="I500" s="9">
        <v>80</v>
      </c>
      <c r="J500" s="9">
        <v>47</v>
      </c>
      <c r="K500" s="9">
        <v>14</v>
      </c>
      <c r="L500" s="9">
        <v>19</v>
      </c>
      <c r="M500" s="9"/>
      <c r="N500" s="9">
        <f t="shared" si="59"/>
        <v>113</v>
      </c>
      <c r="O500" s="12">
        <f t="shared" si="60"/>
        <v>0.70625000000000004</v>
      </c>
      <c r="P500" s="9" t="s">
        <v>30</v>
      </c>
      <c r="Q500" s="9">
        <v>11</v>
      </c>
      <c r="R500" s="9">
        <v>6</v>
      </c>
      <c r="S500" s="9">
        <v>5</v>
      </c>
      <c r="T500" s="9">
        <v>0</v>
      </c>
      <c r="U500" s="9">
        <v>0.54500000000000004</v>
      </c>
      <c r="V500" s="8"/>
      <c r="W500" s="11">
        <v>0.5</v>
      </c>
      <c r="X500" s="8">
        <v>78</v>
      </c>
      <c r="Y500" s="8">
        <v>45</v>
      </c>
      <c r="Z500" s="8">
        <v>24</v>
      </c>
      <c r="AA500" s="8">
        <v>9</v>
      </c>
      <c r="AB500" s="8">
        <v>0</v>
      </c>
      <c r="AC500" s="9">
        <f t="shared" si="66"/>
        <v>99</v>
      </c>
      <c r="AD500" s="12">
        <f t="shared" si="67"/>
        <v>0.63461538461538458</v>
      </c>
      <c r="AE500" s="9" t="s">
        <v>43</v>
      </c>
      <c r="AF500" s="8">
        <v>6</v>
      </c>
      <c r="AG500" s="8">
        <v>2</v>
      </c>
      <c r="AH500" s="8">
        <v>4</v>
      </c>
      <c r="AI500" s="8">
        <v>0</v>
      </c>
      <c r="AJ500" s="8">
        <v>0.33300000000000002</v>
      </c>
      <c r="AK500" s="13">
        <f t="shared" si="61"/>
        <v>0.58750000000000002</v>
      </c>
      <c r="AL500" s="13">
        <f t="shared" si="62"/>
        <v>0.11875000000000002</v>
      </c>
      <c r="AM500" s="14">
        <f t="shared" si="63"/>
        <v>19</v>
      </c>
    </row>
    <row r="501" spans="1:39" x14ac:dyDescent="0.2">
      <c r="A501" s="8"/>
      <c r="B501" s="8" t="s">
        <v>232</v>
      </c>
      <c r="C501" s="8" t="s">
        <v>261</v>
      </c>
      <c r="D501" s="9">
        <v>42</v>
      </c>
      <c r="E501" s="10" t="s">
        <v>28</v>
      </c>
      <c r="F501" s="10" t="s">
        <v>247</v>
      </c>
      <c r="G501" s="10" t="s">
        <v>247</v>
      </c>
      <c r="H501" s="11">
        <v>0.5</v>
      </c>
      <c r="I501" s="9">
        <v>80</v>
      </c>
      <c r="J501" s="9">
        <v>33</v>
      </c>
      <c r="K501" s="9">
        <v>25</v>
      </c>
      <c r="L501" s="9">
        <v>22</v>
      </c>
      <c r="M501" s="9"/>
      <c r="N501" s="9">
        <f t="shared" si="59"/>
        <v>88</v>
      </c>
      <c r="O501" s="12">
        <f t="shared" si="60"/>
        <v>0.55000000000000004</v>
      </c>
      <c r="P501" s="9" t="s">
        <v>39</v>
      </c>
      <c r="Q501" s="9">
        <v>17</v>
      </c>
      <c r="R501" s="9">
        <v>9</v>
      </c>
      <c r="S501" s="9">
        <v>8</v>
      </c>
      <c r="T501" s="9">
        <v>0</v>
      </c>
      <c r="U501" s="9">
        <v>0.52900000000000003</v>
      </c>
      <c r="V501" s="8"/>
      <c r="W501" s="11">
        <v>0.5</v>
      </c>
      <c r="X501" s="8">
        <v>78</v>
      </c>
      <c r="Y501" s="8">
        <v>19</v>
      </c>
      <c r="Z501" s="8">
        <v>41</v>
      </c>
      <c r="AA501" s="8">
        <v>18</v>
      </c>
      <c r="AB501" s="8">
        <v>0</v>
      </c>
      <c r="AC501" s="9">
        <f t="shared" si="66"/>
        <v>56</v>
      </c>
      <c r="AD501" s="12">
        <f t="shared" si="67"/>
        <v>0.35897435897435898</v>
      </c>
      <c r="AE501" s="9" t="s">
        <v>243</v>
      </c>
      <c r="AF501" s="8"/>
      <c r="AG501" s="8"/>
      <c r="AH501" s="8"/>
      <c r="AI501" s="8"/>
      <c r="AJ501" s="8"/>
      <c r="AK501" s="13">
        <f t="shared" si="61"/>
        <v>0.40833333333333333</v>
      </c>
      <c r="AL501" s="13">
        <f t="shared" si="62"/>
        <v>0.14166666666666672</v>
      </c>
      <c r="AM501" s="14">
        <f t="shared" si="63"/>
        <v>22.666666666666671</v>
      </c>
    </row>
    <row r="502" spans="1:39" x14ac:dyDescent="0.2">
      <c r="A502" s="8"/>
      <c r="B502" s="8" t="s">
        <v>194</v>
      </c>
      <c r="C502" s="8" t="s">
        <v>261</v>
      </c>
      <c r="D502" s="9">
        <v>48</v>
      </c>
      <c r="E502" s="10" t="s">
        <v>28</v>
      </c>
      <c r="F502" s="10" t="s">
        <v>92</v>
      </c>
      <c r="G502" s="10" t="s">
        <v>92</v>
      </c>
      <c r="H502" s="11">
        <v>0.5</v>
      </c>
      <c r="I502" s="9">
        <v>80</v>
      </c>
      <c r="J502" s="9">
        <v>37</v>
      </c>
      <c r="K502" s="9">
        <v>29</v>
      </c>
      <c r="L502" s="9">
        <v>14</v>
      </c>
      <c r="M502" s="9"/>
      <c r="N502" s="9">
        <f t="shared" si="59"/>
        <v>88</v>
      </c>
      <c r="O502" s="12">
        <f t="shared" si="60"/>
        <v>0.55000000000000004</v>
      </c>
      <c r="P502" s="9" t="s">
        <v>43</v>
      </c>
      <c r="Q502" s="9">
        <v>3</v>
      </c>
      <c r="R502" s="9">
        <v>1</v>
      </c>
      <c r="S502" s="9">
        <v>2</v>
      </c>
      <c r="T502" s="9">
        <v>0</v>
      </c>
      <c r="U502" s="9">
        <v>0.33300000000000002</v>
      </c>
      <c r="V502" s="8"/>
      <c r="W502" s="11">
        <v>0.5</v>
      </c>
      <c r="X502" s="8">
        <v>78</v>
      </c>
      <c r="Y502" s="8">
        <v>40</v>
      </c>
      <c r="Z502" s="8">
        <v>24</v>
      </c>
      <c r="AA502" s="8">
        <v>14</v>
      </c>
      <c r="AB502" s="8">
        <v>0</v>
      </c>
      <c r="AC502" s="9">
        <f t="shared" si="66"/>
        <v>94</v>
      </c>
      <c r="AD502" s="12">
        <f t="shared" si="67"/>
        <v>0.60256410256410253</v>
      </c>
      <c r="AE502" s="9" t="s">
        <v>39</v>
      </c>
      <c r="AF502" s="8">
        <v>13</v>
      </c>
      <c r="AG502" s="8">
        <v>7</v>
      </c>
      <c r="AH502" s="8">
        <v>6</v>
      </c>
      <c r="AI502" s="8">
        <v>0</v>
      </c>
      <c r="AJ502" s="8">
        <v>0.53800000000000003</v>
      </c>
      <c r="AK502" s="13">
        <f t="shared" si="61"/>
        <v>0.56666666666666665</v>
      </c>
      <c r="AL502" s="13">
        <f t="shared" si="62"/>
        <v>-1.6666666666666607E-2</v>
      </c>
      <c r="AM502" s="14">
        <f t="shared" si="63"/>
        <v>-2.6666666666666572</v>
      </c>
    </row>
    <row r="503" spans="1:39" x14ac:dyDescent="0.2">
      <c r="A503" s="8"/>
      <c r="B503" s="8" t="s">
        <v>237</v>
      </c>
      <c r="C503" s="8" t="s">
        <v>261</v>
      </c>
      <c r="D503" s="9">
        <v>49</v>
      </c>
      <c r="E503" s="10" t="s">
        <v>28</v>
      </c>
      <c r="F503" s="10" t="s">
        <v>207</v>
      </c>
      <c r="G503" s="10" t="s">
        <v>207</v>
      </c>
      <c r="H503" s="11">
        <v>0.5</v>
      </c>
      <c r="I503" s="9">
        <v>80</v>
      </c>
      <c r="J503" s="9">
        <v>51</v>
      </c>
      <c r="K503" s="9">
        <v>18</v>
      </c>
      <c r="L503" s="9">
        <v>11</v>
      </c>
      <c r="M503" s="9"/>
      <c r="N503" s="9">
        <f t="shared" si="59"/>
        <v>113</v>
      </c>
      <c r="O503" s="12">
        <f t="shared" si="60"/>
        <v>0.70625000000000004</v>
      </c>
      <c r="P503" s="9" t="s">
        <v>30</v>
      </c>
      <c r="Q503" s="9">
        <v>17</v>
      </c>
      <c r="R503" s="9">
        <v>12</v>
      </c>
      <c r="S503" s="9">
        <v>5</v>
      </c>
      <c r="T503" s="9">
        <v>0</v>
      </c>
      <c r="U503" s="9">
        <v>0.70599999999999996</v>
      </c>
      <c r="V503" s="8" t="s">
        <v>44</v>
      </c>
      <c r="W503" s="11">
        <v>0.5</v>
      </c>
      <c r="X503" s="8">
        <v>78</v>
      </c>
      <c r="Y503" s="8">
        <v>50</v>
      </c>
      <c r="Z503" s="8">
        <v>16</v>
      </c>
      <c r="AA503" s="8">
        <v>12</v>
      </c>
      <c r="AB503" s="8">
        <v>0</v>
      </c>
      <c r="AC503" s="9">
        <f t="shared" si="66"/>
        <v>112</v>
      </c>
      <c r="AD503" s="12">
        <f t="shared" si="67"/>
        <v>0.71794871794871795</v>
      </c>
      <c r="AE503" s="9" t="s">
        <v>30</v>
      </c>
      <c r="AF503" s="8">
        <v>17</v>
      </c>
      <c r="AG503" s="8">
        <v>12</v>
      </c>
      <c r="AH503" s="8">
        <v>5</v>
      </c>
      <c r="AI503" s="8">
        <v>0</v>
      </c>
      <c r="AJ503" s="8">
        <v>0.70599999999999996</v>
      </c>
      <c r="AK503" s="13">
        <f t="shared" si="61"/>
        <v>0.64166666666666672</v>
      </c>
      <c r="AL503" s="13">
        <f t="shared" si="62"/>
        <v>6.4583333333333326E-2</v>
      </c>
      <c r="AM503" s="14">
        <f t="shared" si="63"/>
        <v>10.333333333333329</v>
      </c>
    </row>
    <row r="504" spans="1:39" x14ac:dyDescent="0.2">
      <c r="A504" s="8"/>
      <c r="B504" s="8" t="s">
        <v>258</v>
      </c>
      <c r="C504" s="8" t="s">
        <v>261</v>
      </c>
      <c r="D504" s="9">
        <v>42</v>
      </c>
      <c r="E504" s="10" t="s">
        <v>28</v>
      </c>
      <c r="F504" s="10" t="s">
        <v>208</v>
      </c>
      <c r="G504" s="10" t="s">
        <v>208</v>
      </c>
      <c r="H504" s="11">
        <v>0.5</v>
      </c>
      <c r="I504" s="9">
        <v>80</v>
      </c>
      <c r="J504" s="9">
        <v>37</v>
      </c>
      <c r="K504" s="9">
        <v>28</v>
      </c>
      <c r="L504" s="9">
        <v>15</v>
      </c>
      <c r="M504" s="9"/>
      <c r="N504" s="9">
        <f t="shared" si="59"/>
        <v>89</v>
      </c>
      <c r="O504" s="12">
        <f t="shared" si="60"/>
        <v>0.55625000000000002</v>
      </c>
      <c r="P504" s="9" t="s">
        <v>39</v>
      </c>
      <c r="Q504" s="9">
        <v>9</v>
      </c>
      <c r="R504" s="9">
        <v>5</v>
      </c>
      <c r="S504" s="9">
        <v>4</v>
      </c>
      <c r="T504" s="9">
        <v>0</v>
      </c>
      <c r="U504" s="9">
        <v>0.55600000000000005</v>
      </c>
      <c r="V504" s="8"/>
      <c r="W504" s="11">
        <v>0.5</v>
      </c>
      <c r="X504" s="8">
        <v>78</v>
      </c>
      <c r="Y504" s="8">
        <v>28</v>
      </c>
      <c r="Z504" s="8">
        <v>41</v>
      </c>
      <c r="AA504" s="8">
        <v>9</v>
      </c>
      <c r="AB504" s="8">
        <v>0</v>
      </c>
      <c r="AC504" s="9">
        <f t="shared" si="66"/>
        <v>65</v>
      </c>
      <c r="AD504" s="12">
        <f t="shared" si="67"/>
        <v>0.41666666666666669</v>
      </c>
      <c r="AE504" s="9" t="s">
        <v>72</v>
      </c>
      <c r="AF504" s="8"/>
      <c r="AG504" s="8"/>
      <c r="AH504" s="8"/>
      <c r="AI504" s="8"/>
      <c r="AJ504" s="8"/>
      <c r="AK504" s="13">
        <f t="shared" si="61"/>
        <v>0.44583333333333336</v>
      </c>
      <c r="AL504" s="13">
        <f t="shared" si="62"/>
        <v>0.11041666666666666</v>
      </c>
      <c r="AM504" s="14">
        <f t="shared" si="63"/>
        <v>17.666666666666657</v>
      </c>
    </row>
    <row r="505" spans="1:39" x14ac:dyDescent="0.2">
      <c r="A505" s="8"/>
      <c r="B505" s="8" t="s">
        <v>244</v>
      </c>
      <c r="C505" s="8" t="s">
        <v>261</v>
      </c>
      <c r="D505" s="9">
        <v>39</v>
      </c>
      <c r="E505" s="10" t="s">
        <v>28</v>
      </c>
      <c r="F505" s="10" t="s">
        <v>209</v>
      </c>
      <c r="G505" s="10" t="s">
        <v>209</v>
      </c>
      <c r="H505" s="11">
        <v>0.5</v>
      </c>
      <c r="I505" s="9">
        <v>69</v>
      </c>
      <c r="J505" s="9">
        <v>32</v>
      </c>
      <c r="K505" s="9">
        <v>26</v>
      </c>
      <c r="L505" s="9">
        <v>11</v>
      </c>
      <c r="M505" s="9"/>
      <c r="N505" s="9">
        <f t="shared" si="59"/>
        <v>75</v>
      </c>
      <c r="O505" s="12">
        <f t="shared" si="60"/>
        <v>0.54347826086956519</v>
      </c>
      <c r="P505" s="9" t="s">
        <v>43</v>
      </c>
      <c r="Q505" s="9">
        <v>2</v>
      </c>
      <c r="R505" s="9">
        <v>0</v>
      </c>
      <c r="S505" s="9">
        <v>2</v>
      </c>
      <c r="T505" s="9">
        <v>0</v>
      </c>
      <c r="U505" s="9">
        <v>0</v>
      </c>
      <c r="V505" s="8"/>
      <c r="W505" s="11">
        <v>0.5</v>
      </c>
      <c r="X505" s="8">
        <v>78</v>
      </c>
      <c r="Y505" s="8">
        <v>26</v>
      </c>
      <c r="Z505" s="8">
        <v>40</v>
      </c>
      <c r="AA505" s="8">
        <v>12</v>
      </c>
      <c r="AB505" s="8">
        <v>0</v>
      </c>
      <c r="AC505" s="9">
        <f t="shared" si="66"/>
        <v>64</v>
      </c>
      <c r="AD505" s="12">
        <f t="shared" si="67"/>
        <v>0.41025641025641024</v>
      </c>
      <c r="AE505" s="9" t="s">
        <v>69</v>
      </c>
      <c r="AF505" s="8"/>
      <c r="AG505" s="8"/>
      <c r="AH505" s="8"/>
      <c r="AI505" s="8"/>
      <c r="AJ505" s="8"/>
      <c r="AK505" s="13">
        <f t="shared" si="61"/>
        <v>0.44166666666666665</v>
      </c>
      <c r="AL505" s="13">
        <f t="shared" si="62"/>
        <v>0.10181159420289854</v>
      </c>
      <c r="AM505" s="14">
        <f t="shared" si="63"/>
        <v>14.050000000000004</v>
      </c>
    </row>
    <row r="506" spans="1:39" x14ac:dyDescent="0.2">
      <c r="A506" s="8"/>
      <c r="B506" s="8" t="s">
        <v>259</v>
      </c>
      <c r="C506" s="8" t="s">
        <v>261</v>
      </c>
      <c r="D506" s="9">
        <v>37</v>
      </c>
      <c r="E506" s="10" t="s">
        <v>28</v>
      </c>
      <c r="F506" s="10" t="s">
        <v>209</v>
      </c>
      <c r="G506" s="10" t="s">
        <v>209</v>
      </c>
      <c r="H506" s="11">
        <v>0.5</v>
      </c>
      <c r="I506" s="9">
        <v>9</v>
      </c>
      <c r="J506" s="9">
        <v>2</v>
      </c>
      <c r="K506" s="9">
        <v>5</v>
      </c>
      <c r="L506" s="9">
        <v>2</v>
      </c>
      <c r="M506" s="9"/>
      <c r="N506" s="9">
        <f t="shared" si="59"/>
        <v>6</v>
      </c>
      <c r="O506" s="12">
        <f t="shared" si="60"/>
        <v>0.33333333333333331</v>
      </c>
      <c r="P506" s="9" t="s">
        <v>43</v>
      </c>
      <c r="Q506" s="9"/>
      <c r="R506" s="9"/>
      <c r="S506" s="9"/>
      <c r="T506" s="9"/>
      <c r="U506" s="9"/>
      <c r="V506" s="8"/>
      <c r="W506" s="11">
        <v>0.5</v>
      </c>
      <c r="X506" s="8">
        <v>78</v>
      </c>
      <c r="Y506" s="8">
        <v>26</v>
      </c>
      <c r="Z506" s="8">
        <v>40</v>
      </c>
      <c r="AA506" s="8">
        <v>12</v>
      </c>
      <c r="AB506" s="8">
        <v>0</v>
      </c>
      <c r="AC506" s="9">
        <f t="shared" si="66"/>
        <v>64</v>
      </c>
      <c r="AD506" s="12">
        <f t="shared" si="67"/>
        <v>0.41025641025641024</v>
      </c>
      <c r="AE506" s="9" t="s">
        <v>69</v>
      </c>
      <c r="AF506" s="8"/>
      <c r="AG506" s="8"/>
      <c r="AH506" s="8"/>
      <c r="AI506" s="8"/>
      <c r="AJ506" s="8"/>
      <c r="AK506" s="13">
        <f t="shared" si="61"/>
        <v>0.44166666666666665</v>
      </c>
      <c r="AL506" s="13">
        <f t="shared" si="62"/>
        <v>-0.10833333333333334</v>
      </c>
      <c r="AM506" s="14">
        <f t="shared" si="63"/>
        <v>-1.9499999999999993</v>
      </c>
    </row>
    <row r="507" spans="1:39" x14ac:dyDescent="0.2">
      <c r="A507" s="8"/>
      <c r="B507" s="8" t="s">
        <v>158</v>
      </c>
      <c r="C507" s="8" t="s">
        <v>261</v>
      </c>
      <c r="D507" s="9">
        <v>62</v>
      </c>
      <c r="E507" s="10" t="s">
        <v>28</v>
      </c>
      <c r="F507" s="10" t="s">
        <v>209</v>
      </c>
      <c r="G507" s="10" t="s">
        <v>209</v>
      </c>
      <c r="H507" s="11">
        <v>0.5</v>
      </c>
      <c r="I507" s="9">
        <v>2</v>
      </c>
      <c r="J507" s="9">
        <v>1</v>
      </c>
      <c r="K507" s="9">
        <v>0</v>
      </c>
      <c r="L507" s="9">
        <v>1</v>
      </c>
      <c r="M507" s="9"/>
      <c r="N507" s="9">
        <f t="shared" si="59"/>
        <v>3</v>
      </c>
      <c r="O507" s="12">
        <f t="shared" si="60"/>
        <v>0.75</v>
      </c>
      <c r="P507" s="9" t="s">
        <v>43</v>
      </c>
      <c r="Q507" s="9"/>
      <c r="R507" s="9"/>
      <c r="S507" s="9"/>
      <c r="T507" s="9"/>
      <c r="U507" s="9"/>
      <c r="V507" s="8"/>
      <c r="W507" s="11">
        <v>0.5</v>
      </c>
      <c r="X507" s="8">
        <v>78</v>
      </c>
      <c r="Y507" s="8">
        <v>26</v>
      </c>
      <c r="Z507" s="8">
        <v>40</v>
      </c>
      <c r="AA507" s="8">
        <v>12</v>
      </c>
      <c r="AB507" s="8">
        <v>0</v>
      </c>
      <c r="AC507" s="9">
        <f t="shared" si="66"/>
        <v>64</v>
      </c>
      <c r="AD507" s="12">
        <f t="shared" si="67"/>
        <v>0.41025641025641024</v>
      </c>
      <c r="AE507" s="9" t="s">
        <v>69</v>
      </c>
      <c r="AF507" s="8"/>
      <c r="AG507" s="8"/>
      <c r="AH507" s="8"/>
      <c r="AI507" s="8"/>
      <c r="AJ507" s="8"/>
      <c r="AK507" s="13">
        <f t="shared" si="61"/>
        <v>0.44166666666666665</v>
      </c>
      <c r="AL507" s="13">
        <f t="shared" si="62"/>
        <v>0.30833333333333335</v>
      </c>
      <c r="AM507" s="14">
        <f t="shared" si="63"/>
        <v>1.2333333333333334</v>
      </c>
    </row>
    <row r="508" spans="1:39" x14ac:dyDescent="0.2">
      <c r="A508" s="8"/>
      <c r="B508" s="8" t="s">
        <v>198</v>
      </c>
      <c r="C508" s="8" t="s">
        <v>261</v>
      </c>
      <c r="D508" s="9">
        <v>47</v>
      </c>
      <c r="E508" s="10" t="s">
        <v>28</v>
      </c>
      <c r="F508" s="10" t="s">
        <v>41</v>
      </c>
      <c r="G508" s="10" t="s">
        <v>41</v>
      </c>
      <c r="H508" s="11">
        <v>0.5</v>
      </c>
      <c r="I508" s="9">
        <v>80</v>
      </c>
      <c r="J508" s="9">
        <v>31</v>
      </c>
      <c r="K508" s="9">
        <v>33</v>
      </c>
      <c r="L508" s="9">
        <v>16</v>
      </c>
      <c r="M508" s="9"/>
      <c r="N508" s="9">
        <f t="shared" si="59"/>
        <v>78</v>
      </c>
      <c r="O508" s="12">
        <f t="shared" si="60"/>
        <v>0.48749999999999999</v>
      </c>
      <c r="P508" s="9" t="s">
        <v>39</v>
      </c>
      <c r="Q508" s="9">
        <v>7</v>
      </c>
      <c r="R508" s="9">
        <v>2</v>
      </c>
      <c r="S508" s="9">
        <v>5</v>
      </c>
      <c r="T508" s="9">
        <v>0</v>
      </c>
      <c r="U508" s="9">
        <v>0.28600000000000003</v>
      </c>
      <c r="V508" s="8"/>
      <c r="W508" s="11">
        <v>0.5</v>
      </c>
      <c r="X508" s="8">
        <v>78</v>
      </c>
      <c r="Y508" s="8">
        <v>35</v>
      </c>
      <c r="Z508" s="8">
        <v>27</v>
      </c>
      <c r="AA508" s="8">
        <v>16</v>
      </c>
      <c r="AB508" s="8">
        <v>0</v>
      </c>
      <c r="AC508" s="9">
        <f t="shared" si="66"/>
        <v>86</v>
      </c>
      <c r="AD508" s="12">
        <f t="shared" si="67"/>
        <v>0.55128205128205132</v>
      </c>
      <c r="AE508" s="9" t="s">
        <v>35</v>
      </c>
      <c r="AF508" s="8">
        <v>4</v>
      </c>
      <c r="AG508" s="8">
        <v>0</v>
      </c>
      <c r="AH508" s="8">
        <v>4</v>
      </c>
      <c r="AI508" s="8">
        <v>0</v>
      </c>
      <c r="AJ508" s="8">
        <v>0</v>
      </c>
      <c r="AK508" s="13">
        <f t="shared" si="61"/>
        <v>0.53333333333333333</v>
      </c>
      <c r="AL508" s="13">
        <f t="shared" si="62"/>
        <v>-4.5833333333333337E-2</v>
      </c>
      <c r="AM508" s="14">
        <f t="shared" si="63"/>
        <v>-7.3333333333333286</v>
      </c>
    </row>
    <row r="509" spans="1:39" x14ac:dyDescent="0.2">
      <c r="A509" s="8"/>
      <c r="B509" s="8" t="s">
        <v>260</v>
      </c>
      <c r="C509" s="8" t="s">
        <v>261</v>
      </c>
      <c r="D509" s="9">
        <v>47</v>
      </c>
      <c r="E509" s="10" t="s">
        <v>28</v>
      </c>
      <c r="F509" s="10" t="s">
        <v>233</v>
      </c>
      <c r="G509" s="10" t="s">
        <v>233</v>
      </c>
      <c r="H509" s="11">
        <v>0.5</v>
      </c>
      <c r="I509" s="9">
        <v>80</v>
      </c>
      <c r="J509" s="9">
        <v>38</v>
      </c>
      <c r="K509" s="9">
        <v>32</v>
      </c>
      <c r="L509" s="9">
        <v>10</v>
      </c>
      <c r="M509" s="9"/>
      <c r="N509" s="9">
        <f t="shared" si="59"/>
        <v>86</v>
      </c>
      <c r="O509" s="12">
        <f t="shared" si="60"/>
        <v>0.53749999999999998</v>
      </c>
      <c r="P509" s="9" t="s">
        <v>30</v>
      </c>
      <c r="Q509" s="9">
        <v>5</v>
      </c>
      <c r="R509" s="9">
        <v>1</v>
      </c>
      <c r="S509" s="9">
        <v>4</v>
      </c>
      <c r="T509" s="9">
        <v>0</v>
      </c>
      <c r="U509" s="9">
        <v>0.2</v>
      </c>
      <c r="V509" s="8"/>
      <c r="W509" s="11">
        <v>0.5</v>
      </c>
      <c r="X509" s="8">
        <v>78</v>
      </c>
      <c r="Y509" s="8">
        <v>24</v>
      </c>
      <c r="Z509" s="8">
        <v>43</v>
      </c>
      <c r="AA509" s="8">
        <v>11</v>
      </c>
      <c r="AB509" s="8">
        <v>0</v>
      </c>
      <c r="AC509" s="9">
        <f t="shared" si="66"/>
        <v>59</v>
      </c>
      <c r="AD509" s="12">
        <f t="shared" si="67"/>
        <v>0.37820512820512819</v>
      </c>
      <c r="AE509" s="9" t="s">
        <v>75</v>
      </c>
      <c r="AF509" s="8"/>
      <c r="AG509" s="8"/>
      <c r="AH509" s="8"/>
      <c r="AI509" s="8"/>
      <c r="AJ509" s="8"/>
      <c r="AK509" s="13">
        <f t="shared" si="61"/>
        <v>0.42083333333333334</v>
      </c>
      <c r="AL509" s="13">
        <f t="shared" si="62"/>
        <v>0.11666666666666664</v>
      </c>
      <c r="AM509" s="14">
        <f t="shared" si="63"/>
        <v>18.666666666666671</v>
      </c>
    </row>
    <row r="510" spans="1:39" x14ac:dyDescent="0.2">
      <c r="A510" s="8"/>
      <c r="B510" s="8" t="s">
        <v>266</v>
      </c>
      <c r="C510" s="8" t="s">
        <v>261</v>
      </c>
      <c r="D510" s="9">
        <v>44</v>
      </c>
      <c r="E510" s="10" t="s">
        <v>28</v>
      </c>
      <c r="F510" s="10" t="s">
        <v>267</v>
      </c>
      <c r="G510" s="10" t="s">
        <v>267</v>
      </c>
      <c r="H510" s="11">
        <v>0.5</v>
      </c>
      <c r="I510" s="9">
        <v>54</v>
      </c>
      <c r="J510" s="9">
        <v>4</v>
      </c>
      <c r="K510" s="9">
        <v>45</v>
      </c>
      <c r="L510" s="9">
        <v>5</v>
      </c>
      <c r="M510" s="9"/>
      <c r="N510" s="9">
        <f t="shared" si="59"/>
        <v>13</v>
      </c>
      <c r="O510" s="12">
        <f t="shared" si="60"/>
        <v>0.12037037037037036</v>
      </c>
      <c r="P510" s="9" t="s">
        <v>72</v>
      </c>
      <c r="Q510" s="9"/>
      <c r="R510" s="9"/>
      <c r="S510" s="9"/>
      <c r="T510" s="9"/>
      <c r="U510" s="9"/>
      <c r="V510" s="8"/>
      <c r="W510" s="11">
        <v>0.5</v>
      </c>
      <c r="X510" s="8" t="s">
        <v>31</v>
      </c>
      <c r="Y510" s="8" t="s">
        <v>31</v>
      </c>
      <c r="Z510" s="8" t="s">
        <v>31</v>
      </c>
      <c r="AA510" s="8" t="s">
        <v>31</v>
      </c>
      <c r="AB510" s="8" t="s">
        <v>31</v>
      </c>
      <c r="AC510" s="9"/>
      <c r="AD510" s="12"/>
      <c r="AE510" s="9" t="s">
        <v>31</v>
      </c>
      <c r="AF510" s="8" t="s">
        <v>31</v>
      </c>
      <c r="AG510" s="8" t="s">
        <v>31</v>
      </c>
      <c r="AH510" s="8" t="s">
        <v>31</v>
      </c>
      <c r="AI510" s="8" t="s">
        <v>31</v>
      </c>
      <c r="AJ510" s="8" t="s">
        <v>31</v>
      </c>
      <c r="AK510" s="13">
        <f t="shared" si="61"/>
        <v>0.33400000000000002</v>
      </c>
      <c r="AL510" s="13">
        <f t="shared" si="62"/>
        <v>-0.21362962962962967</v>
      </c>
      <c r="AM510" s="14">
        <f t="shared" si="63"/>
        <v>-23.072000000000003</v>
      </c>
    </row>
    <row r="511" spans="1:39" x14ac:dyDescent="0.2">
      <c r="A511" s="8"/>
      <c r="B511" s="8" t="s">
        <v>171</v>
      </c>
      <c r="C511" s="8" t="s">
        <v>261</v>
      </c>
      <c r="D511" s="9">
        <v>56</v>
      </c>
      <c r="E511" s="10" t="s">
        <v>28</v>
      </c>
      <c r="F511" s="10" t="s">
        <v>267</v>
      </c>
      <c r="G511" s="10" t="s">
        <v>267</v>
      </c>
      <c r="H511" s="11">
        <v>0.5</v>
      </c>
      <c r="I511" s="9">
        <v>8</v>
      </c>
      <c r="J511" s="9">
        <v>2</v>
      </c>
      <c r="K511" s="9">
        <v>6</v>
      </c>
      <c r="L511" s="9">
        <v>0</v>
      </c>
      <c r="M511" s="9"/>
      <c r="N511" s="9">
        <f t="shared" si="59"/>
        <v>4</v>
      </c>
      <c r="O511" s="12">
        <f t="shared" si="60"/>
        <v>0.25</v>
      </c>
      <c r="P511" s="9" t="s">
        <v>72</v>
      </c>
      <c r="Q511" s="9"/>
      <c r="R511" s="9"/>
      <c r="S511" s="9"/>
      <c r="T511" s="9"/>
      <c r="U511" s="9"/>
      <c r="V511" s="8"/>
      <c r="W511" s="11">
        <v>0.5</v>
      </c>
      <c r="X511" s="8" t="s">
        <v>31</v>
      </c>
      <c r="Y511" s="8" t="s">
        <v>31</v>
      </c>
      <c r="Z511" s="8" t="s">
        <v>31</v>
      </c>
      <c r="AA511" s="8" t="s">
        <v>31</v>
      </c>
      <c r="AB511" s="8" t="s">
        <v>31</v>
      </c>
      <c r="AC511" s="9"/>
      <c r="AD511" s="12"/>
      <c r="AE511" s="9" t="s">
        <v>31</v>
      </c>
      <c r="AF511" s="8" t="s">
        <v>31</v>
      </c>
      <c r="AG511" s="8" t="s">
        <v>31</v>
      </c>
      <c r="AH511" s="8" t="s">
        <v>31</v>
      </c>
      <c r="AI511" s="8" t="s">
        <v>31</v>
      </c>
      <c r="AJ511" s="8" t="s">
        <v>31</v>
      </c>
      <c r="AK511" s="13">
        <f t="shared" si="61"/>
        <v>0.33400000000000002</v>
      </c>
      <c r="AL511" s="13">
        <f t="shared" si="62"/>
        <v>-8.4000000000000019E-2</v>
      </c>
      <c r="AM511" s="14">
        <f t="shared" si="63"/>
        <v>-1.3440000000000003</v>
      </c>
    </row>
    <row r="512" spans="1:39" x14ac:dyDescent="0.2">
      <c r="A512" s="8"/>
      <c r="B512" s="8" t="s">
        <v>190</v>
      </c>
      <c r="C512" s="8" t="s">
        <v>261</v>
      </c>
      <c r="D512" s="9">
        <v>45</v>
      </c>
      <c r="E512" s="10" t="s">
        <v>28</v>
      </c>
      <c r="F512" s="10" t="s">
        <v>267</v>
      </c>
      <c r="G512" s="10" t="s">
        <v>267</v>
      </c>
      <c r="H512" s="11">
        <v>0.5</v>
      </c>
      <c r="I512" s="9">
        <v>18</v>
      </c>
      <c r="J512" s="9">
        <v>2</v>
      </c>
      <c r="K512" s="9">
        <v>16</v>
      </c>
      <c r="L512" s="9">
        <v>0</v>
      </c>
      <c r="M512" s="9"/>
      <c r="N512" s="9">
        <f t="shared" si="59"/>
        <v>4</v>
      </c>
      <c r="O512" s="12">
        <f t="shared" si="60"/>
        <v>0.1111111111111111</v>
      </c>
      <c r="P512" s="9" t="s">
        <v>72</v>
      </c>
      <c r="Q512" s="9"/>
      <c r="R512" s="9"/>
      <c r="S512" s="9"/>
      <c r="T512" s="9"/>
      <c r="U512" s="9"/>
      <c r="V512" s="8"/>
      <c r="W512" s="11">
        <v>0.5</v>
      </c>
      <c r="X512" s="8" t="s">
        <v>31</v>
      </c>
      <c r="Y512" s="8" t="s">
        <v>31</v>
      </c>
      <c r="Z512" s="8" t="s">
        <v>31</v>
      </c>
      <c r="AA512" s="8" t="s">
        <v>31</v>
      </c>
      <c r="AB512" s="8" t="s">
        <v>31</v>
      </c>
      <c r="AC512" s="9"/>
      <c r="AD512" s="12"/>
      <c r="AE512" s="9" t="s">
        <v>31</v>
      </c>
      <c r="AF512" s="8" t="s">
        <v>31</v>
      </c>
      <c r="AG512" s="8" t="s">
        <v>31</v>
      </c>
      <c r="AH512" s="8" t="s">
        <v>31</v>
      </c>
      <c r="AI512" s="8" t="s">
        <v>31</v>
      </c>
      <c r="AJ512" s="8" t="s">
        <v>31</v>
      </c>
      <c r="AK512" s="13">
        <f t="shared" si="61"/>
        <v>0.33400000000000002</v>
      </c>
      <c r="AL512" s="13">
        <f t="shared" si="62"/>
        <v>-0.22288888888888891</v>
      </c>
      <c r="AM512" s="14">
        <f t="shared" si="63"/>
        <v>-8.0240000000000009</v>
      </c>
    </row>
    <row r="513" spans="1:39" x14ac:dyDescent="0.2">
      <c r="A513" s="8"/>
      <c r="B513" s="8" t="s">
        <v>262</v>
      </c>
      <c r="C513" s="8" t="s">
        <v>268</v>
      </c>
      <c r="D513" s="9">
        <v>42</v>
      </c>
      <c r="E513" s="10" t="s">
        <v>28</v>
      </c>
      <c r="F513" s="10" t="s">
        <v>240</v>
      </c>
      <c r="G513" s="10" t="s">
        <v>241</v>
      </c>
      <c r="H513" s="11">
        <v>0.5</v>
      </c>
      <c r="I513" s="9">
        <v>80</v>
      </c>
      <c r="J513" s="9">
        <v>35</v>
      </c>
      <c r="K513" s="9">
        <v>33</v>
      </c>
      <c r="L513" s="9">
        <v>12</v>
      </c>
      <c r="M513" s="9"/>
      <c r="N513" s="9">
        <f t="shared" si="59"/>
        <v>82</v>
      </c>
      <c r="O513" s="12">
        <f t="shared" si="60"/>
        <v>0.51249999999999996</v>
      </c>
      <c r="P513" s="9" t="s">
        <v>39</v>
      </c>
      <c r="Q513" s="9">
        <v>2</v>
      </c>
      <c r="R513" s="9">
        <v>0</v>
      </c>
      <c r="S513" s="9">
        <v>2</v>
      </c>
      <c r="T513" s="9">
        <v>0</v>
      </c>
      <c r="U513" s="9">
        <v>0</v>
      </c>
      <c r="V513" s="8"/>
      <c r="W513" s="11">
        <v>0.5</v>
      </c>
      <c r="X513" s="8">
        <v>80</v>
      </c>
      <c r="Y513" s="8">
        <v>34</v>
      </c>
      <c r="Z513" s="8">
        <v>31</v>
      </c>
      <c r="AA513" s="8">
        <v>15</v>
      </c>
      <c r="AB513" s="8">
        <v>0</v>
      </c>
      <c r="AC513" s="9">
        <f t="shared" ref="AC513:AC544" si="68">2*Y513+AA513+AB513</f>
        <v>83</v>
      </c>
      <c r="AD513" s="12">
        <f t="shared" ref="AD513:AD544" si="69">AC513/SUM(Y513:AB513)/2</f>
        <v>0.51875000000000004</v>
      </c>
      <c r="AE513" s="9" t="s">
        <v>35</v>
      </c>
      <c r="AF513" s="8"/>
      <c r="AG513" s="8"/>
      <c r="AH513" s="8"/>
      <c r="AI513" s="8"/>
      <c r="AJ513" s="8"/>
      <c r="AK513" s="13">
        <f t="shared" si="61"/>
        <v>0.51218750000000002</v>
      </c>
      <c r="AL513" s="13">
        <f t="shared" si="62"/>
        <v>3.1249999999993783E-4</v>
      </c>
      <c r="AM513" s="14">
        <f t="shared" si="63"/>
        <v>4.9999999999997158E-2</v>
      </c>
    </row>
    <row r="514" spans="1:39" x14ac:dyDescent="0.2">
      <c r="A514" s="8"/>
      <c r="B514" s="8" t="s">
        <v>263</v>
      </c>
      <c r="C514" s="8" t="s">
        <v>268</v>
      </c>
      <c r="D514" s="9">
        <v>41</v>
      </c>
      <c r="E514" s="10" t="s">
        <v>28</v>
      </c>
      <c r="F514" s="10" t="s">
        <v>68</v>
      </c>
      <c r="G514" s="10" t="s">
        <v>68</v>
      </c>
      <c r="H514" s="11">
        <v>0.5</v>
      </c>
      <c r="I514" s="9">
        <v>80</v>
      </c>
      <c r="J514" s="9">
        <v>48</v>
      </c>
      <c r="K514" s="9">
        <v>15</v>
      </c>
      <c r="L514" s="9">
        <v>17</v>
      </c>
      <c r="M514" s="9"/>
      <c r="N514" s="9">
        <f t="shared" si="59"/>
        <v>113</v>
      </c>
      <c r="O514" s="12">
        <f t="shared" si="60"/>
        <v>0.70625000000000004</v>
      </c>
      <c r="P514" s="9" t="s">
        <v>30</v>
      </c>
      <c r="Q514" s="9">
        <v>12</v>
      </c>
      <c r="R514" s="9">
        <v>5</v>
      </c>
      <c r="S514" s="9">
        <v>7</v>
      </c>
      <c r="T514" s="9">
        <v>0</v>
      </c>
      <c r="U514" s="9">
        <v>0.41699999999999998</v>
      </c>
      <c r="V514" s="8" t="s">
        <v>99</v>
      </c>
      <c r="W514" s="11">
        <v>0.5</v>
      </c>
      <c r="X514" s="8">
        <v>80</v>
      </c>
      <c r="Y514" s="8">
        <v>40</v>
      </c>
      <c r="Z514" s="8">
        <v>26</v>
      </c>
      <c r="AA514" s="8">
        <v>14</v>
      </c>
      <c r="AB514" s="8">
        <v>0</v>
      </c>
      <c r="AC514" s="9">
        <f t="shared" si="68"/>
        <v>94</v>
      </c>
      <c r="AD514" s="12">
        <f t="shared" si="69"/>
        <v>0.58750000000000002</v>
      </c>
      <c r="AE514" s="9" t="s">
        <v>43</v>
      </c>
      <c r="AF514" s="8">
        <v>3</v>
      </c>
      <c r="AG514" s="8">
        <v>1</v>
      </c>
      <c r="AH514" s="8">
        <v>2</v>
      </c>
      <c r="AI514" s="8">
        <v>0</v>
      </c>
      <c r="AJ514" s="8">
        <v>0.33300000000000002</v>
      </c>
      <c r="AK514" s="13">
        <f t="shared" si="61"/>
        <v>0.55687500000000001</v>
      </c>
      <c r="AL514" s="13">
        <f t="shared" si="62"/>
        <v>0.14937500000000004</v>
      </c>
      <c r="AM514" s="14">
        <f t="shared" si="63"/>
        <v>23.900000000000006</v>
      </c>
    </row>
    <row r="515" spans="1:39" x14ac:dyDescent="0.2">
      <c r="A515" s="8"/>
      <c r="B515" s="8" t="s">
        <v>235</v>
      </c>
      <c r="C515" s="8" t="s">
        <v>268</v>
      </c>
      <c r="D515" s="9">
        <v>40</v>
      </c>
      <c r="E515" s="10" t="s">
        <v>28</v>
      </c>
      <c r="F515" s="10" t="s">
        <v>225</v>
      </c>
      <c r="G515" s="10" t="s">
        <v>225</v>
      </c>
      <c r="H515" s="11">
        <v>0.5</v>
      </c>
      <c r="I515" s="9">
        <v>80</v>
      </c>
      <c r="J515" s="9">
        <v>46</v>
      </c>
      <c r="K515" s="9">
        <v>21</v>
      </c>
      <c r="L515" s="9">
        <v>13</v>
      </c>
      <c r="M515" s="9"/>
      <c r="N515" s="9">
        <f t="shared" ref="N515:N578" si="70">2*J515+L515+M515</f>
        <v>105</v>
      </c>
      <c r="O515" s="12">
        <f t="shared" ref="O515:O578" si="71">N515/SUM(J515:M515)/2</f>
        <v>0.65625</v>
      </c>
      <c r="P515" s="9" t="s">
        <v>43</v>
      </c>
      <c r="Q515" s="9">
        <v>9</v>
      </c>
      <c r="R515" s="9">
        <v>4</v>
      </c>
      <c r="S515" s="9">
        <v>5</v>
      </c>
      <c r="T515" s="9">
        <v>0</v>
      </c>
      <c r="U515" s="9">
        <v>0.44400000000000001</v>
      </c>
      <c r="V515" s="8"/>
      <c r="W515" s="11">
        <v>0.5</v>
      </c>
      <c r="X515" s="8">
        <v>80</v>
      </c>
      <c r="Y515" s="8">
        <v>49</v>
      </c>
      <c r="Z515" s="8">
        <v>16</v>
      </c>
      <c r="AA515" s="8">
        <v>15</v>
      </c>
      <c r="AB515" s="8">
        <v>0</v>
      </c>
      <c r="AC515" s="9">
        <f t="shared" si="68"/>
        <v>113</v>
      </c>
      <c r="AD515" s="12">
        <f t="shared" si="69"/>
        <v>0.70625000000000004</v>
      </c>
      <c r="AE515" s="9" t="s">
        <v>30</v>
      </c>
      <c r="AF515" s="8">
        <v>17</v>
      </c>
      <c r="AG515" s="8">
        <v>10</v>
      </c>
      <c r="AH515" s="8">
        <v>7</v>
      </c>
      <c r="AI515" s="8">
        <v>0</v>
      </c>
      <c r="AJ515" s="8">
        <v>0.58799999999999997</v>
      </c>
      <c r="AK515" s="13">
        <f t="shared" ref="AK515:AK578" si="72">IF(X515&lt;&gt;" ",(AD515-$AO$1*(AD515-W515))*(H515/W515),$AO$2)</f>
        <v>0.63406249999999997</v>
      </c>
      <c r="AL515" s="13">
        <f t="shared" ref="AL515:AL578" si="73">O515-AK515</f>
        <v>2.2187500000000027E-2</v>
      </c>
      <c r="AM515" s="14">
        <f t="shared" ref="AM515:AM578" si="74">N515-AK515*I515*2</f>
        <v>3.5500000000000114</v>
      </c>
    </row>
    <row r="516" spans="1:39" x14ac:dyDescent="0.2">
      <c r="A516" s="8"/>
      <c r="B516" s="8" t="s">
        <v>181</v>
      </c>
      <c r="C516" s="8" t="s">
        <v>268</v>
      </c>
      <c r="D516" s="9">
        <v>57</v>
      </c>
      <c r="E516" s="10" t="s">
        <v>28</v>
      </c>
      <c r="F516" s="10" t="s">
        <v>84</v>
      </c>
      <c r="G516" s="10" t="s">
        <v>85</v>
      </c>
      <c r="H516" s="11">
        <v>0.5</v>
      </c>
      <c r="I516" s="9">
        <v>80</v>
      </c>
      <c r="J516" s="9">
        <v>32</v>
      </c>
      <c r="K516" s="9">
        <v>30</v>
      </c>
      <c r="L516" s="9">
        <v>18</v>
      </c>
      <c r="M516" s="9"/>
      <c r="N516" s="9">
        <f t="shared" si="70"/>
        <v>82</v>
      </c>
      <c r="O516" s="12">
        <f t="shared" si="71"/>
        <v>0.51249999999999996</v>
      </c>
      <c r="P516" s="9" t="s">
        <v>30</v>
      </c>
      <c r="Q516" s="9">
        <v>4</v>
      </c>
      <c r="R516" s="9">
        <v>0</v>
      </c>
      <c r="S516" s="9">
        <v>4</v>
      </c>
      <c r="T516" s="9">
        <v>0</v>
      </c>
      <c r="U516" s="9">
        <v>0</v>
      </c>
      <c r="V516" s="8"/>
      <c r="W516" s="11">
        <v>0.5</v>
      </c>
      <c r="X516" s="8">
        <v>80</v>
      </c>
      <c r="Y516" s="8">
        <v>37</v>
      </c>
      <c r="Z516" s="8">
        <v>35</v>
      </c>
      <c r="AA516" s="8">
        <v>8</v>
      </c>
      <c r="AB516" s="8">
        <v>0</v>
      </c>
      <c r="AC516" s="9">
        <f t="shared" si="68"/>
        <v>82</v>
      </c>
      <c r="AD516" s="12">
        <f t="shared" si="69"/>
        <v>0.51249999999999996</v>
      </c>
      <c r="AE516" s="9" t="s">
        <v>39</v>
      </c>
      <c r="AF516" s="8">
        <v>8</v>
      </c>
      <c r="AG516" s="8">
        <v>3</v>
      </c>
      <c r="AH516" s="8">
        <v>5</v>
      </c>
      <c r="AI516" s="8">
        <v>0</v>
      </c>
      <c r="AJ516" s="8">
        <v>0.375</v>
      </c>
      <c r="AK516" s="13">
        <f t="shared" si="72"/>
        <v>0.50812499999999994</v>
      </c>
      <c r="AL516" s="13">
        <f t="shared" si="73"/>
        <v>4.3750000000000178E-3</v>
      </c>
      <c r="AM516" s="14">
        <f t="shared" si="74"/>
        <v>0.70000000000001705</v>
      </c>
    </row>
    <row r="517" spans="1:39" x14ac:dyDescent="0.2">
      <c r="A517" s="8"/>
      <c r="B517" s="8" t="s">
        <v>269</v>
      </c>
      <c r="C517" s="8" t="s">
        <v>268</v>
      </c>
      <c r="D517" s="9">
        <v>47</v>
      </c>
      <c r="E517" s="10" t="s">
        <v>28</v>
      </c>
      <c r="F517" s="10" t="s">
        <v>204</v>
      </c>
      <c r="G517" s="10" t="s">
        <v>226</v>
      </c>
      <c r="H517" s="11">
        <v>0.5</v>
      </c>
      <c r="I517" s="9">
        <v>80</v>
      </c>
      <c r="J517" s="9">
        <v>27</v>
      </c>
      <c r="K517" s="9">
        <v>42</v>
      </c>
      <c r="L517" s="9">
        <v>11</v>
      </c>
      <c r="M517" s="9"/>
      <c r="N517" s="9">
        <f t="shared" si="70"/>
        <v>65</v>
      </c>
      <c r="O517" s="12">
        <f t="shared" si="71"/>
        <v>0.40625</v>
      </c>
      <c r="P517" s="9" t="s">
        <v>35</v>
      </c>
      <c r="Q517" s="9"/>
      <c r="R517" s="9"/>
      <c r="S517" s="9"/>
      <c r="T517" s="9"/>
      <c r="U517" s="9"/>
      <c r="V517" s="8"/>
      <c r="W517" s="11">
        <v>0.5</v>
      </c>
      <c r="X517" s="8">
        <v>80</v>
      </c>
      <c r="Y517" s="8">
        <v>19</v>
      </c>
      <c r="Z517" s="8">
        <v>48</v>
      </c>
      <c r="AA517" s="8">
        <v>13</v>
      </c>
      <c r="AB517" s="8">
        <v>0</v>
      </c>
      <c r="AC517" s="9">
        <f t="shared" si="68"/>
        <v>51</v>
      </c>
      <c r="AD517" s="12">
        <f t="shared" si="69"/>
        <v>0.31874999999999998</v>
      </c>
      <c r="AE517" s="9" t="s">
        <v>35</v>
      </c>
      <c r="AF517" s="8"/>
      <c r="AG517" s="8"/>
      <c r="AH517" s="8"/>
      <c r="AI517" s="8"/>
      <c r="AJ517" s="8"/>
      <c r="AK517" s="13">
        <f t="shared" si="72"/>
        <v>0.38218750000000001</v>
      </c>
      <c r="AL517" s="13">
        <f t="shared" si="73"/>
        <v>2.4062499999999987E-2</v>
      </c>
      <c r="AM517" s="14">
        <f t="shared" si="74"/>
        <v>3.8499999999999943</v>
      </c>
    </row>
    <row r="518" spans="1:39" x14ac:dyDescent="0.2">
      <c r="A518" s="8"/>
      <c r="B518" s="8" t="s">
        <v>253</v>
      </c>
      <c r="C518" s="8" t="s">
        <v>268</v>
      </c>
      <c r="D518" s="9">
        <v>43</v>
      </c>
      <c r="E518" s="10" t="s">
        <v>28</v>
      </c>
      <c r="F518" s="10" t="s">
        <v>87</v>
      </c>
      <c r="G518" s="10" t="s">
        <v>87</v>
      </c>
      <c r="H518" s="11">
        <v>0.5</v>
      </c>
      <c r="I518" s="9">
        <v>54</v>
      </c>
      <c r="J518" s="9">
        <v>19</v>
      </c>
      <c r="K518" s="9">
        <v>29</v>
      </c>
      <c r="L518" s="9">
        <v>6</v>
      </c>
      <c r="M518" s="9"/>
      <c r="N518" s="9">
        <f t="shared" si="70"/>
        <v>44</v>
      </c>
      <c r="O518" s="12">
        <f t="shared" si="71"/>
        <v>0.40740740740740738</v>
      </c>
      <c r="P518" s="9" t="s">
        <v>35</v>
      </c>
      <c r="Q518" s="9"/>
      <c r="R518" s="9"/>
      <c r="S518" s="9"/>
      <c r="T518" s="9"/>
      <c r="U518" s="9"/>
      <c r="V518" s="8"/>
      <c r="W518" s="11">
        <v>0.5</v>
      </c>
      <c r="X518" s="8">
        <v>80</v>
      </c>
      <c r="Y518" s="8">
        <v>23</v>
      </c>
      <c r="Z518" s="8">
        <v>45</v>
      </c>
      <c r="AA518" s="8">
        <v>12</v>
      </c>
      <c r="AB518" s="8">
        <v>0</v>
      </c>
      <c r="AC518" s="9">
        <f t="shared" si="68"/>
        <v>58</v>
      </c>
      <c r="AD518" s="12">
        <f t="shared" si="69"/>
        <v>0.36249999999999999</v>
      </c>
      <c r="AE518" s="9" t="s">
        <v>35</v>
      </c>
      <c r="AF518" s="8"/>
      <c r="AG518" s="8"/>
      <c r="AH518" s="8"/>
      <c r="AI518" s="8"/>
      <c r="AJ518" s="8"/>
      <c r="AK518" s="13">
        <f t="shared" si="72"/>
        <v>0.41062500000000002</v>
      </c>
      <c r="AL518" s="13">
        <f t="shared" si="73"/>
        <v>-3.217592592592633E-3</v>
      </c>
      <c r="AM518" s="14">
        <f t="shared" si="74"/>
        <v>-0.34750000000000369</v>
      </c>
    </row>
    <row r="519" spans="1:39" x14ac:dyDescent="0.2">
      <c r="A519" s="8"/>
      <c r="B519" s="8" t="s">
        <v>227</v>
      </c>
      <c r="C519" s="8" t="s">
        <v>268</v>
      </c>
      <c r="D519" s="9">
        <v>39</v>
      </c>
      <c r="E519" s="10" t="s">
        <v>28</v>
      </c>
      <c r="F519" s="10" t="s">
        <v>87</v>
      </c>
      <c r="G519" s="10" t="s">
        <v>87</v>
      </c>
      <c r="H519" s="11">
        <v>0.5</v>
      </c>
      <c r="I519" s="9">
        <v>26</v>
      </c>
      <c r="J519" s="9">
        <v>7</v>
      </c>
      <c r="K519" s="9">
        <v>15</v>
      </c>
      <c r="L519" s="9">
        <v>4</v>
      </c>
      <c r="M519" s="9"/>
      <c r="N519" s="9">
        <f t="shared" si="70"/>
        <v>18</v>
      </c>
      <c r="O519" s="12">
        <f t="shared" si="71"/>
        <v>0.34615384615384615</v>
      </c>
      <c r="P519" s="9" t="s">
        <v>35</v>
      </c>
      <c r="Q519" s="9"/>
      <c r="R519" s="9"/>
      <c r="S519" s="9"/>
      <c r="T519" s="9"/>
      <c r="U519" s="9"/>
      <c r="V519" s="8"/>
      <c r="W519" s="11">
        <v>0.5</v>
      </c>
      <c r="X519" s="8">
        <v>80</v>
      </c>
      <c r="Y519" s="8">
        <v>23</v>
      </c>
      <c r="Z519" s="8">
        <v>45</v>
      </c>
      <c r="AA519" s="8">
        <v>12</v>
      </c>
      <c r="AB519" s="8">
        <v>0</v>
      </c>
      <c r="AC519" s="9">
        <f t="shared" si="68"/>
        <v>58</v>
      </c>
      <c r="AD519" s="12">
        <f t="shared" si="69"/>
        <v>0.36249999999999999</v>
      </c>
      <c r="AE519" s="9" t="s">
        <v>35</v>
      </c>
      <c r="AF519" s="8"/>
      <c r="AG519" s="8"/>
      <c r="AH519" s="8"/>
      <c r="AI519" s="8"/>
      <c r="AJ519" s="8"/>
      <c r="AK519" s="13">
        <f t="shared" si="72"/>
        <v>0.41062500000000002</v>
      </c>
      <c r="AL519" s="13">
        <f t="shared" si="73"/>
        <v>-6.4471153846153872E-2</v>
      </c>
      <c r="AM519" s="14">
        <f t="shared" si="74"/>
        <v>-3.3524999999999991</v>
      </c>
    </row>
    <row r="520" spans="1:39" x14ac:dyDescent="0.2">
      <c r="A520" s="8"/>
      <c r="B520" s="8" t="s">
        <v>242</v>
      </c>
      <c r="C520" s="8" t="s">
        <v>268</v>
      </c>
      <c r="D520" s="9">
        <v>50</v>
      </c>
      <c r="E520" s="10" t="s">
        <v>28</v>
      </c>
      <c r="F520" s="10" t="s">
        <v>264</v>
      </c>
      <c r="G520" s="10" t="s">
        <v>265</v>
      </c>
      <c r="H520" s="11">
        <v>0.5</v>
      </c>
      <c r="I520" s="9">
        <v>45</v>
      </c>
      <c r="J520" s="9">
        <v>11</v>
      </c>
      <c r="K520" s="9">
        <v>30</v>
      </c>
      <c r="L520" s="9">
        <v>4</v>
      </c>
      <c r="M520" s="9"/>
      <c r="N520" s="9">
        <f t="shared" si="70"/>
        <v>26</v>
      </c>
      <c r="O520" s="12">
        <f t="shared" si="71"/>
        <v>0.28888888888888886</v>
      </c>
      <c r="P520" s="9" t="s">
        <v>72</v>
      </c>
      <c r="Q520" s="9"/>
      <c r="R520" s="9"/>
      <c r="S520" s="9"/>
      <c r="T520" s="9"/>
      <c r="U520" s="9"/>
      <c r="V520" s="8"/>
      <c r="W520" s="11">
        <v>0.5</v>
      </c>
      <c r="X520" s="8">
        <v>80</v>
      </c>
      <c r="Y520" s="8">
        <v>15</v>
      </c>
      <c r="Z520" s="8">
        <v>54</v>
      </c>
      <c r="AA520" s="8">
        <v>11</v>
      </c>
      <c r="AB520" s="8">
        <v>0</v>
      </c>
      <c r="AC520" s="9">
        <f t="shared" si="68"/>
        <v>41</v>
      </c>
      <c r="AD520" s="12">
        <f t="shared" si="69"/>
        <v>0.25624999999999998</v>
      </c>
      <c r="AE520" s="9" t="s">
        <v>72</v>
      </c>
      <c r="AF520" s="8"/>
      <c r="AG520" s="8"/>
      <c r="AH520" s="8"/>
      <c r="AI520" s="8"/>
      <c r="AJ520" s="8"/>
      <c r="AK520" s="13">
        <f t="shared" si="72"/>
        <v>0.34156249999999999</v>
      </c>
      <c r="AL520" s="13">
        <f t="shared" si="73"/>
        <v>-5.2673611111111129E-2</v>
      </c>
      <c r="AM520" s="14">
        <f t="shared" si="74"/>
        <v>-4.7406249999999979</v>
      </c>
    </row>
    <row r="521" spans="1:39" x14ac:dyDescent="0.2">
      <c r="A521" s="8"/>
      <c r="B521" s="8" t="s">
        <v>270</v>
      </c>
      <c r="C521" s="8" t="s">
        <v>268</v>
      </c>
      <c r="D521" s="9">
        <v>57</v>
      </c>
      <c r="E521" s="10" t="s">
        <v>28</v>
      </c>
      <c r="F521" s="10" t="s">
        <v>264</v>
      </c>
      <c r="G521" s="10" t="s">
        <v>265</v>
      </c>
      <c r="H521" s="11">
        <v>0.5</v>
      </c>
      <c r="I521" s="9">
        <v>32</v>
      </c>
      <c r="J521" s="9">
        <v>1</v>
      </c>
      <c r="K521" s="9">
        <v>23</v>
      </c>
      <c r="L521" s="9">
        <v>8</v>
      </c>
      <c r="M521" s="9"/>
      <c r="N521" s="9">
        <f t="shared" si="70"/>
        <v>10</v>
      </c>
      <c r="O521" s="12">
        <f t="shared" si="71"/>
        <v>0.15625</v>
      </c>
      <c r="P521" s="9" t="s">
        <v>72</v>
      </c>
      <c r="Q521" s="9"/>
      <c r="R521" s="9"/>
      <c r="S521" s="9"/>
      <c r="T521" s="9"/>
      <c r="U521" s="9"/>
      <c r="V521" s="8"/>
      <c r="W521" s="11">
        <v>0.5</v>
      </c>
      <c r="X521" s="8">
        <v>80</v>
      </c>
      <c r="Y521" s="8">
        <v>15</v>
      </c>
      <c r="Z521" s="8">
        <v>54</v>
      </c>
      <c r="AA521" s="8">
        <v>11</v>
      </c>
      <c r="AB521" s="8">
        <v>0</v>
      </c>
      <c r="AC521" s="9">
        <f t="shared" si="68"/>
        <v>41</v>
      </c>
      <c r="AD521" s="12">
        <f t="shared" si="69"/>
        <v>0.25624999999999998</v>
      </c>
      <c r="AE521" s="9" t="s">
        <v>72</v>
      </c>
      <c r="AF521" s="8"/>
      <c r="AG521" s="8"/>
      <c r="AH521" s="8"/>
      <c r="AI521" s="8"/>
      <c r="AJ521" s="8"/>
      <c r="AK521" s="13">
        <f t="shared" si="72"/>
        <v>0.34156249999999999</v>
      </c>
      <c r="AL521" s="13">
        <f t="shared" si="73"/>
        <v>-0.18531249999999999</v>
      </c>
      <c r="AM521" s="14">
        <f t="shared" si="74"/>
        <v>-11.86</v>
      </c>
    </row>
    <row r="522" spans="1:39" x14ac:dyDescent="0.2">
      <c r="A522" s="8"/>
      <c r="B522" s="8" t="s">
        <v>167</v>
      </c>
      <c r="C522" s="8" t="s">
        <v>268</v>
      </c>
      <c r="D522" s="9">
        <v>57</v>
      </c>
      <c r="E522" s="10" t="s">
        <v>28</v>
      </c>
      <c r="F522" s="10" t="s">
        <v>264</v>
      </c>
      <c r="G522" s="10" t="s">
        <v>265</v>
      </c>
      <c r="H522" s="11">
        <v>0.5</v>
      </c>
      <c r="I522" s="9">
        <v>3</v>
      </c>
      <c r="J522" s="9">
        <v>0</v>
      </c>
      <c r="K522" s="9">
        <v>3</v>
      </c>
      <c r="L522" s="9">
        <v>0</v>
      </c>
      <c r="M522" s="9"/>
      <c r="N522" s="9">
        <f t="shared" si="70"/>
        <v>0</v>
      </c>
      <c r="O522" s="12">
        <f t="shared" si="71"/>
        <v>0</v>
      </c>
      <c r="P522" s="9" t="s">
        <v>72</v>
      </c>
      <c r="Q522" s="9"/>
      <c r="R522" s="9"/>
      <c r="S522" s="9"/>
      <c r="T522" s="9"/>
      <c r="U522" s="9"/>
      <c r="V522" s="8"/>
      <c r="W522" s="11">
        <v>0.5</v>
      </c>
      <c r="X522" s="8">
        <v>80</v>
      </c>
      <c r="Y522" s="8">
        <v>15</v>
      </c>
      <c r="Z522" s="8">
        <v>54</v>
      </c>
      <c r="AA522" s="8">
        <v>11</v>
      </c>
      <c r="AB522" s="8">
        <v>0</v>
      </c>
      <c r="AC522" s="9">
        <f t="shared" si="68"/>
        <v>41</v>
      </c>
      <c r="AD522" s="12">
        <f t="shared" si="69"/>
        <v>0.25624999999999998</v>
      </c>
      <c r="AE522" s="9" t="s">
        <v>72</v>
      </c>
      <c r="AF522" s="8"/>
      <c r="AG522" s="8"/>
      <c r="AH522" s="8"/>
      <c r="AI522" s="8"/>
      <c r="AJ522" s="8"/>
      <c r="AK522" s="13">
        <f t="shared" si="72"/>
        <v>0.34156249999999999</v>
      </c>
      <c r="AL522" s="13">
        <f t="shared" si="73"/>
        <v>-0.34156249999999999</v>
      </c>
      <c r="AM522" s="14">
        <f t="shared" si="74"/>
        <v>-2.0493749999999999</v>
      </c>
    </row>
    <row r="523" spans="1:39" x14ac:dyDescent="0.2">
      <c r="A523" s="8"/>
      <c r="B523" s="8" t="s">
        <v>245</v>
      </c>
      <c r="C523" s="8" t="s">
        <v>268</v>
      </c>
      <c r="D523" s="9">
        <v>39</v>
      </c>
      <c r="E523" s="10" t="s">
        <v>28</v>
      </c>
      <c r="F523" s="10" t="s">
        <v>199</v>
      </c>
      <c r="G523" s="10" t="s">
        <v>199</v>
      </c>
      <c r="H523" s="11">
        <v>0.5</v>
      </c>
      <c r="I523" s="9">
        <v>80</v>
      </c>
      <c r="J523" s="9">
        <v>38</v>
      </c>
      <c r="K523" s="9">
        <v>33</v>
      </c>
      <c r="L523" s="9">
        <v>9</v>
      </c>
      <c r="M523" s="9"/>
      <c r="N523" s="9">
        <f t="shared" si="70"/>
        <v>85</v>
      </c>
      <c r="O523" s="12">
        <f t="shared" si="71"/>
        <v>0.53125</v>
      </c>
      <c r="P523" s="9" t="s">
        <v>43</v>
      </c>
      <c r="Q523" s="9">
        <v>9</v>
      </c>
      <c r="R523" s="9">
        <v>5</v>
      </c>
      <c r="S523" s="9">
        <v>4</v>
      </c>
      <c r="T523" s="9">
        <v>0</v>
      </c>
      <c r="U523" s="9">
        <v>0.55600000000000005</v>
      </c>
      <c r="V523" s="8"/>
      <c r="W523" s="11">
        <v>0.5</v>
      </c>
      <c r="X523" s="8">
        <v>80</v>
      </c>
      <c r="Y523" s="8">
        <v>42</v>
      </c>
      <c r="Z523" s="8">
        <v>17</v>
      </c>
      <c r="AA523" s="8">
        <v>21</v>
      </c>
      <c r="AB523" s="8">
        <v>0</v>
      </c>
      <c r="AC523" s="9">
        <f t="shared" si="68"/>
        <v>105</v>
      </c>
      <c r="AD523" s="12">
        <f t="shared" si="69"/>
        <v>0.65625</v>
      </c>
      <c r="AE523" s="9" t="s">
        <v>43</v>
      </c>
      <c r="AF523" s="8">
        <v>3</v>
      </c>
      <c r="AG523" s="8">
        <v>1</v>
      </c>
      <c r="AH523" s="8">
        <v>2</v>
      </c>
      <c r="AI523" s="8">
        <v>0</v>
      </c>
      <c r="AJ523" s="8">
        <v>0.33300000000000002</v>
      </c>
      <c r="AK523" s="13">
        <f t="shared" si="72"/>
        <v>0.6015625</v>
      </c>
      <c r="AL523" s="13">
        <f t="shared" si="73"/>
        <v>-7.03125E-2</v>
      </c>
      <c r="AM523" s="14">
        <f t="shared" si="74"/>
        <v>-11.25</v>
      </c>
    </row>
    <row r="524" spans="1:39" x14ac:dyDescent="0.2">
      <c r="A524" s="8"/>
      <c r="B524" s="8" t="s">
        <v>271</v>
      </c>
      <c r="C524" s="8" t="s">
        <v>268</v>
      </c>
      <c r="D524" s="9">
        <v>39</v>
      </c>
      <c r="E524" s="10" t="s">
        <v>28</v>
      </c>
      <c r="F524" s="10" t="s">
        <v>201</v>
      </c>
      <c r="G524" s="10" t="s">
        <v>202</v>
      </c>
      <c r="H524" s="11">
        <v>0.5</v>
      </c>
      <c r="I524" s="9">
        <v>80</v>
      </c>
      <c r="J524" s="9">
        <v>20</v>
      </c>
      <c r="K524" s="9">
        <v>53</v>
      </c>
      <c r="L524" s="9">
        <v>7</v>
      </c>
      <c r="M524" s="9"/>
      <c r="N524" s="9">
        <f t="shared" si="70"/>
        <v>47</v>
      </c>
      <c r="O524" s="12">
        <f t="shared" si="71"/>
        <v>0.29375000000000001</v>
      </c>
      <c r="P524" s="9" t="s">
        <v>35</v>
      </c>
      <c r="Q524" s="9"/>
      <c r="R524" s="9"/>
      <c r="S524" s="9"/>
      <c r="T524" s="9"/>
      <c r="U524" s="9"/>
      <c r="V524" s="8"/>
      <c r="W524" s="11">
        <v>0.5</v>
      </c>
      <c r="X524" s="8">
        <v>80</v>
      </c>
      <c r="Y524" s="8">
        <v>23</v>
      </c>
      <c r="Z524" s="8">
        <v>50</v>
      </c>
      <c r="AA524" s="8">
        <v>7</v>
      </c>
      <c r="AB524" s="8">
        <v>0</v>
      </c>
      <c r="AC524" s="9">
        <f t="shared" si="68"/>
        <v>53</v>
      </c>
      <c r="AD524" s="12">
        <f t="shared" si="69"/>
        <v>0.33124999999999999</v>
      </c>
      <c r="AE524" s="9" t="s">
        <v>35</v>
      </c>
      <c r="AF524" s="8"/>
      <c r="AG524" s="8"/>
      <c r="AH524" s="8"/>
      <c r="AI524" s="8"/>
      <c r="AJ524" s="8"/>
      <c r="AK524" s="13">
        <f t="shared" si="72"/>
        <v>0.39031250000000001</v>
      </c>
      <c r="AL524" s="13">
        <f t="shared" si="73"/>
        <v>-9.6562499999999996E-2</v>
      </c>
      <c r="AM524" s="14">
        <f t="shared" si="74"/>
        <v>-15.450000000000003</v>
      </c>
    </row>
    <row r="525" spans="1:39" x14ac:dyDescent="0.2">
      <c r="A525" s="8"/>
      <c r="B525" s="8" t="s">
        <v>210</v>
      </c>
      <c r="C525" s="8" t="s">
        <v>268</v>
      </c>
      <c r="D525" s="9">
        <v>42</v>
      </c>
      <c r="E525" s="10" t="s">
        <v>28</v>
      </c>
      <c r="F525" s="10" t="s">
        <v>29</v>
      </c>
      <c r="G525" s="10" t="s">
        <v>29</v>
      </c>
      <c r="H525" s="11">
        <v>0.5</v>
      </c>
      <c r="I525" s="9">
        <v>80</v>
      </c>
      <c r="J525" s="9">
        <v>58</v>
      </c>
      <c r="K525" s="9">
        <v>11</v>
      </c>
      <c r="L525" s="9">
        <v>11</v>
      </c>
      <c r="M525" s="9"/>
      <c r="N525" s="9">
        <f t="shared" si="70"/>
        <v>127</v>
      </c>
      <c r="O525" s="12">
        <f t="shared" si="71"/>
        <v>0.79374999999999996</v>
      </c>
      <c r="P525" s="9" t="s">
        <v>30</v>
      </c>
      <c r="Q525" s="9">
        <v>13</v>
      </c>
      <c r="R525" s="9">
        <v>12</v>
      </c>
      <c r="S525" s="9">
        <v>1</v>
      </c>
      <c r="T525" s="9">
        <v>0</v>
      </c>
      <c r="U525" s="9">
        <v>0.92300000000000004</v>
      </c>
      <c r="V525" s="8" t="s">
        <v>44</v>
      </c>
      <c r="W525" s="11">
        <v>0.5</v>
      </c>
      <c r="X525" s="8">
        <v>80</v>
      </c>
      <c r="Y525" s="8">
        <v>47</v>
      </c>
      <c r="Z525" s="8">
        <v>14</v>
      </c>
      <c r="AA525" s="8">
        <v>19</v>
      </c>
      <c r="AB525" s="8">
        <v>0</v>
      </c>
      <c r="AC525" s="9">
        <f t="shared" si="68"/>
        <v>113</v>
      </c>
      <c r="AD525" s="12">
        <f t="shared" si="69"/>
        <v>0.70625000000000004</v>
      </c>
      <c r="AE525" s="9" t="s">
        <v>30</v>
      </c>
      <c r="AF525" s="8">
        <v>11</v>
      </c>
      <c r="AG525" s="8">
        <v>6</v>
      </c>
      <c r="AH525" s="8">
        <v>5</v>
      </c>
      <c r="AI525" s="8">
        <v>0</v>
      </c>
      <c r="AJ525" s="8">
        <v>0.54500000000000004</v>
      </c>
      <c r="AK525" s="13">
        <f t="shared" si="72"/>
        <v>0.63406249999999997</v>
      </c>
      <c r="AL525" s="13">
        <f t="shared" si="73"/>
        <v>0.15968749999999998</v>
      </c>
      <c r="AM525" s="14">
        <f t="shared" si="74"/>
        <v>25.550000000000011</v>
      </c>
    </row>
    <row r="526" spans="1:39" x14ac:dyDescent="0.2">
      <c r="A526" s="8"/>
      <c r="B526" s="8" t="s">
        <v>232</v>
      </c>
      <c r="C526" s="8" t="s">
        <v>268</v>
      </c>
      <c r="D526" s="9">
        <v>43</v>
      </c>
      <c r="E526" s="10" t="s">
        <v>28</v>
      </c>
      <c r="F526" s="10" t="s">
        <v>247</v>
      </c>
      <c r="G526" s="10" t="s">
        <v>247</v>
      </c>
      <c r="H526" s="11">
        <v>0.5</v>
      </c>
      <c r="I526" s="9">
        <v>80</v>
      </c>
      <c r="J526" s="9">
        <v>42</v>
      </c>
      <c r="K526" s="9">
        <v>21</v>
      </c>
      <c r="L526" s="9">
        <v>17</v>
      </c>
      <c r="M526" s="9"/>
      <c r="N526" s="9">
        <f t="shared" si="70"/>
        <v>101</v>
      </c>
      <c r="O526" s="12">
        <f t="shared" si="71"/>
        <v>0.63124999999999998</v>
      </c>
      <c r="P526" s="9" t="s">
        <v>43</v>
      </c>
      <c r="Q526" s="9">
        <v>13</v>
      </c>
      <c r="R526" s="9">
        <v>7</v>
      </c>
      <c r="S526" s="9">
        <v>6</v>
      </c>
      <c r="T526" s="9">
        <v>0</v>
      </c>
      <c r="U526" s="9">
        <v>0.53800000000000003</v>
      </c>
      <c r="V526" s="8"/>
      <c r="W526" s="11">
        <v>0.5</v>
      </c>
      <c r="X526" s="8">
        <v>80</v>
      </c>
      <c r="Y526" s="8">
        <v>33</v>
      </c>
      <c r="Z526" s="8">
        <v>25</v>
      </c>
      <c r="AA526" s="8">
        <v>22</v>
      </c>
      <c r="AB526" s="8">
        <v>0</v>
      </c>
      <c r="AC526" s="9">
        <f t="shared" si="68"/>
        <v>88</v>
      </c>
      <c r="AD526" s="12">
        <f t="shared" si="69"/>
        <v>0.55000000000000004</v>
      </c>
      <c r="AE526" s="9" t="s">
        <v>39</v>
      </c>
      <c r="AF526" s="8">
        <v>17</v>
      </c>
      <c r="AG526" s="8">
        <v>9</v>
      </c>
      <c r="AH526" s="8">
        <v>8</v>
      </c>
      <c r="AI526" s="8">
        <v>0</v>
      </c>
      <c r="AJ526" s="8">
        <v>0.52900000000000003</v>
      </c>
      <c r="AK526" s="13">
        <f t="shared" si="72"/>
        <v>0.53249999999999997</v>
      </c>
      <c r="AL526" s="13">
        <f t="shared" si="73"/>
        <v>9.8750000000000004E-2</v>
      </c>
      <c r="AM526" s="14">
        <f t="shared" si="74"/>
        <v>15.800000000000011</v>
      </c>
    </row>
    <row r="527" spans="1:39" x14ac:dyDescent="0.2">
      <c r="A527" s="8"/>
      <c r="B527" s="8" t="s">
        <v>272</v>
      </c>
      <c r="C527" s="8" t="s">
        <v>268</v>
      </c>
      <c r="D527" s="9">
        <v>37</v>
      </c>
      <c r="E527" s="10" t="s">
        <v>28</v>
      </c>
      <c r="F527" s="10" t="s">
        <v>92</v>
      </c>
      <c r="G527" s="10" t="s">
        <v>92</v>
      </c>
      <c r="H527" s="11">
        <v>0.5</v>
      </c>
      <c r="I527" s="9">
        <v>41</v>
      </c>
      <c r="J527" s="9">
        <v>14</v>
      </c>
      <c r="K527" s="9">
        <v>22</v>
      </c>
      <c r="L527" s="9">
        <v>5</v>
      </c>
      <c r="M527" s="9"/>
      <c r="N527" s="9">
        <f t="shared" si="70"/>
        <v>33</v>
      </c>
      <c r="O527" s="12">
        <f t="shared" si="71"/>
        <v>0.40243902439024393</v>
      </c>
      <c r="P527" s="9" t="s">
        <v>35</v>
      </c>
      <c r="Q527" s="9"/>
      <c r="R527" s="9"/>
      <c r="S527" s="9"/>
      <c r="T527" s="9"/>
      <c r="U527" s="9"/>
      <c r="V527" s="8"/>
      <c r="W527" s="11">
        <v>0.5</v>
      </c>
      <c r="X527" s="8">
        <v>80</v>
      </c>
      <c r="Y527" s="8">
        <v>37</v>
      </c>
      <c r="Z527" s="8">
        <v>29</v>
      </c>
      <c r="AA527" s="8">
        <v>14</v>
      </c>
      <c r="AB527" s="8">
        <v>0</v>
      </c>
      <c r="AC527" s="9">
        <f t="shared" si="68"/>
        <v>88</v>
      </c>
      <c r="AD527" s="12">
        <f t="shared" si="69"/>
        <v>0.55000000000000004</v>
      </c>
      <c r="AE527" s="9" t="s">
        <v>43</v>
      </c>
      <c r="AF527" s="8">
        <v>3</v>
      </c>
      <c r="AG527" s="8">
        <v>1</v>
      </c>
      <c r="AH527" s="8">
        <v>2</v>
      </c>
      <c r="AI527" s="8">
        <v>0</v>
      </c>
      <c r="AJ527" s="8">
        <v>0.33300000000000002</v>
      </c>
      <c r="AK527" s="13">
        <f t="shared" si="72"/>
        <v>0.53249999999999997</v>
      </c>
      <c r="AL527" s="13">
        <f t="shared" si="73"/>
        <v>-0.13006097560975605</v>
      </c>
      <c r="AM527" s="14">
        <f t="shared" si="74"/>
        <v>-10.664999999999999</v>
      </c>
    </row>
    <row r="528" spans="1:39" x14ac:dyDescent="0.2">
      <c r="A528" s="8"/>
      <c r="B528" s="8" t="s">
        <v>273</v>
      </c>
      <c r="C528" s="8" t="s">
        <v>268</v>
      </c>
      <c r="D528" s="9">
        <v>43</v>
      </c>
      <c r="E528" s="10" t="s">
        <v>28</v>
      </c>
      <c r="F528" s="10" t="s">
        <v>92</v>
      </c>
      <c r="G528" s="10" t="s">
        <v>92</v>
      </c>
      <c r="H528" s="11">
        <v>0.5</v>
      </c>
      <c r="I528" s="9">
        <v>39</v>
      </c>
      <c r="J528" s="9">
        <v>15</v>
      </c>
      <c r="K528" s="9">
        <v>20</v>
      </c>
      <c r="L528" s="9">
        <v>4</v>
      </c>
      <c r="M528" s="9"/>
      <c r="N528" s="9">
        <f t="shared" si="70"/>
        <v>34</v>
      </c>
      <c r="O528" s="12">
        <f t="shared" si="71"/>
        <v>0.4358974358974359</v>
      </c>
      <c r="P528" s="9" t="s">
        <v>35</v>
      </c>
      <c r="Q528" s="9"/>
      <c r="R528" s="9"/>
      <c r="S528" s="9"/>
      <c r="T528" s="9"/>
      <c r="U528" s="9"/>
      <c r="V528" s="8"/>
      <c r="W528" s="11">
        <v>0.5</v>
      </c>
      <c r="X528" s="8">
        <v>80</v>
      </c>
      <c r="Y528" s="8">
        <v>37</v>
      </c>
      <c r="Z528" s="8">
        <v>29</v>
      </c>
      <c r="AA528" s="8">
        <v>14</v>
      </c>
      <c r="AB528" s="8">
        <v>0</v>
      </c>
      <c r="AC528" s="9">
        <f t="shared" si="68"/>
        <v>88</v>
      </c>
      <c r="AD528" s="12">
        <f t="shared" si="69"/>
        <v>0.55000000000000004</v>
      </c>
      <c r="AE528" s="9" t="s">
        <v>43</v>
      </c>
      <c r="AF528" s="8">
        <v>3</v>
      </c>
      <c r="AG528" s="8">
        <v>1</v>
      </c>
      <c r="AH528" s="8">
        <v>2</v>
      </c>
      <c r="AI528" s="8">
        <v>0</v>
      </c>
      <c r="AJ528" s="8">
        <v>0.33300000000000002</v>
      </c>
      <c r="AK528" s="13">
        <f t="shared" si="72"/>
        <v>0.53249999999999997</v>
      </c>
      <c r="AL528" s="13">
        <f t="shared" si="73"/>
        <v>-9.660256410256407E-2</v>
      </c>
      <c r="AM528" s="14">
        <f t="shared" si="74"/>
        <v>-7.5349999999999966</v>
      </c>
    </row>
    <row r="529" spans="1:39" x14ac:dyDescent="0.2">
      <c r="A529" s="8"/>
      <c r="B529" s="8" t="s">
        <v>237</v>
      </c>
      <c r="C529" s="8" t="s">
        <v>268</v>
      </c>
      <c r="D529" s="9">
        <v>50</v>
      </c>
      <c r="E529" s="10" t="s">
        <v>28</v>
      </c>
      <c r="F529" s="10" t="s">
        <v>207</v>
      </c>
      <c r="G529" s="10" t="s">
        <v>207</v>
      </c>
      <c r="H529" s="11">
        <v>0.5</v>
      </c>
      <c r="I529" s="9">
        <v>80</v>
      </c>
      <c r="J529" s="9">
        <v>51</v>
      </c>
      <c r="K529" s="9">
        <v>13</v>
      </c>
      <c r="L529" s="9">
        <v>16</v>
      </c>
      <c r="M529" s="9"/>
      <c r="N529" s="9">
        <f t="shared" si="70"/>
        <v>118</v>
      </c>
      <c r="O529" s="12">
        <f t="shared" si="71"/>
        <v>0.73750000000000004</v>
      </c>
      <c r="P529" s="9" t="s">
        <v>30</v>
      </c>
      <c r="Q529" s="9">
        <v>16</v>
      </c>
      <c r="R529" s="9">
        <v>8</v>
      </c>
      <c r="S529" s="9">
        <v>8</v>
      </c>
      <c r="T529" s="9">
        <v>0</v>
      </c>
      <c r="U529" s="9">
        <v>0.5</v>
      </c>
      <c r="V529" s="8"/>
      <c r="W529" s="11">
        <v>0.5</v>
      </c>
      <c r="X529" s="8">
        <v>80</v>
      </c>
      <c r="Y529" s="8">
        <v>51</v>
      </c>
      <c r="Z529" s="8">
        <v>18</v>
      </c>
      <c r="AA529" s="8">
        <v>11</v>
      </c>
      <c r="AB529" s="8">
        <v>0</v>
      </c>
      <c r="AC529" s="9">
        <f t="shared" si="68"/>
        <v>113</v>
      </c>
      <c r="AD529" s="12">
        <f t="shared" si="69"/>
        <v>0.70625000000000004</v>
      </c>
      <c r="AE529" s="9" t="s">
        <v>30</v>
      </c>
      <c r="AF529" s="8">
        <v>17</v>
      </c>
      <c r="AG529" s="8">
        <v>12</v>
      </c>
      <c r="AH529" s="8">
        <v>5</v>
      </c>
      <c r="AI529" s="8">
        <v>0</v>
      </c>
      <c r="AJ529" s="8">
        <v>0.70599999999999996</v>
      </c>
      <c r="AK529" s="13">
        <f t="shared" si="72"/>
        <v>0.63406249999999997</v>
      </c>
      <c r="AL529" s="13">
        <f t="shared" si="73"/>
        <v>0.10343750000000007</v>
      </c>
      <c r="AM529" s="14">
        <f t="shared" si="74"/>
        <v>16.550000000000011</v>
      </c>
    </row>
    <row r="530" spans="1:39" x14ac:dyDescent="0.2">
      <c r="A530" s="8"/>
      <c r="B530" s="8" t="s">
        <v>249</v>
      </c>
      <c r="C530" s="8" t="s">
        <v>268</v>
      </c>
      <c r="D530" s="9">
        <v>43</v>
      </c>
      <c r="E530" s="10" t="s">
        <v>28</v>
      </c>
      <c r="F530" s="10" t="s">
        <v>208</v>
      </c>
      <c r="G530" s="10" t="s">
        <v>208</v>
      </c>
      <c r="H530" s="11">
        <v>0.5</v>
      </c>
      <c r="I530" s="9">
        <v>37</v>
      </c>
      <c r="J530" s="9">
        <v>20</v>
      </c>
      <c r="K530" s="9">
        <v>10</v>
      </c>
      <c r="L530" s="9">
        <v>7</v>
      </c>
      <c r="M530" s="9"/>
      <c r="N530" s="9">
        <f t="shared" si="70"/>
        <v>47</v>
      </c>
      <c r="O530" s="12">
        <f t="shared" si="71"/>
        <v>0.63513513513513509</v>
      </c>
      <c r="P530" s="9" t="s">
        <v>39</v>
      </c>
      <c r="Q530" s="9">
        <v>3</v>
      </c>
      <c r="R530" s="9">
        <v>1</v>
      </c>
      <c r="S530" s="9">
        <v>2</v>
      </c>
      <c r="T530" s="9">
        <v>0</v>
      </c>
      <c r="U530" s="9">
        <v>0.33300000000000002</v>
      </c>
      <c r="V530" s="8"/>
      <c r="W530" s="11">
        <v>0.5</v>
      </c>
      <c r="X530" s="8">
        <v>80</v>
      </c>
      <c r="Y530" s="8">
        <v>37</v>
      </c>
      <c r="Z530" s="8">
        <v>28</v>
      </c>
      <c r="AA530" s="8">
        <v>15</v>
      </c>
      <c r="AB530" s="8">
        <v>0</v>
      </c>
      <c r="AC530" s="9">
        <f t="shared" si="68"/>
        <v>89</v>
      </c>
      <c r="AD530" s="12">
        <f t="shared" si="69"/>
        <v>0.55625000000000002</v>
      </c>
      <c r="AE530" s="9" t="s">
        <v>39</v>
      </c>
      <c r="AF530" s="8">
        <v>9</v>
      </c>
      <c r="AG530" s="8">
        <v>5</v>
      </c>
      <c r="AH530" s="8">
        <v>4</v>
      </c>
      <c r="AI530" s="8">
        <v>0</v>
      </c>
      <c r="AJ530" s="8">
        <v>0.55600000000000005</v>
      </c>
      <c r="AK530" s="13">
        <f t="shared" si="72"/>
        <v>0.53656250000000005</v>
      </c>
      <c r="AL530" s="13">
        <f t="shared" si="73"/>
        <v>9.8572635135135034E-2</v>
      </c>
      <c r="AM530" s="14">
        <f t="shared" si="74"/>
        <v>7.2943749999999952</v>
      </c>
    </row>
    <row r="531" spans="1:39" x14ac:dyDescent="0.2">
      <c r="A531" s="8"/>
      <c r="B531" s="8" t="s">
        <v>258</v>
      </c>
      <c r="C531" s="8" t="s">
        <v>268</v>
      </c>
      <c r="D531" s="9">
        <v>43</v>
      </c>
      <c r="E531" s="10" t="s">
        <v>28</v>
      </c>
      <c r="F531" s="10" t="s">
        <v>208</v>
      </c>
      <c r="G531" s="10" t="s">
        <v>208</v>
      </c>
      <c r="H531" s="11">
        <v>0.5</v>
      </c>
      <c r="I531" s="9">
        <v>43</v>
      </c>
      <c r="J531" s="9">
        <v>15</v>
      </c>
      <c r="K531" s="9">
        <v>23</v>
      </c>
      <c r="L531" s="9">
        <v>5</v>
      </c>
      <c r="M531" s="9"/>
      <c r="N531" s="9">
        <f t="shared" si="70"/>
        <v>35</v>
      </c>
      <c r="O531" s="12">
        <f t="shared" si="71"/>
        <v>0.40697674418604651</v>
      </c>
      <c r="P531" s="9" t="s">
        <v>39</v>
      </c>
      <c r="Q531" s="9"/>
      <c r="R531" s="9"/>
      <c r="S531" s="9"/>
      <c r="T531" s="9"/>
      <c r="U531" s="9"/>
      <c r="V531" s="8"/>
      <c r="W531" s="11">
        <v>0.5</v>
      </c>
      <c r="X531" s="8">
        <v>80</v>
      </c>
      <c r="Y531" s="8">
        <v>37</v>
      </c>
      <c r="Z531" s="8">
        <v>28</v>
      </c>
      <c r="AA531" s="8">
        <v>15</v>
      </c>
      <c r="AB531" s="8">
        <v>0</v>
      </c>
      <c r="AC531" s="9">
        <f t="shared" si="68"/>
        <v>89</v>
      </c>
      <c r="AD531" s="12">
        <f t="shared" si="69"/>
        <v>0.55625000000000002</v>
      </c>
      <c r="AE531" s="9" t="s">
        <v>39</v>
      </c>
      <c r="AF531" s="8">
        <v>9</v>
      </c>
      <c r="AG531" s="8">
        <v>5</v>
      </c>
      <c r="AH531" s="8">
        <v>4</v>
      </c>
      <c r="AI531" s="8">
        <v>0</v>
      </c>
      <c r="AJ531" s="8">
        <v>0.55600000000000005</v>
      </c>
      <c r="AK531" s="13">
        <f t="shared" si="72"/>
        <v>0.53656250000000005</v>
      </c>
      <c r="AL531" s="13">
        <f t="shared" si="73"/>
        <v>-0.12958575581395354</v>
      </c>
      <c r="AM531" s="14">
        <f t="shared" si="74"/>
        <v>-11.144375000000004</v>
      </c>
    </row>
    <row r="532" spans="1:39" x14ac:dyDescent="0.2">
      <c r="A532" s="8"/>
      <c r="B532" s="8" t="s">
        <v>244</v>
      </c>
      <c r="C532" s="8" t="s">
        <v>268</v>
      </c>
      <c r="D532" s="9">
        <v>40</v>
      </c>
      <c r="E532" s="10" t="s">
        <v>28</v>
      </c>
      <c r="F532" s="10" t="s">
        <v>209</v>
      </c>
      <c r="G532" s="10" t="s">
        <v>209</v>
      </c>
      <c r="H532" s="11">
        <v>0.5</v>
      </c>
      <c r="I532" s="9">
        <v>29</v>
      </c>
      <c r="J532" s="9">
        <v>9</v>
      </c>
      <c r="K532" s="9">
        <v>15</v>
      </c>
      <c r="L532" s="9">
        <v>5</v>
      </c>
      <c r="M532" s="9"/>
      <c r="N532" s="9">
        <f t="shared" si="70"/>
        <v>23</v>
      </c>
      <c r="O532" s="12">
        <f t="shared" si="71"/>
        <v>0.39655172413793105</v>
      </c>
      <c r="P532" s="9" t="s">
        <v>39</v>
      </c>
      <c r="Q532" s="9"/>
      <c r="R532" s="9"/>
      <c r="S532" s="9"/>
      <c r="T532" s="9"/>
      <c r="U532" s="9"/>
      <c r="V532" s="8"/>
      <c r="W532" s="11">
        <v>0.5</v>
      </c>
      <c r="X532" s="8">
        <v>80</v>
      </c>
      <c r="Y532" s="8">
        <v>35</v>
      </c>
      <c r="Z532" s="8">
        <v>31</v>
      </c>
      <c r="AA532" s="8">
        <v>14</v>
      </c>
      <c r="AB532" s="8">
        <v>0</v>
      </c>
      <c r="AC532" s="9">
        <f t="shared" si="68"/>
        <v>84</v>
      </c>
      <c r="AD532" s="12">
        <f t="shared" si="69"/>
        <v>0.52500000000000002</v>
      </c>
      <c r="AE532" s="9" t="s">
        <v>43</v>
      </c>
      <c r="AF532" s="8">
        <v>2</v>
      </c>
      <c r="AG532" s="8">
        <v>0</v>
      </c>
      <c r="AH532" s="8">
        <v>2</v>
      </c>
      <c r="AI532" s="8">
        <v>0</v>
      </c>
      <c r="AJ532" s="8">
        <v>0</v>
      </c>
      <c r="AK532" s="13">
        <f t="shared" si="72"/>
        <v>0.51624999999999999</v>
      </c>
      <c r="AL532" s="13">
        <f t="shared" si="73"/>
        <v>-0.11969827586206894</v>
      </c>
      <c r="AM532" s="14">
        <f t="shared" si="74"/>
        <v>-6.942499999999999</v>
      </c>
    </row>
    <row r="533" spans="1:39" x14ac:dyDescent="0.2">
      <c r="A533" s="8"/>
      <c r="B533" s="8" t="s">
        <v>274</v>
      </c>
      <c r="C533" s="8" t="s">
        <v>268</v>
      </c>
      <c r="D533" s="9">
        <v>43</v>
      </c>
      <c r="E533" s="10" t="s">
        <v>28</v>
      </c>
      <c r="F533" s="10" t="s">
        <v>209</v>
      </c>
      <c r="G533" s="10" t="s">
        <v>209</v>
      </c>
      <c r="H533" s="11">
        <v>0.5</v>
      </c>
      <c r="I533" s="9">
        <v>43</v>
      </c>
      <c r="J533" s="9">
        <v>17</v>
      </c>
      <c r="K533" s="9">
        <v>17</v>
      </c>
      <c r="L533" s="9">
        <v>9</v>
      </c>
      <c r="M533" s="9"/>
      <c r="N533" s="9">
        <f t="shared" si="70"/>
        <v>43</v>
      </c>
      <c r="O533" s="12">
        <f t="shared" si="71"/>
        <v>0.5</v>
      </c>
      <c r="P533" s="9" t="s">
        <v>39</v>
      </c>
      <c r="Q533" s="9">
        <v>3</v>
      </c>
      <c r="R533" s="9">
        <v>1</v>
      </c>
      <c r="S533" s="9">
        <v>2</v>
      </c>
      <c r="T533" s="9">
        <v>0</v>
      </c>
      <c r="U533" s="9">
        <v>0.33300000000000002</v>
      </c>
      <c r="V533" s="8"/>
      <c r="W533" s="11">
        <v>0.5</v>
      </c>
      <c r="X533" s="8">
        <v>80</v>
      </c>
      <c r="Y533" s="8">
        <v>35</v>
      </c>
      <c r="Z533" s="8">
        <v>31</v>
      </c>
      <c r="AA533" s="8">
        <v>14</v>
      </c>
      <c r="AB533" s="8">
        <v>0</v>
      </c>
      <c r="AC533" s="9">
        <f t="shared" si="68"/>
        <v>84</v>
      </c>
      <c r="AD533" s="12">
        <f t="shared" si="69"/>
        <v>0.52500000000000002</v>
      </c>
      <c r="AE533" s="9" t="s">
        <v>43</v>
      </c>
      <c r="AF533" s="8">
        <v>2</v>
      </c>
      <c r="AG533" s="8">
        <v>0</v>
      </c>
      <c r="AH533" s="8">
        <v>2</v>
      </c>
      <c r="AI533" s="8">
        <v>0</v>
      </c>
      <c r="AJ533" s="8">
        <v>0</v>
      </c>
      <c r="AK533" s="13">
        <f t="shared" si="72"/>
        <v>0.51624999999999999</v>
      </c>
      <c r="AL533" s="13">
        <f t="shared" si="73"/>
        <v>-1.6249999999999987E-2</v>
      </c>
      <c r="AM533" s="14">
        <f t="shared" si="74"/>
        <v>-1.3975000000000009</v>
      </c>
    </row>
    <row r="534" spans="1:39" x14ac:dyDescent="0.2">
      <c r="A534" s="8"/>
      <c r="B534" s="8" t="s">
        <v>158</v>
      </c>
      <c r="C534" s="8" t="s">
        <v>268</v>
      </c>
      <c r="D534" s="9">
        <v>63</v>
      </c>
      <c r="E534" s="10" t="s">
        <v>28</v>
      </c>
      <c r="F534" s="10" t="s">
        <v>209</v>
      </c>
      <c r="G534" s="10" t="s">
        <v>209</v>
      </c>
      <c r="H534" s="11">
        <v>0.5</v>
      </c>
      <c r="I534" s="9">
        <v>8</v>
      </c>
      <c r="J534" s="9">
        <v>3</v>
      </c>
      <c r="K534" s="9">
        <v>5</v>
      </c>
      <c r="L534" s="9">
        <v>0</v>
      </c>
      <c r="M534" s="9"/>
      <c r="N534" s="9">
        <f t="shared" si="70"/>
        <v>6</v>
      </c>
      <c r="O534" s="12">
        <f t="shared" si="71"/>
        <v>0.375</v>
      </c>
      <c r="P534" s="9" t="s">
        <v>39</v>
      </c>
      <c r="Q534" s="9"/>
      <c r="R534" s="9"/>
      <c r="S534" s="9"/>
      <c r="T534" s="9"/>
      <c r="U534" s="9"/>
      <c r="V534" s="8"/>
      <c r="W534" s="11">
        <v>0.5</v>
      </c>
      <c r="X534" s="8">
        <v>80</v>
      </c>
      <c r="Y534" s="8">
        <v>35</v>
      </c>
      <c r="Z534" s="8">
        <v>31</v>
      </c>
      <c r="AA534" s="8">
        <v>14</v>
      </c>
      <c r="AB534" s="8">
        <v>0</v>
      </c>
      <c r="AC534" s="9">
        <f t="shared" si="68"/>
        <v>84</v>
      </c>
      <c r="AD534" s="12">
        <f t="shared" si="69"/>
        <v>0.52500000000000002</v>
      </c>
      <c r="AE534" s="9" t="s">
        <v>43</v>
      </c>
      <c r="AF534" s="8">
        <v>2</v>
      </c>
      <c r="AG534" s="8">
        <v>0</v>
      </c>
      <c r="AH534" s="8">
        <v>2</v>
      </c>
      <c r="AI534" s="8">
        <v>0</v>
      </c>
      <c r="AJ534" s="8">
        <v>0</v>
      </c>
      <c r="AK534" s="13">
        <f t="shared" si="72"/>
        <v>0.51624999999999999</v>
      </c>
      <c r="AL534" s="13">
        <f t="shared" si="73"/>
        <v>-0.14124999999999999</v>
      </c>
      <c r="AM534" s="14">
        <f t="shared" si="74"/>
        <v>-2.2599999999999998</v>
      </c>
    </row>
    <row r="535" spans="1:39" x14ac:dyDescent="0.2">
      <c r="A535" s="8"/>
      <c r="B535" s="8" t="s">
        <v>198</v>
      </c>
      <c r="C535" s="8" t="s">
        <v>268</v>
      </c>
      <c r="D535" s="9">
        <v>48</v>
      </c>
      <c r="E535" s="10" t="s">
        <v>28</v>
      </c>
      <c r="F535" s="10" t="s">
        <v>41</v>
      </c>
      <c r="G535" s="10" t="s">
        <v>41</v>
      </c>
      <c r="H535" s="11">
        <v>0.5</v>
      </c>
      <c r="I535" s="9">
        <v>80</v>
      </c>
      <c r="J535" s="9">
        <v>34</v>
      </c>
      <c r="K535" s="9">
        <v>31</v>
      </c>
      <c r="L535" s="9">
        <v>15</v>
      </c>
      <c r="M535" s="9"/>
      <c r="N535" s="9">
        <f t="shared" si="70"/>
        <v>83</v>
      </c>
      <c r="O535" s="12">
        <f t="shared" si="71"/>
        <v>0.51875000000000004</v>
      </c>
      <c r="P535" s="9" t="s">
        <v>39</v>
      </c>
      <c r="Q535" s="9">
        <v>10</v>
      </c>
      <c r="R535" s="9">
        <v>5</v>
      </c>
      <c r="S535" s="9">
        <v>5</v>
      </c>
      <c r="T535" s="9">
        <v>0</v>
      </c>
      <c r="U535" s="9">
        <v>0.5</v>
      </c>
      <c r="V535" s="8"/>
      <c r="W535" s="11">
        <v>0.5</v>
      </c>
      <c r="X535" s="8">
        <v>80</v>
      </c>
      <c r="Y535" s="8">
        <v>31</v>
      </c>
      <c r="Z535" s="8">
        <v>33</v>
      </c>
      <c r="AA535" s="8">
        <v>16</v>
      </c>
      <c r="AB535" s="8">
        <v>0</v>
      </c>
      <c r="AC535" s="9">
        <f t="shared" si="68"/>
        <v>78</v>
      </c>
      <c r="AD535" s="12">
        <f t="shared" si="69"/>
        <v>0.48749999999999999</v>
      </c>
      <c r="AE535" s="9" t="s">
        <v>39</v>
      </c>
      <c r="AF535" s="8">
        <v>7</v>
      </c>
      <c r="AG535" s="8">
        <v>2</v>
      </c>
      <c r="AH535" s="8">
        <v>5</v>
      </c>
      <c r="AI535" s="8">
        <v>0</v>
      </c>
      <c r="AJ535" s="8">
        <v>0.28600000000000003</v>
      </c>
      <c r="AK535" s="13">
        <f t="shared" si="72"/>
        <v>0.49187500000000001</v>
      </c>
      <c r="AL535" s="13">
        <f t="shared" si="73"/>
        <v>2.6875000000000038E-2</v>
      </c>
      <c r="AM535" s="14">
        <f t="shared" si="74"/>
        <v>4.2999999999999972</v>
      </c>
    </row>
    <row r="536" spans="1:39" x14ac:dyDescent="0.2">
      <c r="A536" s="8"/>
      <c r="B536" s="8" t="s">
        <v>260</v>
      </c>
      <c r="C536" s="8" t="s">
        <v>268</v>
      </c>
      <c r="D536" s="9">
        <v>48</v>
      </c>
      <c r="E536" s="10" t="s">
        <v>28</v>
      </c>
      <c r="F536" s="10" t="s">
        <v>233</v>
      </c>
      <c r="G536" s="10" t="s">
        <v>233</v>
      </c>
      <c r="H536" s="11">
        <v>0.5</v>
      </c>
      <c r="I536" s="9">
        <v>80</v>
      </c>
      <c r="J536" s="9">
        <v>33</v>
      </c>
      <c r="K536" s="9">
        <v>32</v>
      </c>
      <c r="L536" s="9">
        <v>15</v>
      </c>
      <c r="M536" s="9"/>
      <c r="N536" s="9">
        <f t="shared" si="70"/>
        <v>81</v>
      </c>
      <c r="O536" s="12">
        <f t="shared" si="71"/>
        <v>0.50624999999999998</v>
      </c>
      <c r="P536" s="9" t="s">
        <v>43</v>
      </c>
      <c r="Q536" s="9">
        <v>2</v>
      </c>
      <c r="R536" s="9">
        <v>0</v>
      </c>
      <c r="S536" s="9">
        <v>2</v>
      </c>
      <c r="T536" s="9">
        <v>0</v>
      </c>
      <c r="U536" s="9">
        <v>0</v>
      </c>
      <c r="V536" s="8"/>
      <c r="W536" s="11">
        <v>0.5</v>
      </c>
      <c r="X536" s="8">
        <v>80</v>
      </c>
      <c r="Y536" s="8">
        <v>38</v>
      </c>
      <c r="Z536" s="8">
        <v>32</v>
      </c>
      <c r="AA536" s="8">
        <v>10</v>
      </c>
      <c r="AB536" s="8">
        <v>0</v>
      </c>
      <c r="AC536" s="9">
        <f t="shared" si="68"/>
        <v>86</v>
      </c>
      <c r="AD536" s="12">
        <f t="shared" si="69"/>
        <v>0.53749999999999998</v>
      </c>
      <c r="AE536" s="9" t="s">
        <v>30</v>
      </c>
      <c r="AF536" s="8">
        <v>5</v>
      </c>
      <c r="AG536" s="8">
        <v>1</v>
      </c>
      <c r="AH536" s="8">
        <v>4</v>
      </c>
      <c r="AI536" s="8">
        <v>0</v>
      </c>
      <c r="AJ536" s="8">
        <v>0.2</v>
      </c>
      <c r="AK536" s="13">
        <f t="shared" si="72"/>
        <v>0.52437500000000004</v>
      </c>
      <c r="AL536" s="13">
        <f t="shared" si="73"/>
        <v>-1.8125000000000058E-2</v>
      </c>
      <c r="AM536" s="14">
        <f t="shared" si="74"/>
        <v>-2.9000000000000057</v>
      </c>
    </row>
    <row r="537" spans="1:39" x14ac:dyDescent="0.2">
      <c r="A537" s="8"/>
      <c r="B537" s="8" t="s">
        <v>171</v>
      </c>
      <c r="C537" s="8" t="s">
        <v>268</v>
      </c>
      <c r="D537" s="9">
        <v>57</v>
      </c>
      <c r="E537" s="10" t="s">
        <v>28</v>
      </c>
      <c r="F537" s="10" t="s">
        <v>267</v>
      </c>
      <c r="G537" s="10" t="s">
        <v>267</v>
      </c>
      <c r="H537" s="11">
        <v>0.5</v>
      </c>
      <c r="I537" s="9">
        <v>36</v>
      </c>
      <c r="J537" s="9">
        <v>3</v>
      </c>
      <c r="K537" s="9">
        <v>28</v>
      </c>
      <c r="L537" s="9">
        <v>5</v>
      </c>
      <c r="M537" s="9"/>
      <c r="N537" s="9">
        <f t="shared" si="70"/>
        <v>11</v>
      </c>
      <c r="O537" s="12">
        <f t="shared" si="71"/>
        <v>0.15277777777777779</v>
      </c>
      <c r="P537" s="9" t="s">
        <v>72</v>
      </c>
      <c r="Q537" s="9"/>
      <c r="R537" s="9"/>
      <c r="S537" s="9"/>
      <c r="T537" s="9"/>
      <c r="U537" s="9"/>
      <c r="V537" s="8"/>
      <c r="W537" s="11">
        <v>0.5</v>
      </c>
      <c r="X537" s="8">
        <v>80</v>
      </c>
      <c r="Y537" s="8">
        <v>8</v>
      </c>
      <c r="Z537" s="8">
        <v>67</v>
      </c>
      <c r="AA537" s="8">
        <v>5</v>
      </c>
      <c r="AB537" s="8">
        <v>0</v>
      </c>
      <c r="AC537" s="9">
        <f t="shared" si="68"/>
        <v>21</v>
      </c>
      <c r="AD537" s="12">
        <f t="shared" si="69"/>
        <v>0.13125000000000001</v>
      </c>
      <c r="AE537" s="9" t="s">
        <v>72</v>
      </c>
      <c r="AF537" s="8"/>
      <c r="AG537" s="8"/>
      <c r="AH537" s="8"/>
      <c r="AI537" s="8"/>
      <c r="AJ537" s="8"/>
      <c r="AK537" s="13">
        <f t="shared" si="72"/>
        <v>0.2603125</v>
      </c>
      <c r="AL537" s="13">
        <f t="shared" si="73"/>
        <v>-0.10753472222222221</v>
      </c>
      <c r="AM537" s="14">
        <f t="shared" si="74"/>
        <v>-7.7424999999999997</v>
      </c>
    </row>
    <row r="538" spans="1:39" x14ac:dyDescent="0.2">
      <c r="A538" s="8"/>
      <c r="B538" s="8" t="s">
        <v>275</v>
      </c>
      <c r="C538" s="8" t="s">
        <v>268</v>
      </c>
      <c r="D538" s="9">
        <v>40</v>
      </c>
      <c r="E538" s="10" t="s">
        <v>28</v>
      </c>
      <c r="F538" s="10" t="s">
        <v>267</v>
      </c>
      <c r="G538" s="10" t="s">
        <v>267</v>
      </c>
      <c r="H538" s="11">
        <v>0.5</v>
      </c>
      <c r="I538" s="9">
        <v>44</v>
      </c>
      <c r="J538" s="9">
        <v>8</v>
      </c>
      <c r="K538" s="9">
        <v>31</v>
      </c>
      <c r="L538" s="9">
        <v>5</v>
      </c>
      <c r="M538" s="9"/>
      <c r="N538" s="9">
        <f t="shared" si="70"/>
        <v>21</v>
      </c>
      <c r="O538" s="12">
        <f t="shared" si="71"/>
        <v>0.23863636363636365</v>
      </c>
      <c r="P538" s="9" t="s">
        <v>72</v>
      </c>
      <c r="Q538" s="9"/>
      <c r="R538" s="9"/>
      <c r="S538" s="9"/>
      <c r="T538" s="9"/>
      <c r="U538" s="9"/>
      <c r="V538" s="8"/>
      <c r="W538" s="11">
        <v>0.5</v>
      </c>
      <c r="X538" s="8">
        <v>80</v>
      </c>
      <c r="Y538" s="8">
        <v>8</v>
      </c>
      <c r="Z538" s="8">
        <v>67</v>
      </c>
      <c r="AA538" s="8">
        <v>5</v>
      </c>
      <c r="AB538" s="8">
        <v>0</v>
      </c>
      <c r="AC538" s="9">
        <f t="shared" si="68"/>
        <v>21</v>
      </c>
      <c r="AD538" s="12">
        <f t="shared" si="69"/>
        <v>0.13125000000000001</v>
      </c>
      <c r="AE538" s="9" t="s">
        <v>72</v>
      </c>
      <c r="AF538" s="8"/>
      <c r="AG538" s="8"/>
      <c r="AH538" s="8"/>
      <c r="AI538" s="8"/>
      <c r="AJ538" s="8"/>
      <c r="AK538" s="13">
        <f t="shared" si="72"/>
        <v>0.2603125</v>
      </c>
      <c r="AL538" s="13">
        <f t="shared" si="73"/>
        <v>-2.1676136363636356E-2</v>
      </c>
      <c r="AM538" s="14">
        <f t="shared" si="74"/>
        <v>-1.9074999999999989</v>
      </c>
    </row>
    <row r="539" spans="1:39" x14ac:dyDescent="0.2">
      <c r="A539" s="8"/>
      <c r="B539" s="8" t="s">
        <v>262</v>
      </c>
      <c r="C539" s="8" t="s">
        <v>276</v>
      </c>
      <c r="D539" s="9">
        <v>43</v>
      </c>
      <c r="E539" s="10" t="s">
        <v>28</v>
      </c>
      <c r="F539" s="10" t="s">
        <v>240</v>
      </c>
      <c r="G539" s="10" t="s">
        <v>241</v>
      </c>
      <c r="H539" s="11">
        <v>0.5</v>
      </c>
      <c r="I539" s="9">
        <v>80</v>
      </c>
      <c r="J539" s="9">
        <v>34</v>
      </c>
      <c r="K539" s="9">
        <v>34</v>
      </c>
      <c r="L539" s="9">
        <v>12</v>
      </c>
      <c r="M539" s="9"/>
      <c r="N539" s="9">
        <f t="shared" si="70"/>
        <v>80</v>
      </c>
      <c r="O539" s="12">
        <f t="shared" si="71"/>
        <v>0.5</v>
      </c>
      <c r="P539" s="9" t="s">
        <v>39</v>
      </c>
      <c r="Q539" s="9">
        <v>3</v>
      </c>
      <c r="R539" s="9">
        <v>1</v>
      </c>
      <c r="S539" s="9">
        <v>2</v>
      </c>
      <c r="T539" s="9">
        <v>0</v>
      </c>
      <c r="U539" s="9">
        <v>0.33300000000000002</v>
      </c>
      <c r="V539" s="8"/>
      <c r="W539" s="11">
        <v>0.5</v>
      </c>
      <c r="X539" s="8">
        <v>80</v>
      </c>
      <c r="Y539" s="8">
        <v>35</v>
      </c>
      <c r="Z539" s="8">
        <v>33</v>
      </c>
      <c r="AA539" s="8">
        <v>12</v>
      </c>
      <c r="AB539" s="8">
        <v>0</v>
      </c>
      <c r="AC539" s="9">
        <f t="shared" si="68"/>
        <v>82</v>
      </c>
      <c r="AD539" s="12">
        <f t="shared" si="69"/>
        <v>0.51249999999999996</v>
      </c>
      <c r="AE539" s="9" t="s">
        <v>39</v>
      </c>
      <c r="AF539" s="8">
        <v>2</v>
      </c>
      <c r="AG539" s="8">
        <v>0</v>
      </c>
      <c r="AH539" s="8">
        <v>2</v>
      </c>
      <c r="AI539" s="8">
        <v>0</v>
      </c>
      <c r="AJ539" s="8">
        <v>0</v>
      </c>
      <c r="AK539" s="13">
        <f t="shared" si="72"/>
        <v>0.50812499999999994</v>
      </c>
      <c r="AL539" s="13">
        <f t="shared" si="73"/>
        <v>-8.1249999999999378E-3</v>
      </c>
      <c r="AM539" s="14">
        <f t="shared" si="74"/>
        <v>-1.2999999999999829</v>
      </c>
    </row>
    <row r="540" spans="1:39" x14ac:dyDescent="0.2">
      <c r="A540" s="8"/>
      <c r="B540" s="8" t="s">
        <v>263</v>
      </c>
      <c r="C540" s="8" t="s">
        <v>276</v>
      </c>
      <c r="D540" s="9">
        <v>42</v>
      </c>
      <c r="E540" s="10" t="s">
        <v>28</v>
      </c>
      <c r="F540" s="10" t="s">
        <v>68</v>
      </c>
      <c r="G540" s="10" t="s">
        <v>68</v>
      </c>
      <c r="H540" s="11">
        <v>0.5</v>
      </c>
      <c r="I540" s="9">
        <v>80</v>
      </c>
      <c r="J540" s="9">
        <v>49</v>
      </c>
      <c r="K540" s="9">
        <v>23</v>
      </c>
      <c r="L540" s="9">
        <v>8</v>
      </c>
      <c r="M540" s="9"/>
      <c r="N540" s="9">
        <f t="shared" si="70"/>
        <v>106</v>
      </c>
      <c r="O540" s="12">
        <f t="shared" si="71"/>
        <v>0.66249999999999998</v>
      </c>
      <c r="P540" s="9" t="s">
        <v>30</v>
      </c>
      <c r="Q540" s="9">
        <v>14</v>
      </c>
      <c r="R540" s="9">
        <v>8</v>
      </c>
      <c r="S540" s="9">
        <v>6</v>
      </c>
      <c r="T540" s="9">
        <v>0</v>
      </c>
      <c r="U540" s="9">
        <v>0.57100000000000006</v>
      </c>
      <c r="V540" s="8"/>
      <c r="W540" s="11">
        <v>0.5</v>
      </c>
      <c r="X540" s="8">
        <v>80</v>
      </c>
      <c r="Y540" s="8">
        <v>48</v>
      </c>
      <c r="Z540" s="8">
        <v>15</v>
      </c>
      <c r="AA540" s="8">
        <v>17</v>
      </c>
      <c r="AB540" s="8">
        <v>0</v>
      </c>
      <c r="AC540" s="9">
        <f t="shared" si="68"/>
        <v>113</v>
      </c>
      <c r="AD540" s="12">
        <f t="shared" si="69"/>
        <v>0.70625000000000004</v>
      </c>
      <c r="AE540" s="9" t="s">
        <v>30</v>
      </c>
      <c r="AF540" s="8">
        <v>12</v>
      </c>
      <c r="AG540" s="8">
        <v>5</v>
      </c>
      <c r="AH540" s="8">
        <v>7</v>
      </c>
      <c r="AI540" s="8">
        <v>0</v>
      </c>
      <c r="AJ540" s="8">
        <v>0.41699999999999998</v>
      </c>
      <c r="AK540" s="13">
        <f t="shared" si="72"/>
        <v>0.63406249999999997</v>
      </c>
      <c r="AL540" s="13">
        <f t="shared" si="73"/>
        <v>2.8437500000000004E-2</v>
      </c>
      <c r="AM540" s="14">
        <f t="shared" si="74"/>
        <v>4.5500000000000114</v>
      </c>
    </row>
    <row r="541" spans="1:39" x14ac:dyDescent="0.2">
      <c r="A541" s="8"/>
      <c r="B541" s="8" t="s">
        <v>235</v>
      </c>
      <c r="C541" s="8" t="s">
        <v>276</v>
      </c>
      <c r="D541" s="9">
        <v>41</v>
      </c>
      <c r="E541" s="10" t="s">
        <v>28</v>
      </c>
      <c r="F541" s="10" t="s">
        <v>225</v>
      </c>
      <c r="G541" s="10" t="s">
        <v>225</v>
      </c>
      <c r="H541" s="11">
        <v>0.5</v>
      </c>
      <c r="I541" s="9">
        <v>80</v>
      </c>
      <c r="J541" s="9">
        <v>48</v>
      </c>
      <c r="K541" s="9">
        <v>24</v>
      </c>
      <c r="L541" s="9">
        <v>8</v>
      </c>
      <c r="M541" s="9"/>
      <c r="N541" s="9">
        <f t="shared" si="70"/>
        <v>104</v>
      </c>
      <c r="O541" s="12">
        <f t="shared" si="71"/>
        <v>0.65</v>
      </c>
      <c r="P541" s="9" t="s">
        <v>43</v>
      </c>
      <c r="Q541" s="9">
        <v>6</v>
      </c>
      <c r="R541" s="9">
        <v>2</v>
      </c>
      <c r="S541" s="9">
        <v>4</v>
      </c>
      <c r="T541" s="9">
        <v>0</v>
      </c>
      <c r="U541" s="9">
        <v>0.33300000000000002</v>
      </c>
      <c r="V541" s="8"/>
      <c r="W541" s="11">
        <v>0.5</v>
      </c>
      <c r="X541" s="8">
        <v>80</v>
      </c>
      <c r="Y541" s="8">
        <v>46</v>
      </c>
      <c r="Z541" s="8">
        <v>21</v>
      </c>
      <c r="AA541" s="8">
        <v>13</v>
      </c>
      <c r="AB541" s="8">
        <v>0</v>
      </c>
      <c r="AC541" s="9">
        <f t="shared" si="68"/>
        <v>105</v>
      </c>
      <c r="AD541" s="12">
        <f t="shared" si="69"/>
        <v>0.65625</v>
      </c>
      <c r="AE541" s="9" t="s">
        <v>43</v>
      </c>
      <c r="AF541" s="8">
        <v>9</v>
      </c>
      <c r="AG541" s="8">
        <v>4</v>
      </c>
      <c r="AH541" s="8">
        <v>5</v>
      </c>
      <c r="AI541" s="8">
        <v>0</v>
      </c>
      <c r="AJ541" s="8">
        <v>0.44400000000000001</v>
      </c>
      <c r="AK541" s="13">
        <f t="shared" si="72"/>
        <v>0.6015625</v>
      </c>
      <c r="AL541" s="13">
        <f t="shared" si="73"/>
        <v>4.8437500000000022E-2</v>
      </c>
      <c r="AM541" s="14">
        <f t="shared" si="74"/>
        <v>7.75</v>
      </c>
    </row>
    <row r="542" spans="1:39" x14ac:dyDescent="0.2">
      <c r="A542" s="8"/>
      <c r="B542" s="8" t="s">
        <v>277</v>
      </c>
      <c r="C542" s="8" t="s">
        <v>276</v>
      </c>
      <c r="D542" s="9">
        <v>37</v>
      </c>
      <c r="E542" s="10" t="s">
        <v>28</v>
      </c>
      <c r="F542" s="10" t="s">
        <v>84</v>
      </c>
      <c r="G542" s="10" t="s">
        <v>85</v>
      </c>
      <c r="H542" s="11">
        <v>0.5</v>
      </c>
      <c r="I542" s="9">
        <v>46</v>
      </c>
      <c r="J542" s="9">
        <v>16</v>
      </c>
      <c r="K542" s="9">
        <v>24</v>
      </c>
      <c r="L542" s="9">
        <v>6</v>
      </c>
      <c r="M542" s="9"/>
      <c r="N542" s="9">
        <f t="shared" si="70"/>
        <v>38</v>
      </c>
      <c r="O542" s="12">
        <f t="shared" si="71"/>
        <v>0.41304347826086957</v>
      </c>
      <c r="P542" s="9" t="s">
        <v>39</v>
      </c>
      <c r="Q542" s="9">
        <v>2</v>
      </c>
      <c r="R542" s="9">
        <v>0</v>
      </c>
      <c r="S542" s="9">
        <v>2</v>
      </c>
      <c r="T542" s="9">
        <v>0</v>
      </c>
      <c r="U542" s="9">
        <v>0</v>
      </c>
      <c r="V542" s="8"/>
      <c r="W542" s="11">
        <v>0.5</v>
      </c>
      <c r="X542" s="8">
        <v>80</v>
      </c>
      <c r="Y542" s="8">
        <v>32</v>
      </c>
      <c r="Z542" s="8">
        <v>30</v>
      </c>
      <c r="AA542" s="8">
        <v>18</v>
      </c>
      <c r="AB542" s="8">
        <v>0</v>
      </c>
      <c r="AC542" s="9">
        <f t="shared" si="68"/>
        <v>82</v>
      </c>
      <c r="AD542" s="12">
        <f t="shared" si="69"/>
        <v>0.51249999999999996</v>
      </c>
      <c r="AE542" s="9" t="s">
        <v>30</v>
      </c>
      <c r="AF542" s="8">
        <v>4</v>
      </c>
      <c r="AG542" s="8">
        <v>0</v>
      </c>
      <c r="AH542" s="8">
        <v>4</v>
      </c>
      <c r="AI542" s="8">
        <v>0</v>
      </c>
      <c r="AJ542" s="8">
        <v>0</v>
      </c>
      <c r="AK542" s="13">
        <f t="shared" si="72"/>
        <v>0.50812499999999994</v>
      </c>
      <c r="AL542" s="13">
        <f t="shared" si="73"/>
        <v>-9.508152173913037E-2</v>
      </c>
      <c r="AM542" s="14">
        <f t="shared" si="74"/>
        <v>-8.7474999999999952</v>
      </c>
    </row>
    <row r="543" spans="1:39" x14ac:dyDescent="0.2">
      <c r="A543" s="8"/>
      <c r="B543" s="8" t="s">
        <v>181</v>
      </c>
      <c r="C543" s="8" t="s">
        <v>276</v>
      </c>
      <c r="D543" s="9">
        <v>58</v>
      </c>
      <c r="E543" s="10" t="s">
        <v>28</v>
      </c>
      <c r="F543" s="10" t="s">
        <v>84</v>
      </c>
      <c r="G543" s="10" t="s">
        <v>85</v>
      </c>
      <c r="H543" s="11">
        <v>0.5</v>
      </c>
      <c r="I543" s="9">
        <v>34</v>
      </c>
      <c r="J543" s="9">
        <v>10</v>
      </c>
      <c r="K543" s="9">
        <v>19</v>
      </c>
      <c r="L543" s="9">
        <v>5</v>
      </c>
      <c r="M543" s="9"/>
      <c r="N543" s="9">
        <f t="shared" si="70"/>
        <v>25</v>
      </c>
      <c r="O543" s="12">
        <f t="shared" si="71"/>
        <v>0.36764705882352944</v>
      </c>
      <c r="P543" s="9" t="s">
        <v>39</v>
      </c>
      <c r="Q543" s="9"/>
      <c r="R543" s="9"/>
      <c r="S543" s="9"/>
      <c r="T543" s="9"/>
      <c r="U543" s="9"/>
      <c r="V543" s="8"/>
      <c r="W543" s="11">
        <v>0.5</v>
      </c>
      <c r="X543" s="8">
        <v>80</v>
      </c>
      <c r="Y543" s="8">
        <v>32</v>
      </c>
      <c r="Z543" s="8">
        <v>30</v>
      </c>
      <c r="AA543" s="8">
        <v>18</v>
      </c>
      <c r="AB543" s="8">
        <v>0</v>
      </c>
      <c r="AC543" s="9">
        <f t="shared" si="68"/>
        <v>82</v>
      </c>
      <c r="AD543" s="12">
        <f t="shared" si="69"/>
        <v>0.51249999999999996</v>
      </c>
      <c r="AE543" s="9" t="s">
        <v>30</v>
      </c>
      <c r="AF543" s="8">
        <v>4</v>
      </c>
      <c r="AG543" s="8">
        <v>0</v>
      </c>
      <c r="AH543" s="8">
        <v>4</v>
      </c>
      <c r="AI543" s="8">
        <v>0</v>
      </c>
      <c r="AJ543" s="8">
        <v>0</v>
      </c>
      <c r="AK543" s="13">
        <f t="shared" si="72"/>
        <v>0.50812499999999994</v>
      </c>
      <c r="AL543" s="13">
        <f t="shared" si="73"/>
        <v>-0.1404779411764705</v>
      </c>
      <c r="AM543" s="14">
        <f t="shared" si="74"/>
        <v>-9.5524999999999949</v>
      </c>
    </row>
    <row r="544" spans="1:39" x14ac:dyDescent="0.2">
      <c r="A544" s="8"/>
      <c r="B544" s="8" t="s">
        <v>269</v>
      </c>
      <c r="C544" s="8" t="s">
        <v>276</v>
      </c>
      <c r="D544" s="9">
        <v>48</v>
      </c>
      <c r="E544" s="10" t="s">
        <v>28</v>
      </c>
      <c r="F544" s="10" t="s">
        <v>204</v>
      </c>
      <c r="G544" s="10" t="s">
        <v>204</v>
      </c>
      <c r="H544" s="11">
        <v>0.5</v>
      </c>
      <c r="I544" s="9">
        <v>80</v>
      </c>
      <c r="J544" s="9">
        <v>25</v>
      </c>
      <c r="K544" s="9">
        <v>42</v>
      </c>
      <c r="L544" s="9">
        <v>13</v>
      </c>
      <c r="M544" s="9"/>
      <c r="N544" s="9">
        <f t="shared" si="70"/>
        <v>63</v>
      </c>
      <c r="O544" s="12">
        <f t="shared" si="71"/>
        <v>0.39374999999999999</v>
      </c>
      <c r="P544" s="9" t="s">
        <v>35</v>
      </c>
      <c r="Q544" s="9"/>
      <c r="R544" s="9"/>
      <c r="S544" s="9"/>
      <c r="T544" s="9"/>
      <c r="U544" s="9"/>
      <c r="V544" s="8"/>
      <c r="W544" s="11">
        <v>0.5</v>
      </c>
      <c r="X544" s="8">
        <v>80</v>
      </c>
      <c r="Y544" s="8">
        <v>27</v>
      </c>
      <c r="Z544" s="8">
        <v>42</v>
      </c>
      <c r="AA544" s="8">
        <v>11</v>
      </c>
      <c r="AB544" s="8">
        <v>0</v>
      </c>
      <c r="AC544" s="9">
        <f t="shared" si="68"/>
        <v>65</v>
      </c>
      <c r="AD544" s="12">
        <f t="shared" si="69"/>
        <v>0.40625</v>
      </c>
      <c r="AE544" s="9" t="s">
        <v>35</v>
      </c>
      <c r="AF544" s="8"/>
      <c r="AG544" s="8"/>
      <c r="AH544" s="8"/>
      <c r="AI544" s="8"/>
      <c r="AJ544" s="8"/>
      <c r="AK544" s="13">
        <f t="shared" si="72"/>
        <v>0.43906250000000002</v>
      </c>
      <c r="AL544" s="13">
        <f t="shared" si="73"/>
        <v>-4.5312500000000033E-2</v>
      </c>
      <c r="AM544" s="14">
        <f t="shared" si="74"/>
        <v>-7.25</v>
      </c>
    </row>
    <row r="545" spans="1:39" x14ac:dyDescent="0.2">
      <c r="A545" s="8"/>
      <c r="B545" s="8" t="s">
        <v>219</v>
      </c>
      <c r="C545" s="8" t="s">
        <v>276</v>
      </c>
      <c r="D545" s="9">
        <v>47</v>
      </c>
      <c r="E545" s="10" t="s">
        <v>28</v>
      </c>
      <c r="F545" s="10" t="s">
        <v>264</v>
      </c>
      <c r="G545" s="10" t="s">
        <v>278</v>
      </c>
      <c r="H545" s="11">
        <v>0.5</v>
      </c>
      <c r="I545" s="9">
        <v>80</v>
      </c>
      <c r="J545" s="9">
        <v>20</v>
      </c>
      <c r="K545" s="9">
        <v>46</v>
      </c>
      <c r="L545" s="9">
        <v>14</v>
      </c>
      <c r="M545" s="9"/>
      <c r="N545" s="9">
        <f t="shared" si="70"/>
        <v>54</v>
      </c>
      <c r="O545" s="12">
        <f t="shared" si="71"/>
        <v>0.33750000000000002</v>
      </c>
      <c r="P545" s="9" t="s">
        <v>72</v>
      </c>
      <c r="Q545" s="9"/>
      <c r="R545" s="9"/>
      <c r="S545" s="9"/>
      <c r="T545" s="9"/>
      <c r="U545" s="9"/>
      <c r="V545" s="8"/>
      <c r="W545" s="11">
        <v>0.5</v>
      </c>
      <c r="X545" s="8">
        <v>80</v>
      </c>
      <c r="Y545" s="8">
        <v>12</v>
      </c>
      <c r="Z545" s="8">
        <v>56</v>
      </c>
      <c r="AA545" s="8">
        <v>12</v>
      </c>
      <c r="AB545" s="8">
        <v>0</v>
      </c>
      <c r="AC545" s="9">
        <f t="shared" ref="AC545:AC576" si="75">2*Y545+AA545+AB545</f>
        <v>36</v>
      </c>
      <c r="AD545" s="12">
        <f t="shared" ref="AD545:AD576" si="76">AC545/SUM(Y545:AB545)/2</f>
        <v>0.22500000000000001</v>
      </c>
      <c r="AE545" s="9" t="s">
        <v>72</v>
      </c>
      <c r="AF545" s="8"/>
      <c r="AG545" s="8"/>
      <c r="AH545" s="8"/>
      <c r="AI545" s="8"/>
      <c r="AJ545" s="8"/>
      <c r="AK545" s="13">
        <f t="shared" si="72"/>
        <v>0.32125000000000004</v>
      </c>
      <c r="AL545" s="13">
        <f t="shared" si="73"/>
        <v>1.6249999999999987E-2</v>
      </c>
      <c r="AM545" s="14">
        <f t="shared" si="74"/>
        <v>2.5999999999999943</v>
      </c>
    </row>
    <row r="546" spans="1:39" x14ac:dyDescent="0.2">
      <c r="A546" s="8"/>
      <c r="B546" s="8" t="s">
        <v>253</v>
      </c>
      <c r="C546" s="8" t="s">
        <v>276</v>
      </c>
      <c r="D546" s="9">
        <v>44</v>
      </c>
      <c r="E546" s="10" t="s">
        <v>28</v>
      </c>
      <c r="F546" s="10" t="s">
        <v>87</v>
      </c>
      <c r="G546" s="10" t="s">
        <v>87</v>
      </c>
      <c r="H546" s="11">
        <v>0.5</v>
      </c>
      <c r="I546" s="9">
        <v>44</v>
      </c>
      <c r="J546" s="9">
        <v>13</v>
      </c>
      <c r="K546" s="9">
        <v>26</v>
      </c>
      <c r="L546" s="9">
        <v>5</v>
      </c>
      <c r="M546" s="9"/>
      <c r="N546" s="9">
        <f t="shared" si="70"/>
        <v>31</v>
      </c>
      <c r="O546" s="12">
        <f t="shared" si="71"/>
        <v>0.35227272727272729</v>
      </c>
      <c r="P546" s="9" t="s">
        <v>72</v>
      </c>
      <c r="Q546" s="9"/>
      <c r="R546" s="9"/>
      <c r="S546" s="9"/>
      <c r="T546" s="9"/>
      <c r="U546" s="9"/>
      <c r="V546" s="8"/>
      <c r="W546" s="11">
        <v>0.5</v>
      </c>
      <c r="X546" s="8">
        <v>80</v>
      </c>
      <c r="Y546" s="8">
        <v>26</v>
      </c>
      <c r="Z546" s="8">
        <v>44</v>
      </c>
      <c r="AA546" s="8">
        <v>10</v>
      </c>
      <c r="AB546" s="8">
        <v>0</v>
      </c>
      <c r="AC546" s="9">
        <f t="shared" si="75"/>
        <v>62</v>
      </c>
      <c r="AD546" s="12">
        <f t="shared" si="76"/>
        <v>0.38750000000000001</v>
      </c>
      <c r="AE546" s="9" t="s">
        <v>35</v>
      </c>
      <c r="AF546" s="8"/>
      <c r="AG546" s="8"/>
      <c r="AH546" s="8"/>
      <c r="AI546" s="8"/>
      <c r="AJ546" s="8"/>
      <c r="AK546" s="13">
        <f t="shared" si="72"/>
        <v>0.426875</v>
      </c>
      <c r="AL546" s="13">
        <f t="shared" si="73"/>
        <v>-7.4602272727272712E-2</v>
      </c>
      <c r="AM546" s="14">
        <f t="shared" si="74"/>
        <v>-6.5649999999999977</v>
      </c>
    </row>
    <row r="547" spans="1:39" x14ac:dyDescent="0.2">
      <c r="A547" s="8"/>
      <c r="B547" s="8" t="s">
        <v>279</v>
      </c>
      <c r="C547" s="8" t="s">
        <v>276</v>
      </c>
      <c r="D547" s="9">
        <v>46</v>
      </c>
      <c r="E547" s="10" t="s">
        <v>28</v>
      </c>
      <c r="F547" s="10" t="s">
        <v>87</v>
      </c>
      <c r="G547" s="10" t="s">
        <v>87</v>
      </c>
      <c r="H547" s="11">
        <v>0.5</v>
      </c>
      <c r="I547" s="9">
        <v>36</v>
      </c>
      <c r="J547" s="9">
        <v>3</v>
      </c>
      <c r="K547" s="9">
        <v>29</v>
      </c>
      <c r="L547" s="9">
        <v>4</v>
      </c>
      <c r="M547" s="9"/>
      <c r="N547" s="9">
        <f t="shared" si="70"/>
        <v>10</v>
      </c>
      <c r="O547" s="12">
        <f t="shared" si="71"/>
        <v>0.1388888888888889</v>
      </c>
      <c r="P547" s="9" t="s">
        <v>72</v>
      </c>
      <c r="Q547" s="9"/>
      <c r="R547" s="9"/>
      <c r="S547" s="9"/>
      <c r="T547" s="9"/>
      <c r="U547" s="9"/>
      <c r="V547" s="8"/>
      <c r="W547" s="11">
        <v>0.5</v>
      </c>
      <c r="X547" s="8">
        <v>80</v>
      </c>
      <c r="Y547" s="8">
        <v>26</v>
      </c>
      <c r="Z547" s="8">
        <v>44</v>
      </c>
      <c r="AA547" s="8">
        <v>10</v>
      </c>
      <c r="AB547" s="8">
        <v>0</v>
      </c>
      <c r="AC547" s="9">
        <f t="shared" si="75"/>
        <v>62</v>
      </c>
      <c r="AD547" s="12">
        <f t="shared" si="76"/>
        <v>0.38750000000000001</v>
      </c>
      <c r="AE547" s="9" t="s">
        <v>35</v>
      </c>
      <c r="AF547" s="8"/>
      <c r="AG547" s="8"/>
      <c r="AH547" s="8"/>
      <c r="AI547" s="8"/>
      <c r="AJ547" s="8"/>
      <c r="AK547" s="13">
        <f t="shared" si="72"/>
        <v>0.426875</v>
      </c>
      <c r="AL547" s="13">
        <f t="shared" si="73"/>
        <v>-0.28798611111111111</v>
      </c>
      <c r="AM547" s="14">
        <f t="shared" si="74"/>
        <v>-20.734999999999999</v>
      </c>
    </row>
    <row r="548" spans="1:39" x14ac:dyDescent="0.2">
      <c r="A548" s="8"/>
      <c r="B548" s="8" t="s">
        <v>245</v>
      </c>
      <c r="C548" s="8" t="s">
        <v>276</v>
      </c>
      <c r="D548" s="9">
        <v>40</v>
      </c>
      <c r="E548" s="10" t="s">
        <v>28</v>
      </c>
      <c r="F548" s="10" t="s">
        <v>199</v>
      </c>
      <c r="G548" s="10" t="s">
        <v>199</v>
      </c>
      <c r="H548" s="11">
        <v>0.5</v>
      </c>
      <c r="I548" s="9">
        <v>80</v>
      </c>
      <c r="J548" s="9">
        <v>34</v>
      </c>
      <c r="K548" s="9">
        <v>31</v>
      </c>
      <c r="L548" s="9">
        <v>15</v>
      </c>
      <c r="M548" s="9"/>
      <c r="N548" s="9">
        <f t="shared" si="70"/>
        <v>83</v>
      </c>
      <c r="O548" s="12">
        <f t="shared" si="71"/>
        <v>0.51875000000000004</v>
      </c>
      <c r="P548" s="9" t="s">
        <v>43</v>
      </c>
      <c r="Q548" s="9">
        <v>9</v>
      </c>
      <c r="R548" s="9">
        <v>4</v>
      </c>
      <c r="S548" s="9">
        <v>5</v>
      </c>
      <c r="T548" s="9">
        <v>0</v>
      </c>
      <c r="U548" s="9">
        <v>0.44400000000000001</v>
      </c>
      <c r="V548" s="8"/>
      <c r="W548" s="11">
        <v>0.5</v>
      </c>
      <c r="X548" s="8">
        <v>80</v>
      </c>
      <c r="Y548" s="8">
        <v>38</v>
      </c>
      <c r="Z548" s="8">
        <v>33</v>
      </c>
      <c r="AA548" s="8">
        <v>9</v>
      </c>
      <c r="AB548" s="8">
        <v>0</v>
      </c>
      <c r="AC548" s="9">
        <f t="shared" si="75"/>
        <v>85</v>
      </c>
      <c r="AD548" s="12">
        <f t="shared" si="76"/>
        <v>0.53125</v>
      </c>
      <c r="AE548" s="9" t="s">
        <v>43</v>
      </c>
      <c r="AF548" s="8">
        <v>9</v>
      </c>
      <c r="AG548" s="8">
        <v>5</v>
      </c>
      <c r="AH548" s="8">
        <v>4</v>
      </c>
      <c r="AI548" s="8">
        <v>0</v>
      </c>
      <c r="AJ548" s="8">
        <v>0.55600000000000005</v>
      </c>
      <c r="AK548" s="13">
        <f t="shared" si="72"/>
        <v>0.52031249999999996</v>
      </c>
      <c r="AL548" s="13">
        <f t="shared" si="73"/>
        <v>-1.5624999999999112E-3</v>
      </c>
      <c r="AM548" s="14">
        <f t="shared" si="74"/>
        <v>-0.25</v>
      </c>
    </row>
    <row r="549" spans="1:39" x14ac:dyDescent="0.2">
      <c r="A549" s="8"/>
      <c r="B549" s="8" t="s">
        <v>271</v>
      </c>
      <c r="C549" s="8" t="s">
        <v>276</v>
      </c>
      <c r="D549" s="9">
        <v>40</v>
      </c>
      <c r="E549" s="10" t="s">
        <v>28</v>
      </c>
      <c r="F549" s="10" t="s">
        <v>201</v>
      </c>
      <c r="G549" s="10" t="s">
        <v>202</v>
      </c>
      <c r="H549" s="11">
        <v>0.5</v>
      </c>
      <c r="I549" s="9">
        <v>80</v>
      </c>
      <c r="J549" s="9">
        <v>23</v>
      </c>
      <c r="K549" s="9">
        <v>39</v>
      </c>
      <c r="L549" s="9">
        <v>18</v>
      </c>
      <c r="M549" s="9"/>
      <c r="N549" s="9">
        <f t="shared" si="70"/>
        <v>64</v>
      </c>
      <c r="O549" s="12">
        <f t="shared" si="71"/>
        <v>0.4</v>
      </c>
      <c r="P549" s="9" t="s">
        <v>43</v>
      </c>
      <c r="Q549" s="9">
        <v>2</v>
      </c>
      <c r="R549" s="9">
        <v>0</v>
      </c>
      <c r="S549" s="9">
        <v>2</v>
      </c>
      <c r="T549" s="9">
        <v>0</v>
      </c>
      <c r="U549" s="9">
        <v>0</v>
      </c>
      <c r="V549" s="8"/>
      <c r="W549" s="11">
        <v>0.5</v>
      </c>
      <c r="X549" s="8">
        <v>80</v>
      </c>
      <c r="Y549" s="8">
        <v>20</v>
      </c>
      <c r="Z549" s="8">
        <v>53</v>
      </c>
      <c r="AA549" s="8">
        <v>7</v>
      </c>
      <c r="AB549" s="8">
        <v>0</v>
      </c>
      <c r="AC549" s="9">
        <f t="shared" si="75"/>
        <v>47</v>
      </c>
      <c r="AD549" s="12">
        <f t="shared" si="76"/>
        <v>0.29375000000000001</v>
      </c>
      <c r="AE549" s="9" t="s">
        <v>35</v>
      </c>
      <c r="AF549" s="8"/>
      <c r="AG549" s="8"/>
      <c r="AH549" s="8"/>
      <c r="AI549" s="8"/>
      <c r="AJ549" s="8"/>
      <c r="AK549" s="13">
        <f t="shared" si="72"/>
        <v>0.36593750000000003</v>
      </c>
      <c r="AL549" s="13">
        <f t="shared" si="73"/>
        <v>3.4062499999999996E-2</v>
      </c>
      <c r="AM549" s="14">
        <f t="shared" si="74"/>
        <v>5.4499999999999957</v>
      </c>
    </row>
    <row r="550" spans="1:39" x14ac:dyDescent="0.2">
      <c r="A550" s="8"/>
      <c r="B550" s="8" t="s">
        <v>210</v>
      </c>
      <c r="C550" s="8" t="s">
        <v>276</v>
      </c>
      <c r="D550" s="9">
        <v>43</v>
      </c>
      <c r="E550" s="10" t="s">
        <v>28</v>
      </c>
      <c r="F550" s="10" t="s">
        <v>29</v>
      </c>
      <c r="G550" s="10" t="s">
        <v>29</v>
      </c>
      <c r="H550" s="11">
        <v>0.5</v>
      </c>
      <c r="I550" s="9">
        <v>80</v>
      </c>
      <c r="J550" s="9">
        <v>60</v>
      </c>
      <c r="K550" s="9">
        <v>8</v>
      </c>
      <c r="L550" s="9">
        <v>12</v>
      </c>
      <c r="M550" s="9"/>
      <c r="N550" s="9">
        <f t="shared" si="70"/>
        <v>132</v>
      </c>
      <c r="O550" s="12">
        <f t="shared" si="71"/>
        <v>0.82499999999999996</v>
      </c>
      <c r="P550" s="9" t="s">
        <v>30</v>
      </c>
      <c r="Q550" s="9">
        <v>14</v>
      </c>
      <c r="R550" s="9">
        <v>12</v>
      </c>
      <c r="S550" s="9">
        <v>2</v>
      </c>
      <c r="T550" s="9">
        <v>0</v>
      </c>
      <c r="U550" s="9">
        <v>0.85699999999999998</v>
      </c>
      <c r="V550" s="8" t="s">
        <v>257</v>
      </c>
      <c r="W550" s="11">
        <v>0.5</v>
      </c>
      <c r="X550" s="8">
        <v>80</v>
      </c>
      <c r="Y550" s="8">
        <v>58</v>
      </c>
      <c r="Z550" s="8">
        <v>11</v>
      </c>
      <c r="AA550" s="8">
        <v>11</v>
      </c>
      <c r="AB550" s="8">
        <v>0</v>
      </c>
      <c r="AC550" s="9">
        <f t="shared" si="75"/>
        <v>127</v>
      </c>
      <c r="AD550" s="12">
        <f t="shared" si="76"/>
        <v>0.79374999999999996</v>
      </c>
      <c r="AE550" s="9" t="s">
        <v>30</v>
      </c>
      <c r="AF550" s="8">
        <v>13</v>
      </c>
      <c r="AG550" s="8">
        <v>12</v>
      </c>
      <c r="AH550" s="8">
        <v>1</v>
      </c>
      <c r="AI550" s="8">
        <v>0</v>
      </c>
      <c r="AJ550" s="8">
        <v>0.92300000000000004</v>
      </c>
      <c r="AK550" s="13">
        <f t="shared" si="72"/>
        <v>0.69093749999999998</v>
      </c>
      <c r="AL550" s="13">
        <f t="shared" si="73"/>
        <v>0.13406249999999997</v>
      </c>
      <c r="AM550" s="14">
        <f t="shared" si="74"/>
        <v>21.450000000000003</v>
      </c>
    </row>
    <row r="551" spans="1:39" x14ac:dyDescent="0.2">
      <c r="A551" s="8"/>
      <c r="B551" s="8" t="s">
        <v>232</v>
      </c>
      <c r="C551" s="8" t="s">
        <v>276</v>
      </c>
      <c r="D551" s="9">
        <v>44</v>
      </c>
      <c r="E551" s="10" t="s">
        <v>28</v>
      </c>
      <c r="F551" s="10" t="s">
        <v>247</v>
      </c>
      <c r="G551" s="10" t="s">
        <v>247</v>
      </c>
      <c r="H551" s="11">
        <v>0.5</v>
      </c>
      <c r="I551" s="9">
        <v>80</v>
      </c>
      <c r="J551" s="9">
        <v>47</v>
      </c>
      <c r="K551" s="9">
        <v>21</v>
      </c>
      <c r="L551" s="9">
        <v>12</v>
      </c>
      <c r="M551" s="9"/>
      <c r="N551" s="9">
        <f t="shared" si="70"/>
        <v>106</v>
      </c>
      <c r="O551" s="12">
        <f t="shared" si="71"/>
        <v>0.66249999999999998</v>
      </c>
      <c r="P551" s="9" t="s">
        <v>43</v>
      </c>
      <c r="Q551" s="9">
        <v>12</v>
      </c>
      <c r="R551" s="9">
        <v>8</v>
      </c>
      <c r="S551" s="9">
        <v>4</v>
      </c>
      <c r="T551" s="9">
        <v>0</v>
      </c>
      <c r="U551" s="9">
        <v>0.66700000000000004</v>
      </c>
      <c r="V551" s="8"/>
      <c r="W551" s="11">
        <v>0.5</v>
      </c>
      <c r="X551" s="8">
        <v>80</v>
      </c>
      <c r="Y551" s="8">
        <v>42</v>
      </c>
      <c r="Z551" s="8">
        <v>21</v>
      </c>
      <c r="AA551" s="8">
        <v>17</v>
      </c>
      <c r="AB551" s="8">
        <v>0</v>
      </c>
      <c r="AC551" s="9">
        <f t="shared" si="75"/>
        <v>101</v>
      </c>
      <c r="AD551" s="12">
        <f t="shared" si="76"/>
        <v>0.63124999999999998</v>
      </c>
      <c r="AE551" s="9" t="s">
        <v>43</v>
      </c>
      <c r="AF551" s="8">
        <v>13</v>
      </c>
      <c r="AG551" s="8">
        <v>7</v>
      </c>
      <c r="AH551" s="8">
        <v>6</v>
      </c>
      <c r="AI551" s="8">
        <v>0</v>
      </c>
      <c r="AJ551" s="8">
        <v>0.53800000000000003</v>
      </c>
      <c r="AK551" s="13">
        <f t="shared" si="72"/>
        <v>0.58531250000000001</v>
      </c>
      <c r="AL551" s="13">
        <f t="shared" si="73"/>
        <v>7.7187499999999964E-2</v>
      </c>
      <c r="AM551" s="14">
        <f t="shared" si="74"/>
        <v>12.349999999999994</v>
      </c>
    </row>
    <row r="552" spans="1:39" x14ac:dyDescent="0.2">
      <c r="A552" s="8"/>
      <c r="B552" s="8" t="s">
        <v>272</v>
      </c>
      <c r="C552" s="8" t="s">
        <v>276</v>
      </c>
      <c r="D552" s="9">
        <v>38</v>
      </c>
      <c r="E552" s="10" t="s">
        <v>28</v>
      </c>
      <c r="F552" s="10" t="s">
        <v>92</v>
      </c>
      <c r="G552" s="10" t="s">
        <v>92</v>
      </c>
      <c r="H552" s="11">
        <v>0.5</v>
      </c>
      <c r="I552" s="9">
        <v>80</v>
      </c>
      <c r="J552" s="9">
        <v>29</v>
      </c>
      <c r="K552" s="9">
        <v>37</v>
      </c>
      <c r="L552" s="9">
        <v>14</v>
      </c>
      <c r="M552" s="9"/>
      <c r="N552" s="9">
        <f t="shared" si="70"/>
        <v>72</v>
      </c>
      <c r="O552" s="12">
        <f t="shared" si="71"/>
        <v>0.45</v>
      </c>
      <c r="P552" s="9" t="s">
        <v>35</v>
      </c>
      <c r="Q552" s="9"/>
      <c r="R552" s="9"/>
      <c r="S552" s="9"/>
      <c r="T552" s="9"/>
      <c r="U552" s="9"/>
      <c r="V552" s="8"/>
      <c r="W552" s="11">
        <v>0.5</v>
      </c>
      <c r="X552" s="8">
        <v>80</v>
      </c>
      <c r="Y552" s="8">
        <v>29</v>
      </c>
      <c r="Z552" s="8">
        <v>42</v>
      </c>
      <c r="AA552" s="8">
        <v>9</v>
      </c>
      <c r="AB552" s="8">
        <v>0</v>
      </c>
      <c r="AC552" s="9">
        <f t="shared" si="75"/>
        <v>67</v>
      </c>
      <c r="AD552" s="12">
        <f t="shared" si="76"/>
        <v>0.41875000000000001</v>
      </c>
      <c r="AE552" s="9" t="s">
        <v>35</v>
      </c>
      <c r="AF552" s="8"/>
      <c r="AG552" s="8"/>
      <c r="AH552" s="8"/>
      <c r="AI552" s="8"/>
      <c r="AJ552" s="8"/>
      <c r="AK552" s="13">
        <f t="shared" si="72"/>
        <v>0.44718750000000002</v>
      </c>
      <c r="AL552" s="13">
        <f t="shared" si="73"/>
        <v>2.8124999999999956E-3</v>
      </c>
      <c r="AM552" s="14">
        <f t="shared" si="74"/>
        <v>0.45000000000000284</v>
      </c>
    </row>
    <row r="553" spans="1:39" x14ac:dyDescent="0.2">
      <c r="A553" s="8"/>
      <c r="B553" s="8" t="s">
        <v>237</v>
      </c>
      <c r="C553" s="8" t="s">
        <v>276</v>
      </c>
      <c r="D553" s="9">
        <v>51</v>
      </c>
      <c r="E553" s="10" t="s">
        <v>28</v>
      </c>
      <c r="F553" s="10" t="s">
        <v>207</v>
      </c>
      <c r="G553" s="10" t="s">
        <v>207</v>
      </c>
      <c r="H553" s="11">
        <v>0.5</v>
      </c>
      <c r="I553" s="9">
        <v>80</v>
      </c>
      <c r="J553" s="9">
        <v>48</v>
      </c>
      <c r="K553" s="9">
        <v>16</v>
      </c>
      <c r="L553" s="9">
        <v>16</v>
      </c>
      <c r="M553" s="9"/>
      <c r="N553" s="9">
        <f t="shared" si="70"/>
        <v>112</v>
      </c>
      <c r="O553" s="12">
        <f t="shared" si="71"/>
        <v>0.7</v>
      </c>
      <c r="P553" s="9" t="s">
        <v>30</v>
      </c>
      <c r="Q553" s="9">
        <v>10</v>
      </c>
      <c r="R553" s="9">
        <v>4</v>
      </c>
      <c r="S553" s="9">
        <v>6</v>
      </c>
      <c r="T553" s="9">
        <v>0</v>
      </c>
      <c r="U553" s="9">
        <v>0.4</v>
      </c>
      <c r="V553" s="8"/>
      <c r="W553" s="11">
        <v>0.5</v>
      </c>
      <c r="X553" s="8">
        <v>80</v>
      </c>
      <c r="Y553" s="8">
        <v>51</v>
      </c>
      <c r="Z553" s="8">
        <v>13</v>
      </c>
      <c r="AA553" s="8">
        <v>16</v>
      </c>
      <c r="AB553" s="8">
        <v>0</v>
      </c>
      <c r="AC553" s="9">
        <f t="shared" si="75"/>
        <v>118</v>
      </c>
      <c r="AD553" s="12">
        <f t="shared" si="76"/>
        <v>0.73750000000000004</v>
      </c>
      <c r="AE553" s="9" t="s">
        <v>30</v>
      </c>
      <c r="AF553" s="8">
        <v>16</v>
      </c>
      <c r="AG553" s="8">
        <v>8</v>
      </c>
      <c r="AH553" s="8">
        <v>8</v>
      </c>
      <c r="AI553" s="8">
        <v>0</v>
      </c>
      <c r="AJ553" s="8">
        <v>0.5</v>
      </c>
      <c r="AK553" s="13">
        <f t="shared" si="72"/>
        <v>0.65437500000000004</v>
      </c>
      <c r="AL553" s="13">
        <f t="shared" si="73"/>
        <v>4.5624999999999916E-2</v>
      </c>
      <c r="AM553" s="14">
        <f t="shared" si="74"/>
        <v>7.2999999999999972</v>
      </c>
    </row>
    <row r="554" spans="1:39" x14ac:dyDescent="0.2">
      <c r="A554" s="8"/>
      <c r="B554" s="8" t="s">
        <v>249</v>
      </c>
      <c r="C554" s="8" t="s">
        <v>276</v>
      </c>
      <c r="D554" s="9">
        <v>44</v>
      </c>
      <c r="E554" s="10" t="s">
        <v>28</v>
      </c>
      <c r="F554" s="10" t="s">
        <v>208</v>
      </c>
      <c r="G554" s="10" t="s">
        <v>208</v>
      </c>
      <c r="H554" s="11">
        <v>0.5</v>
      </c>
      <c r="I554" s="9">
        <v>80</v>
      </c>
      <c r="J554" s="9">
        <v>34</v>
      </c>
      <c r="K554" s="9">
        <v>33</v>
      </c>
      <c r="L554" s="9">
        <v>13</v>
      </c>
      <c r="M554" s="9"/>
      <c r="N554" s="9">
        <f t="shared" si="70"/>
        <v>81</v>
      </c>
      <c r="O554" s="12">
        <f t="shared" si="71"/>
        <v>0.50624999999999998</v>
      </c>
      <c r="P554" s="9" t="s">
        <v>39</v>
      </c>
      <c r="Q554" s="9">
        <v>3</v>
      </c>
      <c r="R554" s="9">
        <v>1</v>
      </c>
      <c r="S554" s="9">
        <v>2</v>
      </c>
      <c r="T554" s="9">
        <v>0</v>
      </c>
      <c r="U554" s="9">
        <v>0.33300000000000002</v>
      </c>
      <c r="V554" s="8"/>
      <c r="W554" s="11">
        <v>0.5</v>
      </c>
      <c r="X554" s="8">
        <v>80</v>
      </c>
      <c r="Y554" s="8">
        <v>35</v>
      </c>
      <c r="Z554" s="8">
        <v>33</v>
      </c>
      <c r="AA554" s="8">
        <v>12</v>
      </c>
      <c r="AB554" s="8">
        <v>0</v>
      </c>
      <c r="AC554" s="9">
        <f t="shared" si="75"/>
        <v>82</v>
      </c>
      <c r="AD554" s="12">
        <f t="shared" si="76"/>
        <v>0.51249999999999996</v>
      </c>
      <c r="AE554" s="9" t="s">
        <v>39</v>
      </c>
      <c r="AF554" s="8">
        <v>3</v>
      </c>
      <c r="AG554" s="8">
        <v>1</v>
      </c>
      <c r="AH554" s="8">
        <v>2</v>
      </c>
      <c r="AI554" s="8">
        <v>0</v>
      </c>
      <c r="AJ554" s="8">
        <v>0.33300000000000002</v>
      </c>
      <c r="AK554" s="13">
        <f t="shared" si="72"/>
        <v>0.50812499999999994</v>
      </c>
      <c r="AL554" s="13">
        <f t="shared" si="73"/>
        <v>-1.87499999999996E-3</v>
      </c>
      <c r="AM554" s="14">
        <f t="shared" si="74"/>
        <v>-0.29999999999998295</v>
      </c>
    </row>
    <row r="555" spans="1:39" x14ac:dyDescent="0.2">
      <c r="A555" s="8"/>
      <c r="B555" s="8" t="s">
        <v>194</v>
      </c>
      <c r="C555" s="8" t="s">
        <v>276</v>
      </c>
      <c r="D555" s="9">
        <v>50</v>
      </c>
      <c r="E555" s="10" t="s">
        <v>28</v>
      </c>
      <c r="F555" s="10" t="s">
        <v>209</v>
      </c>
      <c r="G555" s="10" t="s">
        <v>209</v>
      </c>
      <c r="H555" s="11">
        <v>0.5</v>
      </c>
      <c r="I555" s="9">
        <v>80</v>
      </c>
      <c r="J555" s="9">
        <v>32</v>
      </c>
      <c r="K555" s="9">
        <v>39</v>
      </c>
      <c r="L555" s="9">
        <v>9</v>
      </c>
      <c r="M555" s="9"/>
      <c r="N555" s="9">
        <f t="shared" si="70"/>
        <v>73</v>
      </c>
      <c r="O555" s="12">
        <f t="shared" si="71"/>
        <v>0.45624999999999999</v>
      </c>
      <c r="P555" s="9" t="s">
        <v>30</v>
      </c>
      <c r="Q555" s="9">
        <v>4</v>
      </c>
      <c r="R555" s="9">
        <v>0</v>
      </c>
      <c r="S555" s="9">
        <v>4</v>
      </c>
      <c r="T555" s="9">
        <v>0</v>
      </c>
      <c r="U555" s="9">
        <v>0</v>
      </c>
      <c r="V555" s="8"/>
      <c r="W555" s="11">
        <v>0.5</v>
      </c>
      <c r="X555" s="8">
        <v>80</v>
      </c>
      <c r="Y555" s="8">
        <v>29</v>
      </c>
      <c r="Z555" s="8">
        <v>37</v>
      </c>
      <c r="AA555" s="8">
        <v>14</v>
      </c>
      <c r="AB555" s="8">
        <v>0</v>
      </c>
      <c r="AC555" s="9">
        <f t="shared" si="75"/>
        <v>72</v>
      </c>
      <c r="AD555" s="12">
        <f t="shared" si="76"/>
        <v>0.45</v>
      </c>
      <c r="AE555" s="9" t="s">
        <v>39</v>
      </c>
      <c r="AF555" s="8">
        <v>3</v>
      </c>
      <c r="AG555" s="8">
        <v>1</v>
      </c>
      <c r="AH555" s="8">
        <v>2</v>
      </c>
      <c r="AI555" s="8">
        <v>0</v>
      </c>
      <c r="AJ555" s="8">
        <v>0.33300000000000002</v>
      </c>
      <c r="AK555" s="13">
        <f t="shared" si="72"/>
        <v>0.46750000000000003</v>
      </c>
      <c r="AL555" s="13">
        <f t="shared" si="73"/>
        <v>-1.1250000000000038E-2</v>
      </c>
      <c r="AM555" s="14">
        <f t="shared" si="74"/>
        <v>-1.8000000000000114</v>
      </c>
    </row>
    <row r="556" spans="1:39" x14ac:dyDescent="0.2">
      <c r="A556" s="8"/>
      <c r="B556" s="8" t="s">
        <v>198</v>
      </c>
      <c r="C556" s="8" t="s">
        <v>276</v>
      </c>
      <c r="D556" s="9">
        <v>49</v>
      </c>
      <c r="E556" s="10" t="s">
        <v>28</v>
      </c>
      <c r="F556" s="10" t="s">
        <v>41</v>
      </c>
      <c r="G556" s="10" t="s">
        <v>41</v>
      </c>
      <c r="H556" s="11">
        <v>0.5</v>
      </c>
      <c r="I556" s="9">
        <v>80</v>
      </c>
      <c r="J556" s="9">
        <v>33</v>
      </c>
      <c r="K556" s="9">
        <v>32</v>
      </c>
      <c r="L556" s="9">
        <v>15</v>
      </c>
      <c r="M556" s="9"/>
      <c r="N556" s="9">
        <f t="shared" si="70"/>
        <v>81</v>
      </c>
      <c r="O556" s="12">
        <f t="shared" si="71"/>
        <v>0.50624999999999998</v>
      </c>
      <c r="P556" s="9" t="s">
        <v>39</v>
      </c>
      <c r="Q556" s="9">
        <v>9</v>
      </c>
      <c r="R556" s="9">
        <v>4</v>
      </c>
      <c r="S556" s="9">
        <v>5</v>
      </c>
      <c r="T556" s="9">
        <v>0</v>
      </c>
      <c r="U556" s="9">
        <v>0.44400000000000001</v>
      </c>
      <c r="V556" s="8"/>
      <c r="W556" s="11">
        <v>0.5</v>
      </c>
      <c r="X556" s="8">
        <v>80</v>
      </c>
      <c r="Y556" s="8">
        <v>34</v>
      </c>
      <c r="Z556" s="8">
        <v>31</v>
      </c>
      <c r="AA556" s="8">
        <v>15</v>
      </c>
      <c r="AB556" s="8">
        <v>0</v>
      </c>
      <c r="AC556" s="9">
        <f t="shared" si="75"/>
        <v>83</v>
      </c>
      <c r="AD556" s="12">
        <f t="shared" si="76"/>
        <v>0.51875000000000004</v>
      </c>
      <c r="AE556" s="9" t="s">
        <v>39</v>
      </c>
      <c r="AF556" s="8">
        <v>10</v>
      </c>
      <c r="AG556" s="8">
        <v>5</v>
      </c>
      <c r="AH556" s="8">
        <v>5</v>
      </c>
      <c r="AI556" s="8">
        <v>0</v>
      </c>
      <c r="AJ556" s="8">
        <v>0.5</v>
      </c>
      <c r="AK556" s="13">
        <f t="shared" si="72"/>
        <v>0.51218750000000002</v>
      </c>
      <c r="AL556" s="13">
        <f t="shared" si="73"/>
        <v>-5.93750000000004E-3</v>
      </c>
      <c r="AM556" s="14">
        <f t="shared" si="74"/>
        <v>-0.95000000000000284</v>
      </c>
    </row>
    <row r="557" spans="1:39" x14ac:dyDescent="0.2">
      <c r="A557" s="8"/>
      <c r="B557" s="8" t="s">
        <v>280</v>
      </c>
      <c r="C557" s="8" t="s">
        <v>276</v>
      </c>
      <c r="D557" s="9">
        <v>40</v>
      </c>
      <c r="E557" s="10" t="s">
        <v>28</v>
      </c>
      <c r="F557" s="10" t="s">
        <v>233</v>
      </c>
      <c r="G557" s="10" t="s">
        <v>233</v>
      </c>
      <c r="H557" s="11">
        <v>0.5</v>
      </c>
      <c r="I557" s="9">
        <v>45</v>
      </c>
      <c r="J557" s="9">
        <v>16</v>
      </c>
      <c r="K557" s="9">
        <v>19</v>
      </c>
      <c r="L557" s="9">
        <v>10</v>
      </c>
      <c r="M557" s="9"/>
      <c r="N557" s="9">
        <f t="shared" si="70"/>
        <v>42</v>
      </c>
      <c r="O557" s="12">
        <f t="shared" si="71"/>
        <v>0.46666666666666667</v>
      </c>
      <c r="P557" s="9" t="s">
        <v>35</v>
      </c>
      <c r="Q557" s="9"/>
      <c r="R557" s="9"/>
      <c r="S557" s="9"/>
      <c r="T557" s="9"/>
      <c r="U557" s="9"/>
      <c r="V557" s="8"/>
      <c r="W557" s="11">
        <v>0.5</v>
      </c>
      <c r="X557" s="8">
        <v>80</v>
      </c>
      <c r="Y557" s="8">
        <v>33</v>
      </c>
      <c r="Z557" s="8">
        <v>32</v>
      </c>
      <c r="AA557" s="8">
        <v>15</v>
      </c>
      <c r="AB557" s="8">
        <v>0</v>
      </c>
      <c r="AC557" s="9">
        <f t="shared" si="75"/>
        <v>81</v>
      </c>
      <c r="AD557" s="12">
        <f t="shared" si="76"/>
        <v>0.50624999999999998</v>
      </c>
      <c r="AE557" s="9" t="s">
        <v>43</v>
      </c>
      <c r="AF557" s="8">
        <v>2</v>
      </c>
      <c r="AG557" s="8">
        <v>0</v>
      </c>
      <c r="AH557" s="8">
        <v>2</v>
      </c>
      <c r="AI557" s="8">
        <v>0</v>
      </c>
      <c r="AJ557" s="8">
        <v>0</v>
      </c>
      <c r="AK557" s="13">
        <f t="shared" si="72"/>
        <v>0.50406249999999997</v>
      </c>
      <c r="AL557" s="13">
        <f t="shared" si="73"/>
        <v>-3.7395833333333295E-2</v>
      </c>
      <c r="AM557" s="14">
        <f t="shared" si="74"/>
        <v>-3.3656249999999943</v>
      </c>
    </row>
    <row r="558" spans="1:39" x14ac:dyDescent="0.2">
      <c r="A558" s="8"/>
      <c r="B558" s="8" t="s">
        <v>260</v>
      </c>
      <c r="C558" s="8" t="s">
        <v>276</v>
      </c>
      <c r="D558" s="9">
        <v>49</v>
      </c>
      <c r="E558" s="10" t="s">
        <v>28</v>
      </c>
      <c r="F558" s="10" t="s">
        <v>233</v>
      </c>
      <c r="G558" s="10" t="s">
        <v>233</v>
      </c>
      <c r="H558" s="11">
        <v>0.5</v>
      </c>
      <c r="I558" s="9">
        <v>35</v>
      </c>
      <c r="J558" s="9">
        <v>9</v>
      </c>
      <c r="K558" s="9">
        <v>23</v>
      </c>
      <c r="L558" s="9">
        <v>3</v>
      </c>
      <c r="M558" s="9"/>
      <c r="N558" s="9">
        <f t="shared" si="70"/>
        <v>21</v>
      </c>
      <c r="O558" s="12">
        <f t="shared" si="71"/>
        <v>0.3</v>
      </c>
      <c r="P558" s="9" t="s">
        <v>35</v>
      </c>
      <c r="Q558" s="9"/>
      <c r="R558" s="9"/>
      <c r="S558" s="9"/>
      <c r="T558" s="9"/>
      <c r="U558" s="9"/>
      <c r="V558" s="8"/>
      <c r="W558" s="11">
        <v>0.5</v>
      </c>
      <c r="X558" s="8">
        <v>80</v>
      </c>
      <c r="Y558" s="8">
        <v>33</v>
      </c>
      <c r="Z558" s="8">
        <v>32</v>
      </c>
      <c r="AA558" s="8">
        <v>15</v>
      </c>
      <c r="AB558" s="8">
        <v>0</v>
      </c>
      <c r="AC558" s="9">
        <f t="shared" si="75"/>
        <v>81</v>
      </c>
      <c r="AD558" s="12">
        <f t="shared" si="76"/>
        <v>0.50624999999999998</v>
      </c>
      <c r="AE558" s="9" t="s">
        <v>43</v>
      </c>
      <c r="AF558" s="8">
        <v>2</v>
      </c>
      <c r="AG558" s="8">
        <v>0</v>
      </c>
      <c r="AH558" s="8">
        <v>2</v>
      </c>
      <c r="AI558" s="8">
        <v>0</v>
      </c>
      <c r="AJ558" s="8">
        <v>0</v>
      </c>
      <c r="AK558" s="13">
        <f t="shared" si="72"/>
        <v>0.50406249999999997</v>
      </c>
      <c r="AL558" s="13">
        <f t="shared" si="73"/>
        <v>-0.20406249999999998</v>
      </c>
      <c r="AM558" s="14">
        <f t="shared" si="74"/>
        <v>-14.284374999999997</v>
      </c>
    </row>
    <row r="559" spans="1:39" x14ac:dyDescent="0.2">
      <c r="A559" s="8"/>
      <c r="B559" s="8" t="s">
        <v>275</v>
      </c>
      <c r="C559" s="8" t="s">
        <v>276</v>
      </c>
      <c r="D559" s="9">
        <v>41</v>
      </c>
      <c r="E559" s="10" t="s">
        <v>28</v>
      </c>
      <c r="F559" s="10" t="s">
        <v>267</v>
      </c>
      <c r="G559" s="10" t="s">
        <v>267</v>
      </c>
      <c r="H559" s="11">
        <v>0.5</v>
      </c>
      <c r="I559" s="9">
        <v>80</v>
      </c>
      <c r="J559" s="9">
        <v>24</v>
      </c>
      <c r="K559" s="9">
        <v>42</v>
      </c>
      <c r="L559" s="9">
        <v>14</v>
      </c>
      <c r="M559" s="9"/>
      <c r="N559" s="9">
        <f t="shared" si="70"/>
        <v>62</v>
      </c>
      <c r="O559" s="12">
        <f t="shared" si="71"/>
        <v>0.38750000000000001</v>
      </c>
      <c r="P559" s="9" t="s">
        <v>35</v>
      </c>
      <c r="Q559" s="9"/>
      <c r="R559" s="9"/>
      <c r="S559" s="9"/>
      <c r="T559" s="9"/>
      <c r="U559" s="9"/>
      <c r="V559" s="8"/>
      <c r="W559" s="11">
        <v>0.5</v>
      </c>
      <c r="X559" s="8">
        <v>80</v>
      </c>
      <c r="Y559" s="8">
        <v>11</v>
      </c>
      <c r="Z559" s="8">
        <v>59</v>
      </c>
      <c r="AA559" s="8">
        <v>10</v>
      </c>
      <c r="AB559" s="8">
        <v>0</v>
      </c>
      <c r="AC559" s="9">
        <f t="shared" si="75"/>
        <v>32</v>
      </c>
      <c r="AD559" s="12">
        <f t="shared" si="76"/>
        <v>0.2</v>
      </c>
      <c r="AE559" s="9" t="s">
        <v>72</v>
      </c>
      <c r="AF559" s="8"/>
      <c r="AG559" s="8"/>
      <c r="AH559" s="8"/>
      <c r="AI559" s="8"/>
      <c r="AJ559" s="8"/>
      <c r="AK559" s="13">
        <f t="shared" si="72"/>
        <v>0.30499999999999999</v>
      </c>
      <c r="AL559" s="13">
        <f t="shared" si="73"/>
        <v>8.2500000000000018E-2</v>
      </c>
      <c r="AM559" s="14">
        <f t="shared" si="74"/>
        <v>13.200000000000003</v>
      </c>
    </row>
    <row r="560" spans="1:39" x14ac:dyDescent="0.2">
      <c r="A560" s="8"/>
      <c r="B560" s="8" t="s">
        <v>262</v>
      </c>
      <c r="C560" s="8" t="s">
        <v>281</v>
      </c>
      <c r="D560" s="9">
        <v>44</v>
      </c>
      <c r="E560" s="10" t="s">
        <v>28</v>
      </c>
      <c r="F560" s="10" t="s">
        <v>240</v>
      </c>
      <c r="G560" s="10" t="s">
        <v>241</v>
      </c>
      <c r="H560" s="11">
        <v>0.5</v>
      </c>
      <c r="I560" s="9">
        <v>80</v>
      </c>
      <c r="J560" s="9">
        <v>34</v>
      </c>
      <c r="K560" s="9">
        <v>27</v>
      </c>
      <c r="L560" s="9">
        <v>19</v>
      </c>
      <c r="M560" s="9"/>
      <c r="N560" s="9">
        <f t="shared" si="70"/>
        <v>87</v>
      </c>
      <c r="O560" s="12">
        <f t="shared" si="71"/>
        <v>0.54374999999999996</v>
      </c>
      <c r="P560" s="9" t="s">
        <v>39</v>
      </c>
      <c r="Q560" s="9">
        <v>2</v>
      </c>
      <c r="R560" s="9">
        <v>0</v>
      </c>
      <c r="S560" s="9">
        <v>2</v>
      </c>
      <c r="T560" s="9">
        <v>0</v>
      </c>
      <c r="U560" s="9">
        <v>0</v>
      </c>
      <c r="V560" s="8"/>
      <c r="W560" s="11">
        <v>0.5</v>
      </c>
      <c r="X560" s="8">
        <v>80</v>
      </c>
      <c r="Y560" s="8">
        <v>34</v>
      </c>
      <c r="Z560" s="8">
        <v>34</v>
      </c>
      <c r="AA560" s="8">
        <v>12</v>
      </c>
      <c r="AB560" s="8">
        <v>0</v>
      </c>
      <c r="AC560" s="9">
        <f t="shared" si="75"/>
        <v>80</v>
      </c>
      <c r="AD560" s="12">
        <f t="shared" si="76"/>
        <v>0.5</v>
      </c>
      <c r="AE560" s="9" t="s">
        <v>39</v>
      </c>
      <c r="AF560" s="8">
        <v>3</v>
      </c>
      <c r="AG560" s="8">
        <v>1</v>
      </c>
      <c r="AH560" s="8">
        <v>2</v>
      </c>
      <c r="AI560" s="8">
        <v>0</v>
      </c>
      <c r="AJ560" s="8">
        <v>0.33300000000000002</v>
      </c>
      <c r="AK560" s="13">
        <f t="shared" si="72"/>
        <v>0.5</v>
      </c>
      <c r="AL560" s="13">
        <f t="shared" si="73"/>
        <v>4.3749999999999956E-2</v>
      </c>
      <c r="AM560" s="14">
        <f t="shared" si="74"/>
        <v>7</v>
      </c>
    </row>
    <row r="561" spans="1:39" x14ac:dyDescent="0.2">
      <c r="A561" s="8"/>
      <c r="B561" s="8" t="s">
        <v>263</v>
      </c>
      <c r="C561" s="8" t="s">
        <v>281</v>
      </c>
      <c r="D561" s="9">
        <v>43</v>
      </c>
      <c r="E561" s="10" t="s">
        <v>28</v>
      </c>
      <c r="F561" s="10" t="s">
        <v>68</v>
      </c>
      <c r="G561" s="10" t="s">
        <v>68</v>
      </c>
      <c r="H561" s="11">
        <v>0.5</v>
      </c>
      <c r="I561" s="9">
        <v>80</v>
      </c>
      <c r="J561" s="9">
        <v>51</v>
      </c>
      <c r="K561" s="9">
        <v>18</v>
      </c>
      <c r="L561" s="9">
        <v>11</v>
      </c>
      <c r="M561" s="9"/>
      <c r="N561" s="9">
        <f t="shared" si="70"/>
        <v>113</v>
      </c>
      <c r="O561" s="12">
        <f t="shared" si="71"/>
        <v>0.70625000000000004</v>
      </c>
      <c r="P561" s="9" t="s">
        <v>30</v>
      </c>
      <c r="Q561" s="9">
        <v>15</v>
      </c>
      <c r="R561" s="9">
        <v>10</v>
      </c>
      <c r="S561" s="9">
        <v>5</v>
      </c>
      <c r="T561" s="9">
        <v>0</v>
      </c>
      <c r="U561" s="9">
        <v>0.66700000000000004</v>
      </c>
      <c r="V561" s="8"/>
      <c r="W561" s="11">
        <v>0.5</v>
      </c>
      <c r="X561" s="8">
        <v>80</v>
      </c>
      <c r="Y561" s="8">
        <v>49</v>
      </c>
      <c r="Z561" s="8">
        <v>23</v>
      </c>
      <c r="AA561" s="8">
        <v>8</v>
      </c>
      <c r="AB561" s="8">
        <v>0</v>
      </c>
      <c r="AC561" s="9">
        <f t="shared" si="75"/>
        <v>106</v>
      </c>
      <c r="AD561" s="12">
        <f t="shared" si="76"/>
        <v>0.66249999999999998</v>
      </c>
      <c r="AE561" s="9" t="s">
        <v>30</v>
      </c>
      <c r="AF561" s="8">
        <v>14</v>
      </c>
      <c r="AG561" s="8">
        <v>8</v>
      </c>
      <c r="AH561" s="8">
        <v>6</v>
      </c>
      <c r="AI561" s="8">
        <v>0</v>
      </c>
      <c r="AJ561" s="8">
        <v>0.57100000000000006</v>
      </c>
      <c r="AK561" s="13">
        <f t="shared" si="72"/>
        <v>0.60562499999999997</v>
      </c>
      <c r="AL561" s="13">
        <f t="shared" si="73"/>
        <v>0.10062500000000008</v>
      </c>
      <c r="AM561" s="14">
        <f t="shared" si="74"/>
        <v>16.100000000000009</v>
      </c>
    </row>
    <row r="562" spans="1:39" x14ac:dyDescent="0.2">
      <c r="A562" s="8"/>
      <c r="B562" s="8" t="s">
        <v>282</v>
      </c>
      <c r="C562" s="8" t="s">
        <v>281</v>
      </c>
      <c r="D562" s="9">
        <v>47</v>
      </c>
      <c r="E562" s="10" t="s">
        <v>28</v>
      </c>
      <c r="F562" s="10" t="s">
        <v>225</v>
      </c>
      <c r="G562" s="10" t="s">
        <v>225</v>
      </c>
      <c r="H562" s="11">
        <v>0.5</v>
      </c>
      <c r="I562" s="9">
        <v>80</v>
      </c>
      <c r="J562" s="9">
        <v>44</v>
      </c>
      <c r="K562" s="9">
        <v>19</v>
      </c>
      <c r="L562" s="9">
        <v>17</v>
      </c>
      <c r="M562" s="9"/>
      <c r="N562" s="9">
        <f t="shared" si="70"/>
        <v>105</v>
      </c>
      <c r="O562" s="12">
        <f t="shared" si="71"/>
        <v>0.65625</v>
      </c>
      <c r="P562" s="9" t="s">
        <v>43</v>
      </c>
      <c r="Q562" s="9">
        <v>8</v>
      </c>
      <c r="R562" s="9">
        <v>3</v>
      </c>
      <c r="S562" s="9">
        <v>5</v>
      </c>
      <c r="T562" s="9">
        <v>0</v>
      </c>
      <c r="U562" s="9">
        <v>0.375</v>
      </c>
      <c r="V562" s="8"/>
      <c r="W562" s="11">
        <v>0.5</v>
      </c>
      <c r="X562" s="8">
        <v>80</v>
      </c>
      <c r="Y562" s="8">
        <v>48</v>
      </c>
      <c r="Z562" s="8">
        <v>24</v>
      </c>
      <c r="AA562" s="8">
        <v>8</v>
      </c>
      <c r="AB562" s="8">
        <v>0</v>
      </c>
      <c r="AC562" s="9">
        <f t="shared" si="75"/>
        <v>104</v>
      </c>
      <c r="AD562" s="12">
        <f t="shared" si="76"/>
        <v>0.65</v>
      </c>
      <c r="AE562" s="9" t="s">
        <v>43</v>
      </c>
      <c r="AF562" s="8">
        <v>6</v>
      </c>
      <c r="AG562" s="8">
        <v>2</v>
      </c>
      <c r="AH562" s="8">
        <v>4</v>
      </c>
      <c r="AI562" s="8">
        <v>0</v>
      </c>
      <c r="AJ562" s="8">
        <v>0.33300000000000002</v>
      </c>
      <c r="AK562" s="13">
        <f t="shared" si="72"/>
        <v>0.59750000000000003</v>
      </c>
      <c r="AL562" s="13">
        <f t="shared" si="73"/>
        <v>5.8749999999999969E-2</v>
      </c>
      <c r="AM562" s="14">
        <f t="shared" si="74"/>
        <v>9.3999999999999915</v>
      </c>
    </row>
    <row r="563" spans="1:39" x14ac:dyDescent="0.2">
      <c r="A563" s="8"/>
      <c r="B563" s="8" t="s">
        <v>245</v>
      </c>
      <c r="C563" s="8" t="s">
        <v>281</v>
      </c>
      <c r="D563" s="9">
        <v>41</v>
      </c>
      <c r="E563" s="10" t="s">
        <v>28</v>
      </c>
      <c r="F563" s="10" t="s">
        <v>84</v>
      </c>
      <c r="G563" s="10" t="s">
        <v>85</v>
      </c>
      <c r="H563" s="11">
        <v>0.5</v>
      </c>
      <c r="I563" s="9">
        <v>80</v>
      </c>
      <c r="J563" s="9">
        <v>32</v>
      </c>
      <c r="K563" s="9">
        <v>29</v>
      </c>
      <c r="L563" s="9">
        <v>19</v>
      </c>
      <c r="M563" s="9"/>
      <c r="N563" s="9">
        <f t="shared" si="70"/>
        <v>83</v>
      </c>
      <c r="O563" s="12">
        <f t="shared" si="71"/>
        <v>0.51875000000000004</v>
      </c>
      <c r="P563" s="9" t="s">
        <v>30</v>
      </c>
      <c r="Q563" s="9">
        <v>4</v>
      </c>
      <c r="R563" s="9">
        <v>0</v>
      </c>
      <c r="S563" s="9">
        <v>4</v>
      </c>
      <c r="T563" s="9">
        <v>0</v>
      </c>
      <c r="U563" s="9">
        <v>0</v>
      </c>
      <c r="V563" s="8"/>
      <c r="W563" s="11">
        <v>0.5</v>
      </c>
      <c r="X563" s="8">
        <v>80</v>
      </c>
      <c r="Y563" s="8">
        <v>26</v>
      </c>
      <c r="Z563" s="8">
        <v>43</v>
      </c>
      <c r="AA563" s="8">
        <v>11</v>
      </c>
      <c r="AB563" s="8">
        <v>0</v>
      </c>
      <c r="AC563" s="9">
        <f t="shared" si="75"/>
        <v>63</v>
      </c>
      <c r="AD563" s="12">
        <f t="shared" si="76"/>
        <v>0.39374999999999999</v>
      </c>
      <c r="AE563" s="9" t="s">
        <v>39</v>
      </c>
      <c r="AF563" s="8">
        <v>2</v>
      </c>
      <c r="AG563" s="8">
        <v>0</v>
      </c>
      <c r="AH563" s="8">
        <v>2</v>
      </c>
      <c r="AI563" s="8">
        <v>0</v>
      </c>
      <c r="AJ563" s="8">
        <v>0</v>
      </c>
      <c r="AK563" s="13">
        <f t="shared" si="72"/>
        <v>0.43093749999999997</v>
      </c>
      <c r="AL563" s="13">
        <f t="shared" si="73"/>
        <v>8.7812500000000071E-2</v>
      </c>
      <c r="AM563" s="14">
        <f t="shared" si="74"/>
        <v>14.050000000000011</v>
      </c>
    </row>
    <row r="564" spans="1:39" x14ac:dyDescent="0.2">
      <c r="A564" s="8"/>
      <c r="B564" s="8" t="s">
        <v>269</v>
      </c>
      <c r="C564" s="8" t="s">
        <v>281</v>
      </c>
      <c r="D564" s="9">
        <v>49</v>
      </c>
      <c r="E564" s="10" t="s">
        <v>28</v>
      </c>
      <c r="F564" s="10" t="s">
        <v>204</v>
      </c>
      <c r="G564" s="10" t="s">
        <v>204</v>
      </c>
      <c r="H564" s="11">
        <v>0.5</v>
      </c>
      <c r="I564" s="9">
        <v>80</v>
      </c>
      <c r="J564" s="9">
        <v>22</v>
      </c>
      <c r="K564" s="9">
        <v>45</v>
      </c>
      <c r="L564" s="9">
        <v>13</v>
      </c>
      <c r="M564" s="9"/>
      <c r="N564" s="9">
        <f t="shared" si="70"/>
        <v>57</v>
      </c>
      <c r="O564" s="12">
        <f t="shared" si="71"/>
        <v>0.35625000000000001</v>
      </c>
      <c r="P564" s="9" t="s">
        <v>35</v>
      </c>
      <c r="Q564" s="9"/>
      <c r="R564" s="9"/>
      <c r="S564" s="9"/>
      <c r="T564" s="9"/>
      <c r="U564" s="9"/>
      <c r="V564" s="8"/>
      <c r="W564" s="11">
        <v>0.5</v>
      </c>
      <c r="X564" s="8">
        <v>80</v>
      </c>
      <c r="Y564" s="8">
        <v>25</v>
      </c>
      <c r="Z564" s="8">
        <v>42</v>
      </c>
      <c r="AA564" s="8">
        <v>13</v>
      </c>
      <c r="AB564" s="8">
        <v>0</v>
      </c>
      <c r="AC564" s="9">
        <f t="shared" si="75"/>
        <v>63</v>
      </c>
      <c r="AD564" s="12">
        <f t="shared" si="76"/>
        <v>0.39374999999999999</v>
      </c>
      <c r="AE564" s="9" t="s">
        <v>35</v>
      </c>
      <c r="AF564" s="8"/>
      <c r="AG564" s="8"/>
      <c r="AH564" s="8"/>
      <c r="AI564" s="8"/>
      <c r="AJ564" s="8"/>
      <c r="AK564" s="13">
        <f t="shared" si="72"/>
        <v>0.43093749999999997</v>
      </c>
      <c r="AL564" s="13">
        <f t="shared" si="73"/>
        <v>-7.4687499999999962E-2</v>
      </c>
      <c r="AM564" s="14">
        <f t="shared" si="74"/>
        <v>-11.949999999999989</v>
      </c>
    </row>
    <row r="565" spans="1:39" x14ac:dyDescent="0.2">
      <c r="A565" s="8"/>
      <c r="B565" s="8" t="s">
        <v>283</v>
      </c>
      <c r="C565" s="8" t="s">
        <v>281</v>
      </c>
      <c r="D565" s="9">
        <v>42</v>
      </c>
      <c r="E565" s="10" t="s">
        <v>28</v>
      </c>
      <c r="F565" s="10" t="s">
        <v>264</v>
      </c>
      <c r="G565" s="10" t="s">
        <v>278</v>
      </c>
      <c r="H565" s="11">
        <v>0.5</v>
      </c>
      <c r="I565" s="9">
        <v>80</v>
      </c>
      <c r="J565" s="9">
        <v>19</v>
      </c>
      <c r="K565" s="9">
        <v>40</v>
      </c>
      <c r="L565" s="9">
        <v>21</v>
      </c>
      <c r="M565" s="9"/>
      <c r="N565" s="9">
        <f t="shared" si="70"/>
        <v>59</v>
      </c>
      <c r="O565" s="12">
        <f t="shared" si="71"/>
        <v>0.36875000000000002</v>
      </c>
      <c r="P565" s="9" t="s">
        <v>43</v>
      </c>
      <c r="Q565" s="9">
        <v>2</v>
      </c>
      <c r="R565" s="9">
        <v>0</v>
      </c>
      <c r="S565" s="9">
        <v>2</v>
      </c>
      <c r="T565" s="9">
        <v>0</v>
      </c>
      <c r="U565" s="9">
        <v>0</v>
      </c>
      <c r="V565" s="8"/>
      <c r="W565" s="11">
        <v>0.5</v>
      </c>
      <c r="X565" s="8">
        <v>80</v>
      </c>
      <c r="Y565" s="8">
        <v>20</v>
      </c>
      <c r="Z565" s="8">
        <v>46</v>
      </c>
      <c r="AA565" s="8">
        <v>14</v>
      </c>
      <c r="AB565" s="8">
        <v>0</v>
      </c>
      <c r="AC565" s="9">
        <f t="shared" si="75"/>
        <v>54</v>
      </c>
      <c r="AD565" s="12">
        <f t="shared" si="76"/>
        <v>0.33750000000000002</v>
      </c>
      <c r="AE565" s="9" t="s">
        <v>72</v>
      </c>
      <c r="AF565" s="8"/>
      <c r="AG565" s="8"/>
      <c r="AH565" s="8"/>
      <c r="AI565" s="8"/>
      <c r="AJ565" s="8"/>
      <c r="AK565" s="13">
        <f t="shared" si="72"/>
        <v>0.39437500000000003</v>
      </c>
      <c r="AL565" s="13">
        <f t="shared" si="73"/>
        <v>-2.5625000000000009E-2</v>
      </c>
      <c r="AM565" s="14">
        <f t="shared" si="74"/>
        <v>-4.1000000000000085</v>
      </c>
    </row>
    <row r="566" spans="1:39" x14ac:dyDescent="0.2">
      <c r="A566" s="8"/>
      <c r="B566" s="8" t="s">
        <v>284</v>
      </c>
      <c r="C566" s="8" t="s">
        <v>281</v>
      </c>
      <c r="D566" s="9">
        <v>49</v>
      </c>
      <c r="E566" s="10" t="s">
        <v>28</v>
      </c>
      <c r="F566" s="10" t="s">
        <v>87</v>
      </c>
      <c r="G566" s="10" t="s">
        <v>87</v>
      </c>
      <c r="H566" s="11">
        <v>0.5</v>
      </c>
      <c r="I566" s="9">
        <v>80</v>
      </c>
      <c r="J566" s="9">
        <v>32</v>
      </c>
      <c r="K566" s="9">
        <v>34</v>
      </c>
      <c r="L566" s="9">
        <v>14</v>
      </c>
      <c r="M566" s="9"/>
      <c r="N566" s="9">
        <f t="shared" si="70"/>
        <v>78</v>
      </c>
      <c r="O566" s="12">
        <f t="shared" si="71"/>
        <v>0.48749999999999999</v>
      </c>
      <c r="P566" s="9" t="s">
        <v>43</v>
      </c>
      <c r="Q566" s="9">
        <v>7</v>
      </c>
      <c r="R566" s="9">
        <v>3</v>
      </c>
      <c r="S566" s="9">
        <v>4</v>
      </c>
      <c r="T566" s="9">
        <v>0</v>
      </c>
      <c r="U566" s="9">
        <v>0.42899999999999999</v>
      </c>
      <c r="V566" s="8" t="s">
        <v>99</v>
      </c>
      <c r="W566" s="11">
        <v>0.5</v>
      </c>
      <c r="X566" s="8">
        <v>80</v>
      </c>
      <c r="Y566" s="8">
        <v>16</v>
      </c>
      <c r="Z566" s="8">
        <v>55</v>
      </c>
      <c r="AA566" s="8">
        <v>9</v>
      </c>
      <c r="AB566" s="8">
        <v>0</v>
      </c>
      <c r="AC566" s="9">
        <f t="shared" si="75"/>
        <v>41</v>
      </c>
      <c r="AD566" s="12">
        <f t="shared" si="76"/>
        <v>0.25624999999999998</v>
      </c>
      <c r="AE566" s="9" t="s">
        <v>72</v>
      </c>
      <c r="AF566" s="8"/>
      <c r="AG566" s="8"/>
      <c r="AH566" s="8"/>
      <c r="AI566" s="8"/>
      <c r="AJ566" s="8"/>
      <c r="AK566" s="13">
        <f t="shared" si="72"/>
        <v>0.34156249999999999</v>
      </c>
      <c r="AL566" s="13">
        <f t="shared" si="73"/>
        <v>0.1459375</v>
      </c>
      <c r="AM566" s="14">
        <f t="shared" si="74"/>
        <v>23.35</v>
      </c>
    </row>
    <row r="567" spans="1:39" x14ac:dyDescent="0.2">
      <c r="A567" s="8"/>
      <c r="B567" s="8" t="s">
        <v>273</v>
      </c>
      <c r="C567" s="8" t="s">
        <v>281</v>
      </c>
      <c r="D567" s="9">
        <v>45</v>
      </c>
      <c r="E567" s="10" t="s">
        <v>28</v>
      </c>
      <c r="F567" s="10" t="s">
        <v>199</v>
      </c>
      <c r="G567" s="10" t="s">
        <v>199</v>
      </c>
      <c r="H567" s="11">
        <v>0.5</v>
      </c>
      <c r="I567" s="9">
        <v>80</v>
      </c>
      <c r="J567" s="9">
        <v>31</v>
      </c>
      <c r="K567" s="9">
        <v>34</v>
      </c>
      <c r="L567" s="9">
        <v>15</v>
      </c>
      <c r="M567" s="9"/>
      <c r="N567" s="9">
        <f t="shared" si="70"/>
        <v>77</v>
      </c>
      <c r="O567" s="12">
        <f t="shared" si="71"/>
        <v>0.48125000000000001</v>
      </c>
      <c r="P567" s="9" t="s">
        <v>39</v>
      </c>
      <c r="Q567" s="9">
        <v>2</v>
      </c>
      <c r="R567" s="9">
        <v>0</v>
      </c>
      <c r="S567" s="9">
        <v>2</v>
      </c>
      <c r="T567" s="9">
        <v>0</v>
      </c>
      <c r="U567" s="9">
        <v>0</v>
      </c>
      <c r="V567" s="8"/>
      <c r="W567" s="11">
        <v>0.5</v>
      </c>
      <c r="X567" s="8">
        <v>80</v>
      </c>
      <c r="Y567" s="8">
        <v>34</v>
      </c>
      <c r="Z567" s="8">
        <v>31</v>
      </c>
      <c r="AA567" s="8">
        <v>15</v>
      </c>
      <c r="AB567" s="8">
        <v>0</v>
      </c>
      <c r="AC567" s="9">
        <f t="shared" si="75"/>
        <v>83</v>
      </c>
      <c r="AD567" s="12">
        <f t="shared" si="76"/>
        <v>0.51875000000000004</v>
      </c>
      <c r="AE567" s="9" t="s">
        <v>43</v>
      </c>
      <c r="AF567" s="8">
        <v>9</v>
      </c>
      <c r="AG567" s="8">
        <v>4</v>
      </c>
      <c r="AH567" s="8">
        <v>5</v>
      </c>
      <c r="AI567" s="8">
        <v>0</v>
      </c>
      <c r="AJ567" s="8">
        <v>0.44400000000000001</v>
      </c>
      <c r="AK567" s="13">
        <f t="shared" si="72"/>
        <v>0.51218750000000002</v>
      </c>
      <c r="AL567" s="13">
        <f t="shared" si="73"/>
        <v>-3.0937500000000007E-2</v>
      </c>
      <c r="AM567" s="14">
        <f t="shared" si="74"/>
        <v>-4.9500000000000028</v>
      </c>
    </row>
    <row r="568" spans="1:39" x14ac:dyDescent="0.2">
      <c r="A568" s="8"/>
      <c r="B568" s="8" t="s">
        <v>285</v>
      </c>
      <c r="C568" s="8" t="s">
        <v>281</v>
      </c>
      <c r="D568" s="9">
        <v>38</v>
      </c>
      <c r="E568" s="10" t="s">
        <v>28</v>
      </c>
      <c r="F568" s="10" t="s">
        <v>201</v>
      </c>
      <c r="G568" s="10" t="s">
        <v>202</v>
      </c>
      <c r="H568" s="11">
        <v>0.5</v>
      </c>
      <c r="I568" s="9">
        <v>32</v>
      </c>
      <c r="J568" s="9">
        <v>6</v>
      </c>
      <c r="K568" s="9">
        <v>23</v>
      </c>
      <c r="L568" s="9">
        <v>3</v>
      </c>
      <c r="M568" s="9"/>
      <c r="N568" s="9">
        <f t="shared" si="70"/>
        <v>15</v>
      </c>
      <c r="O568" s="12">
        <f t="shared" si="71"/>
        <v>0.234375</v>
      </c>
      <c r="P568" s="9" t="s">
        <v>72</v>
      </c>
      <c r="Q568" s="9"/>
      <c r="R568" s="9"/>
      <c r="S568" s="9"/>
      <c r="T568" s="9"/>
      <c r="U568" s="9"/>
      <c r="V568" s="8"/>
      <c r="W568" s="11">
        <v>0.5</v>
      </c>
      <c r="X568" s="8">
        <v>80</v>
      </c>
      <c r="Y568" s="8">
        <v>23</v>
      </c>
      <c r="Z568" s="8">
        <v>39</v>
      </c>
      <c r="AA568" s="8">
        <v>18</v>
      </c>
      <c r="AB568" s="8">
        <v>0</v>
      </c>
      <c r="AC568" s="9">
        <f t="shared" si="75"/>
        <v>64</v>
      </c>
      <c r="AD568" s="12">
        <f t="shared" si="76"/>
        <v>0.4</v>
      </c>
      <c r="AE568" s="9" t="s">
        <v>43</v>
      </c>
      <c r="AF568" s="8">
        <v>2</v>
      </c>
      <c r="AG568" s="8">
        <v>0</v>
      </c>
      <c r="AH568" s="8">
        <v>2</v>
      </c>
      <c r="AI568" s="8">
        <v>0</v>
      </c>
      <c r="AJ568" s="8">
        <v>0</v>
      </c>
      <c r="AK568" s="13">
        <f t="shared" si="72"/>
        <v>0.435</v>
      </c>
      <c r="AL568" s="13">
        <f t="shared" si="73"/>
        <v>-0.200625</v>
      </c>
      <c r="AM568" s="14">
        <f t="shared" si="74"/>
        <v>-12.84</v>
      </c>
    </row>
    <row r="569" spans="1:39" x14ac:dyDescent="0.2">
      <c r="A569" s="8"/>
      <c r="B569" s="8" t="s">
        <v>286</v>
      </c>
      <c r="C569" s="8" t="s">
        <v>281</v>
      </c>
      <c r="D569" s="9">
        <v>36</v>
      </c>
      <c r="E569" s="10" t="s">
        <v>28</v>
      </c>
      <c r="F569" s="10" t="s">
        <v>201</v>
      </c>
      <c r="G569" s="10" t="s">
        <v>202</v>
      </c>
      <c r="H569" s="11">
        <v>0.5</v>
      </c>
      <c r="I569" s="9">
        <v>29</v>
      </c>
      <c r="J569" s="9">
        <v>7</v>
      </c>
      <c r="K569" s="9">
        <v>18</v>
      </c>
      <c r="L569" s="9">
        <v>4</v>
      </c>
      <c r="M569" s="9"/>
      <c r="N569" s="9">
        <f t="shared" si="70"/>
        <v>18</v>
      </c>
      <c r="O569" s="12">
        <f t="shared" si="71"/>
        <v>0.31034482758620691</v>
      </c>
      <c r="P569" s="9" t="s">
        <v>72</v>
      </c>
      <c r="Q569" s="9"/>
      <c r="R569" s="9"/>
      <c r="S569" s="9"/>
      <c r="T569" s="9"/>
      <c r="U569" s="9"/>
      <c r="V569" s="8"/>
      <c r="W569" s="11">
        <v>0.5</v>
      </c>
      <c r="X569" s="8">
        <v>80</v>
      </c>
      <c r="Y569" s="8">
        <v>23</v>
      </c>
      <c r="Z569" s="8">
        <v>39</v>
      </c>
      <c r="AA569" s="8">
        <v>18</v>
      </c>
      <c r="AB569" s="8">
        <v>0</v>
      </c>
      <c r="AC569" s="9">
        <f t="shared" si="75"/>
        <v>64</v>
      </c>
      <c r="AD569" s="12">
        <f t="shared" si="76"/>
        <v>0.4</v>
      </c>
      <c r="AE569" s="9" t="s">
        <v>43</v>
      </c>
      <c r="AF569" s="8">
        <v>2</v>
      </c>
      <c r="AG569" s="8">
        <v>0</v>
      </c>
      <c r="AH569" s="8">
        <v>2</v>
      </c>
      <c r="AI569" s="8">
        <v>0</v>
      </c>
      <c r="AJ569" s="8">
        <v>0</v>
      </c>
      <c r="AK569" s="13">
        <f t="shared" si="72"/>
        <v>0.435</v>
      </c>
      <c r="AL569" s="13">
        <f t="shared" si="73"/>
        <v>-0.12465517241379309</v>
      </c>
      <c r="AM569" s="14">
        <f t="shared" si="74"/>
        <v>-7.23</v>
      </c>
    </row>
    <row r="570" spans="1:39" x14ac:dyDescent="0.2">
      <c r="A570" s="8"/>
      <c r="B570" s="8" t="s">
        <v>271</v>
      </c>
      <c r="C570" s="8" t="s">
        <v>281</v>
      </c>
      <c r="D570" s="9">
        <v>41</v>
      </c>
      <c r="E570" s="10" t="s">
        <v>28</v>
      </c>
      <c r="F570" s="10" t="s">
        <v>201</v>
      </c>
      <c r="G570" s="10" t="s">
        <v>202</v>
      </c>
      <c r="H570" s="11">
        <v>0.5</v>
      </c>
      <c r="I570" s="9">
        <v>19</v>
      </c>
      <c r="J570" s="9">
        <v>5</v>
      </c>
      <c r="K570" s="9">
        <v>12</v>
      </c>
      <c r="L570" s="9">
        <v>2</v>
      </c>
      <c r="M570" s="9"/>
      <c r="N570" s="9">
        <f t="shared" si="70"/>
        <v>12</v>
      </c>
      <c r="O570" s="12">
        <f t="shared" si="71"/>
        <v>0.31578947368421051</v>
      </c>
      <c r="P570" s="9" t="s">
        <v>72</v>
      </c>
      <c r="Q570" s="9"/>
      <c r="R570" s="9"/>
      <c r="S570" s="9"/>
      <c r="T570" s="9"/>
      <c r="U570" s="9"/>
      <c r="V570" s="8"/>
      <c r="W570" s="11">
        <v>0.5</v>
      </c>
      <c r="X570" s="8">
        <v>80</v>
      </c>
      <c r="Y570" s="8">
        <v>23</v>
      </c>
      <c r="Z570" s="8">
        <v>39</v>
      </c>
      <c r="AA570" s="8">
        <v>18</v>
      </c>
      <c r="AB570" s="8">
        <v>0</v>
      </c>
      <c r="AC570" s="9">
        <f t="shared" si="75"/>
        <v>64</v>
      </c>
      <c r="AD570" s="12">
        <f t="shared" si="76"/>
        <v>0.4</v>
      </c>
      <c r="AE570" s="9" t="s">
        <v>43</v>
      </c>
      <c r="AF570" s="8">
        <v>2</v>
      </c>
      <c r="AG570" s="8">
        <v>0</v>
      </c>
      <c r="AH570" s="8">
        <v>2</v>
      </c>
      <c r="AI570" s="8">
        <v>0</v>
      </c>
      <c r="AJ570" s="8">
        <v>0</v>
      </c>
      <c r="AK570" s="13">
        <f t="shared" si="72"/>
        <v>0.435</v>
      </c>
      <c r="AL570" s="13">
        <f t="shared" si="73"/>
        <v>-0.11921052631578949</v>
      </c>
      <c r="AM570" s="14">
        <f t="shared" si="74"/>
        <v>-4.5300000000000011</v>
      </c>
    </row>
    <row r="571" spans="1:39" x14ac:dyDescent="0.2">
      <c r="A571" s="8"/>
      <c r="B571" s="8" t="s">
        <v>210</v>
      </c>
      <c r="C571" s="8" t="s">
        <v>281</v>
      </c>
      <c r="D571" s="9">
        <v>44</v>
      </c>
      <c r="E571" s="10" t="s">
        <v>28</v>
      </c>
      <c r="F571" s="10" t="s">
        <v>29</v>
      </c>
      <c r="G571" s="10" t="s">
        <v>29</v>
      </c>
      <c r="H571" s="11">
        <v>0.5</v>
      </c>
      <c r="I571" s="9">
        <v>80</v>
      </c>
      <c r="J571" s="9">
        <v>59</v>
      </c>
      <c r="K571" s="9">
        <v>10</v>
      </c>
      <c r="L571" s="9">
        <v>11</v>
      </c>
      <c r="M571" s="9"/>
      <c r="N571" s="9">
        <f t="shared" si="70"/>
        <v>129</v>
      </c>
      <c r="O571" s="12">
        <f t="shared" si="71"/>
        <v>0.80625000000000002</v>
      </c>
      <c r="P571" s="9" t="s">
        <v>30</v>
      </c>
      <c r="Q571" s="9">
        <v>15</v>
      </c>
      <c r="R571" s="9">
        <v>12</v>
      </c>
      <c r="S571" s="9">
        <v>3</v>
      </c>
      <c r="T571" s="9">
        <v>0</v>
      </c>
      <c r="U571" s="9">
        <v>0.8</v>
      </c>
      <c r="V571" s="8" t="s">
        <v>44</v>
      </c>
      <c r="W571" s="11">
        <v>0.5</v>
      </c>
      <c r="X571" s="8">
        <v>80</v>
      </c>
      <c r="Y571" s="8">
        <v>60</v>
      </c>
      <c r="Z571" s="8">
        <v>8</v>
      </c>
      <c r="AA571" s="8">
        <v>12</v>
      </c>
      <c r="AB571" s="8">
        <v>0</v>
      </c>
      <c r="AC571" s="9">
        <f t="shared" si="75"/>
        <v>132</v>
      </c>
      <c r="AD571" s="12">
        <f t="shared" si="76"/>
        <v>0.82499999999999996</v>
      </c>
      <c r="AE571" s="9" t="s">
        <v>30</v>
      </c>
      <c r="AF571" s="8">
        <v>14</v>
      </c>
      <c r="AG571" s="8">
        <v>12</v>
      </c>
      <c r="AH571" s="8">
        <v>2</v>
      </c>
      <c r="AI571" s="8">
        <v>0</v>
      </c>
      <c r="AJ571" s="8">
        <v>0.85699999999999998</v>
      </c>
      <c r="AK571" s="13">
        <f t="shared" si="72"/>
        <v>0.71124999999999994</v>
      </c>
      <c r="AL571" s="13">
        <f t="shared" si="73"/>
        <v>9.5000000000000084E-2</v>
      </c>
      <c r="AM571" s="14">
        <f t="shared" si="74"/>
        <v>15.200000000000017</v>
      </c>
    </row>
    <row r="572" spans="1:39" x14ac:dyDescent="0.2">
      <c r="A572" s="8"/>
      <c r="B572" s="8" t="s">
        <v>232</v>
      </c>
      <c r="C572" s="8" t="s">
        <v>281</v>
      </c>
      <c r="D572" s="9">
        <v>45</v>
      </c>
      <c r="E572" s="10" t="s">
        <v>28</v>
      </c>
      <c r="F572" s="10" t="s">
        <v>247</v>
      </c>
      <c r="G572" s="10" t="s">
        <v>247</v>
      </c>
      <c r="H572" s="11">
        <v>0.5</v>
      </c>
      <c r="I572" s="9">
        <v>80</v>
      </c>
      <c r="J572" s="9">
        <v>48</v>
      </c>
      <c r="K572" s="9">
        <v>17</v>
      </c>
      <c r="L572" s="9">
        <v>15</v>
      </c>
      <c r="M572" s="9"/>
      <c r="N572" s="9">
        <f t="shared" si="70"/>
        <v>111</v>
      </c>
      <c r="O572" s="12">
        <f t="shared" si="71"/>
        <v>0.69374999999999998</v>
      </c>
      <c r="P572" s="9" t="s">
        <v>30</v>
      </c>
      <c r="Q572" s="9">
        <v>7</v>
      </c>
      <c r="R572" s="9">
        <v>3</v>
      </c>
      <c r="S572" s="9">
        <v>4</v>
      </c>
      <c r="T572" s="9">
        <v>0</v>
      </c>
      <c r="U572" s="9">
        <v>0.42899999999999999</v>
      </c>
      <c r="V572" s="8"/>
      <c r="W572" s="11">
        <v>0.5</v>
      </c>
      <c r="X572" s="8">
        <v>80</v>
      </c>
      <c r="Y572" s="8">
        <v>47</v>
      </c>
      <c r="Z572" s="8">
        <v>21</v>
      </c>
      <c r="AA572" s="8">
        <v>12</v>
      </c>
      <c r="AB572" s="8">
        <v>0</v>
      </c>
      <c r="AC572" s="9">
        <f t="shared" si="75"/>
        <v>106</v>
      </c>
      <c r="AD572" s="12">
        <f t="shared" si="76"/>
        <v>0.66249999999999998</v>
      </c>
      <c r="AE572" s="9" t="s">
        <v>43</v>
      </c>
      <c r="AF572" s="8">
        <v>12</v>
      </c>
      <c r="AG572" s="8">
        <v>8</v>
      </c>
      <c r="AH572" s="8">
        <v>4</v>
      </c>
      <c r="AI572" s="8">
        <v>0</v>
      </c>
      <c r="AJ572" s="8">
        <v>0.66700000000000004</v>
      </c>
      <c r="AK572" s="13">
        <f t="shared" si="72"/>
        <v>0.60562499999999997</v>
      </c>
      <c r="AL572" s="13">
        <f t="shared" si="73"/>
        <v>8.8125000000000009E-2</v>
      </c>
      <c r="AM572" s="14">
        <f t="shared" si="74"/>
        <v>14.100000000000009</v>
      </c>
    </row>
    <row r="573" spans="1:39" x14ac:dyDescent="0.2">
      <c r="A573" s="8"/>
      <c r="B573" s="8" t="s">
        <v>250</v>
      </c>
      <c r="C573" s="8" t="s">
        <v>281</v>
      </c>
      <c r="D573" s="9">
        <v>45</v>
      </c>
      <c r="E573" s="10" t="s">
        <v>28</v>
      </c>
      <c r="F573" s="10" t="s">
        <v>92</v>
      </c>
      <c r="G573" s="10" t="s">
        <v>92</v>
      </c>
      <c r="H573" s="11">
        <v>0.5</v>
      </c>
      <c r="I573" s="9">
        <v>80</v>
      </c>
      <c r="J573" s="9">
        <v>30</v>
      </c>
      <c r="K573" s="9">
        <v>37</v>
      </c>
      <c r="L573" s="9">
        <v>13</v>
      </c>
      <c r="M573" s="9"/>
      <c r="N573" s="9">
        <f t="shared" si="70"/>
        <v>73</v>
      </c>
      <c r="O573" s="12">
        <f t="shared" si="71"/>
        <v>0.45624999999999999</v>
      </c>
      <c r="P573" s="9" t="s">
        <v>35</v>
      </c>
      <c r="Q573" s="9">
        <v>3</v>
      </c>
      <c r="R573" s="9">
        <v>1</v>
      </c>
      <c r="S573" s="9">
        <v>2</v>
      </c>
      <c r="T573" s="9">
        <v>0</v>
      </c>
      <c r="U573" s="9">
        <v>0.33300000000000002</v>
      </c>
      <c r="V573" s="8"/>
      <c r="W573" s="11">
        <v>0.5</v>
      </c>
      <c r="X573" s="8">
        <v>80</v>
      </c>
      <c r="Y573" s="8">
        <v>29</v>
      </c>
      <c r="Z573" s="8">
        <v>37</v>
      </c>
      <c r="AA573" s="8">
        <v>14</v>
      </c>
      <c r="AB573" s="8">
        <v>0</v>
      </c>
      <c r="AC573" s="9">
        <f t="shared" si="75"/>
        <v>72</v>
      </c>
      <c r="AD573" s="12">
        <f t="shared" si="76"/>
        <v>0.45</v>
      </c>
      <c r="AE573" s="9" t="s">
        <v>35</v>
      </c>
      <c r="AF573" s="8"/>
      <c r="AG573" s="8"/>
      <c r="AH573" s="8"/>
      <c r="AI573" s="8"/>
      <c r="AJ573" s="8"/>
      <c r="AK573" s="13">
        <f t="shared" si="72"/>
        <v>0.46750000000000003</v>
      </c>
      <c r="AL573" s="13">
        <f t="shared" si="73"/>
        <v>-1.1250000000000038E-2</v>
      </c>
      <c r="AM573" s="14">
        <f t="shared" si="74"/>
        <v>-1.8000000000000114</v>
      </c>
    </row>
    <row r="574" spans="1:39" x14ac:dyDescent="0.2">
      <c r="A574" s="8"/>
      <c r="B574" s="8" t="s">
        <v>237</v>
      </c>
      <c r="C574" s="8" t="s">
        <v>281</v>
      </c>
      <c r="D574" s="9">
        <v>52</v>
      </c>
      <c r="E574" s="10" t="s">
        <v>28</v>
      </c>
      <c r="F574" s="10" t="s">
        <v>207</v>
      </c>
      <c r="G574" s="10" t="s">
        <v>207</v>
      </c>
      <c r="H574" s="11">
        <v>0.5</v>
      </c>
      <c r="I574" s="9">
        <v>80</v>
      </c>
      <c r="J574" s="9">
        <v>45</v>
      </c>
      <c r="K574" s="9">
        <v>20</v>
      </c>
      <c r="L574" s="9">
        <v>15</v>
      </c>
      <c r="M574" s="9"/>
      <c r="N574" s="9">
        <f t="shared" si="70"/>
        <v>105</v>
      </c>
      <c r="O574" s="12">
        <f t="shared" si="71"/>
        <v>0.65625</v>
      </c>
      <c r="P574" s="9" t="s">
        <v>43</v>
      </c>
      <c r="Q574" s="9">
        <v>12</v>
      </c>
      <c r="R574" s="9">
        <v>7</v>
      </c>
      <c r="S574" s="9">
        <v>5</v>
      </c>
      <c r="T574" s="9">
        <v>0</v>
      </c>
      <c r="U574" s="9">
        <v>0.58299999999999996</v>
      </c>
      <c r="V574" s="8"/>
      <c r="W574" s="11">
        <v>0.5</v>
      </c>
      <c r="X574" s="8">
        <v>80</v>
      </c>
      <c r="Y574" s="8">
        <v>48</v>
      </c>
      <c r="Z574" s="8">
        <v>16</v>
      </c>
      <c r="AA574" s="8">
        <v>16</v>
      </c>
      <c r="AB574" s="8">
        <v>0</v>
      </c>
      <c r="AC574" s="9">
        <f t="shared" si="75"/>
        <v>112</v>
      </c>
      <c r="AD574" s="12">
        <f t="shared" si="76"/>
        <v>0.7</v>
      </c>
      <c r="AE574" s="9" t="s">
        <v>30</v>
      </c>
      <c r="AF574" s="8">
        <v>10</v>
      </c>
      <c r="AG574" s="8">
        <v>4</v>
      </c>
      <c r="AH574" s="8">
        <v>6</v>
      </c>
      <c r="AI574" s="8">
        <v>0</v>
      </c>
      <c r="AJ574" s="8">
        <v>0.4</v>
      </c>
      <c r="AK574" s="13">
        <f t="shared" si="72"/>
        <v>0.63</v>
      </c>
      <c r="AL574" s="13">
        <f t="shared" si="73"/>
        <v>2.6249999999999996E-2</v>
      </c>
      <c r="AM574" s="14">
        <f t="shared" si="74"/>
        <v>4.2000000000000028</v>
      </c>
    </row>
    <row r="575" spans="1:39" x14ac:dyDescent="0.2">
      <c r="A575" s="8"/>
      <c r="B575" s="8" t="s">
        <v>219</v>
      </c>
      <c r="C575" s="8" t="s">
        <v>281</v>
      </c>
      <c r="D575" s="9">
        <v>48</v>
      </c>
      <c r="E575" s="10" t="s">
        <v>28</v>
      </c>
      <c r="F575" s="10" t="s">
        <v>208</v>
      </c>
      <c r="G575" s="10" t="s">
        <v>208</v>
      </c>
      <c r="H575" s="11">
        <v>0.5</v>
      </c>
      <c r="I575" s="9">
        <v>80</v>
      </c>
      <c r="J575" s="9">
        <v>25</v>
      </c>
      <c r="K575" s="9">
        <v>37</v>
      </c>
      <c r="L575" s="9">
        <v>18</v>
      </c>
      <c r="M575" s="9"/>
      <c r="N575" s="9">
        <f t="shared" si="70"/>
        <v>68</v>
      </c>
      <c r="O575" s="12">
        <f t="shared" si="71"/>
        <v>0.42499999999999999</v>
      </c>
      <c r="P575" s="9" t="s">
        <v>35</v>
      </c>
      <c r="Q575" s="9"/>
      <c r="R575" s="9"/>
      <c r="S575" s="9"/>
      <c r="T575" s="9"/>
      <c r="U575" s="9"/>
      <c r="V575" s="8"/>
      <c r="W575" s="11">
        <v>0.5</v>
      </c>
      <c r="X575" s="8">
        <v>80</v>
      </c>
      <c r="Y575" s="8">
        <v>34</v>
      </c>
      <c r="Z575" s="8">
        <v>33</v>
      </c>
      <c r="AA575" s="8">
        <v>13</v>
      </c>
      <c r="AB575" s="8">
        <v>0</v>
      </c>
      <c r="AC575" s="9">
        <f t="shared" si="75"/>
        <v>81</v>
      </c>
      <c r="AD575" s="12">
        <f t="shared" si="76"/>
        <v>0.50624999999999998</v>
      </c>
      <c r="AE575" s="9" t="s">
        <v>39</v>
      </c>
      <c r="AF575" s="8">
        <v>3</v>
      </c>
      <c r="AG575" s="8">
        <v>1</v>
      </c>
      <c r="AH575" s="8">
        <v>2</v>
      </c>
      <c r="AI575" s="8">
        <v>0</v>
      </c>
      <c r="AJ575" s="8">
        <v>0.33300000000000002</v>
      </c>
      <c r="AK575" s="13">
        <f t="shared" si="72"/>
        <v>0.50406249999999997</v>
      </c>
      <c r="AL575" s="13">
        <f t="shared" si="73"/>
        <v>-7.906249999999998E-2</v>
      </c>
      <c r="AM575" s="14">
        <f t="shared" si="74"/>
        <v>-12.649999999999991</v>
      </c>
    </row>
    <row r="576" spans="1:39" x14ac:dyDescent="0.2">
      <c r="A576" s="8"/>
      <c r="B576" s="8" t="s">
        <v>287</v>
      </c>
      <c r="C576" s="8" t="s">
        <v>281</v>
      </c>
      <c r="D576" s="9">
        <v>36</v>
      </c>
      <c r="E576" s="10" t="s">
        <v>28</v>
      </c>
      <c r="F576" s="10" t="s">
        <v>209</v>
      </c>
      <c r="G576" s="10" t="s">
        <v>209</v>
      </c>
      <c r="H576" s="11">
        <v>0.5</v>
      </c>
      <c r="I576" s="9">
        <v>26</v>
      </c>
      <c r="J576" s="9">
        <v>9</v>
      </c>
      <c r="K576" s="9">
        <v>11</v>
      </c>
      <c r="L576" s="9">
        <v>6</v>
      </c>
      <c r="M576" s="9"/>
      <c r="N576" s="9">
        <f t="shared" si="70"/>
        <v>24</v>
      </c>
      <c r="O576" s="12">
        <f t="shared" si="71"/>
        <v>0.46153846153846156</v>
      </c>
      <c r="P576" s="9" t="s">
        <v>35</v>
      </c>
      <c r="Q576" s="9"/>
      <c r="R576" s="9"/>
      <c r="S576" s="9"/>
      <c r="T576" s="9"/>
      <c r="U576" s="9"/>
      <c r="V576" s="8"/>
      <c r="W576" s="11">
        <v>0.5</v>
      </c>
      <c r="X576" s="8">
        <v>80</v>
      </c>
      <c r="Y576" s="8">
        <v>32</v>
      </c>
      <c r="Z576" s="8">
        <v>39</v>
      </c>
      <c r="AA576" s="8">
        <v>9</v>
      </c>
      <c r="AB576" s="8">
        <v>0</v>
      </c>
      <c r="AC576" s="9">
        <f t="shared" si="75"/>
        <v>73</v>
      </c>
      <c r="AD576" s="12">
        <f t="shared" si="76"/>
        <v>0.45624999999999999</v>
      </c>
      <c r="AE576" s="9" t="s">
        <v>30</v>
      </c>
      <c r="AF576" s="8">
        <v>4</v>
      </c>
      <c r="AG576" s="8">
        <v>0</v>
      </c>
      <c r="AH576" s="8">
        <v>4</v>
      </c>
      <c r="AI576" s="8">
        <v>0</v>
      </c>
      <c r="AJ576" s="8">
        <v>0</v>
      </c>
      <c r="AK576" s="13">
        <f t="shared" si="72"/>
        <v>0.4715625</v>
      </c>
      <c r="AL576" s="13">
        <f t="shared" si="73"/>
        <v>-1.0024038461538431E-2</v>
      </c>
      <c r="AM576" s="14">
        <f t="shared" si="74"/>
        <v>-0.52124999999999844</v>
      </c>
    </row>
    <row r="577" spans="1:39" x14ac:dyDescent="0.2">
      <c r="A577" s="8"/>
      <c r="B577" s="8" t="s">
        <v>274</v>
      </c>
      <c r="C577" s="8" t="s">
        <v>281</v>
      </c>
      <c r="D577" s="9">
        <v>45</v>
      </c>
      <c r="E577" s="10" t="s">
        <v>28</v>
      </c>
      <c r="F577" s="10" t="s">
        <v>209</v>
      </c>
      <c r="G577" s="10" t="s">
        <v>209</v>
      </c>
      <c r="H577" s="11">
        <v>0.5</v>
      </c>
      <c r="I577" s="9">
        <v>54</v>
      </c>
      <c r="J577" s="9">
        <v>11</v>
      </c>
      <c r="K577" s="9">
        <v>36</v>
      </c>
      <c r="L577" s="9">
        <v>7</v>
      </c>
      <c r="M577" s="9"/>
      <c r="N577" s="9">
        <f t="shared" si="70"/>
        <v>29</v>
      </c>
      <c r="O577" s="12">
        <f t="shared" si="71"/>
        <v>0.26851851851851855</v>
      </c>
      <c r="P577" s="9" t="s">
        <v>35</v>
      </c>
      <c r="Q577" s="9"/>
      <c r="R577" s="9"/>
      <c r="S577" s="9"/>
      <c r="T577" s="9"/>
      <c r="U577" s="9"/>
      <c r="V577" s="8"/>
      <c r="W577" s="11">
        <v>0.5</v>
      </c>
      <c r="X577" s="8">
        <v>80</v>
      </c>
      <c r="Y577" s="8">
        <v>32</v>
      </c>
      <c r="Z577" s="8">
        <v>39</v>
      </c>
      <c r="AA577" s="8">
        <v>9</v>
      </c>
      <c r="AB577" s="8">
        <v>0</v>
      </c>
      <c r="AC577" s="9">
        <f t="shared" ref="AC577:AC608" si="77">2*Y577+AA577+AB577</f>
        <v>73</v>
      </c>
      <c r="AD577" s="12">
        <f t="shared" ref="AD577:AD608" si="78">AC577/SUM(Y577:AB577)/2</f>
        <v>0.45624999999999999</v>
      </c>
      <c r="AE577" s="9" t="s">
        <v>30</v>
      </c>
      <c r="AF577" s="8">
        <v>4</v>
      </c>
      <c r="AG577" s="8">
        <v>0</v>
      </c>
      <c r="AH577" s="8">
        <v>4</v>
      </c>
      <c r="AI577" s="8">
        <v>0</v>
      </c>
      <c r="AJ577" s="8">
        <v>0</v>
      </c>
      <c r="AK577" s="13">
        <f t="shared" si="72"/>
        <v>0.4715625</v>
      </c>
      <c r="AL577" s="13">
        <f t="shared" si="73"/>
        <v>-0.20304398148148145</v>
      </c>
      <c r="AM577" s="14">
        <f t="shared" si="74"/>
        <v>-21.928750000000001</v>
      </c>
    </row>
    <row r="578" spans="1:39" x14ac:dyDescent="0.2">
      <c r="A578" s="8"/>
      <c r="B578" s="8" t="s">
        <v>288</v>
      </c>
      <c r="C578" s="8" t="s">
        <v>281</v>
      </c>
      <c r="D578" s="9">
        <v>43</v>
      </c>
      <c r="E578" s="10" t="s">
        <v>28</v>
      </c>
      <c r="F578" s="10" t="s">
        <v>41</v>
      </c>
      <c r="G578" s="10" t="s">
        <v>41</v>
      </c>
      <c r="H578" s="11">
        <v>0.5</v>
      </c>
      <c r="I578" s="9">
        <v>80</v>
      </c>
      <c r="J578" s="9">
        <v>41</v>
      </c>
      <c r="K578" s="9">
        <v>29</v>
      </c>
      <c r="L578" s="9">
        <v>10</v>
      </c>
      <c r="M578" s="9"/>
      <c r="N578" s="9">
        <f t="shared" si="70"/>
        <v>92</v>
      </c>
      <c r="O578" s="12">
        <f t="shared" si="71"/>
        <v>0.57499999999999996</v>
      </c>
      <c r="P578" s="9" t="s">
        <v>39</v>
      </c>
      <c r="Q578" s="9">
        <v>13</v>
      </c>
      <c r="R578" s="9">
        <v>6</v>
      </c>
      <c r="S578" s="9">
        <v>7</v>
      </c>
      <c r="T578" s="9">
        <v>0</v>
      </c>
      <c r="U578" s="9">
        <v>0.46200000000000002</v>
      </c>
      <c r="V578" s="8"/>
      <c r="W578" s="11">
        <v>0.5</v>
      </c>
      <c r="X578" s="8">
        <v>80</v>
      </c>
      <c r="Y578" s="8">
        <v>33</v>
      </c>
      <c r="Z578" s="8">
        <v>32</v>
      </c>
      <c r="AA578" s="8">
        <v>15</v>
      </c>
      <c r="AB578" s="8">
        <v>0</v>
      </c>
      <c r="AC578" s="9">
        <f t="shared" si="77"/>
        <v>81</v>
      </c>
      <c r="AD578" s="12">
        <f t="shared" si="78"/>
        <v>0.50624999999999998</v>
      </c>
      <c r="AE578" s="9" t="s">
        <v>39</v>
      </c>
      <c r="AF578" s="8">
        <v>9</v>
      </c>
      <c r="AG578" s="8">
        <v>4</v>
      </c>
      <c r="AH578" s="8">
        <v>5</v>
      </c>
      <c r="AI578" s="8">
        <v>0</v>
      </c>
      <c r="AJ578" s="8">
        <v>0.44400000000000001</v>
      </c>
      <c r="AK578" s="13">
        <f t="shared" si="72"/>
        <v>0.50406249999999997</v>
      </c>
      <c r="AL578" s="13">
        <f t="shared" si="73"/>
        <v>7.0937499999999987E-2</v>
      </c>
      <c r="AM578" s="14">
        <f t="shared" si="74"/>
        <v>11.350000000000009</v>
      </c>
    </row>
    <row r="579" spans="1:39" x14ac:dyDescent="0.2">
      <c r="A579" s="8"/>
      <c r="B579" s="8" t="s">
        <v>280</v>
      </c>
      <c r="C579" s="8" t="s">
        <v>281</v>
      </c>
      <c r="D579" s="9">
        <v>41</v>
      </c>
      <c r="E579" s="10" t="s">
        <v>28</v>
      </c>
      <c r="F579" s="10" t="s">
        <v>233</v>
      </c>
      <c r="G579" s="10" t="s">
        <v>233</v>
      </c>
      <c r="H579" s="11">
        <v>0.5</v>
      </c>
      <c r="I579" s="9">
        <v>80</v>
      </c>
      <c r="J579" s="9">
        <v>20</v>
      </c>
      <c r="K579" s="9">
        <v>43</v>
      </c>
      <c r="L579" s="9">
        <v>17</v>
      </c>
      <c r="M579" s="9"/>
      <c r="N579" s="9">
        <f t="shared" ref="N579:N642" si="79">2*J579+L579+M579</f>
        <v>57</v>
      </c>
      <c r="O579" s="12">
        <f t="shared" ref="O579:O642" si="80">N579/SUM(J579:M579)/2</f>
        <v>0.35625000000000001</v>
      </c>
      <c r="P579" s="9" t="s">
        <v>39</v>
      </c>
      <c r="Q579" s="9"/>
      <c r="R579" s="9"/>
      <c r="S579" s="9"/>
      <c r="T579" s="9"/>
      <c r="U579" s="9"/>
      <c r="V579" s="8"/>
      <c r="W579" s="11">
        <v>0.5</v>
      </c>
      <c r="X579" s="8">
        <v>80</v>
      </c>
      <c r="Y579" s="8">
        <v>25</v>
      </c>
      <c r="Z579" s="8">
        <v>42</v>
      </c>
      <c r="AA579" s="8">
        <v>13</v>
      </c>
      <c r="AB579" s="8">
        <v>0</v>
      </c>
      <c r="AC579" s="9">
        <f t="shared" si="77"/>
        <v>63</v>
      </c>
      <c r="AD579" s="12">
        <f t="shared" si="78"/>
        <v>0.39374999999999999</v>
      </c>
      <c r="AE579" s="9" t="s">
        <v>35</v>
      </c>
      <c r="AF579" s="8"/>
      <c r="AG579" s="8"/>
      <c r="AH579" s="8"/>
      <c r="AI579" s="8"/>
      <c r="AJ579" s="8"/>
      <c r="AK579" s="13">
        <f t="shared" ref="AK579:AK642" si="81">IF(X579&lt;&gt;" ",(AD579-$AO$1*(AD579-W579))*(H579/W579),$AO$2)</f>
        <v>0.43093749999999997</v>
      </c>
      <c r="AL579" s="13">
        <f t="shared" ref="AL579:AL642" si="82">O579-AK579</f>
        <v>-7.4687499999999962E-2</v>
      </c>
      <c r="AM579" s="14">
        <f t="shared" ref="AM579:AM642" si="83">N579-AK579*I579*2</f>
        <v>-11.949999999999989</v>
      </c>
    </row>
    <row r="580" spans="1:39" x14ac:dyDescent="0.2">
      <c r="A580" s="8"/>
      <c r="B580" s="8" t="s">
        <v>275</v>
      </c>
      <c r="C580" s="8" t="s">
        <v>281</v>
      </c>
      <c r="D580" s="9">
        <v>42</v>
      </c>
      <c r="E580" s="10" t="s">
        <v>28</v>
      </c>
      <c r="F580" s="10" t="s">
        <v>267</v>
      </c>
      <c r="G580" s="10" t="s">
        <v>267</v>
      </c>
      <c r="H580" s="11">
        <v>0.5</v>
      </c>
      <c r="I580" s="9">
        <v>80</v>
      </c>
      <c r="J580" s="9">
        <v>17</v>
      </c>
      <c r="K580" s="9">
        <v>49</v>
      </c>
      <c r="L580" s="9">
        <v>14</v>
      </c>
      <c r="M580" s="9"/>
      <c r="N580" s="9">
        <f t="shared" si="79"/>
        <v>48</v>
      </c>
      <c r="O580" s="12">
        <f t="shared" si="80"/>
        <v>0.3</v>
      </c>
      <c r="P580" s="9" t="s">
        <v>72</v>
      </c>
      <c r="Q580" s="9"/>
      <c r="R580" s="9"/>
      <c r="S580" s="9"/>
      <c r="T580" s="9"/>
      <c r="U580" s="9"/>
      <c r="V580" s="8"/>
      <c r="W580" s="11">
        <v>0.5</v>
      </c>
      <c r="X580" s="8">
        <v>80</v>
      </c>
      <c r="Y580" s="8">
        <v>24</v>
      </c>
      <c r="Z580" s="8">
        <v>42</v>
      </c>
      <c r="AA580" s="8">
        <v>14</v>
      </c>
      <c r="AB580" s="8">
        <v>0</v>
      </c>
      <c r="AC580" s="9">
        <f t="shared" si="77"/>
        <v>62</v>
      </c>
      <c r="AD580" s="12">
        <f t="shared" si="78"/>
        <v>0.38750000000000001</v>
      </c>
      <c r="AE580" s="9" t="s">
        <v>35</v>
      </c>
      <c r="AF580" s="8"/>
      <c r="AG580" s="8"/>
      <c r="AH580" s="8"/>
      <c r="AI580" s="8"/>
      <c r="AJ580" s="8"/>
      <c r="AK580" s="13">
        <f t="shared" si="81"/>
        <v>0.426875</v>
      </c>
      <c r="AL580" s="13">
        <f t="shared" si="82"/>
        <v>-0.12687500000000002</v>
      </c>
      <c r="AM580" s="14">
        <f t="shared" si="83"/>
        <v>-20.299999999999997</v>
      </c>
    </row>
    <row r="581" spans="1:39" x14ac:dyDescent="0.2">
      <c r="A581" s="8"/>
      <c r="B581" s="8" t="s">
        <v>262</v>
      </c>
      <c r="C581" s="8" t="s">
        <v>289</v>
      </c>
      <c r="D581" s="9">
        <v>45</v>
      </c>
      <c r="E581" s="10" t="s">
        <v>28</v>
      </c>
      <c r="F581" s="10" t="s">
        <v>240</v>
      </c>
      <c r="G581" s="10" t="s">
        <v>241</v>
      </c>
      <c r="H581" s="11">
        <v>0.5</v>
      </c>
      <c r="I581" s="9">
        <v>80</v>
      </c>
      <c r="J581" s="9">
        <v>41</v>
      </c>
      <c r="K581" s="9">
        <v>31</v>
      </c>
      <c r="L581" s="9">
        <v>8</v>
      </c>
      <c r="M581" s="9"/>
      <c r="N581" s="9">
        <f t="shared" si="79"/>
        <v>90</v>
      </c>
      <c r="O581" s="12">
        <f t="shared" si="80"/>
        <v>0.5625</v>
      </c>
      <c r="P581" s="9" t="s">
        <v>35</v>
      </c>
      <c r="Q581" s="9">
        <v>2</v>
      </c>
      <c r="R581" s="9">
        <v>0</v>
      </c>
      <c r="S581" s="9">
        <v>2</v>
      </c>
      <c r="T581" s="9">
        <v>0</v>
      </c>
      <c r="U581" s="9">
        <v>0</v>
      </c>
      <c r="V581" s="8"/>
      <c r="W581" s="11">
        <v>0.5</v>
      </c>
      <c r="X581" s="8">
        <v>80</v>
      </c>
      <c r="Y581" s="8">
        <v>34</v>
      </c>
      <c r="Z581" s="8">
        <v>27</v>
      </c>
      <c r="AA581" s="8">
        <v>19</v>
      </c>
      <c r="AB581" s="8">
        <v>0</v>
      </c>
      <c r="AC581" s="9">
        <f t="shared" si="77"/>
        <v>87</v>
      </c>
      <c r="AD581" s="12">
        <f t="shared" si="78"/>
        <v>0.54374999999999996</v>
      </c>
      <c r="AE581" s="9" t="s">
        <v>39</v>
      </c>
      <c r="AF581" s="8">
        <v>2</v>
      </c>
      <c r="AG581" s="8">
        <v>0</v>
      </c>
      <c r="AH581" s="8">
        <v>2</v>
      </c>
      <c r="AI581" s="8">
        <v>0</v>
      </c>
      <c r="AJ581" s="8">
        <v>0</v>
      </c>
      <c r="AK581" s="13">
        <f t="shared" si="81"/>
        <v>0.5284375</v>
      </c>
      <c r="AL581" s="13">
        <f t="shared" si="82"/>
        <v>3.4062499999999996E-2</v>
      </c>
      <c r="AM581" s="14">
        <f t="shared" si="83"/>
        <v>5.4500000000000028</v>
      </c>
    </row>
    <row r="582" spans="1:39" x14ac:dyDescent="0.2">
      <c r="A582" s="8"/>
      <c r="B582" s="8" t="s">
        <v>263</v>
      </c>
      <c r="C582" s="8" t="s">
        <v>289</v>
      </c>
      <c r="D582" s="9">
        <v>44</v>
      </c>
      <c r="E582" s="10" t="s">
        <v>28</v>
      </c>
      <c r="F582" s="10" t="s">
        <v>68</v>
      </c>
      <c r="G582" s="10" t="s">
        <v>68</v>
      </c>
      <c r="H582" s="11">
        <v>0.5</v>
      </c>
      <c r="I582" s="9">
        <v>80</v>
      </c>
      <c r="J582" s="9">
        <v>43</v>
      </c>
      <c r="K582" s="9">
        <v>23</v>
      </c>
      <c r="L582" s="9">
        <v>14</v>
      </c>
      <c r="M582" s="9"/>
      <c r="N582" s="9">
        <f t="shared" si="79"/>
        <v>100</v>
      </c>
      <c r="O582" s="12">
        <f t="shared" si="80"/>
        <v>0.625</v>
      </c>
      <c r="P582" s="9" t="s">
        <v>30</v>
      </c>
      <c r="Q582" s="9">
        <v>11</v>
      </c>
      <c r="R582" s="9">
        <v>7</v>
      </c>
      <c r="S582" s="9">
        <v>4</v>
      </c>
      <c r="T582" s="9">
        <v>0</v>
      </c>
      <c r="U582" s="9">
        <v>0.63600000000000001</v>
      </c>
      <c r="V582" s="8"/>
      <c r="W582" s="11">
        <v>0.5</v>
      </c>
      <c r="X582" s="8">
        <v>80</v>
      </c>
      <c r="Y582" s="8">
        <v>51</v>
      </c>
      <c r="Z582" s="8">
        <v>18</v>
      </c>
      <c r="AA582" s="8">
        <v>11</v>
      </c>
      <c r="AB582" s="8">
        <v>0</v>
      </c>
      <c r="AC582" s="9">
        <f t="shared" si="77"/>
        <v>113</v>
      </c>
      <c r="AD582" s="12">
        <f t="shared" si="78"/>
        <v>0.70625000000000004</v>
      </c>
      <c r="AE582" s="9" t="s">
        <v>30</v>
      </c>
      <c r="AF582" s="8">
        <v>15</v>
      </c>
      <c r="AG582" s="8">
        <v>10</v>
      </c>
      <c r="AH582" s="8">
        <v>5</v>
      </c>
      <c r="AI582" s="8">
        <v>0</v>
      </c>
      <c r="AJ582" s="8">
        <v>0.66700000000000004</v>
      </c>
      <c r="AK582" s="13">
        <f t="shared" si="81"/>
        <v>0.63406249999999997</v>
      </c>
      <c r="AL582" s="13">
        <f t="shared" si="82"/>
        <v>-9.0624999999999734E-3</v>
      </c>
      <c r="AM582" s="14">
        <f t="shared" si="83"/>
        <v>-1.4499999999999886</v>
      </c>
    </row>
    <row r="583" spans="1:39" x14ac:dyDescent="0.2">
      <c r="A583" s="8"/>
      <c r="B583" s="8" t="s">
        <v>290</v>
      </c>
      <c r="C583" s="8" t="s">
        <v>289</v>
      </c>
      <c r="D583" s="9">
        <v>35</v>
      </c>
      <c r="E583" s="10" t="s">
        <v>28</v>
      </c>
      <c r="F583" s="10" t="s">
        <v>225</v>
      </c>
      <c r="G583" s="10" t="s">
        <v>225</v>
      </c>
      <c r="H583" s="11">
        <v>0.5</v>
      </c>
      <c r="I583" s="9">
        <v>56</v>
      </c>
      <c r="J583" s="9">
        <v>28</v>
      </c>
      <c r="K583" s="9">
        <v>18</v>
      </c>
      <c r="L583" s="9">
        <v>10</v>
      </c>
      <c r="M583" s="9"/>
      <c r="N583" s="9">
        <f t="shared" si="79"/>
        <v>66</v>
      </c>
      <c r="O583" s="12">
        <f t="shared" si="80"/>
        <v>0.5892857142857143</v>
      </c>
      <c r="P583" s="9" t="s">
        <v>43</v>
      </c>
      <c r="Q583" s="9">
        <v>3</v>
      </c>
      <c r="R583" s="9">
        <v>1</v>
      </c>
      <c r="S583" s="9">
        <v>2</v>
      </c>
      <c r="T583" s="9">
        <v>0</v>
      </c>
      <c r="U583" s="9">
        <v>0.33300000000000002</v>
      </c>
      <c r="V583" s="8"/>
      <c r="W583" s="11">
        <v>0.5</v>
      </c>
      <c r="X583" s="8">
        <v>80</v>
      </c>
      <c r="Y583" s="8">
        <v>44</v>
      </c>
      <c r="Z583" s="8">
        <v>19</v>
      </c>
      <c r="AA583" s="8">
        <v>17</v>
      </c>
      <c r="AB583" s="8">
        <v>0</v>
      </c>
      <c r="AC583" s="9">
        <f t="shared" si="77"/>
        <v>105</v>
      </c>
      <c r="AD583" s="12">
        <f t="shared" si="78"/>
        <v>0.65625</v>
      </c>
      <c r="AE583" s="9" t="s">
        <v>43</v>
      </c>
      <c r="AF583" s="8">
        <v>8</v>
      </c>
      <c r="AG583" s="8">
        <v>3</v>
      </c>
      <c r="AH583" s="8">
        <v>5</v>
      </c>
      <c r="AI583" s="8">
        <v>0</v>
      </c>
      <c r="AJ583" s="8">
        <v>0.375</v>
      </c>
      <c r="AK583" s="13">
        <f t="shared" si="81"/>
        <v>0.6015625</v>
      </c>
      <c r="AL583" s="13">
        <f t="shared" si="82"/>
        <v>-1.2276785714285698E-2</v>
      </c>
      <c r="AM583" s="14">
        <f t="shared" si="83"/>
        <v>-1.375</v>
      </c>
    </row>
    <row r="584" spans="1:39" x14ac:dyDescent="0.2">
      <c r="A584" s="8"/>
      <c r="B584" s="8" t="s">
        <v>282</v>
      </c>
      <c r="C584" s="8" t="s">
        <v>289</v>
      </c>
      <c r="D584" s="9">
        <v>48</v>
      </c>
      <c r="E584" s="10" t="s">
        <v>28</v>
      </c>
      <c r="F584" s="10" t="s">
        <v>225</v>
      </c>
      <c r="G584" s="10" t="s">
        <v>225</v>
      </c>
      <c r="H584" s="11">
        <v>0.5</v>
      </c>
      <c r="I584" s="9">
        <v>24</v>
      </c>
      <c r="J584" s="9">
        <v>8</v>
      </c>
      <c r="K584" s="9">
        <v>10</v>
      </c>
      <c r="L584" s="9">
        <v>6</v>
      </c>
      <c r="M584" s="9"/>
      <c r="N584" s="9">
        <f t="shared" si="79"/>
        <v>22</v>
      </c>
      <c r="O584" s="12">
        <f t="shared" si="80"/>
        <v>0.45833333333333331</v>
      </c>
      <c r="P584" s="9" t="s">
        <v>43</v>
      </c>
      <c r="Q584" s="9"/>
      <c r="R584" s="9"/>
      <c r="S584" s="9"/>
      <c r="T584" s="9"/>
      <c r="U584" s="9"/>
      <c r="V584" s="8"/>
      <c r="W584" s="11">
        <v>0.5</v>
      </c>
      <c r="X584" s="8">
        <v>80</v>
      </c>
      <c r="Y584" s="8">
        <v>44</v>
      </c>
      <c r="Z584" s="8">
        <v>19</v>
      </c>
      <c r="AA584" s="8">
        <v>17</v>
      </c>
      <c r="AB584" s="8">
        <v>0</v>
      </c>
      <c r="AC584" s="9">
        <f t="shared" si="77"/>
        <v>105</v>
      </c>
      <c r="AD584" s="12">
        <f t="shared" si="78"/>
        <v>0.65625</v>
      </c>
      <c r="AE584" s="9" t="s">
        <v>43</v>
      </c>
      <c r="AF584" s="8">
        <v>8</v>
      </c>
      <c r="AG584" s="8">
        <v>3</v>
      </c>
      <c r="AH584" s="8">
        <v>5</v>
      </c>
      <c r="AI584" s="8">
        <v>0</v>
      </c>
      <c r="AJ584" s="8">
        <v>0.375</v>
      </c>
      <c r="AK584" s="13">
        <f t="shared" si="81"/>
        <v>0.6015625</v>
      </c>
      <c r="AL584" s="13">
        <f t="shared" si="82"/>
        <v>-0.14322916666666669</v>
      </c>
      <c r="AM584" s="14">
        <f t="shared" si="83"/>
        <v>-6.875</v>
      </c>
    </row>
    <row r="585" spans="1:39" x14ac:dyDescent="0.2">
      <c r="A585" s="8"/>
      <c r="B585" s="8" t="s">
        <v>245</v>
      </c>
      <c r="C585" s="8" t="s">
        <v>289</v>
      </c>
      <c r="D585" s="9">
        <v>42</v>
      </c>
      <c r="E585" s="10" t="s">
        <v>28</v>
      </c>
      <c r="F585" s="10" t="s">
        <v>84</v>
      </c>
      <c r="G585" s="10" t="s">
        <v>85</v>
      </c>
      <c r="H585" s="11">
        <v>0.5</v>
      </c>
      <c r="I585" s="9">
        <v>80</v>
      </c>
      <c r="J585" s="9">
        <v>29</v>
      </c>
      <c r="K585" s="9">
        <v>36</v>
      </c>
      <c r="L585" s="9">
        <v>15</v>
      </c>
      <c r="M585" s="9"/>
      <c r="N585" s="9">
        <f t="shared" si="79"/>
        <v>73</v>
      </c>
      <c r="O585" s="12">
        <f t="shared" si="80"/>
        <v>0.45624999999999999</v>
      </c>
      <c r="P585" s="9" t="s">
        <v>30</v>
      </c>
      <c r="Q585" s="9">
        <v>4</v>
      </c>
      <c r="R585" s="9">
        <v>0</v>
      </c>
      <c r="S585" s="9">
        <v>4</v>
      </c>
      <c r="T585" s="9">
        <v>0</v>
      </c>
      <c r="U585" s="9">
        <v>0</v>
      </c>
      <c r="V585" s="8"/>
      <c r="W585" s="11">
        <v>0.5</v>
      </c>
      <c r="X585" s="8">
        <v>80</v>
      </c>
      <c r="Y585" s="8">
        <v>32</v>
      </c>
      <c r="Z585" s="8">
        <v>29</v>
      </c>
      <c r="AA585" s="8">
        <v>19</v>
      </c>
      <c r="AB585" s="8">
        <v>0</v>
      </c>
      <c r="AC585" s="9">
        <f t="shared" si="77"/>
        <v>83</v>
      </c>
      <c r="AD585" s="12">
        <f t="shared" si="78"/>
        <v>0.51875000000000004</v>
      </c>
      <c r="AE585" s="9" t="s">
        <v>30</v>
      </c>
      <c r="AF585" s="8">
        <v>4</v>
      </c>
      <c r="AG585" s="8">
        <v>0</v>
      </c>
      <c r="AH585" s="8">
        <v>4</v>
      </c>
      <c r="AI585" s="8">
        <v>0</v>
      </c>
      <c r="AJ585" s="8">
        <v>0</v>
      </c>
      <c r="AK585" s="13">
        <f t="shared" si="81"/>
        <v>0.51218750000000002</v>
      </c>
      <c r="AL585" s="13">
        <f t="shared" si="82"/>
        <v>-5.5937500000000029E-2</v>
      </c>
      <c r="AM585" s="14">
        <f t="shared" si="83"/>
        <v>-8.9500000000000028</v>
      </c>
    </row>
    <row r="586" spans="1:39" x14ac:dyDescent="0.2">
      <c r="A586" s="8"/>
      <c r="B586" s="8" t="s">
        <v>291</v>
      </c>
      <c r="C586" s="8" t="s">
        <v>289</v>
      </c>
      <c r="D586" s="9">
        <v>46</v>
      </c>
      <c r="E586" s="10" t="s">
        <v>28</v>
      </c>
      <c r="F586" s="10" t="s">
        <v>264</v>
      </c>
      <c r="G586" s="10" t="s">
        <v>278</v>
      </c>
      <c r="H586" s="11">
        <v>0.5</v>
      </c>
      <c r="I586" s="9">
        <v>59</v>
      </c>
      <c r="J586" s="9">
        <v>12</v>
      </c>
      <c r="K586" s="9">
        <v>39</v>
      </c>
      <c r="L586" s="9">
        <v>8</v>
      </c>
      <c r="M586" s="9"/>
      <c r="N586" s="9">
        <f t="shared" si="79"/>
        <v>32</v>
      </c>
      <c r="O586" s="12">
        <f t="shared" si="80"/>
        <v>0.2711864406779661</v>
      </c>
      <c r="P586" s="9" t="s">
        <v>35</v>
      </c>
      <c r="Q586" s="9"/>
      <c r="R586" s="9"/>
      <c r="S586" s="9"/>
      <c r="T586" s="9"/>
      <c r="U586" s="9"/>
      <c r="V586" s="8"/>
      <c r="W586" s="11">
        <v>0.5</v>
      </c>
      <c r="X586" s="8">
        <v>80</v>
      </c>
      <c r="Y586" s="8">
        <v>19</v>
      </c>
      <c r="Z586" s="8">
        <v>40</v>
      </c>
      <c r="AA586" s="8">
        <v>21</v>
      </c>
      <c r="AB586" s="8">
        <v>0</v>
      </c>
      <c r="AC586" s="9">
        <f t="shared" si="77"/>
        <v>59</v>
      </c>
      <c r="AD586" s="12">
        <f t="shared" si="78"/>
        <v>0.36875000000000002</v>
      </c>
      <c r="AE586" s="9" t="s">
        <v>43</v>
      </c>
      <c r="AF586" s="8">
        <v>2</v>
      </c>
      <c r="AG586" s="8">
        <v>0</v>
      </c>
      <c r="AH586" s="8">
        <v>2</v>
      </c>
      <c r="AI586" s="8">
        <v>0</v>
      </c>
      <c r="AJ586" s="8">
        <v>0</v>
      </c>
      <c r="AK586" s="13">
        <f t="shared" si="81"/>
        <v>0.41468749999999999</v>
      </c>
      <c r="AL586" s="13">
        <f t="shared" si="82"/>
        <v>-0.14350105932203389</v>
      </c>
      <c r="AM586" s="14">
        <f t="shared" si="83"/>
        <v>-16.933124999999997</v>
      </c>
    </row>
    <row r="587" spans="1:39" x14ac:dyDescent="0.2">
      <c r="A587" s="8"/>
      <c r="B587" s="8" t="s">
        <v>283</v>
      </c>
      <c r="C587" s="8" t="s">
        <v>289</v>
      </c>
      <c r="D587" s="9">
        <v>43</v>
      </c>
      <c r="E587" s="10" t="s">
        <v>28</v>
      </c>
      <c r="F587" s="10" t="s">
        <v>264</v>
      </c>
      <c r="G587" s="10" t="s">
        <v>278</v>
      </c>
      <c r="H587" s="11">
        <v>0.5</v>
      </c>
      <c r="I587" s="9">
        <v>21</v>
      </c>
      <c r="J587" s="9">
        <v>3</v>
      </c>
      <c r="K587" s="9">
        <v>14</v>
      </c>
      <c r="L587" s="9">
        <v>4</v>
      </c>
      <c r="M587" s="9"/>
      <c r="N587" s="9">
        <f t="shared" si="79"/>
        <v>10</v>
      </c>
      <c r="O587" s="12">
        <f t="shared" si="80"/>
        <v>0.23809523809523808</v>
      </c>
      <c r="P587" s="9" t="s">
        <v>35</v>
      </c>
      <c r="Q587" s="9"/>
      <c r="R587" s="9"/>
      <c r="S587" s="9"/>
      <c r="T587" s="9"/>
      <c r="U587" s="9"/>
      <c r="V587" s="8"/>
      <c r="W587" s="11">
        <v>0.5</v>
      </c>
      <c r="X587" s="8">
        <v>80</v>
      </c>
      <c r="Y587" s="8">
        <v>19</v>
      </c>
      <c r="Z587" s="8">
        <v>40</v>
      </c>
      <c r="AA587" s="8">
        <v>21</v>
      </c>
      <c r="AB587" s="8">
        <v>0</v>
      </c>
      <c r="AC587" s="9">
        <f t="shared" si="77"/>
        <v>59</v>
      </c>
      <c r="AD587" s="12">
        <f t="shared" si="78"/>
        <v>0.36875000000000002</v>
      </c>
      <c r="AE587" s="9" t="s">
        <v>43</v>
      </c>
      <c r="AF587" s="8">
        <v>2</v>
      </c>
      <c r="AG587" s="8">
        <v>0</v>
      </c>
      <c r="AH587" s="8">
        <v>2</v>
      </c>
      <c r="AI587" s="8">
        <v>0</v>
      </c>
      <c r="AJ587" s="8">
        <v>0</v>
      </c>
      <c r="AK587" s="13">
        <f t="shared" si="81"/>
        <v>0.41468749999999999</v>
      </c>
      <c r="AL587" s="13">
        <f t="shared" si="82"/>
        <v>-0.1765922619047619</v>
      </c>
      <c r="AM587" s="14">
        <f t="shared" si="83"/>
        <v>-7.416875000000001</v>
      </c>
    </row>
    <row r="588" spans="1:39" x14ac:dyDescent="0.2">
      <c r="A588" s="8"/>
      <c r="B588" s="8" t="s">
        <v>284</v>
      </c>
      <c r="C588" s="8" t="s">
        <v>289</v>
      </c>
      <c r="D588" s="9">
        <v>50</v>
      </c>
      <c r="E588" s="10" t="s">
        <v>28</v>
      </c>
      <c r="F588" s="10" t="s">
        <v>87</v>
      </c>
      <c r="G588" s="10" t="s">
        <v>87</v>
      </c>
      <c r="H588" s="11">
        <v>0.5</v>
      </c>
      <c r="I588" s="9">
        <v>80</v>
      </c>
      <c r="J588" s="9">
        <v>23</v>
      </c>
      <c r="K588" s="9">
        <v>41</v>
      </c>
      <c r="L588" s="9">
        <v>16</v>
      </c>
      <c r="M588" s="9"/>
      <c r="N588" s="9">
        <f t="shared" si="79"/>
        <v>62</v>
      </c>
      <c r="O588" s="12">
        <f t="shared" si="80"/>
        <v>0.38750000000000001</v>
      </c>
      <c r="P588" s="9" t="s">
        <v>72</v>
      </c>
      <c r="Q588" s="9"/>
      <c r="R588" s="9"/>
      <c r="S588" s="9"/>
      <c r="T588" s="9"/>
      <c r="U588" s="9"/>
      <c r="V588" s="8"/>
      <c r="W588" s="11">
        <v>0.5</v>
      </c>
      <c r="X588" s="8">
        <v>80</v>
      </c>
      <c r="Y588" s="8">
        <v>32</v>
      </c>
      <c r="Z588" s="8">
        <v>34</v>
      </c>
      <c r="AA588" s="8">
        <v>14</v>
      </c>
      <c r="AB588" s="8">
        <v>0</v>
      </c>
      <c r="AC588" s="9">
        <f t="shared" si="77"/>
        <v>78</v>
      </c>
      <c r="AD588" s="12">
        <f t="shared" si="78"/>
        <v>0.48749999999999999</v>
      </c>
      <c r="AE588" s="9" t="s">
        <v>43</v>
      </c>
      <c r="AF588" s="8">
        <v>7</v>
      </c>
      <c r="AG588" s="8">
        <v>3</v>
      </c>
      <c r="AH588" s="8">
        <v>4</v>
      </c>
      <c r="AI588" s="8">
        <v>0</v>
      </c>
      <c r="AJ588" s="8">
        <v>0.42899999999999999</v>
      </c>
      <c r="AK588" s="13">
        <f t="shared" si="81"/>
        <v>0.49187500000000001</v>
      </c>
      <c r="AL588" s="13">
        <f t="shared" si="82"/>
        <v>-0.104375</v>
      </c>
      <c r="AM588" s="14">
        <f t="shared" si="83"/>
        <v>-16.700000000000003</v>
      </c>
    </row>
    <row r="589" spans="1:39" x14ac:dyDescent="0.2">
      <c r="A589" s="8"/>
      <c r="B589" s="8" t="s">
        <v>292</v>
      </c>
      <c r="C589" s="8" t="s">
        <v>289</v>
      </c>
      <c r="D589" s="9">
        <v>35</v>
      </c>
      <c r="E589" s="10" t="s">
        <v>28</v>
      </c>
      <c r="F589" s="10" t="s">
        <v>199</v>
      </c>
      <c r="G589" s="10" t="s">
        <v>199</v>
      </c>
      <c r="H589" s="11">
        <v>0.5</v>
      </c>
      <c r="I589" s="9">
        <v>80</v>
      </c>
      <c r="J589" s="9">
        <v>34</v>
      </c>
      <c r="K589" s="9">
        <v>34</v>
      </c>
      <c r="L589" s="9">
        <v>12</v>
      </c>
      <c r="M589" s="9"/>
      <c r="N589" s="9">
        <f t="shared" si="79"/>
        <v>80</v>
      </c>
      <c r="O589" s="12">
        <f t="shared" si="80"/>
        <v>0.5</v>
      </c>
      <c r="P589" s="9" t="s">
        <v>39</v>
      </c>
      <c r="Q589" s="9">
        <v>2</v>
      </c>
      <c r="R589" s="9">
        <v>0</v>
      </c>
      <c r="S589" s="9">
        <v>2</v>
      </c>
      <c r="T589" s="9">
        <v>0</v>
      </c>
      <c r="U589" s="9">
        <v>0</v>
      </c>
      <c r="V589" s="8"/>
      <c r="W589" s="11">
        <v>0.5</v>
      </c>
      <c r="X589" s="8">
        <v>80</v>
      </c>
      <c r="Y589" s="8">
        <v>31</v>
      </c>
      <c r="Z589" s="8">
        <v>34</v>
      </c>
      <c r="AA589" s="8">
        <v>15</v>
      </c>
      <c r="AB589" s="8">
        <v>0</v>
      </c>
      <c r="AC589" s="9">
        <f t="shared" si="77"/>
        <v>77</v>
      </c>
      <c r="AD589" s="12">
        <f t="shared" si="78"/>
        <v>0.48125000000000001</v>
      </c>
      <c r="AE589" s="9" t="s">
        <v>39</v>
      </c>
      <c r="AF589" s="8">
        <v>2</v>
      </c>
      <c r="AG589" s="8">
        <v>0</v>
      </c>
      <c r="AH589" s="8">
        <v>2</v>
      </c>
      <c r="AI589" s="8">
        <v>0</v>
      </c>
      <c r="AJ589" s="8">
        <v>0</v>
      </c>
      <c r="AK589" s="13">
        <f t="shared" si="81"/>
        <v>0.48781249999999998</v>
      </c>
      <c r="AL589" s="13">
        <f t="shared" si="82"/>
        <v>1.2187500000000018E-2</v>
      </c>
      <c r="AM589" s="14">
        <f t="shared" si="83"/>
        <v>1.9500000000000028</v>
      </c>
    </row>
    <row r="590" spans="1:39" x14ac:dyDescent="0.2">
      <c r="A590" s="8"/>
      <c r="B590" s="8" t="s">
        <v>293</v>
      </c>
      <c r="C590" s="8" t="s">
        <v>289</v>
      </c>
      <c r="D590" s="9">
        <v>49</v>
      </c>
      <c r="E590" s="10" t="s">
        <v>28</v>
      </c>
      <c r="F590" s="10" t="s">
        <v>201</v>
      </c>
      <c r="G590" s="10" t="s">
        <v>202</v>
      </c>
      <c r="H590" s="11">
        <v>0.5</v>
      </c>
      <c r="I590" s="9">
        <v>69</v>
      </c>
      <c r="J590" s="9">
        <v>25</v>
      </c>
      <c r="K590" s="9">
        <v>34</v>
      </c>
      <c r="L590" s="9">
        <v>10</v>
      </c>
      <c r="M590" s="9"/>
      <c r="N590" s="9">
        <f t="shared" si="79"/>
        <v>60</v>
      </c>
      <c r="O590" s="12">
        <f t="shared" si="80"/>
        <v>0.43478260869565216</v>
      </c>
      <c r="P590" s="9" t="s">
        <v>35</v>
      </c>
      <c r="Q590" s="9"/>
      <c r="R590" s="9"/>
      <c r="S590" s="9"/>
      <c r="T590" s="9"/>
      <c r="U590" s="9"/>
      <c r="V590" s="8"/>
      <c r="W590" s="11">
        <v>0.5</v>
      </c>
      <c r="X590" s="8">
        <v>80</v>
      </c>
      <c r="Y590" s="8">
        <v>18</v>
      </c>
      <c r="Z590" s="8">
        <v>53</v>
      </c>
      <c r="AA590" s="8">
        <v>9</v>
      </c>
      <c r="AB590" s="8">
        <v>0</v>
      </c>
      <c r="AC590" s="9">
        <f t="shared" si="77"/>
        <v>45</v>
      </c>
      <c r="AD590" s="12">
        <f t="shared" si="78"/>
        <v>0.28125</v>
      </c>
      <c r="AE590" s="9" t="s">
        <v>72</v>
      </c>
      <c r="AF590" s="8"/>
      <c r="AG590" s="8"/>
      <c r="AH590" s="8"/>
      <c r="AI590" s="8"/>
      <c r="AJ590" s="8"/>
      <c r="AK590" s="13">
        <f t="shared" si="81"/>
        <v>0.35781249999999998</v>
      </c>
      <c r="AL590" s="13">
        <f t="shared" si="82"/>
        <v>7.6970108695652184E-2</v>
      </c>
      <c r="AM590" s="14">
        <f t="shared" si="83"/>
        <v>10.621875000000003</v>
      </c>
    </row>
    <row r="591" spans="1:39" x14ac:dyDescent="0.2">
      <c r="A591" s="8"/>
      <c r="B591" s="8" t="s">
        <v>294</v>
      </c>
      <c r="C591" s="8" t="s">
        <v>289</v>
      </c>
      <c r="D591" s="9">
        <v>46</v>
      </c>
      <c r="E591" s="10" t="s">
        <v>28</v>
      </c>
      <c r="F591" s="10" t="s">
        <v>201</v>
      </c>
      <c r="G591" s="10" t="s">
        <v>202</v>
      </c>
      <c r="H591" s="11">
        <v>0.5</v>
      </c>
      <c r="I591" s="9">
        <v>11</v>
      </c>
      <c r="J591" s="9">
        <v>3</v>
      </c>
      <c r="K591" s="9">
        <v>6</v>
      </c>
      <c r="L591" s="9">
        <v>2</v>
      </c>
      <c r="M591" s="9"/>
      <c r="N591" s="9">
        <f t="shared" si="79"/>
        <v>8</v>
      </c>
      <c r="O591" s="12">
        <f t="shared" si="80"/>
        <v>0.36363636363636365</v>
      </c>
      <c r="P591" s="9" t="s">
        <v>35</v>
      </c>
      <c r="Q591" s="9"/>
      <c r="R591" s="9"/>
      <c r="S591" s="9"/>
      <c r="T591" s="9"/>
      <c r="U591" s="9"/>
      <c r="V591" s="8"/>
      <c r="W591" s="11">
        <v>0.5</v>
      </c>
      <c r="X591" s="8">
        <v>80</v>
      </c>
      <c r="Y591" s="8">
        <v>18</v>
      </c>
      <c r="Z591" s="8">
        <v>53</v>
      </c>
      <c r="AA591" s="8">
        <v>9</v>
      </c>
      <c r="AB591" s="8">
        <v>0</v>
      </c>
      <c r="AC591" s="9">
        <f t="shared" si="77"/>
        <v>45</v>
      </c>
      <c r="AD591" s="12">
        <f t="shared" si="78"/>
        <v>0.28125</v>
      </c>
      <c r="AE591" s="9" t="s">
        <v>72</v>
      </c>
      <c r="AF591" s="8"/>
      <c r="AG591" s="8"/>
      <c r="AH591" s="8"/>
      <c r="AI591" s="8"/>
      <c r="AJ591" s="8"/>
      <c r="AK591" s="13">
        <f t="shared" si="81"/>
        <v>0.35781249999999998</v>
      </c>
      <c r="AL591" s="13">
        <f t="shared" si="82"/>
        <v>5.8238636363636687E-3</v>
      </c>
      <c r="AM591" s="14">
        <f t="shared" si="83"/>
        <v>0.12812500000000071</v>
      </c>
    </row>
    <row r="592" spans="1:39" x14ac:dyDescent="0.2">
      <c r="A592" s="8"/>
      <c r="B592" s="8" t="s">
        <v>210</v>
      </c>
      <c r="C592" s="8" t="s">
        <v>289</v>
      </c>
      <c r="D592" s="9">
        <v>45</v>
      </c>
      <c r="E592" s="10" t="s">
        <v>28</v>
      </c>
      <c r="F592" s="10" t="s">
        <v>29</v>
      </c>
      <c r="G592" s="10" t="s">
        <v>29</v>
      </c>
      <c r="H592" s="11">
        <v>0.5</v>
      </c>
      <c r="I592" s="9">
        <v>80</v>
      </c>
      <c r="J592" s="9">
        <v>52</v>
      </c>
      <c r="K592" s="9">
        <v>17</v>
      </c>
      <c r="L592" s="9">
        <v>11</v>
      </c>
      <c r="M592" s="9"/>
      <c r="N592" s="9">
        <f t="shared" si="79"/>
        <v>115</v>
      </c>
      <c r="O592" s="12">
        <f t="shared" si="80"/>
        <v>0.71875</v>
      </c>
      <c r="P592" s="9" t="s">
        <v>30</v>
      </c>
      <c r="Q592" s="9">
        <v>16</v>
      </c>
      <c r="R592" s="9">
        <v>12</v>
      </c>
      <c r="S592" s="9">
        <v>4</v>
      </c>
      <c r="T592" s="9">
        <v>0</v>
      </c>
      <c r="U592" s="9">
        <v>0.75</v>
      </c>
      <c r="V592" s="8" t="s">
        <v>44</v>
      </c>
      <c r="W592" s="11">
        <v>0.5</v>
      </c>
      <c r="X592" s="8">
        <v>80</v>
      </c>
      <c r="Y592" s="8">
        <v>59</v>
      </c>
      <c r="Z592" s="8">
        <v>10</v>
      </c>
      <c r="AA592" s="8">
        <v>11</v>
      </c>
      <c r="AB592" s="8">
        <v>0</v>
      </c>
      <c r="AC592" s="9">
        <f t="shared" si="77"/>
        <v>129</v>
      </c>
      <c r="AD592" s="12">
        <f t="shared" si="78"/>
        <v>0.80625000000000002</v>
      </c>
      <c r="AE592" s="9" t="s">
        <v>30</v>
      </c>
      <c r="AF592" s="8">
        <v>15</v>
      </c>
      <c r="AG592" s="8">
        <v>12</v>
      </c>
      <c r="AH592" s="8">
        <v>3</v>
      </c>
      <c r="AI592" s="8">
        <v>0</v>
      </c>
      <c r="AJ592" s="8">
        <v>0.8</v>
      </c>
      <c r="AK592" s="13">
        <f t="shared" si="81"/>
        <v>0.69906250000000003</v>
      </c>
      <c r="AL592" s="13">
        <f t="shared" si="82"/>
        <v>1.9687499999999969E-2</v>
      </c>
      <c r="AM592" s="14">
        <f t="shared" si="83"/>
        <v>3.1499999999999915</v>
      </c>
    </row>
    <row r="593" spans="1:39" x14ac:dyDescent="0.2">
      <c r="A593" s="8"/>
      <c r="B593" s="8" t="s">
        <v>232</v>
      </c>
      <c r="C593" s="8" t="s">
        <v>289</v>
      </c>
      <c r="D593" s="9">
        <v>46</v>
      </c>
      <c r="E593" s="10" t="s">
        <v>28</v>
      </c>
      <c r="F593" s="10" t="s">
        <v>247</v>
      </c>
      <c r="G593" s="10" t="s">
        <v>247</v>
      </c>
      <c r="H593" s="11">
        <v>0.5</v>
      </c>
      <c r="I593" s="9">
        <v>80</v>
      </c>
      <c r="J593" s="9">
        <v>51</v>
      </c>
      <c r="K593" s="9">
        <v>15</v>
      </c>
      <c r="L593" s="9">
        <v>14</v>
      </c>
      <c r="M593" s="9"/>
      <c r="N593" s="9">
        <f t="shared" si="79"/>
        <v>116</v>
      </c>
      <c r="O593" s="12">
        <f t="shared" si="80"/>
        <v>0.72499999999999998</v>
      </c>
      <c r="P593" s="9" t="s">
        <v>30</v>
      </c>
      <c r="Q593" s="9">
        <v>10</v>
      </c>
      <c r="R593" s="9">
        <v>6</v>
      </c>
      <c r="S593" s="9">
        <v>4</v>
      </c>
      <c r="T593" s="9">
        <v>0</v>
      </c>
      <c r="U593" s="9">
        <v>0.6</v>
      </c>
      <c r="V593" s="8" t="s">
        <v>99</v>
      </c>
      <c r="W593" s="11">
        <v>0.5</v>
      </c>
      <c r="X593" s="8">
        <v>80</v>
      </c>
      <c r="Y593" s="8">
        <v>48</v>
      </c>
      <c r="Z593" s="8">
        <v>17</v>
      </c>
      <c r="AA593" s="8">
        <v>15</v>
      </c>
      <c r="AB593" s="8">
        <v>0</v>
      </c>
      <c r="AC593" s="9">
        <f t="shared" si="77"/>
        <v>111</v>
      </c>
      <c r="AD593" s="12">
        <f t="shared" si="78"/>
        <v>0.69374999999999998</v>
      </c>
      <c r="AE593" s="9" t="s">
        <v>30</v>
      </c>
      <c r="AF593" s="8">
        <v>7</v>
      </c>
      <c r="AG593" s="8">
        <v>3</v>
      </c>
      <c r="AH593" s="8">
        <v>4</v>
      </c>
      <c r="AI593" s="8">
        <v>0</v>
      </c>
      <c r="AJ593" s="8">
        <v>0.42899999999999999</v>
      </c>
      <c r="AK593" s="13">
        <f t="shared" si="81"/>
        <v>0.62593750000000004</v>
      </c>
      <c r="AL593" s="13">
        <f t="shared" si="82"/>
        <v>9.9062499999999942E-2</v>
      </c>
      <c r="AM593" s="14">
        <f t="shared" si="83"/>
        <v>15.849999999999994</v>
      </c>
    </row>
    <row r="594" spans="1:39" x14ac:dyDescent="0.2">
      <c r="A594" s="8"/>
      <c r="B594" s="8" t="s">
        <v>237</v>
      </c>
      <c r="C594" s="8" t="s">
        <v>289</v>
      </c>
      <c r="D594" s="9">
        <v>53</v>
      </c>
      <c r="E594" s="10" t="s">
        <v>28</v>
      </c>
      <c r="F594" s="10" t="s">
        <v>92</v>
      </c>
      <c r="G594" s="10" t="s">
        <v>92</v>
      </c>
      <c r="H594" s="11">
        <v>0.5</v>
      </c>
      <c r="I594" s="9">
        <v>80</v>
      </c>
      <c r="J594" s="9">
        <v>40</v>
      </c>
      <c r="K594" s="9">
        <v>29</v>
      </c>
      <c r="L594" s="9">
        <v>11</v>
      </c>
      <c r="M594" s="9"/>
      <c r="N594" s="9">
        <f t="shared" si="79"/>
        <v>91</v>
      </c>
      <c r="O594" s="12">
        <f t="shared" si="80"/>
        <v>0.56874999999999998</v>
      </c>
      <c r="P594" s="9" t="s">
        <v>39</v>
      </c>
      <c r="Q594" s="9">
        <v>18</v>
      </c>
      <c r="R594" s="9">
        <v>11</v>
      </c>
      <c r="S594" s="9">
        <v>7</v>
      </c>
      <c r="T594" s="9">
        <v>0</v>
      </c>
      <c r="U594" s="9">
        <v>0.61099999999999999</v>
      </c>
      <c r="V594" s="8"/>
      <c r="W594" s="11">
        <v>0.5</v>
      </c>
      <c r="X594" s="8">
        <v>80</v>
      </c>
      <c r="Y594" s="8">
        <v>30</v>
      </c>
      <c r="Z594" s="8">
        <v>37</v>
      </c>
      <c r="AA594" s="8">
        <v>13</v>
      </c>
      <c r="AB594" s="8">
        <v>0</v>
      </c>
      <c r="AC594" s="9">
        <f t="shared" si="77"/>
        <v>73</v>
      </c>
      <c r="AD594" s="12">
        <f t="shared" si="78"/>
        <v>0.45624999999999999</v>
      </c>
      <c r="AE594" s="9" t="s">
        <v>35</v>
      </c>
      <c r="AF594" s="8">
        <v>3</v>
      </c>
      <c r="AG594" s="8">
        <v>1</v>
      </c>
      <c r="AH594" s="8">
        <v>2</v>
      </c>
      <c r="AI594" s="8">
        <v>0</v>
      </c>
      <c r="AJ594" s="8">
        <v>0.33300000000000002</v>
      </c>
      <c r="AK594" s="13">
        <f t="shared" si="81"/>
        <v>0.4715625</v>
      </c>
      <c r="AL594" s="13">
        <f t="shared" si="82"/>
        <v>9.7187499999999982E-2</v>
      </c>
      <c r="AM594" s="14">
        <f t="shared" si="83"/>
        <v>15.549999999999997</v>
      </c>
    </row>
    <row r="595" spans="1:39" x14ac:dyDescent="0.2">
      <c r="A595" s="8"/>
      <c r="B595" s="8" t="s">
        <v>295</v>
      </c>
      <c r="C595" s="8" t="s">
        <v>289</v>
      </c>
      <c r="D595" s="9">
        <v>37</v>
      </c>
      <c r="E595" s="10" t="s">
        <v>28</v>
      </c>
      <c r="F595" s="10" t="s">
        <v>207</v>
      </c>
      <c r="G595" s="10" t="s">
        <v>207</v>
      </c>
      <c r="H595" s="11">
        <v>0.5</v>
      </c>
      <c r="I595" s="9">
        <v>50</v>
      </c>
      <c r="J595" s="9">
        <v>22</v>
      </c>
      <c r="K595" s="9">
        <v>17</v>
      </c>
      <c r="L595" s="9">
        <v>11</v>
      </c>
      <c r="M595" s="9"/>
      <c r="N595" s="9">
        <f t="shared" si="79"/>
        <v>55</v>
      </c>
      <c r="O595" s="12">
        <f t="shared" si="80"/>
        <v>0.55000000000000004</v>
      </c>
      <c r="P595" s="9" t="s">
        <v>43</v>
      </c>
      <c r="Q595" s="9"/>
      <c r="R595" s="9"/>
      <c r="S595" s="9"/>
      <c r="T595" s="9"/>
      <c r="U595" s="9"/>
      <c r="V595" s="8"/>
      <c r="W595" s="11">
        <v>0.5</v>
      </c>
      <c r="X595" s="8">
        <v>80</v>
      </c>
      <c r="Y595" s="8">
        <v>45</v>
      </c>
      <c r="Z595" s="8">
        <v>20</v>
      </c>
      <c r="AA595" s="8">
        <v>15</v>
      </c>
      <c r="AB595" s="8">
        <v>0</v>
      </c>
      <c r="AC595" s="9">
        <f t="shared" si="77"/>
        <v>105</v>
      </c>
      <c r="AD595" s="12">
        <f t="shared" si="78"/>
        <v>0.65625</v>
      </c>
      <c r="AE595" s="9" t="s">
        <v>43</v>
      </c>
      <c r="AF595" s="8">
        <v>12</v>
      </c>
      <c r="AG595" s="8">
        <v>7</v>
      </c>
      <c r="AH595" s="8">
        <v>5</v>
      </c>
      <c r="AI595" s="8">
        <v>0</v>
      </c>
      <c r="AJ595" s="8">
        <v>0.58299999999999996</v>
      </c>
      <c r="AK595" s="13">
        <f t="shared" si="81"/>
        <v>0.6015625</v>
      </c>
      <c r="AL595" s="13">
        <f t="shared" si="82"/>
        <v>-5.1562499999999956E-2</v>
      </c>
      <c r="AM595" s="14">
        <f t="shared" si="83"/>
        <v>-5.15625</v>
      </c>
    </row>
    <row r="596" spans="1:39" x14ac:dyDescent="0.2">
      <c r="A596" s="8"/>
      <c r="B596" s="8" t="s">
        <v>296</v>
      </c>
      <c r="C596" s="8" t="s">
        <v>289</v>
      </c>
      <c r="D596" s="9">
        <v>36</v>
      </c>
      <c r="E596" s="10" t="s">
        <v>28</v>
      </c>
      <c r="F596" s="10" t="s">
        <v>207</v>
      </c>
      <c r="G596" s="10" t="s">
        <v>207</v>
      </c>
      <c r="H596" s="11">
        <v>0.5</v>
      </c>
      <c r="I596" s="9">
        <v>30</v>
      </c>
      <c r="J596" s="9">
        <v>18</v>
      </c>
      <c r="K596" s="9">
        <v>8</v>
      </c>
      <c r="L596" s="9">
        <v>4</v>
      </c>
      <c r="M596" s="9"/>
      <c r="N596" s="9">
        <f t="shared" si="79"/>
        <v>40</v>
      </c>
      <c r="O596" s="12">
        <f t="shared" si="80"/>
        <v>0.66666666666666663</v>
      </c>
      <c r="P596" s="9" t="s">
        <v>43</v>
      </c>
      <c r="Q596" s="9">
        <v>8</v>
      </c>
      <c r="R596" s="9">
        <v>3</v>
      </c>
      <c r="S596" s="9">
        <v>5</v>
      </c>
      <c r="T596" s="9">
        <v>0</v>
      </c>
      <c r="U596" s="9">
        <v>0.375</v>
      </c>
      <c r="V596" s="8"/>
      <c r="W596" s="11">
        <v>0.5</v>
      </c>
      <c r="X596" s="8">
        <v>80</v>
      </c>
      <c r="Y596" s="8">
        <v>45</v>
      </c>
      <c r="Z596" s="8">
        <v>20</v>
      </c>
      <c r="AA596" s="8">
        <v>15</v>
      </c>
      <c r="AB596" s="8">
        <v>0</v>
      </c>
      <c r="AC596" s="9">
        <f t="shared" si="77"/>
        <v>105</v>
      </c>
      <c r="AD596" s="12">
        <f t="shared" si="78"/>
        <v>0.65625</v>
      </c>
      <c r="AE596" s="9" t="s">
        <v>43</v>
      </c>
      <c r="AF596" s="8">
        <v>12</v>
      </c>
      <c r="AG596" s="8">
        <v>7</v>
      </c>
      <c r="AH596" s="8">
        <v>5</v>
      </c>
      <c r="AI596" s="8">
        <v>0</v>
      </c>
      <c r="AJ596" s="8">
        <v>0.58299999999999996</v>
      </c>
      <c r="AK596" s="13">
        <f t="shared" si="81"/>
        <v>0.6015625</v>
      </c>
      <c r="AL596" s="13">
        <f t="shared" si="82"/>
        <v>6.510416666666663E-2</v>
      </c>
      <c r="AM596" s="14">
        <f t="shared" si="83"/>
        <v>3.90625</v>
      </c>
    </row>
    <row r="597" spans="1:39" x14ac:dyDescent="0.2">
      <c r="A597" s="8"/>
      <c r="B597" s="8" t="s">
        <v>219</v>
      </c>
      <c r="C597" s="8" t="s">
        <v>289</v>
      </c>
      <c r="D597" s="9">
        <v>49</v>
      </c>
      <c r="E597" s="10" t="s">
        <v>28</v>
      </c>
      <c r="F597" s="10" t="s">
        <v>208</v>
      </c>
      <c r="G597" s="10" t="s">
        <v>208</v>
      </c>
      <c r="H597" s="11">
        <v>0.5</v>
      </c>
      <c r="I597" s="9">
        <v>80</v>
      </c>
      <c r="J597" s="9">
        <v>36</v>
      </c>
      <c r="K597" s="9">
        <v>31</v>
      </c>
      <c r="L597" s="9">
        <v>13</v>
      </c>
      <c r="M597" s="9"/>
      <c r="N597" s="9">
        <f t="shared" si="79"/>
        <v>85</v>
      </c>
      <c r="O597" s="12">
        <f t="shared" si="80"/>
        <v>0.53125</v>
      </c>
      <c r="P597" s="9" t="s">
        <v>43</v>
      </c>
      <c r="Q597" s="9">
        <v>7</v>
      </c>
      <c r="R597" s="9">
        <v>2</v>
      </c>
      <c r="S597" s="9">
        <v>5</v>
      </c>
      <c r="T597" s="9">
        <v>0</v>
      </c>
      <c r="U597" s="9">
        <v>0.28600000000000003</v>
      </c>
      <c r="V597" s="8"/>
      <c r="W597" s="11">
        <v>0.5</v>
      </c>
      <c r="X597" s="8">
        <v>80</v>
      </c>
      <c r="Y597" s="8">
        <v>25</v>
      </c>
      <c r="Z597" s="8">
        <v>37</v>
      </c>
      <c r="AA597" s="8">
        <v>18</v>
      </c>
      <c r="AB597" s="8">
        <v>0</v>
      </c>
      <c r="AC597" s="9">
        <f t="shared" si="77"/>
        <v>68</v>
      </c>
      <c r="AD597" s="12">
        <f t="shared" si="78"/>
        <v>0.42499999999999999</v>
      </c>
      <c r="AE597" s="9" t="s">
        <v>35</v>
      </c>
      <c r="AF597" s="8"/>
      <c r="AG597" s="8"/>
      <c r="AH597" s="8"/>
      <c r="AI597" s="8"/>
      <c r="AJ597" s="8"/>
      <c r="AK597" s="13">
        <f t="shared" si="81"/>
        <v>0.45124999999999998</v>
      </c>
      <c r="AL597" s="13">
        <f t="shared" si="82"/>
        <v>8.0000000000000016E-2</v>
      </c>
      <c r="AM597" s="14">
        <f t="shared" si="83"/>
        <v>12.799999999999997</v>
      </c>
    </row>
    <row r="598" spans="1:39" x14ac:dyDescent="0.2">
      <c r="A598" s="8"/>
      <c r="B598" s="8" t="s">
        <v>287</v>
      </c>
      <c r="C598" s="8" t="s">
        <v>289</v>
      </c>
      <c r="D598" s="9">
        <v>37</v>
      </c>
      <c r="E598" s="10" t="s">
        <v>28</v>
      </c>
      <c r="F598" s="10" t="s">
        <v>209</v>
      </c>
      <c r="G598" s="10" t="s">
        <v>209</v>
      </c>
      <c r="H598" s="11">
        <v>0.5</v>
      </c>
      <c r="I598" s="9">
        <v>80</v>
      </c>
      <c r="J598" s="9">
        <v>18</v>
      </c>
      <c r="K598" s="9">
        <v>50</v>
      </c>
      <c r="L598" s="9">
        <v>12</v>
      </c>
      <c r="M598" s="9"/>
      <c r="N598" s="9">
        <f t="shared" si="79"/>
        <v>48</v>
      </c>
      <c r="O598" s="12">
        <f t="shared" si="80"/>
        <v>0.3</v>
      </c>
      <c r="P598" s="9" t="s">
        <v>39</v>
      </c>
      <c r="Q598" s="9"/>
      <c r="R598" s="9"/>
      <c r="S598" s="9"/>
      <c r="T598" s="9"/>
      <c r="U598" s="9"/>
      <c r="V598" s="8"/>
      <c r="W598" s="11">
        <v>0.5</v>
      </c>
      <c r="X598" s="8">
        <v>80</v>
      </c>
      <c r="Y598" s="8">
        <v>20</v>
      </c>
      <c r="Z598" s="8">
        <v>47</v>
      </c>
      <c r="AA598" s="8">
        <v>13</v>
      </c>
      <c r="AB598" s="8">
        <v>0</v>
      </c>
      <c r="AC598" s="9">
        <f t="shared" si="77"/>
        <v>53</v>
      </c>
      <c r="AD598" s="12">
        <f t="shared" si="78"/>
        <v>0.33124999999999999</v>
      </c>
      <c r="AE598" s="9" t="s">
        <v>35</v>
      </c>
      <c r="AF598" s="8"/>
      <c r="AG598" s="8"/>
      <c r="AH598" s="8"/>
      <c r="AI598" s="8"/>
      <c r="AJ598" s="8"/>
      <c r="AK598" s="13">
        <f t="shared" si="81"/>
        <v>0.39031250000000001</v>
      </c>
      <c r="AL598" s="13">
        <f t="shared" si="82"/>
        <v>-9.0312500000000018E-2</v>
      </c>
      <c r="AM598" s="14">
        <f t="shared" si="83"/>
        <v>-14.450000000000003</v>
      </c>
    </row>
    <row r="599" spans="1:39" x14ac:dyDescent="0.2">
      <c r="A599" s="8"/>
      <c r="B599" s="8" t="s">
        <v>288</v>
      </c>
      <c r="C599" s="8" t="s">
        <v>289</v>
      </c>
      <c r="D599" s="9">
        <v>44</v>
      </c>
      <c r="E599" s="10" t="s">
        <v>28</v>
      </c>
      <c r="F599" s="10" t="s">
        <v>41</v>
      </c>
      <c r="G599" s="10" t="s">
        <v>41</v>
      </c>
      <c r="H599" s="11">
        <v>0.5</v>
      </c>
      <c r="I599" s="9">
        <v>80</v>
      </c>
      <c r="J599" s="9">
        <v>34</v>
      </c>
      <c r="K599" s="9">
        <v>33</v>
      </c>
      <c r="L599" s="9">
        <v>13</v>
      </c>
      <c r="M599" s="9"/>
      <c r="N599" s="9">
        <f t="shared" si="79"/>
        <v>81</v>
      </c>
      <c r="O599" s="12">
        <f t="shared" si="80"/>
        <v>0.50624999999999998</v>
      </c>
      <c r="P599" s="9" t="s">
        <v>39</v>
      </c>
      <c r="Q599" s="9">
        <v>6</v>
      </c>
      <c r="R599" s="9">
        <v>2</v>
      </c>
      <c r="S599" s="9">
        <v>4</v>
      </c>
      <c r="T599" s="9">
        <v>0</v>
      </c>
      <c r="U599" s="9">
        <v>0.33300000000000002</v>
      </c>
      <c r="V599" s="8"/>
      <c r="W599" s="11">
        <v>0.5</v>
      </c>
      <c r="X599" s="8">
        <v>80</v>
      </c>
      <c r="Y599" s="8">
        <v>41</v>
      </c>
      <c r="Z599" s="8">
        <v>29</v>
      </c>
      <c r="AA599" s="8">
        <v>10</v>
      </c>
      <c r="AB599" s="8">
        <v>0</v>
      </c>
      <c r="AC599" s="9">
        <f t="shared" si="77"/>
        <v>92</v>
      </c>
      <c r="AD599" s="12">
        <f t="shared" si="78"/>
        <v>0.57499999999999996</v>
      </c>
      <c r="AE599" s="9" t="s">
        <v>39</v>
      </c>
      <c r="AF599" s="8">
        <v>13</v>
      </c>
      <c r="AG599" s="8">
        <v>6</v>
      </c>
      <c r="AH599" s="8">
        <v>7</v>
      </c>
      <c r="AI599" s="8">
        <v>0</v>
      </c>
      <c r="AJ599" s="8">
        <v>0.46200000000000002</v>
      </c>
      <c r="AK599" s="13">
        <f t="shared" si="81"/>
        <v>0.54874999999999996</v>
      </c>
      <c r="AL599" s="13">
        <f t="shared" si="82"/>
        <v>-4.2499999999999982E-2</v>
      </c>
      <c r="AM599" s="14">
        <f t="shared" si="83"/>
        <v>-6.7999999999999972</v>
      </c>
    </row>
    <row r="600" spans="1:39" x14ac:dyDescent="0.2">
      <c r="A600" s="8"/>
      <c r="B600" s="8" t="s">
        <v>297</v>
      </c>
      <c r="C600" s="8" t="s">
        <v>289</v>
      </c>
      <c r="D600" s="9">
        <v>41</v>
      </c>
      <c r="E600" s="10" t="s">
        <v>28</v>
      </c>
      <c r="F600" s="10" t="s">
        <v>233</v>
      </c>
      <c r="G600" s="10" t="s">
        <v>233</v>
      </c>
      <c r="H600" s="11">
        <v>0.5</v>
      </c>
      <c r="I600" s="9">
        <v>80</v>
      </c>
      <c r="J600" s="9">
        <v>25</v>
      </c>
      <c r="K600" s="9">
        <v>42</v>
      </c>
      <c r="L600" s="9">
        <v>13</v>
      </c>
      <c r="M600" s="9"/>
      <c r="N600" s="9">
        <f t="shared" si="79"/>
        <v>63</v>
      </c>
      <c r="O600" s="12">
        <f t="shared" si="80"/>
        <v>0.39374999999999999</v>
      </c>
      <c r="P600" s="9" t="s">
        <v>43</v>
      </c>
      <c r="Q600" s="9">
        <v>3</v>
      </c>
      <c r="R600" s="9">
        <v>1</v>
      </c>
      <c r="S600" s="9">
        <v>2</v>
      </c>
      <c r="T600" s="9">
        <v>0</v>
      </c>
      <c r="U600" s="9">
        <v>0.33300000000000002</v>
      </c>
      <c r="V600" s="8"/>
      <c r="W600" s="11">
        <v>0.5</v>
      </c>
      <c r="X600" s="8">
        <v>80</v>
      </c>
      <c r="Y600" s="8">
        <v>20</v>
      </c>
      <c r="Z600" s="8">
        <v>43</v>
      </c>
      <c r="AA600" s="8">
        <v>17</v>
      </c>
      <c r="AB600" s="8">
        <v>0</v>
      </c>
      <c r="AC600" s="9">
        <f t="shared" si="77"/>
        <v>57</v>
      </c>
      <c r="AD600" s="12">
        <f t="shared" si="78"/>
        <v>0.35625000000000001</v>
      </c>
      <c r="AE600" s="9" t="s">
        <v>39</v>
      </c>
      <c r="AF600" s="8"/>
      <c r="AG600" s="8"/>
      <c r="AH600" s="8"/>
      <c r="AI600" s="8"/>
      <c r="AJ600" s="8"/>
      <c r="AK600" s="13">
        <f t="shared" si="81"/>
        <v>0.40656249999999999</v>
      </c>
      <c r="AL600" s="13">
        <f t="shared" si="82"/>
        <v>-1.2812500000000004E-2</v>
      </c>
      <c r="AM600" s="14">
        <f t="shared" si="83"/>
        <v>-2.0499999999999972</v>
      </c>
    </row>
    <row r="601" spans="1:39" x14ac:dyDescent="0.2">
      <c r="A601" s="8"/>
      <c r="B601" s="8" t="s">
        <v>298</v>
      </c>
      <c r="C601" s="8" t="s">
        <v>289</v>
      </c>
      <c r="D601" s="9">
        <v>41</v>
      </c>
      <c r="E601" s="10" t="s">
        <v>28</v>
      </c>
      <c r="F601" s="10" t="s">
        <v>267</v>
      </c>
      <c r="G601" s="10" t="s">
        <v>267</v>
      </c>
      <c r="H601" s="11">
        <v>0.5</v>
      </c>
      <c r="I601" s="9">
        <v>80</v>
      </c>
      <c r="J601" s="9">
        <v>24</v>
      </c>
      <c r="K601" s="9">
        <v>41</v>
      </c>
      <c r="L601" s="9">
        <v>15</v>
      </c>
      <c r="M601" s="9"/>
      <c r="N601" s="9">
        <f t="shared" si="79"/>
        <v>63</v>
      </c>
      <c r="O601" s="12">
        <f t="shared" si="80"/>
        <v>0.39374999999999999</v>
      </c>
      <c r="P601" s="9" t="s">
        <v>35</v>
      </c>
      <c r="Q601" s="9"/>
      <c r="R601" s="9"/>
      <c r="S601" s="9"/>
      <c r="T601" s="9"/>
      <c r="U601" s="9"/>
      <c r="V601" s="8"/>
      <c r="W601" s="11">
        <v>0.5</v>
      </c>
      <c r="X601" s="8">
        <v>80</v>
      </c>
      <c r="Y601" s="8">
        <v>17</v>
      </c>
      <c r="Z601" s="8">
        <v>49</v>
      </c>
      <c r="AA601" s="8">
        <v>14</v>
      </c>
      <c r="AB601" s="8">
        <v>0</v>
      </c>
      <c r="AC601" s="9">
        <f t="shared" si="77"/>
        <v>48</v>
      </c>
      <c r="AD601" s="12">
        <f t="shared" si="78"/>
        <v>0.3</v>
      </c>
      <c r="AE601" s="9" t="s">
        <v>72</v>
      </c>
      <c r="AF601" s="8"/>
      <c r="AG601" s="8"/>
      <c r="AH601" s="8"/>
      <c r="AI601" s="8"/>
      <c r="AJ601" s="8"/>
      <c r="AK601" s="13">
        <f t="shared" si="81"/>
        <v>0.37</v>
      </c>
      <c r="AL601" s="13">
        <f t="shared" si="82"/>
        <v>2.3749999999999993E-2</v>
      </c>
      <c r="AM601" s="14">
        <f t="shared" si="83"/>
        <v>3.7999999999999972</v>
      </c>
    </row>
    <row r="602" spans="1:39" x14ac:dyDescent="0.2">
      <c r="A602" s="8"/>
      <c r="B602" s="8" t="s">
        <v>231</v>
      </c>
      <c r="C602" s="8" t="s">
        <v>299</v>
      </c>
      <c r="D602" s="9">
        <v>44</v>
      </c>
      <c r="E602" s="10" t="s">
        <v>28</v>
      </c>
      <c r="F602" s="10" t="s">
        <v>240</v>
      </c>
      <c r="G602" s="10" t="s">
        <v>241</v>
      </c>
      <c r="H602" s="11">
        <v>0.5</v>
      </c>
      <c r="I602" s="9">
        <v>80</v>
      </c>
      <c r="J602" s="9">
        <v>35</v>
      </c>
      <c r="K602" s="9">
        <v>32</v>
      </c>
      <c r="L602" s="9">
        <v>13</v>
      </c>
      <c r="M602" s="9"/>
      <c r="N602" s="9">
        <f t="shared" si="79"/>
        <v>83</v>
      </c>
      <c r="O602" s="12">
        <f t="shared" si="80"/>
        <v>0.51875000000000004</v>
      </c>
      <c r="P602" s="9" t="s">
        <v>35</v>
      </c>
      <c r="Q602" s="9">
        <v>4</v>
      </c>
      <c r="R602" s="9">
        <v>1</v>
      </c>
      <c r="S602" s="9">
        <v>3</v>
      </c>
      <c r="T602" s="9">
        <v>0</v>
      </c>
      <c r="U602" s="9">
        <v>0.25</v>
      </c>
      <c r="V602" s="8"/>
      <c r="W602" s="11">
        <v>0.5</v>
      </c>
      <c r="X602" s="8">
        <v>80</v>
      </c>
      <c r="Y602" s="8">
        <v>41</v>
      </c>
      <c r="Z602" s="8">
        <v>31</v>
      </c>
      <c r="AA602" s="8">
        <v>8</v>
      </c>
      <c r="AB602" s="8">
        <v>0</v>
      </c>
      <c r="AC602" s="9">
        <f t="shared" si="77"/>
        <v>90</v>
      </c>
      <c r="AD602" s="12">
        <f t="shared" si="78"/>
        <v>0.5625</v>
      </c>
      <c r="AE602" s="9" t="s">
        <v>35</v>
      </c>
      <c r="AF602" s="8">
        <v>2</v>
      </c>
      <c r="AG602" s="8">
        <v>0</v>
      </c>
      <c r="AH602" s="8">
        <v>2</v>
      </c>
      <c r="AI602" s="8">
        <v>0</v>
      </c>
      <c r="AJ602" s="8">
        <v>0</v>
      </c>
      <c r="AK602" s="13">
        <f t="shared" si="81"/>
        <v>0.54062500000000002</v>
      </c>
      <c r="AL602" s="13">
        <f t="shared" si="82"/>
        <v>-2.1874999999999978E-2</v>
      </c>
      <c r="AM602" s="14">
        <f t="shared" si="83"/>
        <v>-3.5</v>
      </c>
    </row>
    <row r="603" spans="1:39" x14ac:dyDescent="0.2">
      <c r="A603" s="8"/>
      <c r="B603" s="8" t="s">
        <v>262</v>
      </c>
      <c r="C603" s="8" t="s">
        <v>299</v>
      </c>
      <c r="D603" s="9">
        <v>46</v>
      </c>
      <c r="E603" s="10" t="s">
        <v>28</v>
      </c>
      <c r="F603" s="10" t="s">
        <v>68</v>
      </c>
      <c r="G603" s="10" t="s">
        <v>68</v>
      </c>
      <c r="H603" s="11">
        <v>0.5</v>
      </c>
      <c r="I603" s="9">
        <v>73</v>
      </c>
      <c r="J603" s="9">
        <v>40</v>
      </c>
      <c r="K603" s="9">
        <v>20</v>
      </c>
      <c r="L603" s="9">
        <v>13</v>
      </c>
      <c r="M603" s="9"/>
      <c r="N603" s="9">
        <f t="shared" si="79"/>
        <v>93</v>
      </c>
      <c r="O603" s="12">
        <f t="shared" si="80"/>
        <v>0.63698630136986301</v>
      </c>
      <c r="P603" s="9" t="s">
        <v>43</v>
      </c>
      <c r="Q603" s="9"/>
      <c r="R603" s="9"/>
      <c r="S603" s="9"/>
      <c r="T603" s="9"/>
      <c r="U603" s="9"/>
      <c r="V603" s="8"/>
      <c r="W603" s="11">
        <v>0.5</v>
      </c>
      <c r="X603" s="8">
        <v>80</v>
      </c>
      <c r="Y603" s="8">
        <v>43</v>
      </c>
      <c r="Z603" s="8">
        <v>23</v>
      </c>
      <c r="AA603" s="8">
        <v>14</v>
      </c>
      <c r="AB603" s="8">
        <v>0</v>
      </c>
      <c r="AC603" s="9">
        <f t="shared" si="77"/>
        <v>100</v>
      </c>
      <c r="AD603" s="12">
        <f t="shared" si="78"/>
        <v>0.625</v>
      </c>
      <c r="AE603" s="9" t="s">
        <v>30</v>
      </c>
      <c r="AF603" s="8">
        <v>11</v>
      </c>
      <c r="AG603" s="8">
        <v>7</v>
      </c>
      <c r="AH603" s="8">
        <v>4</v>
      </c>
      <c r="AI603" s="8">
        <v>0</v>
      </c>
      <c r="AJ603" s="8">
        <v>0.63600000000000001</v>
      </c>
      <c r="AK603" s="13">
        <f t="shared" si="81"/>
        <v>0.58125000000000004</v>
      </c>
      <c r="AL603" s="13">
        <f t="shared" si="82"/>
        <v>5.5736301369862962E-2</v>
      </c>
      <c r="AM603" s="14">
        <f t="shared" si="83"/>
        <v>8.1374999999999886</v>
      </c>
    </row>
    <row r="604" spans="1:39" x14ac:dyDescent="0.2">
      <c r="A604" s="8"/>
      <c r="B604" s="8" t="s">
        <v>195</v>
      </c>
      <c r="C604" s="8" t="s">
        <v>299</v>
      </c>
      <c r="D604" s="9">
        <v>47</v>
      </c>
      <c r="E604" s="10" t="s">
        <v>28</v>
      </c>
      <c r="F604" s="10" t="s">
        <v>68</v>
      </c>
      <c r="G604" s="10" t="s">
        <v>68</v>
      </c>
      <c r="H604" s="11">
        <v>0.5</v>
      </c>
      <c r="I604" s="9">
        <v>7</v>
      </c>
      <c r="J604" s="9">
        <v>6</v>
      </c>
      <c r="K604" s="9">
        <v>1</v>
      </c>
      <c r="L604" s="9">
        <v>0</v>
      </c>
      <c r="M604" s="9"/>
      <c r="N604" s="9">
        <f t="shared" si="79"/>
        <v>12</v>
      </c>
      <c r="O604" s="12">
        <f t="shared" si="80"/>
        <v>0.8571428571428571</v>
      </c>
      <c r="P604" s="9" t="s">
        <v>43</v>
      </c>
      <c r="Q604" s="9">
        <v>10</v>
      </c>
      <c r="R604" s="9">
        <v>4</v>
      </c>
      <c r="S604" s="9">
        <v>6</v>
      </c>
      <c r="T604" s="9">
        <v>0</v>
      </c>
      <c r="U604" s="9">
        <v>0.4</v>
      </c>
      <c r="V604" s="8"/>
      <c r="W604" s="11">
        <v>0.5</v>
      </c>
      <c r="X604" s="8">
        <v>80</v>
      </c>
      <c r="Y604" s="8">
        <v>43</v>
      </c>
      <c r="Z604" s="8">
        <v>23</v>
      </c>
      <c r="AA604" s="8">
        <v>14</v>
      </c>
      <c r="AB604" s="8">
        <v>0</v>
      </c>
      <c r="AC604" s="9">
        <f t="shared" si="77"/>
        <v>100</v>
      </c>
      <c r="AD604" s="12">
        <f t="shared" si="78"/>
        <v>0.625</v>
      </c>
      <c r="AE604" s="9" t="s">
        <v>30</v>
      </c>
      <c r="AF604" s="8">
        <v>11</v>
      </c>
      <c r="AG604" s="8">
        <v>7</v>
      </c>
      <c r="AH604" s="8">
        <v>4</v>
      </c>
      <c r="AI604" s="8">
        <v>0</v>
      </c>
      <c r="AJ604" s="8">
        <v>0.63600000000000001</v>
      </c>
      <c r="AK604" s="13">
        <f t="shared" si="81"/>
        <v>0.58125000000000004</v>
      </c>
      <c r="AL604" s="13">
        <f t="shared" si="82"/>
        <v>0.27589285714285705</v>
      </c>
      <c r="AM604" s="14">
        <f t="shared" si="83"/>
        <v>3.8624999999999989</v>
      </c>
    </row>
    <row r="605" spans="1:39" x14ac:dyDescent="0.2">
      <c r="A605" s="8"/>
      <c r="B605" s="8" t="s">
        <v>210</v>
      </c>
      <c r="C605" s="8" t="s">
        <v>299</v>
      </c>
      <c r="D605" s="9">
        <v>46</v>
      </c>
      <c r="E605" s="10" t="s">
        <v>28</v>
      </c>
      <c r="F605" s="10" t="s">
        <v>225</v>
      </c>
      <c r="G605" s="10" t="s">
        <v>225</v>
      </c>
      <c r="H605" s="11">
        <v>0.5</v>
      </c>
      <c r="I605" s="9">
        <v>80</v>
      </c>
      <c r="J605" s="9">
        <v>47</v>
      </c>
      <c r="K605" s="9">
        <v>17</v>
      </c>
      <c r="L605" s="9">
        <v>16</v>
      </c>
      <c r="M605" s="9"/>
      <c r="N605" s="9">
        <f t="shared" si="79"/>
        <v>110</v>
      </c>
      <c r="O605" s="12">
        <f t="shared" si="80"/>
        <v>0.6875</v>
      </c>
      <c r="P605" s="9" t="s">
        <v>30</v>
      </c>
      <c r="Q605" s="9">
        <v>14</v>
      </c>
      <c r="R605" s="9">
        <v>9</v>
      </c>
      <c r="S605" s="9">
        <v>5</v>
      </c>
      <c r="T605" s="9">
        <v>0</v>
      </c>
      <c r="U605" s="9">
        <v>0.64300000000000002</v>
      </c>
      <c r="V605" s="8"/>
      <c r="W605" s="11">
        <v>0.5</v>
      </c>
      <c r="X605" s="8">
        <v>80</v>
      </c>
      <c r="Y605" s="8">
        <v>36</v>
      </c>
      <c r="Z605" s="8">
        <v>28</v>
      </c>
      <c r="AA605" s="8">
        <v>16</v>
      </c>
      <c r="AB605" s="8">
        <v>0</v>
      </c>
      <c r="AC605" s="9">
        <f t="shared" si="77"/>
        <v>88</v>
      </c>
      <c r="AD605" s="12">
        <f t="shared" si="78"/>
        <v>0.55000000000000004</v>
      </c>
      <c r="AE605" s="9" t="s">
        <v>43</v>
      </c>
      <c r="AF605" s="8">
        <v>3</v>
      </c>
      <c r="AG605" s="8">
        <v>1</v>
      </c>
      <c r="AH605" s="8">
        <v>2</v>
      </c>
      <c r="AI605" s="8">
        <v>0</v>
      </c>
      <c r="AJ605" s="8">
        <v>0.33300000000000002</v>
      </c>
      <c r="AK605" s="13">
        <f t="shared" si="81"/>
        <v>0.53249999999999997</v>
      </c>
      <c r="AL605" s="13">
        <f t="shared" si="82"/>
        <v>0.15500000000000003</v>
      </c>
      <c r="AM605" s="14">
        <f t="shared" si="83"/>
        <v>24.800000000000011</v>
      </c>
    </row>
    <row r="606" spans="1:39" x14ac:dyDescent="0.2">
      <c r="A606" s="8"/>
      <c r="B606" s="8" t="s">
        <v>300</v>
      </c>
      <c r="C606" s="8" t="s">
        <v>299</v>
      </c>
      <c r="D606" s="9">
        <v>44</v>
      </c>
      <c r="E606" s="10" t="s">
        <v>28</v>
      </c>
      <c r="F606" s="10" t="s">
        <v>84</v>
      </c>
      <c r="G606" s="10" t="s">
        <v>85</v>
      </c>
      <c r="H606" s="11">
        <v>0.5</v>
      </c>
      <c r="I606" s="9">
        <v>80</v>
      </c>
      <c r="J606" s="9">
        <v>34</v>
      </c>
      <c r="K606" s="9">
        <v>27</v>
      </c>
      <c r="L606" s="9">
        <v>19</v>
      </c>
      <c r="M606" s="9"/>
      <c r="N606" s="9">
        <f t="shared" si="79"/>
        <v>87</v>
      </c>
      <c r="O606" s="12">
        <f t="shared" si="80"/>
        <v>0.54374999999999996</v>
      </c>
      <c r="P606" s="9" t="s">
        <v>30</v>
      </c>
      <c r="Q606" s="9">
        <v>7</v>
      </c>
      <c r="R606" s="9">
        <v>3</v>
      </c>
      <c r="S606" s="9">
        <v>4</v>
      </c>
      <c r="T606" s="9">
        <v>0</v>
      </c>
      <c r="U606" s="9">
        <v>0.42899999999999999</v>
      </c>
      <c r="V606" s="8"/>
      <c r="W606" s="11">
        <v>0.5</v>
      </c>
      <c r="X606" s="8">
        <v>80</v>
      </c>
      <c r="Y606" s="8">
        <v>29</v>
      </c>
      <c r="Z606" s="8">
        <v>36</v>
      </c>
      <c r="AA606" s="8">
        <v>15</v>
      </c>
      <c r="AB606" s="8">
        <v>0</v>
      </c>
      <c r="AC606" s="9">
        <f t="shared" si="77"/>
        <v>73</v>
      </c>
      <c r="AD606" s="12">
        <f t="shared" si="78"/>
        <v>0.45624999999999999</v>
      </c>
      <c r="AE606" s="9" t="s">
        <v>30</v>
      </c>
      <c r="AF606" s="8">
        <v>4</v>
      </c>
      <c r="AG606" s="8">
        <v>0</v>
      </c>
      <c r="AH606" s="8">
        <v>4</v>
      </c>
      <c r="AI606" s="8">
        <v>0</v>
      </c>
      <c r="AJ606" s="8">
        <v>0</v>
      </c>
      <c r="AK606" s="13">
        <f t="shared" si="81"/>
        <v>0.4715625</v>
      </c>
      <c r="AL606" s="13">
        <f t="shared" si="82"/>
        <v>7.218749999999996E-2</v>
      </c>
      <c r="AM606" s="14">
        <f t="shared" si="83"/>
        <v>11.549999999999997</v>
      </c>
    </row>
    <row r="607" spans="1:39" x14ac:dyDescent="0.2">
      <c r="A607" s="8"/>
      <c r="B607" s="8" t="s">
        <v>263</v>
      </c>
      <c r="C607" s="8" t="s">
        <v>299</v>
      </c>
      <c r="D607" s="9">
        <v>45</v>
      </c>
      <c r="E607" s="10" t="s">
        <v>28</v>
      </c>
      <c r="F607" s="10" t="s">
        <v>264</v>
      </c>
      <c r="G607" s="10" t="s">
        <v>278</v>
      </c>
      <c r="H607" s="11">
        <v>0.5</v>
      </c>
      <c r="I607" s="9">
        <v>80</v>
      </c>
      <c r="J607" s="9">
        <v>19</v>
      </c>
      <c r="K607" s="9">
        <v>48</v>
      </c>
      <c r="L607" s="9">
        <v>13</v>
      </c>
      <c r="M607" s="9"/>
      <c r="N607" s="9">
        <f t="shared" si="79"/>
        <v>51</v>
      </c>
      <c r="O607" s="12">
        <f t="shared" si="80"/>
        <v>0.31874999999999998</v>
      </c>
      <c r="P607" s="9" t="s">
        <v>69</v>
      </c>
      <c r="Q607" s="9"/>
      <c r="R607" s="9"/>
      <c r="S607" s="9"/>
      <c r="T607" s="9"/>
      <c r="U607" s="9"/>
      <c r="V607" s="8"/>
      <c r="W607" s="11">
        <v>0.5</v>
      </c>
      <c r="X607" s="8">
        <v>80</v>
      </c>
      <c r="Y607" s="8">
        <v>15</v>
      </c>
      <c r="Z607" s="8">
        <v>53</v>
      </c>
      <c r="AA607" s="8">
        <v>12</v>
      </c>
      <c r="AB607" s="8">
        <v>0</v>
      </c>
      <c r="AC607" s="9">
        <f t="shared" si="77"/>
        <v>42</v>
      </c>
      <c r="AD607" s="12">
        <f t="shared" si="78"/>
        <v>0.26250000000000001</v>
      </c>
      <c r="AE607" s="9" t="s">
        <v>35</v>
      </c>
      <c r="AF607" s="8"/>
      <c r="AG607" s="8"/>
      <c r="AH607" s="8"/>
      <c r="AI607" s="8"/>
      <c r="AJ607" s="8"/>
      <c r="AK607" s="13">
        <f t="shared" si="81"/>
        <v>0.34562500000000002</v>
      </c>
      <c r="AL607" s="13">
        <f t="shared" si="82"/>
        <v>-2.6875000000000038E-2</v>
      </c>
      <c r="AM607" s="14">
        <f t="shared" si="83"/>
        <v>-4.3000000000000043</v>
      </c>
    </row>
    <row r="608" spans="1:39" x14ac:dyDescent="0.2">
      <c r="A608" s="8"/>
      <c r="B608" s="8" t="s">
        <v>284</v>
      </c>
      <c r="C608" s="8" t="s">
        <v>299</v>
      </c>
      <c r="D608" s="9">
        <v>51</v>
      </c>
      <c r="E608" s="10" t="s">
        <v>28</v>
      </c>
      <c r="F608" s="10" t="s">
        <v>87</v>
      </c>
      <c r="G608" s="10" t="s">
        <v>87</v>
      </c>
      <c r="H608" s="11">
        <v>0.5</v>
      </c>
      <c r="I608" s="9">
        <v>71</v>
      </c>
      <c r="J608" s="9">
        <v>24</v>
      </c>
      <c r="K608" s="9">
        <v>36</v>
      </c>
      <c r="L608" s="9">
        <v>11</v>
      </c>
      <c r="M608" s="9"/>
      <c r="N608" s="9">
        <f t="shared" si="79"/>
        <v>59</v>
      </c>
      <c r="O608" s="12">
        <f t="shared" si="80"/>
        <v>0.41549295774647887</v>
      </c>
      <c r="P608" s="9" t="s">
        <v>72</v>
      </c>
      <c r="Q608" s="9"/>
      <c r="R608" s="9"/>
      <c r="S608" s="9"/>
      <c r="T608" s="9"/>
      <c r="U608" s="9"/>
      <c r="V608" s="8"/>
      <c r="W608" s="11">
        <v>0.5</v>
      </c>
      <c r="X608" s="8">
        <v>80</v>
      </c>
      <c r="Y608" s="8">
        <v>23</v>
      </c>
      <c r="Z608" s="8">
        <v>41</v>
      </c>
      <c r="AA608" s="8">
        <v>16</v>
      </c>
      <c r="AB608" s="8">
        <v>0</v>
      </c>
      <c r="AC608" s="9">
        <f t="shared" si="77"/>
        <v>62</v>
      </c>
      <c r="AD608" s="12">
        <f t="shared" si="78"/>
        <v>0.38750000000000001</v>
      </c>
      <c r="AE608" s="9" t="s">
        <v>72</v>
      </c>
      <c r="AF608" s="8"/>
      <c r="AG608" s="8"/>
      <c r="AH608" s="8"/>
      <c r="AI608" s="8"/>
      <c r="AJ608" s="8"/>
      <c r="AK608" s="13">
        <f t="shared" si="81"/>
        <v>0.426875</v>
      </c>
      <c r="AL608" s="13">
        <f t="shared" si="82"/>
        <v>-1.138204225352113E-2</v>
      </c>
      <c r="AM608" s="14">
        <f t="shared" si="83"/>
        <v>-1.6162500000000009</v>
      </c>
    </row>
    <row r="609" spans="1:39" x14ac:dyDescent="0.2">
      <c r="A609" s="8"/>
      <c r="B609" s="8" t="s">
        <v>301</v>
      </c>
      <c r="C609" s="8" t="s">
        <v>299</v>
      </c>
      <c r="D609" s="9">
        <v>54</v>
      </c>
      <c r="E609" s="10" t="s">
        <v>28</v>
      </c>
      <c r="F609" s="10" t="s">
        <v>87</v>
      </c>
      <c r="G609" s="10" t="s">
        <v>87</v>
      </c>
      <c r="H609" s="11">
        <v>0.5</v>
      </c>
      <c r="I609" s="9">
        <v>9</v>
      </c>
      <c r="J609" s="9">
        <v>2</v>
      </c>
      <c r="K609" s="9">
        <v>7</v>
      </c>
      <c r="L609" s="9">
        <v>0</v>
      </c>
      <c r="M609" s="9"/>
      <c r="N609" s="9">
        <f t="shared" si="79"/>
        <v>4</v>
      </c>
      <c r="O609" s="12">
        <f t="shared" si="80"/>
        <v>0.22222222222222221</v>
      </c>
      <c r="P609" s="9" t="s">
        <v>72</v>
      </c>
      <c r="Q609" s="9"/>
      <c r="R609" s="9"/>
      <c r="S609" s="9"/>
      <c r="T609" s="9"/>
      <c r="U609" s="9"/>
      <c r="V609" s="8"/>
      <c r="W609" s="11">
        <v>0.5</v>
      </c>
      <c r="X609" s="8">
        <v>80</v>
      </c>
      <c r="Y609" s="8">
        <v>23</v>
      </c>
      <c r="Z609" s="8">
        <v>41</v>
      </c>
      <c r="AA609" s="8">
        <v>16</v>
      </c>
      <c r="AB609" s="8">
        <v>0</v>
      </c>
      <c r="AC609" s="9">
        <f t="shared" ref="AC609:AC640" si="84">2*Y609+AA609+AB609</f>
        <v>62</v>
      </c>
      <c r="AD609" s="12">
        <f t="shared" ref="AD609:AD640" si="85">AC609/SUM(Y609:AB609)/2</f>
        <v>0.38750000000000001</v>
      </c>
      <c r="AE609" s="9" t="s">
        <v>72</v>
      </c>
      <c r="AF609" s="8"/>
      <c r="AG609" s="8"/>
      <c r="AH609" s="8"/>
      <c r="AI609" s="8"/>
      <c r="AJ609" s="8"/>
      <c r="AK609" s="13">
        <f t="shared" si="81"/>
        <v>0.426875</v>
      </c>
      <c r="AL609" s="13">
        <f t="shared" si="82"/>
        <v>-0.20465277777777779</v>
      </c>
      <c r="AM609" s="14">
        <f t="shared" si="83"/>
        <v>-3.6837499999999999</v>
      </c>
    </row>
    <row r="610" spans="1:39" x14ac:dyDescent="0.2">
      <c r="A610" s="8"/>
      <c r="B610" s="8" t="s">
        <v>302</v>
      </c>
      <c r="C610" s="8" t="s">
        <v>299</v>
      </c>
      <c r="D610" s="9">
        <v>36</v>
      </c>
      <c r="E610" s="10" t="s">
        <v>28</v>
      </c>
      <c r="F610" s="10" t="s">
        <v>303</v>
      </c>
      <c r="G610" s="10" t="s">
        <v>303</v>
      </c>
      <c r="H610" s="11">
        <v>0.5</v>
      </c>
      <c r="I610" s="9">
        <v>80</v>
      </c>
      <c r="J610" s="9">
        <v>28</v>
      </c>
      <c r="K610" s="9">
        <v>39</v>
      </c>
      <c r="L610" s="9">
        <v>13</v>
      </c>
      <c r="M610" s="9"/>
      <c r="N610" s="9">
        <f t="shared" si="79"/>
        <v>69</v>
      </c>
      <c r="O610" s="12">
        <f t="shared" si="80"/>
        <v>0.43125000000000002</v>
      </c>
      <c r="P610" s="9" t="s">
        <v>35</v>
      </c>
      <c r="Q610" s="9">
        <v>3</v>
      </c>
      <c r="R610" s="9">
        <v>0</v>
      </c>
      <c r="S610" s="9">
        <v>3</v>
      </c>
      <c r="T610" s="9">
        <v>0</v>
      </c>
      <c r="U610" s="9">
        <v>0</v>
      </c>
      <c r="V610" s="8"/>
      <c r="W610" s="11">
        <v>0.5</v>
      </c>
      <c r="X610" s="8" t="s">
        <v>31</v>
      </c>
      <c r="Y610" s="8" t="s">
        <v>31</v>
      </c>
      <c r="Z610" s="8" t="s">
        <v>31</v>
      </c>
      <c r="AA610" s="8" t="s">
        <v>31</v>
      </c>
      <c r="AB610" s="8" t="s">
        <v>31</v>
      </c>
      <c r="AC610" s="9"/>
      <c r="AD610" s="12"/>
      <c r="AE610" s="9" t="s">
        <v>31</v>
      </c>
      <c r="AF610" s="8" t="s">
        <v>31</v>
      </c>
      <c r="AG610" s="8" t="s">
        <v>31</v>
      </c>
      <c r="AH610" s="8" t="s">
        <v>31</v>
      </c>
      <c r="AI610" s="8" t="s">
        <v>31</v>
      </c>
      <c r="AJ610" s="8" t="s">
        <v>31</v>
      </c>
      <c r="AK610" s="13">
        <f t="shared" si="81"/>
        <v>0.33400000000000002</v>
      </c>
      <c r="AL610" s="13">
        <f t="shared" si="82"/>
        <v>9.7250000000000003E-2</v>
      </c>
      <c r="AM610" s="14">
        <f t="shared" si="83"/>
        <v>15.559999999999995</v>
      </c>
    </row>
    <row r="611" spans="1:39" x14ac:dyDescent="0.2">
      <c r="A611" s="8"/>
      <c r="B611" s="8" t="s">
        <v>304</v>
      </c>
      <c r="C611" s="8" t="s">
        <v>299</v>
      </c>
      <c r="D611" s="9">
        <v>41</v>
      </c>
      <c r="E611" s="10" t="s">
        <v>28</v>
      </c>
      <c r="F611" s="10" t="s">
        <v>305</v>
      </c>
      <c r="G611" s="10" t="s">
        <v>306</v>
      </c>
      <c r="H611" s="11">
        <v>0.5</v>
      </c>
      <c r="I611" s="9">
        <v>80</v>
      </c>
      <c r="J611" s="9">
        <v>27</v>
      </c>
      <c r="K611" s="9">
        <v>34</v>
      </c>
      <c r="L611" s="9">
        <v>19</v>
      </c>
      <c r="M611" s="9"/>
      <c r="N611" s="9">
        <f t="shared" si="79"/>
        <v>73</v>
      </c>
      <c r="O611" s="12">
        <f t="shared" si="80"/>
        <v>0.45624999999999999</v>
      </c>
      <c r="P611" s="9" t="s">
        <v>35</v>
      </c>
      <c r="Q611" s="9">
        <v>3</v>
      </c>
      <c r="R611" s="9">
        <v>0</v>
      </c>
      <c r="S611" s="9">
        <v>3</v>
      </c>
      <c r="T611" s="9">
        <v>0</v>
      </c>
      <c r="U611" s="9">
        <v>0</v>
      </c>
      <c r="V611" s="8"/>
      <c r="W611" s="11">
        <v>0.5</v>
      </c>
      <c r="X611" s="8" t="s">
        <v>31</v>
      </c>
      <c r="Y611" s="8" t="s">
        <v>31</v>
      </c>
      <c r="Z611" s="8" t="s">
        <v>31</v>
      </c>
      <c r="AA611" s="8" t="s">
        <v>31</v>
      </c>
      <c r="AB611" s="8" t="s">
        <v>31</v>
      </c>
      <c r="AC611" s="9"/>
      <c r="AD611" s="12"/>
      <c r="AE611" s="9" t="s">
        <v>31</v>
      </c>
      <c r="AF611" s="8" t="s">
        <v>31</v>
      </c>
      <c r="AG611" s="8" t="s">
        <v>31</v>
      </c>
      <c r="AH611" s="8" t="s">
        <v>31</v>
      </c>
      <c r="AI611" s="8" t="s">
        <v>31</v>
      </c>
      <c r="AJ611" s="8" t="s">
        <v>31</v>
      </c>
      <c r="AK611" s="13">
        <f t="shared" si="81"/>
        <v>0.33400000000000002</v>
      </c>
      <c r="AL611" s="13">
        <f t="shared" si="82"/>
        <v>0.12224999999999997</v>
      </c>
      <c r="AM611" s="14">
        <f t="shared" si="83"/>
        <v>19.559999999999995</v>
      </c>
    </row>
    <row r="612" spans="1:39" x14ac:dyDescent="0.2">
      <c r="A612" s="8"/>
      <c r="B612" s="8" t="s">
        <v>292</v>
      </c>
      <c r="C612" s="8" t="s">
        <v>299</v>
      </c>
      <c r="D612" s="9">
        <v>36</v>
      </c>
      <c r="E612" s="10" t="s">
        <v>28</v>
      </c>
      <c r="F612" s="10" t="s">
        <v>199</v>
      </c>
      <c r="G612" s="10" t="s">
        <v>199</v>
      </c>
      <c r="H612" s="11">
        <v>0.5</v>
      </c>
      <c r="I612" s="9">
        <v>80</v>
      </c>
      <c r="J612" s="9">
        <v>30</v>
      </c>
      <c r="K612" s="9">
        <v>36</v>
      </c>
      <c r="L612" s="9">
        <v>14</v>
      </c>
      <c r="M612" s="9"/>
      <c r="N612" s="9">
        <f t="shared" si="79"/>
        <v>74</v>
      </c>
      <c r="O612" s="12">
        <f t="shared" si="80"/>
        <v>0.46250000000000002</v>
      </c>
      <c r="P612" s="9" t="s">
        <v>43</v>
      </c>
      <c r="Q612" s="9">
        <v>4</v>
      </c>
      <c r="R612" s="9">
        <v>1</v>
      </c>
      <c r="S612" s="9">
        <v>3</v>
      </c>
      <c r="T612" s="9">
        <v>0</v>
      </c>
      <c r="U612" s="9">
        <v>0.25</v>
      </c>
      <c r="V612" s="8"/>
      <c r="W612" s="11">
        <v>0.5</v>
      </c>
      <c r="X612" s="8">
        <v>80</v>
      </c>
      <c r="Y612" s="8">
        <v>34</v>
      </c>
      <c r="Z612" s="8">
        <v>34</v>
      </c>
      <c r="AA612" s="8">
        <v>12</v>
      </c>
      <c r="AB612" s="8">
        <v>0</v>
      </c>
      <c r="AC612" s="9">
        <f t="shared" ref="AC612:AC619" si="86">2*Y612+AA612+AB612</f>
        <v>80</v>
      </c>
      <c r="AD612" s="12">
        <f t="shared" ref="AD612:AD619" si="87">AC612/SUM(Y612:AB612)/2</f>
        <v>0.5</v>
      </c>
      <c r="AE612" s="9" t="s">
        <v>39</v>
      </c>
      <c r="AF612" s="8">
        <v>2</v>
      </c>
      <c r="AG612" s="8">
        <v>0</v>
      </c>
      <c r="AH612" s="8">
        <v>2</v>
      </c>
      <c r="AI612" s="8">
        <v>0</v>
      </c>
      <c r="AJ612" s="8">
        <v>0</v>
      </c>
      <c r="AK612" s="13">
        <f t="shared" si="81"/>
        <v>0.5</v>
      </c>
      <c r="AL612" s="13">
        <f t="shared" si="82"/>
        <v>-3.7499999999999978E-2</v>
      </c>
      <c r="AM612" s="14">
        <f t="shared" si="83"/>
        <v>-6</v>
      </c>
    </row>
    <row r="613" spans="1:39" x14ac:dyDescent="0.2">
      <c r="A613" s="8"/>
      <c r="B613" s="8" t="s">
        <v>293</v>
      </c>
      <c r="C613" s="8" t="s">
        <v>299</v>
      </c>
      <c r="D613" s="9">
        <v>50</v>
      </c>
      <c r="E613" s="10" t="s">
        <v>28</v>
      </c>
      <c r="F613" s="10" t="s">
        <v>201</v>
      </c>
      <c r="G613" s="10" t="s">
        <v>202</v>
      </c>
      <c r="H613" s="11">
        <v>0.5</v>
      </c>
      <c r="I613" s="9">
        <v>80</v>
      </c>
      <c r="J613" s="9">
        <v>36</v>
      </c>
      <c r="K613" s="9">
        <v>28</v>
      </c>
      <c r="L613" s="9">
        <v>16</v>
      </c>
      <c r="M613" s="9"/>
      <c r="N613" s="9">
        <f t="shared" si="79"/>
        <v>88</v>
      </c>
      <c r="O613" s="12">
        <f t="shared" si="80"/>
        <v>0.55000000000000004</v>
      </c>
      <c r="P613" s="9" t="s">
        <v>39</v>
      </c>
      <c r="Q613" s="9">
        <v>15</v>
      </c>
      <c r="R613" s="9">
        <v>8</v>
      </c>
      <c r="S613" s="9">
        <v>7</v>
      </c>
      <c r="T613" s="9">
        <v>0</v>
      </c>
      <c r="U613" s="9">
        <v>0.53300000000000003</v>
      </c>
      <c r="V613" s="8"/>
      <c r="W613" s="11">
        <v>0.5</v>
      </c>
      <c r="X613" s="8">
        <v>80</v>
      </c>
      <c r="Y613" s="8">
        <v>28</v>
      </c>
      <c r="Z613" s="8">
        <v>40</v>
      </c>
      <c r="AA613" s="8">
        <v>12</v>
      </c>
      <c r="AB613" s="8">
        <v>0</v>
      </c>
      <c r="AC613" s="9">
        <f t="shared" si="86"/>
        <v>68</v>
      </c>
      <c r="AD613" s="12">
        <f t="shared" si="87"/>
        <v>0.42499999999999999</v>
      </c>
      <c r="AE613" s="9" t="s">
        <v>35</v>
      </c>
      <c r="AF613" s="8"/>
      <c r="AG613" s="8"/>
      <c r="AH613" s="8"/>
      <c r="AI613" s="8"/>
      <c r="AJ613" s="8"/>
      <c r="AK613" s="13">
        <f t="shared" si="81"/>
        <v>0.45124999999999998</v>
      </c>
      <c r="AL613" s="13">
        <f t="shared" si="82"/>
        <v>9.875000000000006E-2</v>
      </c>
      <c r="AM613" s="14">
        <f t="shared" si="83"/>
        <v>15.799999999999997</v>
      </c>
    </row>
    <row r="614" spans="1:39" x14ac:dyDescent="0.2">
      <c r="A614" s="8"/>
      <c r="B614" s="8" t="s">
        <v>215</v>
      </c>
      <c r="C614" s="8" t="s">
        <v>299</v>
      </c>
      <c r="D614" s="9">
        <v>48</v>
      </c>
      <c r="E614" s="10" t="s">
        <v>28</v>
      </c>
      <c r="F614" s="10" t="s">
        <v>29</v>
      </c>
      <c r="G614" s="10" t="s">
        <v>29</v>
      </c>
      <c r="H614" s="11">
        <v>0.5</v>
      </c>
      <c r="I614" s="9">
        <v>30</v>
      </c>
      <c r="J614" s="9">
        <v>15</v>
      </c>
      <c r="K614" s="9">
        <v>9</v>
      </c>
      <c r="L614" s="9">
        <v>6</v>
      </c>
      <c r="M614" s="9"/>
      <c r="N614" s="9">
        <f t="shared" si="79"/>
        <v>36</v>
      </c>
      <c r="O614" s="12">
        <f t="shared" si="80"/>
        <v>0.6</v>
      </c>
      <c r="P614" s="9" t="s">
        <v>30</v>
      </c>
      <c r="Q614" s="9"/>
      <c r="R614" s="9"/>
      <c r="S614" s="9"/>
      <c r="T614" s="9"/>
      <c r="U614" s="9"/>
      <c r="V614" s="8"/>
      <c r="W614" s="11">
        <v>0.5</v>
      </c>
      <c r="X614" s="8">
        <v>80</v>
      </c>
      <c r="Y614" s="8">
        <v>52</v>
      </c>
      <c r="Z614" s="8">
        <v>17</v>
      </c>
      <c r="AA614" s="8">
        <v>11</v>
      </c>
      <c r="AB614" s="8">
        <v>0</v>
      </c>
      <c r="AC614" s="9">
        <f t="shared" si="86"/>
        <v>115</v>
      </c>
      <c r="AD614" s="12">
        <f t="shared" si="87"/>
        <v>0.71875</v>
      </c>
      <c r="AE614" s="9" t="s">
        <v>30</v>
      </c>
      <c r="AF614" s="8">
        <v>16</v>
      </c>
      <c r="AG614" s="8">
        <v>12</v>
      </c>
      <c r="AH614" s="8">
        <v>4</v>
      </c>
      <c r="AI614" s="8">
        <v>0</v>
      </c>
      <c r="AJ614" s="8">
        <v>0.75</v>
      </c>
      <c r="AK614" s="13">
        <f t="shared" si="81"/>
        <v>0.64218750000000002</v>
      </c>
      <c r="AL614" s="13">
        <f t="shared" si="82"/>
        <v>-4.2187500000000044E-2</v>
      </c>
      <c r="AM614" s="14">
        <f t="shared" si="83"/>
        <v>-2.53125</v>
      </c>
    </row>
    <row r="615" spans="1:39" x14ac:dyDescent="0.2">
      <c r="A615" s="8"/>
      <c r="B615" s="8" t="s">
        <v>214</v>
      </c>
      <c r="C615" s="8" t="s">
        <v>299</v>
      </c>
      <c r="D615" s="9">
        <v>41</v>
      </c>
      <c r="E615" s="10" t="s">
        <v>28</v>
      </c>
      <c r="F615" s="10" t="s">
        <v>29</v>
      </c>
      <c r="G615" s="10" t="s">
        <v>29</v>
      </c>
      <c r="H615" s="11">
        <v>0.5</v>
      </c>
      <c r="I615" s="9">
        <v>50</v>
      </c>
      <c r="J615" s="9">
        <v>32</v>
      </c>
      <c r="K615" s="9">
        <v>11</v>
      </c>
      <c r="L615" s="9">
        <v>7</v>
      </c>
      <c r="M615" s="9"/>
      <c r="N615" s="9">
        <f t="shared" si="79"/>
        <v>71</v>
      </c>
      <c r="O615" s="12">
        <f t="shared" si="80"/>
        <v>0.71</v>
      </c>
      <c r="P615" s="9" t="s">
        <v>30</v>
      </c>
      <c r="Q615" s="9">
        <v>10</v>
      </c>
      <c r="R615" s="9">
        <v>6</v>
      </c>
      <c r="S615" s="9">
        <v>4</v>
      </c>
      <c r="T615" s="9">
        <v>0</v>
      </c>
      <c r="U615" s="9">
        <v>0.6</v>
      </c>
      <c r="V615" s="8"/>
      <c r="W615" s="11">
        <v>0.5</v>
      </c>
      <c r="X615" s="8">
        <v>80</v>
      </c>
      <c r="Y615" s="8">
        <v>52</v>
      </c>
      <c r="Z615" s="8">
        <v>17</v>
      </c>
      <c r="AA615" s="8">
        <v>11</v>
      </c>
      <c r="AB615" s="8">
        <v>0</v>
      </c>
      <c r="AC615" s="9">
        <f t="shared" si="86"/>
        <v>115</v>
      </c>
      <c r="AD615" s="12">
        <f t="shared" si="87"/>
        <v>0.71875</v>
      </c>
      <c r="AE615" s="9" t="s">
        <v>30</v>
      </c>
      <c r="AF615" s="8">
        <v>16</v>
      </c>
      <c r="AG615" s="8">
        <v>12</v>
      </c>
      <c r="AH615" s="8">
        <v>4</v>
      </c>
      <c r="AI615" s="8">
        <v>0</v>
      </c>
      <c r="AJ615" s="8">
        <v>0.75</v>
      </c>
      <c r="AK615" s="13">
        <f t="shared" si="81"/>
        <v>0.64218750000000002</v>
      </c>
      <c r="AL615" s="13">
        <f t="shared" si="82"/>
        <v>6.7812499999999942E-2</v>
      </c>
      <c r="AM615" s="14">
        <f t="shared" si="83"/>
        <v>6.78125</v>
      </c>
    </row>
    <row r="616" spans="1:39" x14ac:dyDescent="0.2">
      <c r="A616" s="8"/>
      <c r="B616" s="8" t="s">
        <v>232</v>
      </c>
      <c r="C616" s="8" t="s">
        <v>299</v>
      </c>
      <c r="D616" s="9">
        <v>47</v>
      </c>
      <c r="E616" s="10" t="s">
        <v>28</v>
      </c>
      <c r="F616" s="10" t="s">
        <v>247</v>
      </c>
      <c r="G616" s="10" t="s">
        <v>247</v>
      </c>
      <c r="H616" s="11">
        <v>0.5</v>
      </c>
      <c r="I616" s="9">
        <v>80</v>
      </c>
      <c r="J616" s="9">
        <v>39</v>
      </c>
      <c r="K616" s="9">
        <v>28</v>
      </c>
      <c r="L616" s="9">
        <v>13</v>
      </c>
      <c r="M616" s="9"/>
      <c r="N616" s="9">
        <f t="shared" si="79"/>
        <v>91</v>
      </c>
      <c r="O616" s="12">
        <f t="shared" si="80"/>
        <v>0.56874999999999998</v>
      </c>
      <c r="P616" s="9" t="s">
        <v>43</v>
      </c>
      <c r="Q616" s="9">
        <v>21</v>
      </c>
      <c r="R616" s="9">
        <v>15</v>
      </c>
      <c r="S616" s="9">
        <v>6</v>
      </c>
      <c r="T616" s="9">
        <v>0</v>
      </c>
      <c r="U616" s="9">
        <v>0.71399999999999997</v>
      </c>
      <c r="V616" s="8" t="s">
        <v>44</v>
      </c>
      <c r="W616" s="11">
        <v>0.5</v>
      </c>
      <c r="X616" s="8">
        <v>80</v>
      </c>
      <c r="Y616" s="8">
        <v>51</v>
      </c>
      <c r="Z616" s="8">
        <v>15</v>
      </c>
      <c r="AA616" s="8">
        <v>14</v>
      </c>
      <c r="AB616" s="8">
        <v>0</v>
      </c>
      <c r="AC616" s="9">
        <f t="shared" si="86"/>
        <v>116</v>
      </c>
      <c r="AD616" s="12">
        <f t="shared" si="87"/>
        <v>0.72499999999999998</v>
      </c>
      <c r="AE616" s="9" t="s">
        <v>30</v>
      </c>
      <c r="AF616" s="8">
        <v>10</v>
      </c>
      <c r="AG616" s="8">
        <v>6</v>
      </c>
      <c r="AH616" s="8">
        <v>4</v>
      </c>
      <c r="AI616" s="8">
        <v>0</v>
      </c>
      <c r="AJ616" s="8">
        <v>0.60000000000000009</v>
      </c>
      <c r="AK616" s="13">
        <f t="shared" si="81"/>
        <v>0.64624999999999999</v>
      </c>
      <c r="AL616" s="13">
        <f t="shared" si="82"/>
        <v>-7.7500000000000013E-2</v>
      </c>
      <c r="AM616" s="14">
        <f t="shared" si="83"/>
        <v>-12.400000000000006</v>
      </c>
    </row>
    <row r="617" spans="1:39" x14ac:dyDescent="0.2">
      <c r="A617" s="8"/>
      <c r="B617" s="8" t="s">
        <v>237</v>
      </c>
      <c r="C617" s="8" t="s">
        <v>299</v>
      </c>
      <c r="D617" s="9">
        <v>54</v>
      </c>
      <c r="E617" s="10" t="s">
        <v>28</v>
      </c>
      <c r="F617" s="10" t="s">
        <v>92</v>
      </c>
      <c r="G617" s="10" t="s">
        <v>92</v>
      </c>
      <c r="H617" s="11">
        <v>0.5</v>
      </c>
      <c r="I617" s="9">
        <v>80</v>
      </c>
      <c r="J617" s="9">
        <v>38</v>
      </c>
      <c r="K617" s="9">
        <v>32</v>
      </c>
      <c r="L617" s="9">
        <v>10</v>
      </c>
      <c r="M617" s="9"/>
      <c r="N617" s="9">
        <f t="shared" si="79"/>
        <v>86</v>
      </c>
      <c r="O617" s="12">
        <f t="shared" si="80"/>
        <v>0.53749999999999998</v>
      </c>
      <c r="P617" s="9" t="s">
        <v>39</v>
      </c>
      <c r="Q617" s="9">
        <v>9</v>
      </c>
      <c r="R617" s="9">
        <v>4</v>
      </c>
      <c r="S617" s="9">
        <v>5</v>
      </c>
      <c r="T617" s="9">
        <v>0</v>
      </c>
      <c r="U617" s="9">
        <v>0.44400000000000001</v>
      </c>
      <c r="V617" s="8"/>
      <c r="W617" s="11">
        <v>0.5</v>
      </c>
      <c r="X617" s="8">
        <v>80</v>
      </c>
      <c r="Y617" s="8">
        <v>40</v>
      </c>
      <c r="Z617" s="8">
        <v>29</v>
      </c>
      <c r="AA617" s="8">
        <v>11</v>
      </c>
      <c r="AB617" s="8">
        <v>0</v>
      </c>
      <c r="AC617" s="9">
        <f t="shared" si="86"/>
        <v>91</v>
      </c>
      <c r="AD617" s="12">
        <f t="shared" si="87"/>
        <v>0.56874999999999998</v>
      </c>
      <c r="AE617" s="9" t="s">
        <v>39</v>
      </c>
      <c r="AF617" s="8">
        <v>18</v>
      </c>
      <c r="AG617" s="8">
        <v>11</v>
      </c>
      <c r="AH617" s="8">
        <v>7</v>
      </c>
      <c r="AI617" s="8">
        <v>0</v>
      </c>
      <c r="AJ617" s="8">
        <v>0.61099999999999999</v>
      </c>
      <c r="AK617" s="13">
        <f t="shared" si="81"/>
        <v>0.54468749999999999</v>
      </c>
      <c r="AL617" s="13">
        <f t="shared" si="82"/>
        <v>-7.1875000000000133E-3</v>
      </c>
      <c r="AM617" s="14">
        <f t="shared" si="83"/>
        <v>-1.1500000000000057</v>
      </c>
    </row>
    <row r="618" spans="1:39" x14ac:dyDescent="0.2">
      <c r="A618" s="8"/>
      <c r="B618" s="8" t="s">
        <v>296</v>
      </c>
      <c r="C618" s="8" t="s">
        <v>299</v>
      </c>
      <c r="D618" s="9">
        <v>37</v>
      </c>
      <c r="E618" s="10" t="s">
        <v>28</v>
      </c>
      <c r="F618" s="10" t="s">
        <v>207</v>
      </c>
      <c r="G618" s="10" t="s">
        <v>207</v>
      </c>
      <c r="H618" s="11">
        <v>0.5</v>
      </c>
      <c r="I618" s="9">
        <v>80</v>
      </c>
      <c r="J618" s="9">
        <v>48</v>
      </c>
      <c r="K618" s="9">
        <v>12</v>
      </c>
      <c r="L618" s="9">
        <v>20</v>
      </c>
      <c r="M618" s="9"/>
      <c r="N618" s="9">
        <f t="shared" si="79"/>
        <v>116</v>
      </c>
      <c r="O618" s="12">
        <f t="shared" si="80"/>
        <v>0.72499999999999998</v>
      </c>
      <c r="P618" s="9" t="s">
        <v>30</v>
      </c>
      <c r="Q618" s="9">
        <v>19</v>
      </c>
      <c r="R618" s="9">
        <v>13</v>
      </c>
      <c r="S618" s="9">
        <v>6</v>
      </c>
      <c r="T618" s="9">
        <v>0</v>
      </c>
      <c r="U618" s="9">
        <v>0.68400000000000005</v>
      </c>
      <c r="V618" s="8" t="s">
        <v>99</v>
      </c>
      <c r="W618" s="11">
        <v>0.5</v>
      </c>
      <c r="X618" s="8">
        <v>80</v>
      </c>
      <c r="Y618" s="8">
        <v>40</v>
      </c>
      <c r="Z618" s="8">
        <v>25</v>
      </c>
      <c r="AA618" s="8">
        <v>15</v>
      </c>
      <c r="AB618" s="8">
        <v>0</v>
      </c>
      <c r="AC618" s="9">
        <f t="shared" si="86"/>
        <v>95</v>
      </c>
      <c r="AD618" s="12">
        <f t="shared" si="87"/>
        <v>0.59375</v>
      </c>
      <c r="AE618" s="9" t="s">
        <v>43</v>
      </c>
      <c r="AF618" s="8">
        <v>8</v>
      </c>
      <c r="AG618" s="8">
        <v>3</v>
      </c>
      <c r="AH618" s="8">
        <v>5</v>
      </c>
      <c r="AI618" s="8">
        <v>0</v>
      </c>
      <c r="AJ618" s="8">
        <v>0.375</v>
      </c>
      <c r="AK618" s="13">
        <f t="shared" si="81"/>
        <v>0.56093749999999998</v>
      </c>
      <c r="AL618" s="13">
        <f t="shared" si="82"/>
        <v>0.1640625</v>
      </c>
      <c r="AM618" s="14">
        <f t="shared" si="83"/>
        <v>26.25</v>
      </c>
    </row>
    <row r="619" spans="1:39" x14ac:dyDescent="0.2">
      <c r="A619" s="8"/>
      <c r="B619" s="8" t="s">
        <v>219</v>
      </c>
      <c r="C619" s="8" t="s">
        <v>299</v>
      </c>
      <c r="D619" s="9">
        <v>50</v>
      </c>
      <c r="E619" s="10" t="s">
        <v>28</v>
      </c>
      <c r="F619" s="10" t="s">
        <v>208</v>
      </c>
      <c r="G619" s="10" t="s">
        <v>208</v>
      </c>
      <c r="H619" s="11">
        <v>0.5</v>
      </c>
      <c r="I619" s="9">
        <v>80</v>
      </c>
      <c r="J619" s="9">
        <v>30</v>
      </c>
      <c r="K619" s="9">
        <v>37</v>
      </c>
      <c r="L619" s="9">
        <v>13</v>
      </c>
      <c r="M619" s="9"/>
      <c r="N619" s="9">
        <f t="shared" si="79"/>
        <v>73</v>
      </c>
      <c r="O619" s="12">
        <f t="shared" si="80"/>
        <v>0.45624999999999999</v>
      </c>
      <c r="P619" s="9" t="s">
        <v>39</v>
      </c>
      <c r="Q619" s="9">
        <v>5</v>
      </c>
      <c r="R619" s="9">
        <v>2</v>
      </c>
      <c r="S619" s="9">
        <v>3</v>
      </c>
      <c r="T619" s="9">
        <v>0</v>
      </c>
      <c r="U619" s="9">
        <v>0.4</v>
      </c>
      <c r="V619" s="8"/>
      <c r="W619" s="11">
        <v>0.5</v>
      </c>
      <c r="X619" s="8">
        <v>80</v>
      </c>
      <c r="Y619" s="8">
        <v>36</v>
      </c>
      <c r="Z619" s="8">
        <v>31</v>
      </c>
      <c r="AA619" s="8">
        <v>13</v>
      </c>
      <c r="AB619" s="8">
        <v>0</v>
      </c>
      <c r="AC619" s="9">
        <f t="shared" si="86"/>
        <v>85</v>
      </c>
      <c r="AD619" s="12">
        <f t="shared" si="87"/>
        <v>0.53125</v>
      </c>
      <c r="AE619" s="9" t="s">
        <v>43</v>
      </c>
      <c r="AF619" s="8">
        <v>7</v>
      </c>
      <c r="AG619" s="8">
        <v>2</v>
      </c>
      <c r="AH619" s="8">
        <v>5</v>
      </c>
      <c r="AI619" s="8">
        <v>0</v>
      </c>
      <c r="AJ619" s="8">
        <v>0.28600000000000003</v>
      </c>
      <c r="AK619" s="13">
        <f t="shared" si="81"/>
        <v>0.52031249999999996</v>
      </c>
      <c r="AL619" s="13">
        <f t="shared" si="82"/>
        <v>-6.4062499999999967E-2</v>
      </c>
      <c r="AM619" s="14">
        <f t="shared" si="83"/>
        <v>-10.25</v>
      </c>
    </row>
    <row r="620" spans="1:39" x14ac:dyDescent="0.2">
      <c r="A620" s="8"/>
      <c r="B620" s="8" t="s">
        <v>307</v>
      </c>
      <c r="C620" s="8" t="s">
        <v>299</v>
      </c>
      <c r="D620" s="9">
        <v>35</v>
      </c>
      <c r="E620" s="10" t="s">
        <v>28</v>
      </c>
      <c r="F620" s="10" t="s">
        <v>308</v>
      </c>
      <c r="G620" s="10" t="s">
        <v>309</v>
      </c>
      <c r="H620" s="11">
        <v>0.5</v>
      </c>
      <c r="I620" s="9">
        <v>80</v>
      </c>
      <c r="J620" s="9">
        <v>25</v>
      </c>
      <c r="K620" s="9">
        <v>44</v>
      </c>
      <c r="L620" s="9">
        <v>11</v>
      </c>
      <c r="M620" s="9"/>
      <c r="N620" s="9">
        <f t="shared" si="79"/>
        <v>61</v>
      </c>
      <c r="O620" s="12">
        <f t="shared" si="80"/>
        <v>0.38124999999999998</v>
      </c>
      <c r="P620" s="9" t="s">
        <v>72</v>
      </c>
      <c r="Q620" s="9"/>
      <c r="R620" s="9"/>
      <c r="S620" s="9"/>
      <c r="T620" s="9"/>
      <c r="U620" s="9"/>
      <c r="V620" s="8"/>
      <c r="W620" s="11">
        <v>0.5</v>
      </c>
      <c r="X620" s="8" t="s">
        <v>31</v>
      </c>
      <c r="Y620" s="8" t="s">
        <v>31</v>
      </c>
      <c r="Z620" s="8" t="s">
        <v>31</v>
      </c>
      <c r="AA620" s="8" t="s">
        <v>31</v>
      </c>
      <c r="AB620" s="8" t="s">
        <v>31</v>
      </c>
      <c r="AC620" s="9"/>
      <c r="AD620" s="12"/>
      <c r="AE620" s="9" t="s">
        <v>31</v>
      </c>
      <c r="AF620" s="8" t="s">
        <v>31</v>
      </c>
      <c r="AG620" s="8" t="s">
        <v>31</v>
      </c>
      <c r="AH620" s="8" t="s">
        <v>31</v>
      </c>
      <c r="AI620" s="8" t="s">
        <v>31</v>
      </c>
      <c r="AJ620" s="8" t="s">
        <v>31</v>
      </c>
      <c r="AK620" s="13">
        <f t="shared" si="81"/>
        <v>0.33400000000000002</v>
      </c>
      <c r="AL620" s="13">
        <f t="shared" si="82"/>
        <v>4.7249999999999959E-2</v>
      </c>
      <c r="AM620" s="14">
        <f t="shared" si="83"/>
        <v>7.5599999999999952</v>
      </c>
    </row>
    <row r="621" spans="1:39" x14ac:dyDescent="0.2">
      <c r="A621" s="8"/>
      <c r="B621" s="8" t="s">
        <v>287</v>
      </c>
      <c r="C621" s="8" t="s">
        <v>299</v>
      </c>
      <c r="D621" s="9">
        <v>38</v>
      </c>
      <c r="E621" s="10" t="s">
        <v>28</v>
      </c>
      <c r="F621" s="10" t="s">
        <v>209</v>
      </c>
      <c r="G621" s="10" t="s">
        <v>209</v>
      </c>
      <c r="H621" s="11">
        <v>0.5</v>
      </c>
      <c r="I621" s="9">
        <v>24</v>
      </c>
      <c r="J621" s="9">
        <v>7</v>
      </c>
      <c r="K621" s="9">
        <v>14</v>
      </c>
      <c r="L621" s="9">
        <v>3</v>
      </c>
      <c r="M621" s="9"/>
      <c r="N621" s="9">
        <f t="shared" si="79"/>
        <v>17</v>
      </c>
      <c r="O621" s="12">
        <f t="shared" si="80"/>
        <v>0.35416666666666669</v>
      </c>
      <c r="P621" s="9" t="s">
        <v>43</v>
      </c>
      <c r="Q621" s="9"/>
      <c r="R621" s="9"/>
      <c r="S621" s="9"/>
      <c r="T621" s="9"/>
      <c r="U621" s="9"/>
      <c r="V621" s="8"/>
      <c r="W621" s="11">
        <v>0.5</v>
      </c>
      <c r="X621" s="8">
        <v>80</v>
      </c>
      <c r="Y621" s="8">
        <v>18</v>
      </c>
      <c r="Z621" s="8">
        <v>50</v>
      </c>
      <c r="AA621" s="8">
        <v>12</v>
      </c>
      <c r="AB621" s="8">
        <v>0</v>
      </c>
      <c r="AC621" s="9">
        <f t="shared" ref="AC621:AC626" si="88">2*Y621+AA621+AB621</f>
        <v>48</v>
      </c>
      <c r="AD621" s="12">
        <f t="shared" ref="AD621:AD626" si="89">AC621/SUM(Y621:AB621)/2</f>
        <v>0.3</v>
      </c>
      <c r="AE621" s="9" t="s">
        <v>39</v>
      </c>
      <c r="AF621" s="8"/>
      <c r="AG621" s="8"/>
      <c r="AH621" s="8"/>
      <c r="AI621" s="8"/>
      <c r="AJ621" s="8"/>
      <c r="AK621" s="13">
        <f t="shared" si="81"/>
        <v>0.37</v>
      </c>
      <c r="AL621" s="13">
        <f t="shared" si="82"/>
        <v>-1.583333333333331E-2</v>
      </c>
      <c r="AM621" s="14">
        <f t="shared" si="83"/>
        <v>-0.75999999999999801</v>
      </c>
    </row>
    <row r="622" spans="1:39" x14ac:dyDescent="0.2">
      <c r="A622" s="8"/>
      <c r="B622" s="8" t="s">
        <v>310</v>
      </c>
      <c r="C622" s="8" t="s">
        <v>299</v>
      </c>
      <c r="D622" s="9">
        <v>40</v>
      </c>
      <c r="E622" s="10" t="s">
        <v>28</v>
      </c>
      <c r="F622" s="10" t="s">
        <v>209</v>
      </c>
      <c r="G622" s="10" t="s">
        <v>209</v>
      </c>
      <c r="H622" s="11">
        <v>0.5</v>
      </c>
      <c r="I622" s="9">
        <v>56</v>
      </c>
      <c r="J622" s="9">
        <v>27</v>
      </c>
      <c r="K622" s="9">
        <v>20</v>
      </c>
      <c r="L622" s="9">
        <v>9</v>
      </c>
      <c r="M622" s="9"/>
      <c r="N622" s="9">
        <f t="shared" si="79"/>
        <v>63</v>
      </c>
      <c r="O622" s="12">
        <f t="shared" si="80"/>
        <v>0.5625</v>
      </c>
      <c r="P622" s="9" t="s">
        <v>43</v>
      </c>
      <c r="Q622" s="9">
        <v>3</v>
      </c>
      <c r="R622" s="9">
        <v>0</v>
      </c>
      <c r="S622" s="9">
        <v>3</v>
      </c>
      <c r="T622" s="9">
        <v>0</v>
      </c>
      <c r="U622" s="9">
        <v>0</v>
      </c>
      <c r="V622" s="8"/>
      <c r="W622" s="11">
        <v>0.5</v>
      </c>
      <c r="X622" s="8">
        <v>80</v>
      </c>
      <c r="Y622" s="8">
        <v>18</v>
      </c>
      <c r="Z622" s="8">
        <v>50</v>
      </c>
      <c r="AA622" s="8">
        <v>12</v>
      </c>
      <c r="AB622" s="8">
        <v>0</v>
      </c>
      <c r="AC622" s="9">
        <f t="shared" si="88"/>
        <v>48</v>
      </c>
      <c r="AD622" s="12">
        <f t="shared" si="89"/>
        <v>0.3</v>
      </c>
      <c r="AE622" s="9" t="s">
        <v>39</v>
      </c>
      <c r="AF622" s="8"/>
      <c r="AG622" s="8"/>
      <c r="AH622" s="8"/>
      <c r="AI622" s="8"/>
      <c r="AJ622" s="8"/>
      <c r="AK622" s="13">
        <f t="shared" si="81"/>
        <v>0.37</v>
      </c>
      <c r="AL622" s="13">
        <f t="shared" si="82"/>
        <v>0.1925</v>
      </c>
      <c r="AM622" s="14">
        <f t="shared" si="83"/>
        <v>21.560000000000002</v>
      </c>
    </row>
    <row r="623" spans="1:39" x14ac:dyDescent="0.2">
      <c r="A623" s="8"/>
      <c r="B623" s="8" t="s">
        <v>311</v>
      </c>
      <c r="C623" s="8" t="s">
        <v>299</v>
      </c>
      <c r="D623" s="9">
        <v>43</v>
      </c>
      <c r="E623" s="10" t="s">
        <v>28</v>
      </c>
      <c r="F623" s="10" t="s">
        <v>41</v>
      </c>
      <c r="G623" s="10" t="s">
        <v>41</v>
      </c>
      <c r="H623" s="11">
        <v>0.5</v>
      </c>
      <c r="I623" s="9">
        <v>2</v>
      </c>
      <c r="J623" s="9">
        <v>0</v>
      </c>
      <c r="K623" s="9">
        <v>2</v>
      </c>
      <c r="L623" s="9">
        <v>0</v>
      </c>
      <c r="M623" s="9"/>
      <c r="N623" s="9">
        <f t="shared" si="79"/>
        <v>0</v>
      </c>
      <c r="O623" s="12">
        <f t="shared" si="80"/>
        <v>0</v>
      </c>
      <c r="P623" s="9" t="s">
        <v>35</v>
      </c>
      <c r="Q623" s="9"/>
      <c r="R623" s="9"/>
      <c r="S623" s="9"/>
      <c r="T623" s="9"/>
      <c r="U623" s="9"/>
      <c r="V623" s="8"/>
      <c r="W623" s="11">
        <v>0.5</v>
      </c>
      <c r="X623" s="8">
        <v>80</v>
      </c>
      <c r="Y623" s="8">
        <v>34</v>
      </c>
      <c r="Z623" s="8">
        <v>33</v>
      </c>
      <c r="AA623" s="8">
        <v>13</v>
      </c>
      <c r="AB623" s="8">
        <v>0</v>
      </c>
      <c r="AC623" s="9">
        <f t="shared" si="88"/>
        <v>81</v>
      </c>
      <c r="AD623" s="12">
        <f t="shared" si="89"/>
        <v>0.50624999999999998</v>
      </c>
      <c r="AE623" s="9" t="s">
        <v>39</v>
      </c>
      <c r="AF623" s="8">
        <v>6</v>
      </c>
      <c r="AG623" s="8">
        <v>2</v>
      </c>
      <c r="AH623" s="8">
        <v>4</v>
      </c>
      <c r="AI623" s="8">
        <v>0</v>
      </c>
      <c r="AJ623" s="8">
        <v>0.33300000000000002</v>
      </c>
      <c r="AK623" s="13">
        <f t="shared" si="81"/>
        <v>0.50406249999999997</v>
      </c>
      <c r="AL623" s="13">
        <f t="shared" si="82"/>
        <v>-0.50406249999999997</v>
      </c>
      <c r="AM623" s="14">
        <f t="shared" si="83"/>
        <v>-2.0162499999999999</v>
      </c>
    </row>
    <row r="624" spans="1:39" x14ac:dyDescent="0.2">
      <c r="A624" s="8"/>
      <c r="B624" s="8" t="s">
        <v>235</v>
      </c>
      <c r="C624" s="8" t="s">
        <v>299</v>
      </c>
      <c r="D624" s="9">
        <v>44</v>
      </c>
      <c r="E624" s="10" t="s">
        <v>28</v>
      </c>
      <c r="F624" s="10" t="s">
        <v>41</v>
      </c>
      <c r="G624" s="10" t="s">
        <v>41</v>
      </c>
      <c r="H624" s="11">
        <v>0.5</v>
      </c>
      <c r="I624" s="9">
        <v>68</v>
      </c>
      <c r="J624" s="9">
        <v>30</v>
      </c>
      <c r="K624" s="9">
        <v>33</v>
      </c>
      <c r="L624" s="9">
        <v>5</v>
      </c>
      <c r="M624" s="9"/>
      <c r="N624" s="9">
        <f t="shared" si="79"/>
        <v>65</v>
      </c>
      <c r="O624" s="12">
        <f t="shared" si="80"/>
        <v>0.47794117647058826</v>
      </c>
      <c r="P624" s="9" t="s">
        <v>35</v>
      </c>
      <c r="Q624" s="9"/>
      <c r="R624" s="9"/>
      <c r="S624" s="9"/>
      <c r="T624" s="9"/>
      <c r="U624" s="9"/>
      <c r="V624" s="8"/>
      <c r="W624" s="11">
        <v>0.5</v>
      </c>
      <c r="X624" s="8">
        <v>80</v>
      </c>
      <c r="Y624" s="8">
        <v>34</v>
      </c>
      <c r="Z624" s="8">
        <v>33</v>
      </c>
      <c r="AA624" s="8">
        <v>13</v>
      </c>
      <c r="AB624" s="8">
        <v>0</v>
      </c>
      <c r="AC624" s="9">
        <f t="shared" si="88"/>
        <v>81</v>
      </c>
      <c r="AD624" s="12">
        <f t="shared" si="89"/>
        <v>0.50624999999999998</v>
      </c>
      <c r="AE624" s="9" t="s">
        <v>39</v>
      </c>
      <c r="AF624" s="8">
        <v>6</v>
      </c>
      <c r="AG624" s="8">
        <v>2</v>
      </c>
      <c r="AH624" s="8">
        <v>4</v>
      </c>
      <c r="AI624" s="8">
        <v>0</v>
      </c>
      <c r="AJ624" s="8">
        <v>0.33300000000000002</v>
      </c>
      <c r="AK624" s="13">
        <f t="shared" si="81"/>
        <v>0.50406249999999997</v>
      </c>
      <c r="AL624" s="13">
        <f t="shared" si="82"/>
        <v>-2.6121323529411711E-2</v>
      </c>
      <c r="AM624" s="14">
        <f t="shared" si="83"/>
        <v>-3.5524999999999949</v>
      </c>
    </row>
    <row r="625" spans="1:39" x14ac:dyDescent="0.2">
      <c r="A625" s="8"/>
      <c r="B625" s="8" t="s">
        <v>183</v>
      </c>
      <c r="C625" s="8" t="s">
        <v>299</v>
      </c>
      <c r="D625" s="9">
        <v>61</v>
      </c>
      <c r="E625" s="10" t="s">
        <v>28</v>
      </c>
      <c r="F625" s="10" t="s">
        <v>41</v>
      </c>
      <c r="G625" s="10" t="s">
        <v>41</v>
      </c>
      <c r="H625" s="11">
        <v>0.5</v>
      </c>
      <c r="I625" s="9">
        <v>10</v>
      </c>
      <c r="J625" s="9">
        <v>5</v>
      </c>
      <c r="K625" s="9">
        <v>5</v>
      </c>
      <c r="L625" s="9">
        <v>0</v>
      </c>
      <c r="M625" s="9"/>
      <c r="N625" s="9">
        <f t="shared" si="79"/>
        <v>10</v>
      </c>
      <c r="O625" s="12">
        <f t="shared" si="80"/>
        <v>0.5</v>
      </c>
      <c r="P625" s="9" t="s">
        <v>35</v>
      </c>
      <c r="Q625" s="9">
        <v>3</v>
      </c>
      <c r="R625" s="9">
        <v>0</v>
      </c>
      <c r="S625" s="9">
        <v>3</v>
      </c>
      <c r="T625" s="9">
        <v>0</v>
      </c>
      <c r="U625" s="9">
        <v>0</v>
      </c>
      <c r="V625" s="8"/>
      <c r="W625" s="11">
        <v>0.5</v>
      </c>
      <c r="X625" s="8">
        <v>80</v>
      </c>
      <c r="Y625" s="8">
        <v>34</v>
      </c>
      <c r="Z625" s="8">
        <v>33</v>
      </c>
      <c r="AA625" s="8">
        <v>13</v>
      </c>
      <c r="AB625" s="8">
        <v>0</v>
      </c>
      <c r="AC625" s="9">
        <f t="shared" si="88"/>
        <v>81</v>
      </c>
      <c r="AD625" s="12">
        <f t="shared" si="89"/>
        <v>0.50624999999999998</v>
      </c>
      <c r="AE625" s="9" t="s">
        <v>39</v>
      </c>
      <c r="AF625" s="8">
        <v>6</v>
      </c>
      <c r="AG625" s="8">
        <v>2</v>
      </c>
      <c r="AH625" s="8">
        <v>4</v>
      </c>
      <c r="AI625" s="8">
        <v>0</v>
      </c>
      <c r="AJ625" s="8">
        <v>0.33300000000000002</v>
      </c>
      <c r="AK625" s="13">
        <f t="shared" si="81"/>
        <v>0.50406249999999997</v>
      </c>
      <c r="AL625" s="13">
        <f t="shared" si="82"/>
        <v>-4.0624999999999689E-3</v>
      </c>
      <c r="AM625" s="14">
        <f t="shared" si="83"/>
        <v>-8.1249999999998934E-2</v>
      </c>
    </row>
    <row r="626" spans="1:39" x14ac:dyDescent="0.2">
      <c r="A626" s="8"/>
      <c r="B626" s="8" t="s">
        <v>297</v>
      </c>
      <c r="C626" s="8" t="s">
        <v>299</v>
      </c>
      <c r="D626" s="9">
        <v>42</v>
      </c>
      <c r="E626" s="10" t="s">
        <v>28</v>
      </c>
      <c r="F626" s="10" t="s">
        <v>233</v>
      </c>
      <c r="G626" s="10" t="s">
        <v>233</v>
      </c>
      <c r="H626" s="11">
        <v>0.5</v>
      </c>
      <c r="I626" s="9">
        <v>80</v>
      </c>
      <c r="J626" s="9">
        <v>27</v>
      </c>
      <c r="K626" s="9">
        <v>37</v>
      </c>
      <c r="L626" s="9">
        <v>16</v>
      </c>
      <c r="M626" s="9"/>
      <c r="N626" s="9">
        <f t="shared" si="79"/>
        <v>70</v>
      </c>
      <c r="O626" s="12">
        <f t="shared" si="80"/>
        <v>0.4375</v>
      </c>
      <c r="P626" s="9" t="s">
        <v>39</v>
      </c>
      <c r="Q626" s="9">
        <v>4</v>
      </c>
      <c r="R626" s="9">
        <v>1</v>
      </c>
      <c r="S626" s="9">
        <v>3</v>
      </c>
      <c r="T626" s="9">
        <v>0</v>
      </c>
      <c r="U626" s="9">
        <v>0.25</v>
      </c>
      <c r="V626" s="8"/>
      <c r="W626" s="11">
        <v>0.5</v>
      </c>
      <c r="X626" s="8">
        <v>80</v>
      </c>
      <c r="Y626" s="8">
        <v>25</v>
      </c>
      <c r="Z626" s="8">
        <v>42</v>
      </c>
      <c r="AA626" s="8">
        <v>13</v>
      </c>
      <c r="AB626" s="8">
        <v>0</v>
      </c>
      <c r="AC626" s="9">
        <f t="shared" si="88"/>
        <v>63</v>
      </c>
      <c r="AD626" s="12">
        <f t="shared" si="89"/>
        <v>0.39374999999999999</v>
      </c>
      <c r="AE626" s="9" t="s">
        <v>43</v>
      </c>
      <c r="AF626" s="8">
        <v>3</v>
      </c>
      <c r="AG626" s="8">
        <v>1</v>
      </c>
      <c r="AH626" s="8">
        <v>2</v>
      </c>
      <c r="AI626" s="8">
        <v>0</v>
      </c>
      <c r="AJ626" s="8">
        <v>0.33300000000000002</v>
      </c>
      <c r="AK626" s="13">
        <f t="shared" si="81"/>
        <v>0.43093749999999997</v>
      </c>
      <c r="AL626" s="13">
        <f t="shared" si="82"/>
        <v>6.5625000000000266E-3</v>
      </c>
      <c r="AM626" s="14">
        <f t="shared" si="83"/>
        <v>1.0500000000000114</v>
      </c>
    </row>
    <row r="627" spans="1:39" x14ac:dyDescent="0.2">
      <c r="A627" s="8"/>
      <c r="B627" s="8" t="s">
        <v>312</v>
      </c>
      <c r="C627" s="8" t="s">
        <v>299</v>
      </c>
      <c r="D627" s="9">
        <v>45</v>
      </c>
      <c r="E627" s="10" t="s">
        <v>28</v>
      </c>
      <c r="F627" s="10" t="s">
        <v>313</v>
      </c>
      <c r="G627" s="10" t="s">
        <v>314</v>
      </c>
      <c r="H627" s="11">
        <v>0.5</v>
      </c>
      <c r="I627" s="9">
        <v>3</v>
      </c>
      <c r="J627" s="9">
        <v>1</v>
      </c>
      <c r="K627" s="9">
        <v>2</v>
      </c>
      <c r="L627" s="9">
        <v>0</v>
      </c>
      <c r="M627" s="9"/>
      <c r="N627" s="9">
        <f t="shared" si="79"/>
        <v>2</v>
      </c>
      <c r="O627" s="12">
        <f t="shared" si="80"/>
        <v>0.33333333333333331</v>
      </c>
      <c r="P627" s="9" t="s">
        <v>72</v>
      </c>
      <c r="Q627" s="9"/>
      <c r="R627" s="9"/>
      <c r="S627" s="9"/>
      <c r="T627" s="9"/>
      <c r="U627" s="9"/>
      <c r="V627" s="8"/>
      <c r="W627" s="11">
        <v>0.5</v>
      </c>
      <c r="X627" s="8" t="s">
        <v>31</v>
      </c>
      <c r="Y627" s="8" t="s">
        <v>31</v>
      </c>
      <c r="Z627" s="8" t="s">
        <v>31</v>
      </c>
      <c r="AA627" s="8" t="s">
        <v>31</v>
      </c>
      <c r="AB627" s="8" t="s">
        <v>31</v>
      </c>
      <c r="AC627" s="9"/>
      <c r="AD627" s="12"/>
      <c r="AE627" s="9" t="s">
        <v>31</v>
      </c>
      <c r="AF627" s="8" t="s">
        <v>31</v>
      </c>
      <c r="AG627" s="8" t="s">
        <v>31</v>
      </c>
      <c r="AH627" s="8" t="s">
        <v>31</v>
      </c>
      <c r="AI627" s="8" t="s">
        <v>31</v>
      </c>
      <c r="AJ627" s="8" t="s">
        <v>31</v>
      </c>
      <c r="AK627" s="13">
        <f t="shared" si="81"/>
        <v>0.33400000000000002</v>
      </c>
      <c r="AL627" s="13">
        <f t="shared" si="82"/>
        <v>-6.6666666666670427E-4</v>
      </c>
      <c r="AM627" s="14">
        <f t="shared" si="83"/>
        <v>-4.0000000000000036E-3</v>
      </c>
    </row>
    <row r="628" spans="1:39" x14ac:dyDescent="0.2">
      <c r="A628" s="8"/>
      <c r="B628" s="8" t="s">
        <v>275</v>
      </c>
      <c r="C628" s="8" t="s">
        <v>299</v>
      </c>
      <c r="D628" s="9">
        <v>44</v>
      </c>
      <c r="E628" s="10" t="s">
        <v>28</v>
      </c>
      <c r="F628" s="10" t="s">
        <v>313</v>
      </c>
      <c r="G628" s="10" t="s">
        <v>314</v>
      </c>
      <c r="H628" s="11">
        <v>0.5</v>
      </c>
      <c r="I628" s="9">
        <v>77</v>
      </c>
      <c r="J628" s="9">
        <v>19</v>
      </c>
      <c r="K628" s="9">
        <v>47</v>
      </c>
      <c r="L628" s="9">
        <v>11</v>
      </c>
      <c r="M628" s="9"/>
      <c r="N628" s="9">
        <f t="shared" si="79"/>
        <v>49</v>
      </c>
      <c r="O628" s="12">
        <f t="shared" si="80"/>
        <v>0.31818181818181818</v>
      </c>
      <c r="P628" s="9" t="s">
        <v>72</v>
      </c>
      <c r="Q628" s="9"/>
      <c r="R628" s="9"/>
      <c r="S628" s="9"/>
      <c r="T628" s="9"/>
      <c r="U628" s="9"/>
      <c r="V628" s="8"/>
      <c r="W628" s="11">
        <v>0.5</v>
      </c>
      <c r="X628" s="8" t="s">
        <v>31</v>
      </c>
      <c r="Y628" s="8" t="s">
        <v>31</v>
      </c>
      <c r="Z628" s="8" t="s">
        <v>31</v>
      </c>
      <c r="AA628" s="8" t="s">
        <v>31</v>
      </c>
      <c r="AB628" s="8" t="s">
        <v>31</v>
      </c>
      <c r="AC628" s="9"/>
      <c r="AD628" s="12"/>
      <c r="AE628" s="9" t="s">
        <v>31</v>
      </c>
      <c r="AF628" s="8" t="s">
        <v>31</v>
      </c>
      <c r="AG628" s="8" t="s">
        <v>31</v>
      </c>
      <c r="AH628" s="8" t="s">
        <v>31</v>
      </c>
      <c r="AI628" s="8" t="s">
        <v>31</v>
      </c>
      <c r="AJ628" s="8" t="s">
        <v>31</v>
      </c>
      <c r="AK628" s="13">
        <f t="shared" si="81"/>
        <v>0.33400000000000002</v>
      </c>
      <c r="AL628" s="13">
        <f t="shared" si="82"/>
        <v>-1.5818181818181842E-2</v>
      </c>
      <c r="AM628" s="14">
        <f t="shared" si="83"/>
        <v>-2.4359999999999999</v>
      </c>
    </row>
    <row r="629" spans="1:39" x14ac:dyDescent="0.2">
      <c r="A629" s="8"/>
      <c r="B629" s="8" t="s">
        <v>298</v>
      </c>
      <c r="C629" s="8" t="s">
        <v>299</v>
      </c>
      <c r="D629" s="9">
        <v>42</v>
      </c>
      <c r="E629" s="10" t="s">
        <v>28</v>
      </c>
      <c r="F629" s="10" t="s">
        <v>267</v>
      </c>
      <c r="G629" s="10" t="s">
        <v>267</v>
      </c>
      <c r="H629" s="11">
        <v>0.5</v>
      </c>
      <c r="I629" s="9">
        <v>16</v>
      </c>
      <c r="J629" s="9">
        <v>4</v>
      </c>
      <c r="K629" s="9">
        <v>10</v>
      </c>
      <c r="L629" s="9">
        <v>2</v>
      </c>
      <c r="M629" s="9"/>
      <c r="N629" s="9">
        <f t="shared" si="79"/>
        <v>10</v>
      </c>
      <c r="O629" s="12">
        <f t="shared" si="80"/>
        <v>0.3125</v>
      </c>
      <c r="P629" s="9" t="s">
        <v>72</v>
      </c>
      <c r="Q629" s="9"/>
      <c r="R629" s="9"/>
      <c r="S629" s="9"/>
      <c r="T629" s="9"/>
      <c r="U629" s="9"/>
      <c r="V629" s="8"/>
      <c r="W629" s="11">
        <v>0.5</v>
      </c>
      <c r="X629" s="8">
        <v>80</v>
      </c>
      <c r="Y629" s="8">
        <v>24</v>
      </c>
      <c r="Z629" s="8">
        <v>41</v>
      </c>
      <c r="AA629" s="8">
        <v>15</v>
      </c>
      <c r="AB629" s="8">
        <v>0</v>
      </c>
      <c r="AC629" s="9">
        <f t="shared" ref="AC629:AC692" si="90">2*Y629+AA629+AB629</f>
        <v>63</v>
      </c>
      <c r="AD629" s="12">
        <f t="shared" ref="AD629:AD692" si="91">AC629/SUM(Y629:AB629)/2</f>
        <v>0.39374999999999999</v>
      </c>
      <c r="AE629" s="9" t="s">
        <v>35</v>
      </c>
      <c r="AF629" s="8"/>
      <c r="AG629" s="8"/>
      <c r="AH629" s="8"/>
      <c r="AI629" s="8"/>
      <c r="AJ629" s="8"/>
      <c r="AK629" s="13">
        <f t="shared" si="81"/>
        <v>0.43093749999999997</v>
      </c>
      <c r="AL629" s="13">
        <f t="shared" si="82"/>
        <v>-0.11843749999999997</v>
      </c>
      <c r="AM629" s="14">
        <f t="shared" si="83"/>
        <v>-3.7899999999999991</v>
      </c>
    </row>
    <row r="630" spans="1:39" x14ac:dyDescent="0.2">
      <c r="A630" s="8"/>
      <c r="B630" s="8" t="s">
        <v>315</v>
      </c>
      <c r="C630" s="8" t="s">
        <v>299</v>
      </c>
      <c r="D630" s="9">
        <v>26</v>
      </c>
      <c r="E630" s="10" t="s">
        <v>28</v>
      </c>
      <c r="F630" s="10" t="s">
        <v>267</v>
      </c>
      <c r="G630" s="10" t="s">
        <v>267</v>
      </c>
      <c r="H630" s="11">
        <v>0.5</v>
      </c>
      <c r="I630" s="9">
        <v>64</v>
      </c>
      <c r="J630" s="9">
        <v>23</v>
      </c>
      <c r="K630" s="9">
        <v>30</v>
      </c>
      <c r="L630" s="9">
        <v>11</v>
      </c>
      <c r="M630" s="9"/>
      <c r="N630" s="9">
        <f t="shared" si="79"/>
        <v>57</v>
      </c>
      <c r="O630" s="12">
        <f t="shared" si="80"/>
        <v>0.4453125</v>
      </c>
      <c r="P630" s="9" t="s">
        <v>72</v>
      </c>
      <c r="Q630" s="9"/>
      <c r="R630" s="9"/>
      <c r="S630" s="9"/>
      <c r="T630" s="9"/>
      <c r="U630" s="9"/>
      <c r="V630" s="8"/>
      <c r="W630" s="11">
        <v>0.5</v>
      </c>
      <c r="X630" s="8">
        <v>80</v>
      </c>
      <c r="Y630" s="8">
        <v>24</v>
      </c>
      <c r="Z630" s="8">
        <v>41</v>
      </c>
      <c r="AA630" s="8">
        <v>15</v>
      </c>
      <c r="AB630" s="8">
        <v>0</v>
      </c>
      <c r="AC630" s="9">
        <f t="shared" si="90"/>
        <v>63</v>
      </c>
      <c r="AD630" s="12">
        <f t="shared" si="91"/>
        <v>0.39374999999999999</v>
      </c>
      <c r="AE630" s="9" t="s">
        <v>35</v>
      </c>
      <c r="AF630" s="8"/>
      <c r="AG630" s="8"/>
      <c r="AH630" s="8"/>
      <c r="AI630" s="8"/>
      <c r="AJ630" s="8"/>
      <c r="AK630" s="13">
        <f t="shared" si="81"/>
        <v>0.43093749999999997</v>
      </c>
      <c r="AL630" s="13">
        <f t="shared" si="82"/>
        <v>1.4375000000000027E-2</v>
      </c>
      <c r="AM630" s="14">
        <f t="shared" si="83"/>
        <v>1.8400000000000034</v>
      </c>
    </row>
    <row r="631" spans="1:39" x14ac:dyDescent="0.2">
      <c r="A631" s="8"/>
      <c r="B631" s="8" t="s">
        <v>316</v>
      </c>
      <c r="C631" s="8" t="s">
        <v>317</v>
      </c>
      <c r="D631" s="9">
        <v>40</v>
      </c>
      <c r="E631" s="10" t="s">
        <v>28</v>
      </c>
      <c r="F631" s="10" t="s">
        <v>68</v>
      </c>
      <c r="G631" s="10" t="s">
        <v>68</v>
      </c>
      <c r="H631" s="11">
        <v>0.5</v>
      </c>
      <c r="I631" s="9">
        <v>80</v>
      </c>
      <c r="J631" s="9">
        <v>37</v>
      </c>
      <c r="K631" s="9">
        <v>30</v>
      </c>
      <c r="L631" s="9">
        <v>13</v>
      </c>
      <c r="M631" s="9"/>
      <c r="N631" s="9">
        <f t="shared" si="79"/>
        <v>87</v>
      </c>
      <c r="O631" s="12">
        <f t="shared" si="80"/>
        <v>0.54374999999999996</v>
      </c>
      <c r="P631" s="9" t="s">
        <v>43</v>
      </c>
      <c r="Q631" s="9">
        <v>3</v>
      </c>
      <c r="R631" s="9">
        <v>0</v>
      </c>
      <c r="S631" s="9">
        <v>3</v>
      </c>
      <c r="T631" s="9">
        <v>0</v>
      </c>
      <c r="U631" s="9">
        <v>0</v>
      </c>
      <c r="V631" s="8"/>
      <c r="W631" s="11">
        <v>0.5</v>
      </c>
      <c r="X631" s="8">
        <v>80</v>
      </c>
      <c r="Y631" s="8">
        <v>46</v>
      </c>
      <c r="Z631" s="8">
        <v>21</v>
      </c>
      <c r="AA631" s="8">
        <v>13</v>
      </c>
      <c r="AB631" s="8">
        <v>0</v>
      </c>
      <c r="AC631" s="9">
        <f t="shared" si="90"/>
        <v>105</v>
      </c>
      <c r="AD631" s="12">
        <f t="shared" si="91"/>
        <v>0.65625</v>
      </c>
      <c r="AE631" s="9" t="s">
        <v>43</v>
      </c>
      <c r="AF631" s="8">
        <v>10</v>
      </c>
      <c r="AG631" s="8">
        <v>4</v>
      </c>
      <c r="AH631" s="8">
        <v>6</v>
      </c>
      <c r="AI631" s="8">
        <v>0</v>
      </c>
      <c r="AJ631" s="8">
        <v>0.4</v>
      </c>
      <c r="AK631" s="13">
        <f t="shared" si="81"/>
        <v>0.6015625</v>
      </c>
      <c r="AL631" s="13">
        <f t="shared" si="82"/>
        <v>-5.7812500000000044E-2</v>
      </c>
      <c r="AM631" s="14">
        <f t="shared" si="83"/>
        <v>-9.25</v>
      </c>
    </row>
    <row r="632" spans="1:39" x14ac:dyDescent="0.2">
      <c r="A632" s="8"/>
      <c r="B632" s="8" t="s">
        <v>288</v>
      </c>
      <c r="C632" s="8" t="s">
        <v>317</v>
      </c>
      <c r="D632" s="9">
        <v>46</v>
      </c>
      <c r="E632" s="10" t="s">
        <v>28</v>
      </c>
      <c r="F632" s="10" t="s">
        <v>225</v>
      </c>
      <c r="G632" s="10" t="s">
        <v>225</v>
      </c>
      <c r="H632" s="11">
        <v>0.5</v>
      </c>
      <c r="I632" s="9">
        <v>80</v>
      </c>
      <c r="J632" s="9">
        <v>39</v>
      </c>
      <c r="K632" s="9">
        <v>20</v>
      </c>
      <c r="L632" s="9">
        <v>21</v>
      </c>
      <c r="M632" s="9"/>
      <c r="N632" s="9">
        <f t="shared" si="79"/>
        <v>99</v>
      </c>
      <c r="O632" s="12">
        <f t="shared" si="80"/>
        <v>0.61875000000000002</v>
      </c>
      <c r="P632" s="9" t="s">
        <v>30</v>
      </c>
      <c r="Q632" s="9">
        <v>8</v>
      </c>
      <c r="R632" s="9">
        <v>4</v>
      </c>
      <c r="S632" s="9">
        <v>4</v>
      </c>
      <c r="T632" s="9">
        <v>0</v>
      </c>
      <c r="U632" s="9">
        <v>0.5</v>
      </c>
      <c r="V632" s="8"/>
      <c r="W632" s="11">
        <v>0.5</v>
      </c>
      <c r="X632" s="8">
        <v>80</v>
      </c>
      <c r="Y632" s="8">
        <v>47</v>
      </c>
      <c r="Z632" s="8">
        <v>17</v>
      </c>
      <c r="AA632" s="8">
        <v>16</v>
      </c>
      <c r="AB632" s="8">
        <v>0</v>
      </c>
      <c r="AC632" s="9">
        <f t="shared" si="90"/>
        <v>110</v>
      </c>
      <c r="AD632" s="12">
        <f t="shared" si="91"/>
        <v>0.6875</v>
      </c>
      <c r="AE632" s="9" t="s">
        <v>30</v>
      </c>
      <c r="AF632" s="8">
        <v>14</v>
      </c>
      <c r="AG632" s="8">
        <v>9</v>
      </c>
      <c r="AH632" s="8">
        <v>5</v>
      </c>
      <c r="AI632" s="8">
        <v>0</v>
      </c>
      <c r="AJ632" s="8">
        <v>0.64300000000000002</v>
      </c>
      <c r="AK632" s="13">
        <f t="shared" si="81"/>
        <v>0.62187499999999996</v>
      </c>
      <c r="AL632" s="13">
        <f t="shared" si="82"/>
        <v>-3.1249999999999334E-3</v>
      </c>
      <c r="AM632" s="14">
        <f t="shared" si="83"/>
        <v>-0.5</v>
      </c>
    </row>
    <row r="633" spans="1:39" x14ac:dyDescent="0.2">
      <c r="A633" s="8"/>
      <c r="B633" s="8" t="s">
        <v>318</v>
      </c>
      <c r="C633" s="8" t="s">
        <v>317</v>
      </c>
      <c r="D633" s="9">
        <v>33</v>
      </c>
      <c r="E633" s="10" t="s">
        <v>28</v>
      </c>
      <c r="F633" s="10" t="s">
        <v>84</v>
      </c>
      <c r="G633" s="10" t="s">
        <v>85</v>
      </c>
      <c r="H633" s="11">
        <v>0.5</v>
      </c>
      <c r="I633" s="9">
        <v>80</v>
      </c>
      <c r="J633" s="9">
        <v>31</v>
      </c>
      <c r="K633" s="9">
        <v>33</v>
      </c>
      <c r="L633" s="9">
        <v>16</v>
      </c>
      <c r="M633" s="9"/>
      <c r="N633" s="9">
        <f t="shared" si="79"/>
        <v>78</v>
      </c>
      <c r="O633" s="12">
        <f t="shared" si="80"/>
        <v>0.48749999999999999</v>
      </c>
      <c r="P633" s="9" t="s">
        <v>43</v>
      </c>
      <c r="Q633" s="9">
        <v>3</v>
      </c>
      <c r="R633" s="9">
        <v>0</v>
      </c>
      <c r="S633" s="9">
        <v>3</v>
      </c>
      <c r="T633" s="9">
        <v>0</v>
      </c>
      <c r="U633" s="9">
        <v>0</v>
      </c>
      <c r="V633" s="8"/>
      <c r="W633" s="11">
        <v>0.5</v>
      </c>
      <c r="X633" s="8">
        <v>80</v>
      </c>
      <c r="Y633" s="8">
        <v>34</v>
      </c>
      <c r="Z633" s="8">
        <v>27</v>
      </c>
      <c r="AA633" s="8">
        <v>19</v>
      </c>
      <c r="AB633" s="8">
        <v>0</v>
      </c>
      <c r="AC633" s="9">
        <f t="shared" si="90"/>
        <v>87</v>
      </c>
      <c r="AD633" s="12">
        <f t="shared" si="91"/>
        <v>0.54374999999999996</v>
      </c>
      <c r="AE633" s="9" t="s">
        <v>30</v>
      </c>
      <c r="AF633" s="8">
        <v>7</v>
      </c>
      <c r="AG633" s="8">
        <v>3</v>
      </c>
      <c r="AH633" s="8">
        <v>4</v>
      </c>
      <c r="AI633" s="8">
        <v>0</v>
      </c>
      <c r="AJ633" s="8">
        <v>0.42899999999999999</v>
      </c>
      <c r="AK633" s="13">
        <f t="shared" si="81"/>
        <v>0.5284375</v>
      </c>
      <c r="AL633" s="13">
        <f t="shared" si="82"/>
        <v>-4.0937500000000016E-2</v>
      </c>
      <c r="AM633" s="14">
        <f t="shared" si="83"/>
        <v>-6.5499999999999972</v>
      </c>
    </row>
    <row r="634" spans="1:39" x14ac:dyDescent="0.2">
      <c r="A634" s="8"/>
      <c r="B634" s="8" t="s">
        <v>231</v>
      </c>
      <c r="C634" s="8" t="s">
        <v>317</v>
      </c>
      <c r="D634" s="9">
        <v>45</v>
      </c>
      <c r="E634" s="10" t="s">
        <v>28</v>
      </c>
      <c r="F634" s="10" t="s">
        <v>240</v>
      </c>
      <c r="G634" s="10" t="s">
        <v>240</v>
      </c>
      <c r="H634" s="11">
        <v>0.5</v>
      </c>
      <c r="I634" s="9">
        <v>80</v>
      </c>
      <c r="J634" s="9">
        <v>39</v>
      </c>
      <c r="K634" s="9">
        <v>27</v>
      </c>
      <c r="L634" s="9">
        <v>14</v>
      </c>
      <c r="M634" s="9"/>
      <c r="N634" s="9">
        <f t="shared" si="79"/>
        <v>92</v>
      </c>
      <c r="O634" s="12">
        <f t="shared" si="80"/>
        <v>0.57499999999999996</v>
      </c>
      <c r="P634" s="9" t="s">
        <v>39</v>
      </c>
      <c r="Q634" s="9">
        <v>16</v>
      </c>
      <c r="R634" s="9">
        <v>9</v>
      </c>
      <c r="S634" s="9">
        <v>7</v>
      </c>
      <c r="T634" s="9">
        <v>0</v>
      </c>
      <c r="U634" s="9">
        <v>0.56300000000000006</v>
      </c>
      <c r="V634" s="8"/>
      <c r="W634" s="11">
        <v>0.5</v>
      </c>
      <c r="X634" s="8">
        <v>80</v>
      </c>
      <c r="Y634" s="8">
        <v>35</v>
      </c>
      <c r="Z634" s="8">
        <v>32</v>
      </c>
      <c r="AA634" s="8">
        <v>13</v>
      </c>
      <c r="AB634" s="8">
        <v>0</v>
      </c>
      <c r="AC634" s="9">
        <f t="shared" si="90"/>
        <v>83</v>
      </c>
      <c r="AD634" s="12">
        <f t="shared" si="91"/>
        <v>0.51875000000000004</v>
      </c>
      <c r="AE634" s="9" t="s">
        <v>35</v>
      </c>
      <c r="AF634" s="8">
        <v>4</v>
      </c>
      <c r="AG634" s="8">
        <v>1</v>
      </c>
      <c r="AH634" s="8">
        <v>3</v>
      </c>
      <c r="AI634" s="8">
        <v>0</v>
      </c>
      <c r="AJ634" s="8">
        <v>0.25</v>
      </c>
      <c r="AK634" s="13">
        <f t="shared" si="81"/>
        <v>0.51218750000000002</v>
      </c>
      <c r="AL634" s="13">
        <f t="shared" si="82"/>
        <v>6.2812499999999938E-2</v>
      </c>
      <c r="AM634" s="14">
        <f t="shared" si="83"/>
        <v>10.049999999999997</v>
      </c>
    </row>
    <row r="635" spans="1:39" x14ac:dyDescent="0.2">
      <c r="A635" s="8"/>
      <c r="B635" s="8" t="s">
        <v>319</v>
      </c>
      <c r="C635" s="8" t="s">
        <v>317</v>
      </c>
      <c r="D635" s="9">
        <v>37</v>
      </c>
      <c r="E635" s="10" t="s">
        <v>28</v>
      </c>
      <c r="F635" s="10" t="s">
        <v>264</v>
      </c>
      <c r="G635" s="10" t="s">
        <v>278</v>
      </c>
      <c r="H635" s="11">
        <v>0.5</v>
      </c>
      <c r="I635" s="9">
        <v>80</v>
      </c>
      <c r="J635" s="9">
        <v>22</v>
      </c>
      <c r="K635" s="9">
        <v>45</v>
      </c>
      <c r="L635" s="9">
        <v>13</v>
      </c>
      <c r="M635" s="9"/>
      <c r="N635" s="9">
        <f t="shared" si="79"/>
        <v>57</v>
      </c>
      <c r="O635" s="12">
        <f t="shared" si="80"/>
        <v>0.35625000000000001</v>
      </c>
      <c r="P635" s="9" t="s">
        <v>72</v>
      </c>
      <c r="Q635" s="9"/>
      <c r="R635" s="9"/>
      <c r="S635" s="9"/>
      <c r="T635" s="9"/>
      <c r="U635" s="9"/>
      <c r="V635" s="8"/>
      <c r="W635" s="11">
        <v>0.5</v>
      </c>
      <c r="X635" s="8">
        <v>80</v>
      </c>
      <c r="Y635" s="8">
        <v>19</v>
      </c>
      <c r="Z635" s="8">
        <v>48</v>
      </c>
      <c r="AA635" s="8">
        <v>13</v>
      </c>
      <c r="AB635" s="8">
        <v>0</v>
      </c>
      <c r="AC635" s="9">
        <f t="shared" si="90"/>
        <v>51</v>
      </c>
      <c r="AD635" s="12">
        <f t="shared" si="91"/>
        <v>0.31874999999999998</v>
      </c>
      <c r="AE635" s="9" t="s">
        <v>69</v>
      </c>
      <c r="AF635" s="8"/>
      <c r="AG635" s="8"/>
      <c r="AH635" s="8"/>
      <c r="AI635" s="8"/>
      <c r="AJ635" s="8"/>
      <c r="AK635" s="13">
        <f t="shared" si="81"/>
        <v>0.38218750000000001</v>
      </c>
      <c r="AL635" s="13">
        <f t="shared" si="82"/>
        <v>-2.5937500000000002E-2</v>
      </c>
      <c r="AM635" s="14">
        <f t="shared" si="83"/>
        <v>-4.1500000000000057</v>
      </c>
    </row>
    <row r="636" spans="1:39" x14ac:dyDescent="0.2">
      <c r="A636" s="8"/>
      <c r="B636" s="8" t="s">
        <v>301</v>
      </c>
      <c r="C636" s="8" t="s">
        <v>317</v>
      </c>
      <c r="D636" s="9">
        <v>55</v>
      </c>
      <c r="E636" s="10" t="s">
        <v>28</v>
      </c>
      <c r="F636" s="10" t="s">
        <v>87</v>
      </c>
      <c r="G636" s="10" t="s">
        <v>87</v>
      </c>
      <c r="H636" s="11">
        <v>0.5</v>
      </c>
      <c r="I636" s="9">
        <v>20</v>
      </c>
      <c r="J636" s="9">
        <v>3</v>
      </c>
      <c r="K636" s="9">
        <v>14</v>
      </c>
      <c r="L636" s="9">
        <v>3</v>
      </c>
      <c r="M636" s="9"/>
      <c r="N636" s="9">
        <f t="shared" si="79"/>
        <v>9</v>
      </c>
      <c r="O636" s="12">
        <f t="shared" si="80"/>
        <v>0.22500000000000001</v>
      </c>
      <c r="P636" s="9" t="s">
        <v>72</v>
      </c>
      <c r="Q636" s="9"/>
      <c r="R636" s="9"/>
      <c r="S636" s="9"/>
      <c r="T636" s="9"/>
      <c r="U636" s="9"/>
      <c r="V636" s="8"/>
      <c r="W636" s="11">
        <v>0.5</v>
      </c>
      <c r="X636" s="8">
        <v>80</v>
      </c>
      <c r="Y636" s="8">
        <v>26</v>
      </c>
      <c r="Z636" s="8">
        <v>43</v>
      </c>
      <c r="AA636" s="8">
        <v>11</v>
      </c>
      <c r="AB636" s="8">
        <v>0</v>
      </c>
      <c r="AC636" s="9">
        <f t="shared" si="90"/>
        <v>63</v>
      </c>
      <c r="AD636" s="12">
        <f t="shared" si="91"/>
        <v>0.39374999999999999</v>
      </c>
      <c r="AE636" s="9" t="s">
        <v>72</v>
      </c>
      <c r="AF636" s="8"/>
      <c r="AG636" s="8"/>
      <c r="AH636" s="8"/>
      <c r="AI636" s="8"/>
      <c r="AJ636" s="8"/>
      <c r="AK636" s="13">
        <f t="shared" si="81"/>
        <v>0.43093749999999997</v>
      </c>
      <c r="AL636" s="13">
        <f t="shared" si="82"/>
        <v>-0.20593749999999997</v>
      </c>
      <c r="AM636" s="14">
        <f t="shared" si="83"/>
        <v>-8.2374999999999972</v>
      </c>
    </row>
    <row r="637" spans="1:39" x14ac:dyDescent="0.2">
      <c r="A637" s="8"/>
      <c r="B637" s="8" t="s">
        <v>320</v>
      </c>
      <c r="C637" s="8" t="s">
        <v>317</v>
      </c>
      <c r="D637" s="9">
        <v>38</v>
      </c>
      <c r="E637" s="10" t="s">
        <v>28</v>
      </c>
      <c r="F637" s="10" t="s">
        <v>87</v>
      </c>
      <c r="G637" s="10" t="s">
        <v>87</v>
      </c>
      <c r="H637" s="11">
        <v>0.5</v>
      </c>
      <c r="I637" s="9">
        <v>60</v>
      </c>
      <c r="J637" s="9">
        <v>16</v>
      </c>
      <c r="K637" s="9">
        <v>29</v>
      </c>
      <c r="L637" s="9">
        <v>15</v>
      </c>
      <c r="M637" s="9"/>
      <c r="N637" s="9">
        <f t="shared" si="79"/>
        <v>47</v>
      </c>
      <c r="O637" s="12">
        <f t="shared" si="80"/>
        <v>0.39166666666666666</v>
      </c>
      <c r="P637" s="9" t="s">
        <v>72</v>
      </c>
      <c r="Q637" s="9"/>
      <c r="R637" s="9"/>
      <c r="S637" s="9"/>
      <c r="T637" s="9"/>
      <c r="U637" s="9"/>
      <c r="V637" s="8"/>
      <c r="W637" s="11">
        <v>0.5</v>
      </c>
      <c r="X637" s="8">
        <v>80</v>
      </c>
      <c r="Y637" s="8">
        <v>26</v>
      </c>
      <c r="Z637" s="8">
        <v>43</v>
      </c>
      <c r="AA637" s="8">
        <v>11</v>
      </c>
      <c r="AB637" s="8">
        <v>0</v>
      </c>
      <c r="AC637" s="9">
        <f t="shared" si="90"/>
        <v>63</v>
      </c>
      <c r="AD637" s="12">
        <f t="shared" si="91"/>
        <v>0.39374999999999999</v>
      </c>
      <c r="AE637" s="9" t="s">
        <v>72</v>
      </c>
      <c r="AF637" s="8"/>
      <c r="AG637" s="8"/>
      <c r="AH637" s="8"/>
      <c r="AI637" s="8"/>
      <c r="AJ637" s="8"/>
      <c r="AK637" s="13">
        <f t="shared" si="81"/>
        <v>0.43093749999999997</v>
      </c>
      <c r="AL637" s="13">
        <f t="shared" si="82"/>
        <v>-3.927083333333331E-2</v>
      </c>
      <c r="AM637" s="14">
        <f t="shared" si="83"/>
        <v>-4.7124999999999986</v>
      </c>
    </row>
    <row r="638" spans="1:39" x14ac:dyDescent="0.2">
      <c r="A638" s="8"/>
      <c r="B638" s="8" t="s">
        <v>321</v>
      </c>
      <c r="C638" s="8" t="s">
        <v>317</v>
      </c>
      <c r="D638" s="9">
        <v>38</v>
      </c>
      <c r="E638" s="10" t="s">
        <v>28</v>
      </c>
      <c r="F638" s="10" t="s">
        <v>303</v>
      </c>
      <c r="G638" s="10" t="s">
        <v>303</v>
      </c>
      <c r="H638" s="11">
        <v>0.5</v>
      </c>
      <c r="I638" s="9">
        <v>18</v>
      </c>
      <c r="J638" s="9">
        <v>4</v>
      </c>
      <c r="K638" s="9">
        <v>9</v>
      </c>
      <c r="L638" s="9">
        <v>5</v>
      </c>
      <c r="M638" s="9"/>
      <c r="N638" s="9">
        <f t="shared" si="79"/>
        <v>13</v>
      </c>
      <c r="O638" s="12">
        <f t="shared" si="80"/>
        <v>0.3611111111111111</v>
      </c>
      <c r="P638" s="9" t="s">
        <v>35</v>
      </c>
      <c r="Q638" s="9"/>
      <c r="R638" s="9"/>
      <c r="S638" s="9"/>
      <c r="T638" s="9"/>
      <c r="U638" s="9"/>
      <c r="V638" s="8"/>
      <c r="W638" s="11">
        <v>0.5</v>
      </c>
      <c r="X638" s="8">
        <v>80</v>
      </c>
      <c r="Y638" s="8">
        <v>28</v>
      </c>
      <c r="Z638" s="8">
        <v>39</v>
      </c>
      <c r="AA638" s="8">
        <v>13</v>
      </c>
      <c r="AB638" s="8">
        <v>0</v>
      </c>
      <c r="AC638" s="9">
        <f t="shared" si="90"/>
        <v>69</v>
      </c>
      <c r="AD638" s="12">
        <f t="shared" si="91"/>
        <v>0.43125000000000002</v>
      </c>
      <c r="AE638" s="9" t="s">
        <v>35</v>
      </c>
      <c r="AF638" s="8">
        <v>3</v>
      </c>
      <c r="AG638" s="8">
        <v>0</v>
      </c>
      <c r="AH638" s="8">
        <v>3</v>
      </c>
      <c r="AI638" s="8">
        <v>0</v>
      </c>
      <c r="AJ638" s="8">
        <v>0</v>
      </c>
      <c r="AK638" s="13">
        <f t="shared" si="81"/>
        <v>0.45531250000000001</v>
      </c>
      <c r="AL638" s="13">
        <f t="shared" si="82"/>
        <v>-9.4201388888888904E-2</v>
      </c>
      <c r="AM638" s="14">
        <f t="shared" si="83"/>
        <v>-3.3912499999999994</v>
      </c>
    </row>
    <row r="639" spans="1:39" x14ac:dyDescent="0.2">
      <c r="A639" s="8"/>
      <c r="B639" s="8" t="s">
        <v>302</v>
      </c>
      <c r="C639" s="8" t="s">
        <v>317</v>
      </c>
      <c r="D639" s="9">
        <v>37</v>
      </c>
      <c r="E639" s="10" t="s">
        <v>28</v>
      </c>
      <c r="F639" s="10" t="s">
        <v>303</v>
      </c>
      <c r="G639" s="10" t="s">
        <v>303</v>
      </c>
      <c r="H639" s="11">
        <v>0.5</v>
      </c>
      <c r="I639" s="9">
        <v>62</v>
      </c>
      <c r="J639" s="9">
        <v>25</v>
      </c>
      <c r="K639" s="9">
        <v>26</v>
      </c>
      <c r="L639" s="9">
        <v>11</v>
      </c>
      <c r="M639" s="9"/>
      <c r="N639" s="9">
        <f t="shared" si="79"/>
        <v>61</v>
      </c>
      <c r="O639" s="12">
        <f t="shared" si="80"/>
        <v>0.49193548387096775</v>
      </c>
      <c r="P639" s="9" t="s">
        <v>35</v>
      </c>
      <c r="Q639" s="9">
        <v>9</v>
      </c>
      <c r="R639" s="9">
        <v>5</v>
      </c>
      <c r="S639" s="9">
        <v>4</v>
      </c>
      <c r="T639" s="9">
        <v>0</v>
      </c>
      <c r="U639" s="9">
        <v>0.55600000000000005</v>
      </c>
      <c r="V639" s="8"/>
      <c r="W639" s="11">
        <v>0.5</v>
      </c>
      <c r="X639" s="8">
        <v>80</v>
      </c>
      <c r="Y639" s="8">
        <v>28</v>
      </c>
      <c r="Z639" s="8">
        <v>39</v>
      </c>
      <c r="AA639" s="8">
        <v>13</v>
      </c>
      <c r="AB639" s="8">
        <v>0</v>
      </c>
      <c r="AC639" s="9">
        <f t="shared" si="90"/>
        <v>69</v>
      </c>
      <c r="AD639" s="12">
        <f t="shared" si="91"/>
        <v>0.43125000000000002</v>
      </c>
      <c r="AE639" s="9" t="s">
        <v>35</v>
      </c>
      <c r="AF639" s="8">
        <v>3</v>
      </c>
      <c r="AG639" s="8">
        <v>0</v>
      </c>
      <c r="AH639" s="8">
        <v>3</v>
      </c>
      <c r="AI639" s="8">
        <v>0</v>
      </c>
      <c r="AJ639" s="8">
        <v>0</v>
      </c>
      <c r="AK639" s="13">
        <f t="shared" si="81"/>
        <v>0.45531250000000001</v>
      </c>
      <c r="AL639" s="13">
        <f t="shared" si="82"/>
        <v>3.662298387096774E-2</v>
      </c>
      <c r="AM639" s="14">
        <f t="shared" si="83"/>
        <v>4.541249999999998</v>
      </c>
    </row>
    <row r="640" spans="1:39" x14ac:dyDescent="0.2">
      <c r="A640" s="8"/>
      <c r="B640" s="8" t="s">
        <v>304</v>
      </c>
      <c r="C640" s="8" t="s">
        <v>317</v>
      </c>
      <c r="D640" s="9">
        <v>42</v>
      </c>
      <c r="E640" s="10" t="s">
        <v>28</v>
      </c>
      <c r="F640" s="10" t="s">
        <v>305</v>
      </c>
      <c r="G640" s="10" t="s">
        <v>306</v>
      </c>
      <c r="H640" s="11">
        <v>0.5</v>
      </c>
      <c r="I640" s="9">
        <v>60</v>
      </c>
      <c r="J640" s="9">
        <v>15</v>
      </c>
      <c r="K640" s="9">
        <v>29</v>
      </c>
      <c r="L640" s="9">
        <v>16</v>
      </c>
      <c r="M640" s="9"/>
      <c r="N640" s="9">
        <f t="shared" si="79"/>
        <v>46</v>
      </c>
      <c r="O640" s="12">
        <f t="shared" si="80"/>
        <v>0.38333333333333336</v>
      </c>
      <c r="P640" s="9" t="s">
        <v>35</v>
      </c>
      <c r="Q640" s="9"/>
      <c r="R640" s="9"/>
      <c r="S640" s="9"/>
      <c r="T640" s="9"/>
      <c r="U640" s="9"/>
      <c r="V640" s="8"/>
      <c r="W640" s="11">
        <v>0.5</v>
      </c>
      <c r="X640" s="8">
        <v>80</v>
      </c>
      <c r="Y640" s="8">
        <v>27</v>
      </c>
      <c r="Z640" s="8">
        <v>34</v>
      </c>
      <c r="AA640" s="8">
        <v>19</v>
      </c>
      <c r="AB640" s="8">
        <v>0</v>
      </c>
      <c r="AC640" s="9">
        <f t="shared" si="90"/>
        <v>73</v>
      </c>
      <c r="AD640" s="12">
        <f t="shared" si="91"/>
        <v>0.45624999999999999</v>
      </c>
      <c r="AE640" s="9" t="s">
        <v>35</v>
      </c>
      <c r="AF640" s="8">
        <v>3</v>
      </c>
      <c r="AG640" s="8">
        <v>0</v>
      </c>
      <c r="AH640" s="8">
        <v>3</v>
      </c>
      <c r="AI640" s="8">
        <v>0</v>
      </c>
      <c r="AJ640" s="8">
        <v>0</v>
      </c>
      <c r="AK640" s="13">
        <f t="shared" si="81"/>
        <v>0.4715625</v>
      </c>
      <c r="AL640" s="13">
        <f t="shared" si="82"/>
        <v>-8.8229166666666636E-2</v>
      </c>
      <c r="AM640" s="14">
        <f t="shared" si="83"/>
        <v>-10.587499999999999</v>
      </c>
    </row>
    <row r="641" spans="1:39" x14ac:dyDescent="0.2">
      <c r="A641" s="8"/>
      <c r="B641" s="8" t="s">
        <v>322</v>
      </c>
      <c r="C641" s="8" t="s">
        <v>317</v>
      </c>
      <c r="D641" s="9">
        <v>34</v>
      </c>
      <c r="E641" s="10" t="s">
        <v>28</v>
      </c>
      <c r="F641" s="10" t="s">
        <v>305</v>
      </c>
      <c r="G641" s="10" t="s">
        <v>306</v>
      </c>
      <c r="H641" s="11">
        <v>0.5</v>
      </c>
      <c r="I641" s="9">
        <v>20</v>
      </c>
      <c r="J641" s="9">
        <v>6</v>
      </c>
      <c r="K641" s="9">
        <v>12</v>
      </c>
      <c r="L641" s="9">
        <v>2</v>
      </c>
      <c r="M641" s="9"/>
      <c r="N641" s="9">
        <f t="shared" si="79"/>
        <v>14</v>
      </c>
      <c r="O641" s="12">
        <f t="shared" si="80"/>
        <v>0.35</v>
      </c>
      <c r="P641" s="9" t="s">
        <v>35</v>
      </c>
      <c r="Q641" s="9"/>
      <c r="R641" s="9"/>
      <c r="S641" s="9"/>
      <c r="T641" s="9"/>
      <c r="U641" s="9"/>
      <c r="V641" s="8"/>
      <c r="W641" s="11">
        <v>0.5</v>
      </c>
      <c r="X641" s="8">
        <v>80</v>
      </c>
      <c r="Y641" s="8">
        <v>27</v>
      </c>
      <c r="Z641" s="8">
        <v>34</v>
      </c>
      <c r="AA641" s="8">
        <v>19</v>
      </c>
      <c r="AB641" s="8">
        <v>0</v>
      </c>
      <c r="AC641" s="9">
        <f t="shared" si="90"/>
        <v>73</v>
      </c>
      <c r="AD641" s="12">
        <f t="shared" si="91"/>
        <v>0.45624999999999999</v>
      </c>
      <c r="AE641" s="9" t="s">
        <v>35</v>
      </c>
      <c r="AF641" s="8">
        <v>3</v>
      </c>
      <c r="AG641" s="8">
        <v>0</v>
      </c>
      <c r="AH641" s="8">
        <v>3</v>
      </c>
      <c r="AI641" s="8">
        <v>0</v>
      </c>
      <c r="AJ641" s="8">
        <v>0</v>
      </c>
      <c r="AK641" s="13">
        <f t="shared" si="81"/>
        <v>0.4715625</v>
      </c>
      <c r="AL641" s="13">
        <f t="shared" si="82"/>
        <v>-0.12156250000000002</v>
      </c>
      <c r="AM641" s="14">
        <f t="shared" si="83"/>
        <v>-4.8625000000000007</v>
      </c>
    </row>
    <row r="642" spans="1:39" x14ac:dyDescent="0.2">
      <c r="A642" s="8"/>
      <c r="B642" s="8" t="s">
        <v>292</v>
      </c>
      <c r="C642" s="8" t="s">
        <v>317</v>
      </c>
      <c r="D642" s="9">
        <v>37</v>
      </c>
      <c r="E642" s="10" t="s">
        <v>28</v>
      </c>
      <c r="F642" s="10" t="s">
        <v>199</v>
      </c>
      <c r="G642" s="10" t="s">
        <v>199</v>
      </c>
      <c r="H642" s="11">
        <v>0.5</v>
      </c>
      <c r="I642" s="9">
        <v>80</v>
      </c>
      <c r="J642" s="9">
        <v>43</v>
      </c>
      <c r="K642" s="9">
        <v>24</v>
      </c>
      <c r="L642" s="9">
        <v>13</v>
      </c>
      <c r="M642" s="9"/>
      <c r="N642" s="9">
        <f t="shared" si="79"/>
        <v>99</v>
      </c>
      <c r="O642" s="12">
        <f t="shared" si="80"/>
        <v>0.61875000000000002</v>
      </c>
      <c r="P642" s="9" t="s">
        <v>43</v>
      </c>
      <c r="Q642" s="9">
        <v>4</v>
      </c>
      <c r="R642" s="9">
        <v>1</v>
      </c>
      <c r="S642" s="9">
        <v>3</v>
      </c>
      <c r="T642" s="9">
        <v>0</v>
      </c>
      <c r="U642" s="9">
        <v>0.25</v>
      </c>
      <c r="V642" s="8"/>
      <c r="W642" s="11">
        <v>0.5</v>
      </c>
      <c r="X642" s="8">
        <v>80</v>
      </c>
      <c r="Y642" s="8">
        <v>30</v>
      </c>
      <c r="Z642" s="8">
        <v>36</v>
      </c>
      <c r="AA642" s="8">
        <v>14</v>
      </c>
      <c r="AB642" s="8">
        <v>0</v>
      </c>
      <c r="AC642" s="9">
        <f t="shared" si="90"/>
        <v>74</v>
      </c>
      <c r="AD642" s="12">
        <f t="shared" si="91"/>
        <v>0.46250000000000002</v>
      </c>
      <c r="AE642" s="9" t="s">
        <v>43</v>
      </c>
      <c r="AF642" s="8">
        <v>4</v>
      </c>
      <c r="AG642" s="8">
        <v>1</v>
      </c>
      <c r="AH642" s="8">
        <v>3</v>
      </c>
      <c r="AI642" s="8">
        <v>0</v>
      </c>
      <c r="AJ642" s="8">
        <v>0.25</v>
      </c>
      <c r="AK642" s="13">
        <f t="shared" si="81"/>
        <v>0.47562500000000002</v>
      </c>
      <c r="AL642" s="13">
        <f t="shared" si="82"/>
        <v>0.143125</v>
      </c>
      <c r="AM642" s="14">
        <f t="shared" si="83"/>
        <v>22.899999999999991</v>
      </c>
    </row>
    <row r="643" spans="1:39" x14ac:dyDescent="0.2">
      <c r="A643" s="8"/>
      <c r="B643" s="8" t="s">
        <v>293</v>
      </c>
      <c r="C643" s="8" t="s">
        <v>317</v>
      </c>
      <c r="D643" s="9">
        <v>51</v>
      </c>
      <c r="E643" s="10" t="s">
        <v>28</v>
      </c>
      <c r="F643" s="10" t="s">
        <v>201</v>
      </c>
      <c r="G643" s="10" t="s">
        <v>202</v>
      </c>
      <c r="H643" s="11">
        <v>0.5</v>
      </c>
      <c r="I643" s="9">
        <v>80</v>
      </c>
      <c r="J643" s="9">
        <v>35</v>
      </c>
      <c r="K643" s="9">
        <v>28</v>
      </c>
      <c r="L643" s="9">
        <v>17</v>
      </c>
      <c r="M643" s="9"/>
      <c r="N643" s="9">
        <f t="shared" ref="N643:N706" si="92">2*J643+L643+M643</f>
        <v>87</v>
      </c>
      <c r="O643" s="12">
        <f t="shared" ref="O643:O706" si="93">N643/SUM(J643:M643)/2</f>
        <v>0.54374999999999996</v>
      </c>
      <c r="P643" s="9" t="s">
        <v>39</v>
      </c>
      <c r="Q643" s="9">
        <v>19</v>
      </c>
      <c r="R643" s="9">
        <v>12</v>
      </c>
      <c r="S643" s="9">
        <v>7</v>
      </c>
      <c r="T643" s="9">
        <v>0</v>
      </c>
      <c r="U643" s="9">
        <v>0.63200000000000001</v>
      </c>
      <c r="V643" s="8"/>
      <c r="W643" s="11">
        <v>0.5</v>
      </c>
      <c r="X643" s="8">
        <v>80</v>
      </c>
      <c r="Y643" s="8">
        <v>36</v>
      </c>
      <c r="Z643" s="8">
        <v>28</v>
      </c>
      <c r="AA643" s="8">
        <v>16</v>
      </c>
      <c r="AB643" s="8">
        <v>0</v>
      </c>
      <c r="AC643" s="9">
        <f t="shared" si="90"/>
        <v>88</v>
      </c>
      <c r="AD643" s="12">
        <f t="shared" si="91"/>
        <v>0.55000000000000004</v>
      </c>
      <c r="AE643" s="9" t="s">
        <v>39</v>
      </c>
      <c r="AF643" s="8">
        <v>15</v>
      </c>
      <c r="AG643" s="8">
        <v>8</v>
      </c>
      <c r="AH643" s="8">
        <v>7</v>
      </c>
      <c r="AI643" s="8">
        <v>0</v>
      </c>
      <c r="AJ643" s="8">
        <v>0.53300000000000003</v>
      </c>
      <c r="AK643" s="13">
        <f t="shared" ref="AK643:AK706" si="94">IF(X643&lt;&gt;" ",(AD643-$AO$1*(AD643-W643))*(H643/W643),$AO$2)</f>
        <v>0.53249999999999997</v>
      </c>
      <c r="AL643" s="13">
        <f t="shared" ref="AL643:AL706" si="95">O643-AK643</f>
        <v>1.1249999999999982E-2</v>
      </c>
      <c r="AM643" s="14">
        <f t="shared" ref="AM643:AM706" si="96">N643-AK643*I643*2</f>
        <v>1.8000000000000114</v>
      </c>
    </row>
    <row r="644" spans="1:39" x14ac:dyDescent="0.2">
      <c r="A644" s="8"/>
      <c r="B644" s="8" t="s">
        <v>214</v>
      </c>
      <c r="C644" s="8" t="s">
        <v>317</v>
      </c>
      <c r="D644" s="9">
        <v>42</v>
      </c>
      <c r="E644" s="10" t="s">
        <v>28</v>
      </c>
      <c r="F644" s="10" t="s">
        <v>29</v>
      </c>
      <c r="G644" s="10" t="s">
        <v>29</v>
      </c>
      <c r="H644" s="11">
        <v>0.5</v>
      </c>
      <c r="I644" s="9">
        <v>80</v>
      </c>
      <c r="J644" s="9">
        <v>45</v>
      </c>
      <c r="K644" s="9">
        <v>22</v>
      </c>
      <c r="L644" s="9">
        <v>13</v>
      </c>
      <c r="M644" s="9"/>
      <c r="N644" s="9">
        <f t="shared" si="92"/>
        <v>103</v>
      </c>
      <c r="O644" s="12">
        <f t="shared" si="93"/>
        <v>0.64375000000000004</v>
      </c>
      <c r="P644" s="9" t="s">
        <v>30</v>
      </c>
      <c r="Q644" s="9">
        <v>3</v>
      </c>
      <c r="R644" s="9">
        <v>0</v>
      </c>
      <c r="S644" s="9">
        <v>3</v>
      </c>
      <c r="T644" s="9">
        <v>0</v>
      </c>
      <c r="U644" s="9">
        <v>0</v>
      </c>
      <c r="V644" s="8"/>
      <c r="W644" s="11">
        <v>0.5</v>
      </c>
      <c r="X644" s="8">
        <v>80</v>
      </c>
      <c r="Y644" s="8">
        <v>47</v>
      </c>
      <c r="Z644" s="8">
        <v>20</v>
      </c>
      <c r="AA644" s="8">
        <v>13</v>
      </c>
      <c r="AB644" s="8">
        <v>0</v>
      </c>
      <c r="AC644" s="9">
        <f t="shared" si="90"/>
        <v>107</v>
      </c>
      <c r="AD644" s="12">
        <f t="shared" si="91"/>
        <v>0.66874999999999996</v>
      </c>
      <c r="AE644" s="9" t="s">
        <v>30</v>
      </c>
      <c r="AF644" s="8">
        <v>10</v>
      </c>
      <c r="AG644" s="8">
        <v>6</v>
      </c>
      <c r="AH644" s="8">
        <v>4</v>
      </c>
      <c r="AI644" s="8">
        <v>0</v>
      </c>
      <c r="AJ644" s="8">
        <v>0.60000000000000009</v>
      </c>
      <c r="AK644" s="13">
        <f t="shared" si="94"/>
        <v>0.60968749999999994</v>
      </c>
      <c r="AL644" s="13">
        <f t="shared" si="95"/>
        <v>3.4062500000000107E-2</v>
      </c>
      <c r="AM644" s="14">
        <f t="shared" si="96"/>
        <v>5.4500000000000171</v>
      </c>
    </row>
    <row r="645" spans="1:39" x14ac:dyDescent="0.2">
      <c r="A645" s="8"/>
      <c r="B645" s="8" t="s">
        <v>232</v>
      </c>
      <c r="C645" s="8" t="s">
        <v>317</v>
      </c>
      <c r="D645" s="9">
        <v>48</v>
      </c>
      <c r="E645" s="10" t="s">
        <v>28</v>
      </c>
      <c r="F645" s="10" t="s">
        <v>247</v>
      </c>
      <c r="G645" s="10" t="s">
        <v>247</v>
      </c>
      <c r="H645" s="11">
        <v>0.5</v>
      </c>
      <c r="I645" s="9">
        <v>80</v>
      </c>
      <c r="J645" s="9">
        <v>48</v>
      </c>
      <c r="K645" s="9">
        <v>18</v>
      </c>
      <c r="L645" s="9">
        <v>14</v>
      </c>
      <c r="M645" s="9"/>
      <c r="N645" s="9">
        <f t="shared" si="92"/>
        <v>110</v>
      </c>
      <c r="O645" s="12">
        <f t="shared" si="93"/>
        <v>0.6875</v>
      </c>
      <c r="P645" s="9" t="s">
        <v>30</v>
      </c>
      <c r="Q645" s="9">
        <v>18</v>
      </c>
      <c r="R645" s="9">
        <v>15</v>
      </c>
      <c r="S645" s="9">
        <v>3</v>
      </c>
      <c r="T645" s="9">
        <v>0</v>
      </c>
      <c r="U645" s="9">
        <v>0.83299999999999996</v>
      </c>
      <c r="V645" s="8" t="s">
        <v>44</v>
      </c>
      <c r="W645" s="11">
        <v>0.5</v>
      </c>
      <c r="X645" s="8">
        <v>80</v>
      </c>
      <c r="Y645" s="8">
        <v>39</v>
      </c>
      <c r="Z645" s="8">
        <v>28</v>
      </c>
      <c r="AA645" s="8">
        <v>13</v>
      </c>
      <c r="AB645" s="8">
        <v>0</v>
      </c>
      <c r="AC645" s="9">
        <f t="shared" si="90"/>
        <v>91</v>
      </c>
      <c r="AD645" s="12">
        <f t="shared" si="91"/>
        <v>0.56874999999999998</v>
      </c>
      <c r="AE645" s="9" t="s">
        <v>43</v>
      </c>
      <c r="AF645" s="8">
        <v>21</v>
      </c>
      <c r="AG645" s="8">
        <v>15</v>
      </c>
      <c r="AH645" s="8">
        <v>6</v>
      </c>
      <c r="AI645" s="8">
        <v>0</v>
      </c>
      <c r="AJ645" s="8">
        <v>0.71399999999999997</v>
      </c>
      <c r="AK645" s="13">
        <f t="shared" si="94"/>
        <v>0.54468749999999999</v>
      </c>
      <c r="AL645" s="13">
        <f t="shared" si="95"/>
        <v>0.14281250000000001</v>
      </c>
      <c r="AM645" s="14">
        <f t="shared" si="96"/>
        <v>22.849999999999994</v>
      </c>
    </row>
    <row r="646" spans="1:39" x14ac:dyDescent="0.2">
      <c r="A646" s="8"/>
      <c r="B646" s="8" t="s">
        <v>323</v>
      </c>
      <c r="C646" s="8" t="s">
        <v>317</v>
      </c>
      <c r="D646" s="9">
        <v>34</v>
      </c>
      <c r="E646" s="10" t="s">
        <v>28</v>
      </c>
      <c r="F646" s="10" t="s">
        <v>92</v>
      </c>
      <c r="G646" s="10" t="s">
        <v>92</v>
      </c>
      <c r="H646" s="11">
        <v>0.5</v>
      </c>
      <c r="I646" s="9">
        <v>60</v>
      </c>
      <c r="J646" s="9">
        <v>26</v>
      </c>
      <c r="K646" s="9">
        <v>23</v>
      </c>
      <c r="L646" s="9">
        <v>11</v>
      </c>
      <c r="M646" s="9"/>
      <c r="N646" s="9">
        <f t="shared" si="92"/>
        <v>63</v>
      </c>
      <c r="O646" s="12">
        <f t="shared" si="93"/>
        <v>0.52500000000000002</v>
      </c>
      <c r="P646" s="9" t="s">
        <v>35</v>
      </c>
      <c r="Q646" s="9">
        <v>14</v>
      </c>
      <c r="R646" s="9">
        <v>7</v>
      </c>
      <c r="S646" s="9">
        <v>7</v>
      </c>
      <c r="T646" s="9">
        <v>0</v>
      </c>
      <c r="U646" s="9">
        <v>0.5</v>
      </c>
      <c r="V646" s="8"/>
      <c r="W646" s="11">
        <v>0.5</v>
      </c>
      <c r="X646" s="8">
        <v>80</v>
      </c>
      <c r="Y646" s="8">
        <v>38</v>
      </c>
      <c r="Z646" s="8">
        <v>32</v>
      </c>
      <c r="AA646" s="8">
        <v>10</v>
      </c>
      <c r="AB646" s="8">
        <v>0</v>
      </c>
      <c r="AC646" s="9">
        <f t="shared" si="90"/>
        <v>86</v>
      </c>
      <c r="AD646" s="12">
        <f t="shared" si="91"/>
        <v>0.53749999999999998</v>
      </c>
      <c r="AE646" s="9" t="s">
        <v>39</v>
      </c>
      <c r="AF646" s="8">
        <v>9</v>
      </c>
      <c r="AG646" s="8">
        <v>4</v>
      </c>
      <c r="AH646" s="8">
        <v>5</v>
      </c>
      <c r="AI646" s="8">
        <v>0</v>
      </c>
      <c r="AJ646" s="8">
        <v>0.44400000000000001</v>
      </c>
      <c r="AK646" s="13">
        <f t="shared" si="94"/>
        <v>0.52437500000000004</v>
      </c>
      <c r="AL646" s="13">
        <f t="shared" si="95"/>
        <v>6.2499999999998668E-4</v>
      </c>
      <c r="AM646" s="14">
        <f t="shared" si="96"/>
        <v>7.4999999999995737E-2</v>
      </c>
    </row>
    <row r="647" spans="1:39" x14ac:dyDescent="0.2">
      <c r="A647" s="8"/>
      <c r="B647" s="8" t="s">
        <v>237</v>
      </c>
      <c r="C647" s="8" t="s">
        <v>317</v>
      </c>
      <c r="D647" s="9">
        <v>55</v>
      </c>
      <c r="E647" s="10" t="s">
        <v>28</v>
      </c>
      <c r="F647" s="10" t="s">
        <v>92</v>
      </c>
      <c r="G647" s="10" t="s">
        <v>92</v>
      </c>
      <c r="H647" s="11">
        <v>0.5</v>
      </c>
      <c r="I647" s="9">
        <v>20</v>
      </c>
      <c r="J647" s="9">
        <v>4</v>
      </c>
      <c r="K647" s="9">
        <v>13</v>
      </c>
      <c r="L647" s="9">
        <v>3</v>
      </c>
      <c r="M647" s="9"/>
      <c r="N647" s="9">
        <f t="shared" si="92"/>
        <v>11</v>
      </c>
      <c r="O647" s="12">
        <f t="shared" si="93"/>
        <v>0.27500000000000002</v>
      </c>
      <c r="P647" s="9" t="s">
        <v>35</v>
      </c>
      <c r="Q647" s="9"/>
      <c r="R647" s="9"/>
      <c r="S647" s="9"/>
      <c r="T647" s="9"/>
      <c r="U647" s="9"/>
      <c r="V647" s="8"/>
      <c r="W647" s="11">
        <v>0.5</v>
      </c>
      <c r="X647" s="8">
        <v>80</v>
      </c>
      <c r="Y647" s="8">
        <v>38</v>
      </c>
      <c r="Z647" s="8">
        <v>32</v>
      </c>
      <c r="AA647" s="8">
        <v>10</v>
      </c>
      <c r="AB647" s="8">
        <v>0</v>
      </c>
      <c r="AC647" s="9">
        <f t="shared" si="90"/>
        <v>86</v>
      </c>
      <c r="AD647" s="12">
        <f t="shared" si="91"/>
        <v>0.53749999999999998</v>
      </c>
      <c r="AE647" s="9" t="s">
        <v>39</v>
      </c>
      <c r="AF647" s="8">
        <v>9</v>
      </c>
      <c r="AG647" s="8">
        <v>4</v>
      </c>
      <c r="AH647" s="8">
        <v>5</v>
      </c>
      <c r="AI647" s="8">
        <v>0</v>
      </c>
      <c r="AJ647" s="8">
        <v>0.44400000000000001</v>
      </c>
      <c r="AK647" s="13">
        <f t="shared" si="94"/>
        <v>0.52437500000000004</v>
      </c>
      <c r="AL647" s="13">
        <f t="shared" si="95"/>
        <v>-0.24937500000000001</v>
      </c>
      <c r="AM647" s="14">
        <f t="shared" si="96"/>
        <v>-9.9750000000000014</v>
      </c>
    </row>
    <row r="648" spans="1:39" x14ac:dyDescent="0.2">
      <c r="A648" s="8"/>
      <c r="B648" s="8" t="s">
        <v>296</v>
      </c>
      <c r="C648" s="8" t="s">
        <v>317</v>
      </c>
      <c r="D648" s="9">
        <v>38</v>
      </c>
      <c r="E648" s="10" t="s">
        <v>28</v>
      </c>
      <c r="F648" s="10" t="s">
        <v>207</v>
      </c>
      <c r="G648" s="10" t="s">
        <v>207</v>
      </c>
      <c r="H648" s="11">
        <v>0.5</v>
      </c>
      <c r="I648" s="9">
        <v>80</v>
      </c>
      <c r="J648" s="9">
        <v>41</v>
      </c>
      <c r="K648" s="9">
        <v>24</v>
      </c>
      <c r="L648" s="9">
        <v>15</v>
      </c>
      <c r="M648" s="9"/>
      <c r="N648" s="9">
        <f t="shared" si="92"/>
        <v>97</v>
      </c>
      <c r="O648" s="12">
        <f t="shared" si="93"/>
        <v>0.60624999999999996</v>
      </c>
      <c r="P648" s="9" t="s">
        <v>43</v>
      </c>
      <c r="Q648" s="9">
        <v>12</v>
      </c>
      <c r="R648" s="9">
        <v>6</v>
      </c>
      <c r="S648" s="9">
        <v>6</v>
      </c>
      <c r="T648" s="9">
        <v>0</v>
      </c>
      <c r="U648" s="9">
        <v>0.5</v>
      </c>
      <c r="V648" s="8"/>
      <c r="W648" s="11">
        <v>0.5</v>
      </c>
      <c r="X648" s="8">
        <v>80</v>
      </c>
      <c r="Y648" s="8">
        <v>48</v>
      </c>
      <c r="Z648" s="8">
        <v>12</v>
      </c>
      <c r="AA648" s="8">
        <v>20</v>
      </c>
      <c r="AB648" s="8">
        <v>0</v>
      </c>
      <c r="AC648" s="9">
        <f t="shared" si="90"/>
        <v>116</v>
      </c>
      <c r="AD648" s="12">
        <f t="shared" si="91"/>
        <v>0.72499999999999998</v>
      </c>
      <c r="AE648" s="9" t="s">
        <v>30</v>
      </c>
      <c r="AF648" s="8">
        <v>19</v>
      </c>
      <c r="AG648" s="8">
        <v>13</v>
      </c>
      <c r="AH648" s="8">
        <v>6</v>
      </c>
      <c r="AI648" s="8">
        <v>0</v>
      </c>
      <c r="AJ648" s="8">
        <v>0.68400000000000005</v>
      </c>
      <c r="AK648" s="13">
        <f t="shared" si="94"/>
        <v>0.64624999999999999</v>
      </c>
      <c r="AL648" s="13">
        <f t="shared" si="95"/>
        <v>-4.0000000000000036E-2</v>
      </c>
      <c r="AM648" s="14">
        <f t="shared" si="96"/>
        <v>-6.4000000000000057</v>
      </c>
    </row>
    <row r="649" spans="1:39" x14ac:dyDescent="0.2">
      <c r="A649" s="8"/>
      <c r="B649" s="8" t="s">
        <v>300</v>
      </c>
      <c r="C649" s="8" t="s">
        <v>317</v>
      </c>
      <c r="D649" s="9">
        <v>45</v>
      </c>
      <c r="E649" s="10" t="s">
        <v>28</v>
      </c>
      <c r="F649" s="10" t="s">
        <v>208</v>
      </c>
      <c r="G649" s="10" t="s">
        <v>208</v>
      </c>
      <c r="H649" s="11">
        <v>0.5</v>
      </c>
      <c r="I649" s="9">
        <v>80</v>
      </c>
      <c r="J649" s="9">
        <v>30</v>
      </c>
      <c r="K649" s="9">
        <v>37</v>
      </c>
      <c r="L649" s="9">
        <v>13</v>
      </c>
      <c r="M649" s="9"/>
      <c r="N649" s="9">
        <f t="shared" si="92"/>
        <v>73</v>
      </c>
      <c r="O649" s="12">
        <f t="shared" si="93"/>
        <v>0.45624999999999999</v>
      </c>
      <c r="P649" s="9" t="s">
        <v>39</v>
      </c>
      <c r="Q649" s="9">
        <v>5</v>
      </c>
      <c r="R649" s="9">
        <v>2</v>
      </c>
      <c r="S649" s="9">
        <v>3</v>
      </c>
      <c r="T649" s="9">
        <v>0</v>
      </c>
      <c r="U649" s="9">
        <v>0.4</v>
      </c>
      <c r="V649" s="8"/>
      <c r="W649" s="11">
        <v>0.5</v>
      </c>
      <c r="X649" s="8">
        <v>80</v>
      </c>
      <c r="Y649" s="8">
        <v>30</v>
      </c>
      <c r="Z649" s="8">
        <v>37</v>
      </c>
      <c r="AA649" s="8">
        <v>13</v>
      </c>
      <c r="AB649" s="8">
        <v>0</v>
      </c>
      <c r="AC649" s="9">
        <f t="shared" si="90"/>
        <v>73</v>
      </c>
      <c r="AD649" s="12">
        <f t="shared" si="91"/>
        <v>0.45624999999999999</v>
      </c>
      <c r="AE649" s="9" t="s">
        <v>39</v>
      </c>
      <c r="AF649" s="8">
        <v>5</v>
      </c>
      <c r="AG649" s="8">
        <v>2</v>
      </c>
      <c r="AH649" s="8">
        <v>3</v>
      </c>
      <c r="AI649" s="8">
        <v>0</v>
      </c>
      <c r="AJ649" s="8">
        <v>0.4</v>
      </c>
      <c r="AK649" s="13">
        <f t="shared" si="94"/>
        <v>0.4715625</v>
      </c>
      <c r="AL649" s="13">
        <f t="shared" si="95"/>
        <v>-1.5312500000000007E-2</v>
      </c>
      <c r="AM649" s="14">
        <f t="shared" si="96"/>
        <v>-2.4500000000000028</v>
      </c>
    </row>
    <row r="650" spans="1:39" x14ac:dyDescent="0.2">
      <c r="A650" s="8"/>
      <c r="B650" s="8" t="s">
        <v>324</v>
      </c>
      <c r="C650" s="8" t="s">
        <v>317</v>
      </c>
      <c r="D650" s="9">
        <v>48</v>
      </c>
      <c r="E650" s="10" t="s">
        <v>28</v>
      </c>
      <c r="F650" s="10" t="s">
        <v>308</v>
      </c>
      <c r="G650" s="10" t="s">
        <v>309</v>
      </c>
      <c r="H650" s="11">
        <v>0.5</v>
      </c>
      <c r="I650" s="9">
        <v>6</v>
      </c>
      <c r="J650" s="9">
        <v>1</v>
      </c>
      <c r="K650" s="9">
        <v>3</v>
      </c>
      <c r="L650" s="9">
        <v>2</v>
      </c>
      <c r="M650" s="9"/>
      <c r="N650" s="9">
        <f t="shared" si="92"/>
        <v>4</v>
      </c>
      <c r="O650" s="12">
        <f t="shared" si="93"/>
        <v>0.33333333333333331</v>
      </c>
      <c r="P650" s="9" t="s">
        <v>35</v>
      </c>
      <c r="Q650" s="9"/>
      <c r="R650" s="9"/>
      <c r="S650" s="9"/>
      <c r="T650" s="9"/>
      <c r="U650" s="9"/>
      <c r="V650" s="8"/>
      <c r="W650" s="11">
        <v>0.5</v>
      </c>
      <c r="X650" s="8">
        <v>80</v>
      </c>
      <c r="Y650" s="8">
        <v>25</v>
      </c>
      <c r="Z650" s="8">
        <v>44</v>
      </c>
      <c r="AA650" s="8">
        <v>11</v>
      </c>
      <c r="AB650" s="8">
        <v>0</v>
      </c>
      <c r="AC650" s="9">
        <f t="shared" si="90"/>
        <v>61</v>
      </c>
      <c r="AD650" s="12">
        <f t="shared" si="91"/>
        <v>0.38124999999999998</v>
      </c>
      <c r="AE650" s="9" t="s">
        <v>72</v>
      </c>
      <c r="AF650" s="8"/>
      <c r="AG650" s="8"/>
      <c r="AH650" s="8"/>
      <c r="AI650" s="8"/>
      <c r="AJ650" s="8"/>
      <c r="AK650" s="13">
        <f t="shared" si="94"/>
        <v>0.42281249999999998</v>
      </c>
      <c r="AL650" s="13">
        <f t="shared" si="95"/>
        <v>-8.9479166666666665E-2</v>
      </c>
      <c r="AM650" s="14">
        <f t="shared" si="96"/>
        <v>-1.0737499999999995</v>
      </c>
    </row>
    <row r="651" spans="1:39" x14ac:dyDescent="0.2">
      <c r="A651" s="8"/>
      <c r="B651" s="8" t="s">
        <v>325</v>
      </c>
      <c r="C651" s="8" t="s">
        <v>317</v>
      </c>
      <c r="D651" s="9">
        <v>34</v>
      </c>
      <c r="E651" s="10" t="s">
        <v>28</v>
      </c>
      <c r="F651" s="10" t="s">
        <v>308</v>
      </c>
      <c r="G651" s="10" t="s">
        <v>309</v>
      </c>
      <c r="H651" s="11">
        <v>0.5</v>
      </c>
      <c r="I651" s="9">
        <v>74</v>
      </c>
      <c r="J651" s="9">
        <v>29</v>
      </c>
      <c r="K651" s="9">
        <v>29</v>
      </c>
      <c r="L651" s="9">
        <v>16</v>
      </c>
      <c r="M651" s="9"/>
      <c r="N651" s="9">
        <f t="shared" si="92"/>
        <v>74</v>
      </c>
      <c r="O651" s="12">
        <f t="shared" si="93"/>
        <v>0.5</v>
      </c>
      <c r="P651" s="9" t="s">
        <v>35</v>
      </c>
      <c r="Q651" s="9">
        <v>5</v>
      </c>
      <c r="R651" s="9">
        <v>2</v>
      </c>
      <c r="S651" s="9">
        <v>3</v>
      </c>
      <c r="T651" s="9">
        <v>0</v>
      </c>
      <c r="U651" s="9">
        <v>0.4</v>
      </c>
      <c r="V651" s="8"/>
      <c r="W651" s="11">
        <v>0.5</v>
      </c>
      <c r="X651" s="8">
        <v>80</v>
      </c>
      <c r="Y651" s="8">
        <v>25</v>
      </c>
      <c r="Z651" s="8">
        <v>44</v>
      </c>
      <c r="AA651" s="8">
        <v>11</v>
      </c>
      <c r="AB651" s="8">
        <v>0</v>
      </c>
      <c r="AC651" s="9">
        <f t="shared" si="90"/>
        <v>61</v>
      </c>
      <c r="AD651" s="12">
        <f t="shared" si="91"/>
        <v>0.38124999999999998</v>
      </c>
      <c r="AE651" s="9" t="s">
        <v>72</v>
      </c>
      <c r="AF651" s="8"/>
      <c r="AG651" s="8"/>
      <c r="AH651" s="8"/>
      <c r="AI651" s="8"/>
      <c r="AJ651" s="8"/>
      <c r="AK651" s="13">
        <f t="shared" si="94"/>
        <v>0.42281249999999998</v>
      </c>
      <c r="AL651" s="13">
        <f t="shared" si="95"/>
        <v>7.718750000000002E-2</v>
      </c>
      <c r="AM651" s="14">
        <f t="shared" si="96"/>
        <v>11.423750000000005</v>
      </c>
    </row>
    <row r="652" spans="1:39" x14ac:dyDescent="0.2">
      <c r="A652" s="8"/>
      <c r="B652" s="8" t="s">
        <v>310</v>
      </c>
      <c r="C652" s="8" t="s">
        <v>317</v>
      </c>
      <c r="D652" s="9">
        <v>41</v>
      </c>
      <c r="E652" s="10" t="s">
        <v>28</v>
      </c>
      <c r="F652" s="10" t="s">
        <v>209</v>
      </c>
      <c r="G652" s="10" t="s">
        <v>209</v>
      </c>
      <c r="H652" s="11">
        <v>0.5</v>
      </c>
      <c r="I652" s="9">
        <v>80</v>
      </c>
      <c r="J652" s="9">
        <v>45</v>
      </c>
      <c r="K652" s="9">
        <v>18</v>
      </c>
      <c r="L652" s="9">
        <v>17</v>
      </c>
      <c r="M652" s="9"/>
      <c r="N652" s="9">
        <f t="shared" si="92"/>
        <v>107</v>
      </c>
      <c r="O652" s="12">
        <f t="shared" si="93"/>
        <v>0.66874999999999996</v>
      </c>
      <c r="P652" s="9" t="s">
        <v>30</v>
      </c>
      <c r="Q652" s="9">
        <v>11</v>
      </c>
      <c r="R652" s="9">
        <v>5</v>
      </c>
      <c r="S652" s="9">
        <v>6</v>
      </c>
      <c r="T652" s="9">
        <v>0</v>
      </c>
      <c r="U652" s="9">
        <v>0.45500000000000002</v>
      </c>
      <c r="V652" s="8" t="s">
        <v>99</v>
      </c>
      <c r="W652" s="11">
        <v>0.5</v>
      </c>
      <c r="X652" s="8">
        <v>80</v>
      </c>
      <c r="Y652" s="8">
        <v>34</v>
      </c>
      <c r="Z652" s="8">
        <v>34</v>
      </c>
      <c r="AA652" s="8">
        <v>12</v>
      </c>
      <c r="AB652" s="8">
        <v>0</v>
      </c>
      <c r="AC652" s="9">
        <f t="shared" si="90"/>
        <v>80</v>
      </c>
      <c r="AD652" s="12">
        <f t="shared" si="91"/>
        <v>0.5</v>
      </c>
      <c r="AE652" s="9" t="s">
        <v>43</v>
      </c>
      <c r="AF652" s="8">
        <v>3</v>
      </c>
      <c r="AG652" s="8">
        <v>0</v>
      </c>
      <c r="AH652" s="8">
        <v>3</v>
      </c>
      <c r="AI652" s="8">
        <v>0</v>
      </c>
      <c r="AJ652" s="8">
        <v>0</v>
      </c>
      <c r="AK652" s="13">
        <f t="shared" si="94"/>
        <v>0.5</v>
      </c>
      <c r="AL652" s="13">
        <f t="shared" si="95"/>
        <v>0.16874999999999996</v>
      </c>
      <c r="AM652" s="14">
        <f t="shared" si="96"/>
        <v>27</v>
      </c>
    </row>
    <row r="653" spans="1:39" x14ac:dyDescent="0.2">
      <c r="A653" s="8"/>
      <c r="B653" s="8" t="s">
        <v>236</v>
      </c>
      <c r="C653" s="8" t="s">
        <v>317</v>
      </c>
      <c r="D653" s="9">
        <v>51</v>
      </c>
      <c r="E653" s="10" t="s">
        <v>28</v>
      </c>
      <c r="F653" s="10" t="s">
        <v>41</v>
      </c>
      <c r="G653" s="10" t="s">
        <v>41</v>
      </c>
      <c r="H653" s="11">
        <v>0.5</v>
      </c>
      <c r="I653" s="9">
        <v>40</v>
      </c>
      <c r="J653" s="9">
        <v>13</v>
      </c>
      <c r="K653" s="9">
        <v>22</v>
      </c>
      <c r="L653" s="9">
        <v>5</v>
      </c>
      <c r="M653" s="9"/>
      <c r="N653" s="9">
        <f t="shared" si="92"/>
        <v>31</v>
      </c>
      <c r="O653" s="12">
        <f t="shared" si="93"/>
        <v>0.38750000000000001</v>
      </c>
      <c r="P653" s="9" t="s">
        <v>72</v>
      </c>
      <c r="Q653" s="9"/>
      <c r="R653" s="9"/>
      <c r="S653" s="9"/>
      <c r="T653" s="9"/>
      <c r="U653" s="9"/>
      <c r="V653" s="8"/>
      <c r="W653" s="11">
        <v>0.5</v>
      </c>
      <c r="X653" s="8">
        <v>80</v>
      </c>
      <c r="Y653" s="8">
        <v>35</v>
      </c>
      <c r="Z653" s="8">
        <v>40</v>
      </c>
      <c r="AA653" s="8">
        <v>5</v>
      </c>
      <c r="AB653" s="8">
        <v>0</v>
      </c>
      <c r="AC653" s="9">
        <f t="shared" si="90"/>
        <v>75</v>
      </c>
      <c r="AD653" s="12">
        <f t="shared" si="91"/>
        <v>0.46875</v>
      </c>
      <c r="AE653" s="9" t="s">
        <v>35</v>
      </c>
      <c r="AF653" s="8">
        <v>3</v>
      </c>
      <c r="AG653" s="8">
        <v>0</v>
      </c>
      <c r="AH653" s="8">
        <v>3</v>
      </c>
      <c r="AI653" s="8">
        <v>0</v>
      </c>
      <c r="AJ653" s="8">
        <v>0</v>
      </c>
      <c r="AK653" s="13">
        <f t="shared" si="94"/>
        <v>0.47968749999999999</v>
      </c>
      <c r="AL653" s="13">
        <f t="shared" si="95"/>
        <v>-9.2187499999999978E-2</v>
      </c>
      <c r="AM653" s="14">
        <f t="shared" si="96"/>
        <v>-7.375</v>
      </c>
    </row>
    <row r="654" spans="1:39" x14ac:dyDescent="0.2">
      <c r="A654" s="8"/>
      <c r="B654" s="8" t="s">
        <v>326</v>
      </c>
      <c r="C654" s="8" t="s">
        <v>317</v>
      </c>
      <c r="D654" s="9">
        <v>46</v>
      </c>
      <c r="E654" s="10" t="s">
        <v>28</v>
      </c>
      <c r="F654" s="10" t="s">
        <v>41</v>
      </c>
      <c r="G654" s="10" t="s">
        <v>41</v>
      </c>
      <c r="H654" s="11">
        <v>0.5</v>
      </c>
      <c r="I654" s="9">
        <v>40</v>
      </c>
      <c r="J654" s="9">
        <v>15</v>
      </c>
      <c r="K654" s="9">
        <v>15</v>
      </c>
      <c r="L654" s="9">
        <v>10</v>
      </c>
      <c r="M654" s="9"/>
      <c r="N654" s="9">
        <f t="shared" si="92"/>
        <v>40</v>
      </c>
      <c r="O654" s="12">
        <f t="shared" si="93"/>
        <v>0.5</v>
      </c>
      <c r="P654" s="9" t="s">
        <v>72</v>
      </c>
      <c r="Q654" s="9">
        <v>3</v>
      </c>
      <c r="R654" s="9">
        <v>0</v>
      </c>
      <c r="S654" s="9">
        <v>3</v>
      </c>
      <c r="T654" s="9">
        <v>0</v>
      </c>
      <c r="U654" s="9">
        <v>0</v>
      </c>
      <c r="V654" s="8"/>
      <c r="W654" s="11">
        <v>0.5</v>
      </c>
      <c r="X654" s="8">
        <v>80</v>
      </c>
      <c r="Y654" s="8">
        <v>35</v>
      </c>
      <c r="Z654" s="8">
        <v>40</v>
      </c>
      <c r="AA654" s="8">
        <v>5</v>
      </c>
      <c r="AB654" s="8">
        <v>0</v>
      </c>
      <c r="AC654" s="9">
        <f t="shared" si="90"/>
        <v>75</v>
      </c>
      <c r="AD654" s="12">
        <f t="shared" si="91"/>
        <v>0.46875</v>
      </c>
      <c r="AE654" s="9" t="s">
        <v>35</v>
      </c>
      <c r="AF654" s="8">
        <v>3</v>
      </c>
      <c r="AG654" s="8">
        <v>0</v>
      </c>
      <c r="AH654" s="8">
        <v>3</v>
      </c>
      <c r="AI654" s="8">
        <v>0</v>
      </c>
      <c r="AJ654" s="8">
        <v>0</v>
      </c>
      <c r="AK654" s="13">
        <f t="shared" si="94"/>
        <v>0.47968749999999999</v>
      </c>
      <c r="AL654" s="13">
        <f t="shared" si="95"/>
        <v>2.0312500000000011E-2</v>
      </c>
      <c r="AM654" s="14">
        <f t="shared" si="96"/>
        <v>1.625</v>
      </c>
    </row>
    <row r="655" spans="1:39" x14ac:dyDescent="0.2">
      <c r="A655" s="8"/>
      <c r="B655" s="8" t="s">
        <v>297</v>
      </c>
      <c r="C655" s="8" t="s">
        <v>317</v>
      </c>
      <c r="D655" s="9">
        <v>43</v>
      </c>
      <c r="E655" s="10" t="s">
        <v>28</v>
      </c>
      <c r="F655" s="10" t="s">
        <v>233</v>
      </c>
      <c r="G655" s="10" t="s">
        <v>233</v>
      </c>
      <c r="H655" s="11">
        <v>0.5</v>
      </c>
      <c r="I655" s="9">
        <v>80</v>
      </c>
      <c r="J655" s="9">
        <v>28</v>
      </c>
      <c r="K655" s="9">
        <v>32</v>
      </c>
      <c r="L655" s="9">
        <v>20</v>
      </c>
      <c r="M655" s="9"/>
      <c r="N655" s="9">
        <f t="shared" si="92"/>
        <v>76</v>
      </c>
      <c r="O655" s="12">
        <f t="shared" si="93"/>
        <v>0.47499999999999998</v>
      </c>
      <c r="P655" s="9" t="s">
        <v>39</v>
      </c>
      <c r="Q655" s="9">
        <v>3</v>
      </c>
      <c r="R655" s="9">
        <v>0</v>
      </c>
      <c r="S655" s="9">
        <v>3</v>
      </c>
      <c r="T655" s="9">
        <v>0</v>
      </c>
      <c r="U655" s="9">
        <v>0</v>
      </c>
      <c r="V655" s="8"/>
      <c r="W655" s="11">
        <v>0.5</v>
      </c>
      <c r="X655" s="8">
        <v>80</v>
      </c>
      <c r="Y655" s="8">
        <v>27</v>
      </c>
      <c r="Z655" s="8">
        <v>37</v>
      </c>
      <c r="AA655" s="8">
        <v>16</v>
      </c>
      <c r="AB655" s="8">
        <v>0</v>
      </c>
      <c r="AC655" s="9">
        <f t="shared" si="90"/>
        <v>70</v>
      </c>
      <c r="AD655" s="12">
        <f t="shared" si="91"/>
        <v>0.4375</v>
      </c>
      <c r="AE655" s="9" t="s">
        <v>39</v>
      </c>
      <c r="AF655" s="8">
        <v>4</v>
      </c>
      <c r="AG655" s="8">
        <v>1</v>
      </c>
      <c r="AH655" s="8">
        <v>3</v>
      </c>
      <c r="AI655" s="8">
        <v>0</v>
      </c>
      <c r="AJ655" s="8">
        <v>0.25</v>
      </c>
      <c r="AK655" s="13">
        <f t="shared" si="94"/>
        <v>0.45937499999999998</v>
      </c>
      <c r="AL655" s="13">
        <f t="shared" si="95"/>
        <v>1.5625E-2</v>
      </c>
      <c r="AM655" s="14">
        <f t="shared" si="96"/>
        <v>2.5</v>
      </c>
    </row>
    <row r="656" spans="1:39" x14ac:dyDescent="0.2">
      <c r="A656" s="8"/>
      <c r="B656" s="8" t="s">
        <v>312</v>
      </c>
      <c r="C656" s="8" t="s">
        <v>317</v>
      </c>
      <c r="D656" s="9">
        <v>46</v>
      </c>
      <c r="E656" s="10" t="s">
        <v>28</v>
      </c>
      <c r="F656" s="10" t="s">
        <v>313</v>
      </c>
      <c r="G656" s="10" t="s">
        <v>314</v>
      </c>
      <c r="H656" s="11">
        <v>0.5</v>
      </c>
      <c r="I656" s="9">
        <v>29</v>
      </c>
      <c r="J656" s="9">
        <v>6</v>
      </c>
      <c r="K656" s="9">
        <v>20</v>
      </c>
      <c r="L656" s="9">
        <v>3</v>
      </c>
      <c r="M656" s="9"/>
      <c r="N656" s="9">
        <f t="shared" si="92"/>
        <v>15</v>
      </c>
      <c r="O656" s="12">
        <f t="shared" si="93"/>
        <v>0.25862068965517243</v>
      </c>
      <c r="P656" s="9" t="s">
        <v>69</v>
      </c>
      <c r="Q656" s="9"/>
      <c r="R656" s="9"/>
      <c r="S656" s="9"/>
      <c r="T656" s="9"/>
      <c r="U656" s="9"/>
      <c r="V656" s="8"/>
      <c r="W656" s="11">
        <v>0.5</v>
      </c>
      <c r="X656" s="8">
        <v>80</v>
      </c>
      <c r="Y656" s="8">
        <v>20</v>
      </c>
      <c r="Z656" s="8">
        <v>49</v>
      </c>
      <c r="AA656" s="8">
        <v>11</v>
      </c>
      <c r="AB656" s="8">
        <v>0</v>
      </c>
      <c r="AC656" s="9">
        <f t="shared" si="90"/>
        <v>51</v>
      </c>
      <c r="AD656" s="12">
        <f t="shared" si="91"/>
        <v>0.31874999999999998</v>
      </c>
      <c r="AE656" s="9" t="s">
        <v>72</v>
      </c>
      <c r="AF656" s="8"/>
      <c r="AG656" s="8"/>
      <c r="AH656" s="8"/>
      <c r="AI656" s="8"/>
      <c r="AJ656" s="8"/>
      <c r="AK656" s="13">
        <f t="shared" si="94"/>
        <v>0.38218750000000001</v>
      </c>
      <c r="AL656" s="13">
        <f t="shared" si="95"/>
        <v>-0.12356681034482758</v>
      </c>
      <c r="AM656" s="14">
        <f t="shared" si="96"/>
        <v>-7.166875000000001</v>
      </c>
    </row>
    <row r="657" spans="1:39" x14ac:dyDescent="0.2">
      <c r="A657" s="8"/>
      <c r="B657" s="8" t="s">
        <v>327</v>
      </c>
      <c r="C657" s="8" t="s">
        <v>317</v>
      </c>
      <c r="D657" s="9">
        <v>35</v>
      </c>
      <c r="E657" s="10" t="s">
        <v>28</v>
      </c>
      <c r="F657" s="10" t="s">
        <v>313</v>
      </c>
      <c r="G657" s="10" t="s">
        <v>314</v>
      </c>
      <c r="H657" s="11">
        <v>0.5</v>
      </c>
      <c r="I657" s="9">
        <v>23</v>
      </c>
      <c r="J657" s="9">
        <v>2</v>
      </c>
      <c r="K657" s="9">
        <v>17</v>
      </c>
      <c r="L657" s="9">
        <v>4</v>
      </c>
      <c r="M657" s="9"/>
      <c r="N657" s="9">
        <f t="shared" si="92"/>
        <v>8</v>
      </c>
      <c r="O657" s="12">
        <f t="shared" si="93"/>
        <v>0.17391304347826086</v>
      </c>
      <c r="P657" s="9" t="s">
        <v>69</v>
      </c>
      <c r="Q657" s="9"/>
      <c r="R657" s="9"/>
      <c r="S657" s="9"/>
      <c r="T657" s="9"/>
      <c r="U657" s="9"/>
      <c r="V657" s="8"/>
      <c r="W657" s="11">
        <v>0.5</v>
      </c>
      <c r="X657" s="8">
        <v>80</v>
      </c>
      <c r="Y657" s="8">
        <v>20</v>
      </c>
      <c r="Z657" s="8">
        <v>49</v>
      </c>
      <c r="AA657" s="8">
        <v>11</v>
      </c>
      <c r="AB657" s="8">
        <v>0</v>
      </c>
      <c r="AC657" s="9">
        <f t="shared" si="90"/>
        <v>51</v>
      </c>
      <c r="AD657" s="12">
        <f t="shared" si="91"/>
        <v>0.31874999999999998</v>
      </c>
      <c r="AE657" s="9" t="s">
        <v>72</v>
      </c>
      <c r="AF657" s="8"/>
      <c r="AG657" s="8"/>
      <c r="AH657" s="8"/>
      <c r="AI657" s="8"/>
      <c r="AJ657" s="8"/>
      <c r="AK657" s="13">
        <f t="shared" si="94"/>
        <v>0.38218750000000001</v>
      </c>
      <c r="AL657" s="13">
        <f t="shared" si="95"/>
        <v>-0.20827445652173915</v>
      </c>
      <c r="AM657" s="14">
        <f t="shared" si="96"/>
        <v>-9.5806250000000013</v>
      </c>
    </row>
    <row r="658" spans="1:39" x14ac:dyDescent="0.2">
      <c r="A658" s="8"/>
      <c r="B658" s="8" t="s">
        <v>275</v>
      </c>
      <c r="C658" s="8" t="s">
        <v>317</v>
      </c>
      <c r="D658" s="9">
        <v>45</v>
      </c>
      <c r="E658" s="10" t="s">
        <v>28</v>
      </c>
      <c r="F658" s="10" t="s">
        <v>313</v>
      </c>
      <c r="G658" s="10" t="s">
        <v>314</v>
      </c>
      <c r="H658" s="11">
        <v>0.5</v>
      </c>
      <c r="I658" s="9">
        <v>28</v>
      </c>
      <c r="J658" s="9">
        <v>1</v>
      </c>
      <c r="K658" s="9">
        <v>20</v>
      </c>
      <c r="L658" s="9">
        <v>7</v>
      </c>
      <c r="M658" s="9"/>
      <c r="N658" s="9">
        <f t="shared" si="92"/>
        <v>9</v>
      </c>
      <c r="O658" s="12">
        <f t="shared" si="93"/>
        <v>0.16071428571428573</v>
      </c>
      <c r="P658" s="9" t="s">
        <v>69</v>
      </c>
      <c r="Q658" s="9"/>
      <c r="R658" s="9"/>
      <c r="S658" s="9"/>
      <c r="T658" s="9"/>
      <c r="U658" s="9"/>
      <c r="V658" s="8"/>
      <c r="W658" s="11">
        <v>0.5</v>
      </c>
      <c r="X658" s="8">
        <v>80</v>
      </c>
      <c r="Y658" s="8">
        <v>20</v>
      </c>
      <c r="Z658" s="8">
        <v>49</v>
      </c>
      <c r="AA658" s="8">
        <v>11</v>
      </c>
      <c r="AB658" s="8">
        <v>0</v>
      </c>
      <c r="AC658" s="9">
        <f t="shared" si="90"/>
        <v>51</v>
      </c>
      <c r="AD658" s="12">
        <f t="shared" si="91"/>
        <v>0.31874999999999998</v>
      </c>
      <c r="AE658" s="9" t="s">
        <v>72</v>
      </c>
      <c r="AF658" s="8"/>
      <c r="AG658" s="8"/>
      <c r="AH658" s="8"/>
      <c r="AI658" s="8"/>
      <c r="AJ658" s="8"/>
      <c r="AK658" s="13">
        <f t="shared" si="94"/>
        <v>0.38218750000000001</v>
      </c>
      <c r="AL658" s="13">
        <f t="shared" si="95"/>
        <v>-0.22147321428571429</v>
      </c>
      <c r="AM658" s="14">
        <f t="shared" si="96"/>
        <v>-12.4025</v>
      </c>
    </row>
    <row r="659" spans="1:39" x14ac:dyDescent="0.2">
      <c r="A659" s="8"/>
      <c r="B659" s="8" t="s">
        <v>315</v>
      </c>
      <c r="C659" s="8" t="s">
        <v>317</v>
      </c>
      <c r="D659" s="9">
        <v>27</v>
      </c>
      <c r="E659" s="10" t="s">
        <v>28</v>
      </c>
      <c r="F659" s="10" t="s">
        <v>267</v>
      </c>
      <c r="G659" s="10" t="s">
        <v>267</v>
      </c>
      <c r="H659" s="11">
        <v>0.5</v>
      </c>
      <c r="I659" s="9">
        <v>80</v>
      </c>
      <c r="J659" s="9">
        <v>26</v>
      </c>
      <c r="K659" s="9">
        <v>36</v>
      </c>
      <c r="L659" s="9">
        <v>18</v>
      </c>
      <c r="M659" s="9"/>
      <c r="N659" s="9">
        <f t="shared" si="92"/>
        <v>70</v>
      </c>
      <c r="O659" s="12">
        <f t="shared" si="93"/>
        <v>0.4375</v>
      </c>
      <c r="P659" s="9" t="s">
        <v>72</v>
      </c>
      <c r="Q659" s="9"/>
      <c r="R659" s="9"/>
      <c r="S659" s="9"/>
      <c r="T659" s="9"/>
      <c r="U659" s="9"/>
      <c r="V659" s="8"/>
      <c r="W659" s="11">
        <v>0.5</v>
      </c>
      <c r="X659" s="8">
        <v>80</v>
      </c>
      <c r="Y659" s="8">
        <v>27</v>
      </c>
      <c r="Z659" s="8">
        <v>40</v>
      </c>
      <c r="AA659" s="8">
        <v>13</v>
      </c>
      <c r="AB659" s="8">
        <v>0</v>
      </c>
      <c r="AC659" s="9">
        <f t="shared" si="90"/>
        <v>67</v>
      </c>
      <c r="AD659" s="12">
        <f t="shared" si="91"/>
        <v>0.41875000000000001</v>
      </c>
      <c r="AE659" s="9" t="s">
        <v>72</v>
      </c>
      <c r="AF659" s="8"/>
      <c r="AG659" s="8"/>
      <c r="AH659" s="8"/>
      <c r="AI659" s="8"/>
      <c r="AJ659" s="8"/>
      <c r="AK659" s="13">
        <f t="shared" si="94"/>
        <v>0.44718750000000002</v>
      </c>
      <c r="AL659" s="13">
        <f t="shared" si="95"/>
        <v>-9.6875000000000155E-3</v>
      </c>
      <c r="AM659" s="14">
        <f t="shared" si="96"/>
        <v>-1.5499999999999972</v>
      </c>
    </row>
    <row r="660" spans="1:39" x14ac:dyDescent="0.2">
      <c r="A660" s="8"/>
      <c r="B660" s="8" t="s">
        <v>316</v>
      </c>
      <c r="C660" s="8" t="s">
        <v>328</v>
      </c>
      <c r="D660" s="9">
        <v>41</v>
      </c>
      <c r="E660" s="10" t="s">
        <v>28</v>
      </c>
      <c r="F660" s="10" t="s">
        <v>68</v>
      </c>
      <c r="G660" s="10" t="s">
        <v>68</v>
      </c>
      <c r="H660" s="11">
        <v>0.5</v>
      </c>
      <c r="I660" s="9">
        <v>80</v>
      </c>
      <c r="J660" s="9">
        <v>43</v>
      </c>
      <c r="K660" s="9">
        <v>27</v>
      </c>
      <c r="L660" s="9">
        <v>10</v>
      </c>
      <c r="M660" s="9"/>
      <c r="N660" s="9">
        <f t="shared" si="92"/>
        <v>96</v>
      </c>
      <c r="O660" s="12">
        <f t="shared" si="93"/>
        <v>0.6</v>
      </c>
      <c r="P660" s="9" t="s">
        <v>43</v>
      </c>
      <c r="Q660" s="9">
        <v>11</v>
      </c>
      <c r="R660" s="9">
        <v>6</v>
      </c>
      <c r="S660" s="9">
        <v>5</v>
      </c>
      <c r="T660" s="9">
        <v>0</v>
      </c>
      <c r="U660" s="9">
        <v>0.54500000000000004</v>
      </c>
      <c r="V660" s="8"/>
      <c r="W660" s="11">
        <v>0.5</v>
      </c>
      <c r="X660" s="8">
        <v>80</v>
      </c>
      <c r="Y660" s="8">
        <v>37</v>
      </c>
      <c r="Z660" s="8">
        <v>30</v>
      </c>
      <c r="AA660" s="8">
        <v>13</v>
      </c>
      <c r="AB660" s="8">
        <v>0</v>
      </c>
      <c r="AC660" s="9">
        <f t="shared" si="90"/>
        <v>87</v>
      </c>
      <c r="AD660" s="12">
        <f t="shared" si="91"/>
        <v>0.54374999999999996</v>
      </c>
      <c r="AE660" s="9" t="s">
        <v>43</v>
      </c>
      <c r="AF660" s="8">
        <v>3</v>
      </c>
      <c r="AG660" s="8">
        <v>0</v>
      </c>
      <c r="AH660" s="8">
        <v>3</v>
      </c>
      <c r="AI660" s="8">
        <v>0</v>
      </c>
      <c r="AJ660" s="8">
        <v>0</v>
      </c>
      <c r="AK660" s="13">
        <f t="shared" si="94"/>
        <v>0.5284375</v>
      </c>
      <c r="AL660" s="13">
        <f t="shared" si="95"/>
        <v>7.1562499999999973E-2</v>
      </c>
      <c r="AM660" s="14">
        <f t="shared" si="96"/>
        <v>11.450000000000003</v>
      </c>
    </row>
    <row r="661" spans="1:39" x14ac:dyDescent="0.2">
      <c r="A661" s="8"/>
      <c r="B661" s="8" t="s">
        <v>329</v>
      </c>
      <c r="C661" s="8" t="s">
        <v>328</v>
      </c>
      <c r="D661" s="9">
        <v>41</v>
      </c>
      <c r="E661" s="10" t="s">
        <v>28</v>
      </c>
      <c r="F661" s="10" t="s">
        <v>225</v>
      </c>
      <c r="G661" s="10" t="s">
        <v>225</v>
      </c>
      <c r="H661" s="11">
        <v>0.5</v>
      </c>
      <c r="I661" s="9">
        <v>45</v>
      </c>
      <c r="J661" s="9">
        <v>21</v>
      </c>
      <c r="K661" s="9">
        <v>16</v>
      </c>
      <c r="L661" s="9">
        <v>8</v>
      </c>
      <c r="M661" s="9"/>
      <c r="N661" s="9">
        <f t="shared" si="92"/>
        <v>50</v>
      </c>
      <c r="O661" s="12">
        <f t="shared" si="93"/>
        <v>0.55555555555555558</v>
      </c>
      <c r="P661" s="9" t="s">
        <v>39</v>
      </c>
      <c r="Q661" s="9"/>
      <c r="R661" s="9"/>
      <c r="S661" s="9"/>
      <c r="T661" s="9"/>
      <c r="U661" s="9"/>
      <c r="V661" s="8"/>
      <c r="W661" s="11">
        <v>0.5</v>
      </c>
      <c r="X661" s="8">
        <v>80</v>
      </c>
      <c r="Y661" s="8">
        <v>39</v>
      </c>
      <c r="Z661" s="8">
        <v>20</v>
      </c>
      <c r="AA661" s="8">
        <v>21</v>
      </c>
      <c r="AB661" s="8">
        <v>0</v>
      </c>
      <c r="AC661" s="9">
        <f t="shared" si="90"/>
        <v>99</v>
      </c>
      <c r="AD661" s="12">
        <f t="shared" si="91"/>
        <v>0.61875000000000002</v>
      </c>
      <c r="AE661" s="9" t="s">
        <v>30</v>
      </c>
      <c r="AF661" s="8">
        <v>8</v>
      </c>
      <c r="AG661" s="8">
        <v>4</v>
      </c>
      <c r="AH661" s="8">
        <v>4</v>
      </c>
      <c r="AI661" s="8">
        <v>0</v>
      </c>
      <c r="AJ661" s="8">
        <v>0.5</v>
      </c>
      <c r="AK661" s="13">
        <f t="shared" si="94"/>
        <v>0.57718749999999996</v>
      </c>
      <c r="AL661" s="13">
        <f t="shared" si="95"/>
        <v>-2.1631944444444384E-2</v>
      </c>
      <c r="AM661" s="14">
        <f t="shared" si="96"/>
        <v>-1.9468749999999986</v>
      </c>
    </row>
    <row r="662" spans="1:39" x14ac:dyDescent="0.2">
      <c r="A662" s="8"/>
      <c r="B662" s="8" t="s">
        <v>210</v>
      </c>
      <c r="C662" s="8" t="s">
        <v>328</v>
      </c>
      <c r="D662" s="9">
        <v>48</v>
      </c>
      <c r="E662" s="10" t="s">
        <v>28</v>
      </c>
      <c r="F662" s="10" t="s">
        <v>225</v>
      </c>
      <c r="G662" s="10" t="s">
        <v>225</v>
      </c>
      <c r="H662" s="11">
        <v>0.5</v>
      </c>
      <c r="I662" s="9">
        <v>35</v>
      </c>
      <c r="J662" s="9">
        <v>18</v>
      </c>
      <c r="K662" s="9">
        <v>10</v>
      </c>
      <c r="L662" s="9">
        <v>7</v>
      </c>
      <c r="M662" s="9"/>
      <c r="N662" s="9">
        <f t="shared" si="92"/>
        <v>43</v>
      </c>
      <c r="O662" s="12">
        <f t="shared" si="93"/>
        <v>0.61428571428571432</v>
      </c>
      <c r="P662" s="9" t="s">
        <v>39</v>
      </c>
      <c r="Q662" s="9">
        <v>4</v>
      </c>
      <c r="R662" s="9">
        <v>1</v>
      </c>
      <c r="S662" s="9">
        <v>3</v>
      </c>
      <c r="T662" s="9">
        <v>0</v>
      </c>
      <c r="U662" s="9">
        <v>0.25</v>
      </c>
      <c r="V662" s="8"/>
      <c r="W662" s="11">
        <v>0.5</v>
      </c>
      <c r="X662" s="8">
        <v>80</v>
      </c>
      <c r="Y662" s="8">
        <v>39</v>
      </c>
      <c r="Z662" s="8">
        <v>20</v>
      </c>
      <c r="AA662" s="8">
        <v>21</v>
      </c>
      <c r="AB662" s="8">
        <v>0</v>
      </c>
      <c r="AC662" s="9">
        <f t="shared" si="90"/>
        <v>99</v>
      </c>
      <c r="AD662" s="12">
        <f t="shared" si="91"/>
        <v>0.61875000000000002</v>
      </c>
      <c r="AE662" s="9" t="s">
        <v>30</v>
      </c>
      <c r="AF662" s="8">
        <v>8</v>
      </c>
      <c r="AG662" s="8">
        <v>4</v>
      </c>
      <c r="AH662" s="8">
        <v>4</v>
      </c>
      <c r="AI662" s="8">
        <v>0</v>
      </c>
      <c r="AJ662" s="8">
        <v>0.5</v>
      </c>
      <c r="AK662" s="13">
        <f t="shared" si="94"/>
        <v>0.57718749999999996</v>
      </c>
      <c r="AL662" s="13">
        <f t="shared" si="95"/>
        <v>3.7098214285714359E-2</v>
      </c>
      <c r="AM662" s="14">
        <f t="shared" si="96"/>
        <v>2.5968750000000043</v>
      </c>
    </row>
    <row r="663" spans="1:39" x14ac:dyDescent="0.2">
      <c r="A663" s="8"/>
      <c r="B663" s="8" t="s">
        <v>245</v>
      </c>
      <c r="C663" s="8" t="s">
        <v>328</v>
      </c>
      <c r="D663" s="9">
        <v>45</v>
      </c>
      <c r="E663" s="10" t="s">
        <v>28</v>
      </c>
      <c r="F663" s="10" t="s">
        <v>84</v>
      </c>
      <c r="G663" s="10" t="s">
        <v>85</v>
      </c>
      <c r="H663" s="11">
        <v>0.5</v>
      </c>
      <c r="I663" s="9">
        <v>28</v>
      </c>
      <c r="J663" s="9">
        <v>12</v>
      </c>
      <c r="K663" s="9">
        <v>14</v>
      </c>
      <c r="L663" s="9">
        <v>2</v>
      </c>
      <c r="M663" s="9"/>
      <c r="N663" s="9">
        <f t="shared" si="92"/>
        <v>26</v>
      </c>
      <c r="O663" s="12">
        <f t="shared" si="93"/>
        <v>0.4642857142857143</v>
      </c>
      <c r="P663" s="9" t="s">
        <v>35</v>
      </c>
      <c r="Q663" s="9">
        <v>15</v>
      </c>
      <c r="R663" s="9">
        <v>8</v>
      </c>
      <c r="S663" s="9">
        <v>7</v>
      </c>
      <c r="T663" s="9">
        <v>0</v>
      </c>
      <c r="U663" s="9">
        <v>0.53300000000000003</v>
      </c>
      <c r="V663" s="8"/>
      <c r="W663" s="11">
        <v>0.5</v>
      </c>
      <c r="X663" s="8">
        <v>80</v>
      </c>
      <c r="Y663" s="8">
        <v>31</v>
      </c>
      <c r="Z663" s="8">
        <v>33</v>
      </c>
      <c r="AA663" s="8">
        <v>16</v>
      </c>
      <c r="AB663" s="8">
        <v>0</v>
      </c>
      <c r="AC663" s="9">
        <f t="shared" si="90"/>
        <v>78</v>
      </c>
      <c r="AD663" s="12">
        <f t="shared" si="91"/>
        <v>0.48749999999999999</v>
      </c>
      <c r="AE663" s="9" t="s">
        <v>43</v>
      </c>
      <c r="AF663" s="8">
        <v>3</v>
      </c>
      <c r="AG663" s="8">
        <v>0</v>
      </c>
      <c r="AH663" s="8">
        <v>3</v>
      </c>
      <c r="AI663" s="8">
        <v>0</v>
      </c>
      <c r="AJ663" s="8">
        <v>0</v>
      </c>
      <c r="AK663" s="13">
        <f t="shared" si="94"/>
        <v>0.49187500000000001</v>
      </c>
      <c r="AL663" s="13">
        <f t="shared" si="95"/>
        <v>-2.7589285714285705E-2</v>
      </c>
      <c r="AM663" s="14">
        <f t="shared" si="96"/>
        <v>-1.5450000000000017</v>
      </c>
    </row>
    <row r="664" spans="1:39" x14ac:dyDescent="0.2">
      <c r="A664" s="8"/>
      <c r="B664" s="8" t="s">
        <v>318</v>
      </c>
      <c r="C664" s="8" t="s">
        <v>328</v>
      </c>
      <c r="D664" s="9">
        <v>34</v>
      </c>
      <c r="E664" s="10" t="s">
        <v>28</v>
      </c>
      <c r="F664" s="10" t="s">
        <v>84</v>
      </c>
      <c r="G664" s="10" t="s">
        <v>85</v>
      </c>
      <c r="H664" s="11">
        <v>0.5</v>
      </c>
      <c r="I664" s="9">
        <v>52</v>
      </c>
      <c r="J664" s="9">
        <v>18</v>
      </c>
      <c r="K664" s="9">
        <v>24</v>
      </c>
      <c r="L664" s="9">
        <v>10</v>
      </c>
      <c r="M664" s="9"/>
      <c r="N664" s="9">
        <f t="shared" si="92"/>
        <v>46</v>
      </c>
      <c r="O664" s="12">
        <f t="shared" si="93"/>
        <v>0.44230769230769229</v>
      </c>
      <c r="P664" s="9" t="s">
        <v>35</v>
      </c>
      <c r="Q664" s="9"/>
      <c r="R664" s="9"/>
      <c r="S664" s="9"/>
      <c r="T664" s="9"/>
      <c r="U664" s="9"/>
      <c r="V664" s="8"/>
      <c r="W664" s="11">
        <v>0.5</v>
      </c>
      <c r="X664" s="8">
        <v>80</v>
      </c>
      <c r="Y664" s="8">
        <v>31</v>
      </c>
      <c r="Z664" s="8">
        <v>33</v>
      </c>
      <c r="AA664" s="8">
        <v>16</v>
      </c>
      <c r="AB664" s="8">
        <v>0</v>
      </c>
      <c r="AC664" s="9">
        <f t="shared" si="90"/>
        <v>78</v>
      </c>
      <c r="AD664" s="12">
        <f t="shared" si="91"/>
        <v>0.48749999999999999</v>
      </c>
      <c r="AE664" s="9" t="s">
        <v>43</v>
      </c>
      <c r="AF664" s="8">
        <v>3</v>
      </c>
      <c r="AG664" s="8">
        <v>0</v>
      </c>
      <c r="AH664" s="8">
        <v>3</v>
      </c>
      <c r="AI664" s="8">
        <v>0</v>
      </c>
      <c r="AJ664" s="8">
        <v>0</v>
      </c>
      <c r="AK664" s="13">
        <f t="shared" si="94"/>
        <v>0.49187500000000001</v>
      </c>
      <c r="AL664" s="13">
        <f t="shared" si="95"/>
        <v>-4.9567307692307716E-2</v>
      </c>
      <c r="AM664" s="14">
        <f t="shared" si="96"/>
        <v>-5.1550000000000011</v>
      </c>
    </row>
    <row r="665" spans="1:39" x14ac:dyDescent="0.2">
      <c r="A665" s="8"/>
      <c r="B665" s="8" t="s">
        <v>231</v>
      </c>
      <c r="C665" s="8" t="s">
        <v>328</v>
      </c>
      <c r="D665" s="9">
        <v>46</v>
      </c>
      <c r="E665" s="10" t="s">
        <v>28</v>
      </c>
      <c r="F665" s="10" t="s">
        <v>240</v>
      </c>
      <c r="G665" s="10" t="s">
        <v>240</v>
      </c>
      <c r="H665" s="11">
        <v>0.5</v>
      </c>
      <c r="I665" s="9">
        <v>80</v>
      </c>
      <c r="J665" s="9">
        <v>29</v>
      </c>
      <c r="K665" s="9">
        <v>34</v>
      </c>
      <c r="L665" s="9">
        <v>17</v>
      </c>
      <c r="M665" s="9"/>
      <c r="N665" s="9">
        <f t="shared" si="92"/>
        <v>75</v>
      </c>
      <c r="O665" s="12">
        <f t="shared" si="93"/>
        <v>0.46875</v>
      </c>
      <c r="P665" s="9" t="s">
        <v>39</v>
      </c>
      <c r="Q665" s="9">
        <v>3</v>
      </c>
      <c r="R665" s="9">
        <v>0</v>
      </c>
      <c r="S665" s="9">
        <v>3</v>
      </c>
      <c r="T665" s="9">
        <v>0</v>
      </c>
      <c r="U665" s="9">
        <v>0</v>
      </c>
      <c r="V665" s="8"/>
      <c r="W665" s="11">
        <v>0.5</v>
      </c>
      <c r="X665" s="8">
        <v>80</v>
      </c>
      <c r="Y665" s="8">
        <v>39</v>
      </c>
      <c r="Z665" s="8">
        <v>27</v>
      </c>
      <c r="AA665" s="8">
        <v>14</v>
      </c>
      <c r="AB665" s="8">
        <v>0</v>
      </c>
      <c r="AC665" s="9">
        <f t="shared" si="90"/>
        <v>92</v>
      </c>
      <c r="AD665" s="12">
        <f t="shared" si="91"/>
        <v>0.57499999999999996</v>
      </c>
      <c r="AE665" s="9" t="s">
        <v>39</v>
      </c>
      <c r="AF665" s="8">
        <v>16</v>
      </c>
      <c r="AG665" s="8">
        <v>9</v>
      </c>
      <c r="AH665" s="8">
        <v>7</v>
      </c>
      <c r="AI665" s="8">
        <v>0</v>
      </c>
      <c r="AJ665" s="8">
        <v>0.56300000000000006</v>
      </c>
      <c r="AK665" s="13">
        <f t="shared" si="94"/>
        <v>0.54874999999999996</v>
      </c>
      <c r="AL665" s="13">
        <f t="shared" si="95"/>
        <v>-7.999999999999996E-2</v>
      </c>
      <c r="AM665" s="14">
        <f t="shared" si="96"/>
        <v>-12.799999999999997</v>
      </c>
    </row>
    <row r="666" spans="1:39" x14ac:dyDescent="0.2">
      <c r="A666" s="8"/>
      <c r="B666" s="8" t="s">
        <v>330</v>
      </c>
      <c r="C666" s="8" t="s">
        <v>328</v>
      </c>
      <c r="D666" s="9">
        <v>38</v>
      </c>
      <c r="E666" s="10" t="s">
        <v>28</v>
      </c>
      <c r="F666" s="10" t="s">
        <v>264</v>
      </c>
      <c r="G666" s="10" t="s">
        <v>278</v>
      </c>
      <c r="H666" s="11">
        <v>0.5</v>
      </c>
      <c r="I666" s="9">
        <v>24</v>
      </c>
      <c r="J666" s="9">
        <v>3</v>
      </c>
      <c r="K666" s="9">
        <v>17</v>
      </c>
      <c r="L666" s="9">
        <v>4</v>
      </c>
      <c r="M666" s="9"/>
      <c r="N666" s="9">
        <f t="shared" si="92"/>
        <v>10</v>
      </c>
      <c r="O666" s="12">
        <f t="shared" si="93"/>
        <v>0.20833333333333334</v>
      </c>
      <c r="P666" s="9" t="s">
        <v>72</v>
      </c>
      <c r="Q666" s="9"/>
      <c r="R666" s="9"/>
      <c r="S666" s="9"/>
      <c r="T666" s="9"/>
      <c r="U666" s="9"/>
      <c r="V666" s="8"/>
      <c r="W666" s="11">
        <v>0.5</v>
      </c>
      <c r="X666" s="8">
        <v>80</v>
      </c>
      <c r="Y666" s="8">
        <v>22</v>
      </c>
      <c r="Z666" s="8">
        <v>45</v>
      </c>
      <c r="AA666" s="8">
        <v>13</v>
      </c>
      <c r="AB666" s="8">
        <v>0</v>
      </c>
      <c r="AC666" s="9">
        <f t="shared" si="90"/>
        <v>57</v>
      </c>
      <c r="AD666" s="12">
        <f t="shared" si="91"/>
        <v>0.35625000000000001</v>
      </c>
      <c r="AE666" s="9" t="s">
        <v>72</v>
      </c>
      <c r="AF666" s="8"/>
      <c r="AG666" s="8"/>
      <c r="AH666" s="8"/>
      <c r="AI666" s="8"/>
      <c r="AJ666" s="8"/>
      <c r="AK666" s="13">
        <f t="shared" si="94"/>
        <v>0.40656249999999999</v>
      </c>
      <c r="AL666" s="13">
        <f t="shared" si="95"/>
        <v>-0.19822916666666665</v>
      </c>
      <c r="AM666" s="14">
        <f t="shared" si="96"/>
        <v>-9.5150000000000006</v>
      </c>
    </row>
    <row r="667" spans="1:39" x14ac:dyDescent="0.2">
      <c r="A667" s="8"/>
      <c r="B667" s="8" t="s">
        <v>252</v>
      </c>
      <c r="C667" s="8" t="s">
        <v>328</v>
      </c>
      <c r="D667" s="9">
        <v>40</v>
      </c>
      <c r="E667" s="10" t="s">
        <v>28</v>
      </c>
      <c r="F667" s="10" t="s">
        <v>264</v>
      </c>
      <c r="G667" s="10" t="s">
        <v>278</v>
      </c>
      <c r="H667" s="11">
        <v>0.5</v>
      </c>
      <c r="I667" s="9">
        <v>56</v>
      </c>
      <c r="J667" s="9">
        <v>15</v>
      </c>
      <c r="K667" s="9">
        <v>32</v>
      </c>
      <c r="L667" s="9">
        <v>9</v>
      </c>
      <c r="M667" s="9"/>
      <c r="N667" s="9">
        <f t="shared" si="92"/>
        <v>39</v>
      </c>
      <c r="O667" s="12">
        <f t="shared" si="93"/>
        <v>0.3482142857142857</v>
      </c>
      <c r="P667" s="9" t="s">
        <v>72</v>
      </c>
      <c r="Q667" s="9"/>
      <c r="R667" s="9"/>
      <c r="S667" s="9"/>
      <c r="T667" s="9"/>
      <c r="U667" s="9"/>
      <c r="V667" s="8"/>
      <c r="W667" s="11">
        <v>0.5</v>
      </c>
      <c r="X667" s="8">
        <v>80</v>
      </c>
      <c r="Y667" s="8">
        <v>22</v>
      </c>
      <c r="Z667" s="8">
        <v>45</v>
      </c>
      <c r="AA667" s="8">
        <v>13</v>
      </c>
      <c r="AB667" s="8">
        <v>0</v>
      </c>
      <c r="AC667" s="9">
        <f t="shared" si="90"/>
        <v>57</v>
      </c>
      <c r="AD667" s="12">
        <f t="shared" si="91"/>
        <v>0.35625000000000001</v>
      </c>
      <c r="AE667" s="9" t="s">
        <v>72</v>
      </c>
      <c r="AF667" s="8"/>
      <c r="AG667" s="8"/>
      <c r="AH667" s="8"/>
      <c r="AI667" s="8"/>
      <c r="AJ667" s="8"/>
      <c r="AK667" s="13">
        <f t="shared" si="94"/>
        <v>0.40656249999999999</v>
      </c>
      <c r="AL667" s="13">
        <f t="shared" si="95"/>
        <v>-5.8348214285714295E-2</v>
      </c>
      <c r="AM667" s="14">
        <f t="shared" si="96"/>
        <v>-6.5349999999999966</v>
      </c>
    </row>
    <row r="668" spans="1:39" x14ac:dyDescent="0.2">
      <c r="A668" s="8"/>
      <c r="B668" s="8" t="s">
        <v>331</v>
      </c>
      <c r="C668" s="8" t="s">
        <v>328</v>
      </c>
      <c r="D668" s="9">
        <v>48</v>
      </c>
      <c r="E668" s="10" t="s">
        <v>28</v>
      </c>
      <c r="F668" s="10" t="s">
        <v>87</v>
      </c>
      <c r="G668" s="10" t="s">
        <v>87</v>
      </c>
      <c r="H668" s="11">
        <v>0.5</v>
      </c>
      <c r="I668" s="9">
        <v>11</v>
      </c>
      <c r="J668" s="9">
        <v>3</v>
      </c>
      <c r="K668" s="9">
        <v>8</v>
      </c>
      <c r="L668" s="9">
        <v>0</v>
      </c>
      <c r="M668" s="9"/>
      <c r="N668" s="9">
        <f t="shared" si="92"/>
        <v>6</v>
      </c>
      <c r="O668" s="12">
        <f t="shared" si="93"/>
        <v>0.27272727272727271</v>
      </c>
      <c r="P668" s="9" t="s">
        <v>69</v>
      </c>
      <c r="Q668" s="9"/>
      <c r="R668" s="9"/>
      <c r="S668" s="9"/>
      <c r="T668" s="9"/>
      <c r="U668" s="9"/>
      <c r="V668" s="8"/>
      <c r="W668" s="11">
        <v>0.5</v>
      </c>
      <c r="X668" s="8">
        <v>80</v>
      </c>
      <c r="Y668" s="8">
        <v>19</v>
      </c>
      <c r="Z668" s="8">
        <v>43</v>
      </c>
      <c r="AA668" s="8">
        <v>18</v>
      </c>
      <c r="AB668" s="8">
        <v>0</v>
      </c>
      <c r="AC668" s="9">
        <f t="shared" si="90"/>
        <v>56</v>
      </c>
      <c r="AD668" s="12">
        <f t="shared" si="91"/>
        <v>0.35</v>
      </c>
      <c r="AE668" s="9" t="s">
        <v>72</v>
      </c>
      <c r="AF668" s="8"/>
      <c r="AG668" s="8"/>
      <c r="AH668" s="8"/>
      <c r="AI668" s="8"/>
      <c r="AJ668" s="8"/>
      <c r="AK668" s="13">
        <f t="shared" si="94"/>
        <v>0.40249999999999997</v>
      </c>
      <c r="AL668" s="13">
        <f t="shared" si="95"/>
        <v>-0.12977272727272726</v>
      </c>
      <c r="AM668" s="14">
        <f t="shared" si="96"/>
        <v>-2.8549999999999986</v>
      </c>
    </row>
    <row r="669" spans="1:39" x14ac:dyDescent="0.2">
      <c r="A669" s="8"/>
      <c r="B669" s="8" t="s">
        <v>320</v>
      </c>
      <c r="C669" s="8" t="s">
        <v>328</v>
      </c>
      <c r="D669" s="9">
        <v>39</v>
      </c>
      <c r="E669" s="10" t="s">
        <v>28</v>
      </c>
      <c r="F669" s="10" t="s">
        <v>87</v>
      </c>
      <c r="G669" s="10" t="s">
        <v>87</v>
      </c>
      <c r="H669" s="11">
        <v>0.5</v>
      </c>
      <c r="I669" s="9">
        <v>69</v>
      </c>
      <c r="J669" s="9">
        <v>18</v>
      </c>
      <c r="K669" s="9">
        <v>39</v>
      </c>
      <c r="L669" s="9">
        <v>12</v>
      </c>
      <c r="M669" s="9"/>
      <c r="N669" s="9">
        <f t="shared" si="92"/>
        <v>48</v>
      </c>
      <c r="O669" s="12">
        <f t="shared" si="93"/>
        <v>0.34782608695652173</v>
      </c>
      <c r="P669" s="9" t="s">
        <v>69</v>
      </c>
      <c r="Q669" s="9"/>
      <c r="R669" s="9"/>
      <c r="S669" s="9"/>
      <c r="T669" s="9"/>
      <c r="U669" s="9"/>
      <c r="V669" s="8"/>
      <c r="W669" s="11">
        <v>0.5</v>
      </c>
      <c r="X669" s="8">
        <v>80</v>
      </c>
      <c r="Y669" s="8">
        <v>19</v>
      </c>
      <c r="Z669" s="8">
        <v>43</v>
      </c>
      <c r="AA669" s="8">
        <v>18</v>
      </c>
      <c r="AB669" s="8">
        <v>0</v>
      </c>
      <c r="AC669" s="9">
        <f t="shared" si="90"/>
        <v>56</v>
      </c>
      <c r="AD669" s="12">
        <f t="shared" si="91"/>
        <v>0.35</v>
      </c>
      <c r="AE669" s="9" t="s">
        <v>72</v>
      </c>
      <c r="AF669" s="8"/>
      <c r="AG669" s="8"/>
      <c r="AH669" s="8"/>
      <c r="AI669" s="8"/>
      <c r="AJ669" s="8"/>
      <c r="AK669" s="13">
        <f t="shared" si="94"/>
        <v>0.40249999999999997</v>
      </c>
      <c r="AL669" s="13">
        <f t="shared" si="95"/>
        <v>-5.4673913043478239E-2</v>
      </c>
      <c r="AM669" s="14">
        <f t="shared" si="96"/>
        <v>-7.5449999999999946</v>
      </c>
    </row>
    <row r="670" spans="1:39" x14ac:dyDescent="0.2">
      <c r="A670" s="8"/>
      <c r="B670" s="8" t="s">
        <v>302</v>
      </c>
      <c r="C670" s="8" t="s">
        <v>328</v>
      </c>
      <c r="D670" s="9">
        <v>38</v>
      </c>
      <c r="E670" s="10" t="s">
        <v>28</v>
      </c>
      <c r="F670" s="10" t="s">
        <v>303</v>
      </c>
      <c r="G670" s="10" t="s">
        <v>303</v>
      </c>
      <c r="H670" s="11">
        <v>0.5</v>
      </c>
      <c r="I670" s="9">
        <v>80</v>
      </c>
      <c r="J670" s="9">
        <v>48</v>
      </c>
      <c r="K670" s="9">
        <v>17</v>
      </c>
      <c r="L670" s="9">
        <v>15</v>
      </c>
      <c r="M670" s="9"/>
      <c r="N670" s="9">
        <f t="shared" si="92"/>
        <v>111</v>
      </c>
      <c r="O670" s="12">
        <f t="shared" si="93"/>
        <v>0.69374999999999998</v>
      </c>
      <c r="P670" s="9" t="s">
        <v>30</v>
      </c>
      <c r="Q670" s="9">
        <v>5</v>
      </c>
      <c r="R670" s="9">
        <v>2</v>
      </c>
      <c r="S670" s="9">
        <v>3</v>
      </c>
      <c r="T670" s="9">
        <v>0</v>
      </c>
      <c r="U670" s="9">
        <v>0.4</v>
      </c>
      <c r="V670" s="8"/>
      <c r="W670" s="11">
        <v>0.5</v>
      </c>
      <c r="X670" s="8">
        <v>80</v>
      </c>
      <c r="Y670" s="8">
        <v>29</v>
      </c>
      <c r="Z670" s="8">
        <v>35</v>
      </c>
      <c r="AA670" s="8">
        <v>16</v>
      </c>
      <c r="AB670" s="8">
        <v>0</v>
      </c>
      <c r="AC670" s="9">
        <f t="shared" si="90"/>
        <v>74</v>
      </c>
      <c r="AD670" s="12">
        <f t="shared" si="91"/>
        <v>0.46250000000000002</v>
      </c>
      <c r="AE670" s="9" t="s">
        <v>35</v>
      </c>
      <c r="AF670" s="8">
        <v>9</v>
      </c>
      <c r="AG670" s="8">
        <v>5</v>
      </c>
      <c r="AH670" s="8">
        <v>4</v>
      </c>
      <c r="AI670" s="8">
        <v>0</v>
      </c>
      <c r="AJ670" s="8">
        <v>0.55600000000000005</v>
      </c>
      <c r="AK670" s="13">
        <f t="shared" si="94"/>
        <v>0.47562500000000002</v>
      </c>
      <c r="AL670" s="13">
        <f t="shared" si="95"/>
        <v>0.21812499999999996</v>
      </c>
      <c r="AM670" s="14">
        <f t="shared" si="96"/>
        <v>34.899999999999991</v>
      </c>
    </row>
    <row r="671" spans="1:39" x14ac:dyDescent="0.2">
      <c r="A671" s="8"/>
      <c r="B671" s="8" t="s">
        <v>322</v>
      </c>
      <c r="C671" s="8" t="s">
        <v>328</v>
      </c>
      <c r="D671" s="9">
        <v>35</v>
      </c>
      <c r="E671" s="10" t="s">
        <v>28</v>
      </c>
      <c r="F671" s="10" t="s">
        <v>305</v>
      </c>
      <c r="G671" s="10" t="s">
        <v>306</v>
      </c>
      <c r="H671" s="11">
        <v>0.5</v>
      </c>
      <c r="I671" s="9">
        <v>80</v>
      </c>
      <c r="J671" s="9">
        <v>21</v>
      </c>
      <c r="K671" s="9">
        <v>41</v>
      </c>
      <c r="L671" s="9">
        <v>18</v>
      </c>
      <c r="M671" s="9"/>
      <c r="N671" s="9">
        <f t="shared" si="92"/>
        <v>60</v>
      </c>
      <c r="O671" s="12">
        <f t="shared" si="93"/>
        <v>0.375</v>
      </c>
      <c r="P671" s="9" t="s">
        <v>72</v>
      </c>
      <c r="Q671" s="9"/>
      <c r="R671" s="9"/>
      <c r="S671" s="9"/>
      <c r="T671" s="9"/>
      <c r="U671" s="9"/>
      <c r="V671" s="8"/>
      <c r="W671" s="11">
        <v>0.5</v>
      </c>
      <c r="X671" s="8">
        <v>80</v>
      </c>
      <c r="Y671" s="8">
        <v>21</v>
      </c>
      <c r="Z671" s="8">
        <v>41</v>
      </c>
      <c r="AA671" s="8">
        <v>18</v>
      </c>
      <c r="AB671" s="8">
        <v>0</v>
      </c>
      <c r="AC671" s="9">
        <f t="shared" si="90"/>
        <v>60</v>
      </c>
      <c r="AD671" s="12">
        <f t="shared" si="91"/>
        <v>0.375</v>
      </c>
      <c r="AE671" s="9" t="s">
        <v>35</v>
      </c>
      <c r="AF671" s="8"/>
      <c r="AG671" s="8"/>
      <c r="AH671" s="8"/>
      <c r="AI671" s="8"/>
      <c r="AJ671" s="8"/>
      <c r="AK671" s="13">
        <f t="shared" si="94"/>
        <v>0.41875000000000001</v>
      </c>
      <c r="AL671" s="13">
        <f t="shared" si="95"/>
        <v>-4.3750000000000011E-2</v>
      </c>
      <c r="AM671" s="14">
        <f t="shared" si="96"/>
        <v>-7</v>
      </c>
    </row>
    <row r="672" spans="1:39" x14ac:dyDescent="0.2">
      <c r="A672" s="8"/>
      <c r="B672" s="8" t="s">
        <v>332</v>
      </c>
      <c r="C672" s="8" t="s">
        <v>328</v>
      </c>
      <c r="D672" s="9">
        <v>51</v>
      </c>
      <c r="E672" s="10" t="s">
        <v>28</v>
      </c>
      <c r="F672" s="10" t="s">
        <v>199</v>
      </c>
      <c r="G672" s="10" t="s">
        <v>199</v>
      </c>
      <c r="H672" s="11">
        <v>0.5</v>
      </c>
      <c r="I672" s="9">
        <v>38</v>
      </c>
      <c r="J672" s="9">
        <v>11</v>
      </c>
      <c r="K672" s="9">
        <v>17</v>
      </c>
      <c r="L672" s="9">
        <v>10</v>
      </c>
      <c r="M672" s="9"/>
      <c r="N672" s="9">
        <f t="shared" si="92"/>
        <v>32</v>
      </c>
      <c r="O672" s="12">
        <f t="shared" si="93"/>
        <v>0.42105263157894735</v>
      </c>
      <c r="P672" s="9" t="s">
        <v>35</v>
      </c>
      <c r="Q672" s="9">
        <v>10</v>
      </c>
      <c r="R672" s="9">
        <v>4</v>
      </c>
      <c r="S672" s="9">
        <v>6</v>
      </c>
      <c r="T672" s="9">
        <v>0</v>
      </c>
      <c r="U672" s="9">
        <v>0.4</v>
      </c>
      <c r="V672" s="8"/>
      <c r="W672" s="11">
        <v>0.5</v>
      </c>
      <c r="X672" s="8">
        <v>80</v>
      </c>
      <c r="Y672" s="8">
        <v>43</v>
      </c>
      <c r="Z672" s="8">
        <v>24</v>
      </c>
      <c r="AA672" s="8">
        <v>13</v>
      </c>
      <c r="AB672" s="8">
        <v>0</v>
      </c>
      <c r="AC672" s="9">
        <f t="shared" si="90"/>
        <v>99</v>
      </c>
      <c r="AD672" s="12">
        <f t="shared" si="91"/>
        <v>0.61875000000000002</v>
      </c>
      <c r="AE672" s="9" t="s">
        <v>43</v>
      </c>
      <c r="AF672" s="8">
        <v>4</v>
      </c>
      <c r="AG672" s="8">
        <v>1</v>
      </c>
      <c r="AH672" s="8">
        <v>3</v>
      </c>
      <c r="AI672" s="8">
        <v>0</v>
      </c>
      <c r="AJ672" s="8">
        <v>0.25</v>
      </c>
      <c r="AK672" s="13">
        <f t="shared" si="94"/>
        <v>0.57718749999999996</v>
      </c>
      <c r="AL672" s="13">
        <f t="shared" si="95"/>
        <v>-0.15613486842105262</v>
      </c>
      <c r="AM672" s="14">
        <f t="shared" si="96"/>
        <v>-11.866249999999994</v>
      </c>
    </row>
    <row r="673" spans="1:39" x14ac:dyDescent="0.2">
      <c r="A673" s="8"/>
      <c r="B673" s="8" t="s">
        <v>255</v>
      </c>
      <c r="C673" s="8" t="s">
        <v>328</v>
      </c>
      <c r="D673" s="9">
        <v>48</v>
      </c>
      <c r="E673" s="10" t="s">
        <v>28</v>
      </c>
      <c r="F673" s="10" t="s">
        <v>199</v>
      </c>
      <c r="G673" s="10" t="s">
        <v>199</v>
      </c>
      <c r="H673" s="11">
        <v>0.5</v>
      </c>
      <c r="I673" s="9">
        <v>42</v>
      </c>
      <c r="J673" s="9">
        <v>13</v>
      </c>
      <c r="K673" s="9">
        <v>24</v>
      </c>
      <c r="L673" s="9">
        <v>5</v>
      </c>
      <c r="M673" s="9"/>
      <c r="N673" s="9">
        <f t="shared" si="92"/>
        <v>31</v>
      </c>
      <c r="O673" s="12">
        <f t="shared" si="93"/>
        <v>0.36904761904761907</v>
      </c>
      <c r="P673" s="9" t="s">
        <v>35</v>
      </c>
      <c r="Q673" s="9"/>
      <c r="R673" s="9"/>
      <c r="S673" s="9"/>
      <c r="T673" s="9"/>
      <c r="U673" s="9"/>
      <c r="V673" s="8"/>
      <c r="W673" s="11">
        <v>0.5</v>
      </c>
      <c r="X673" s="8">
        <v>80</v>
      </c>
      <c r="Y673" s="8">
        <v>43</v>
      </c>
      <c r="Z673" s="8">
        <v>24</v>
      </c>
      <c r="AA673" s="8">
        <v>13</v>
      </c>
      <c r="AB673" s="8">
        <v>0</v>
      </c>
      <c r="AC673" s="9">
        <f t="shared" si="90"/>
        <v>99</v>
      </c>
      <c r="AD673" s="12">
        <f t="shared" si="91"/>
        <v>0.61875000000000002</v>
      </c>
      <c r="AE673" s="9" t="s">
        <v>43</v>
      </c>
      <c r="AF673" s="8">
        <v>4</v>
      </c>
      <c r="AG673" s="8">
        <v>1</v>
      </c>
      <c r="AH673" s="8">
        <v>3</v>
      </c>
      <c r="AI673" s="8">
        <v>0</v>
      </c>
      <c r="AJ673" s="8">
        <v>0.25</v>
      </c>
      <c r="AK673" s="13">
        <f t="shared" si="94"/>
        <v>0.57718749999999996</v>
      </c>
      <c r="AL673" s="13">
        <f t="shared" si="95"/>
        <v>-0.2081398809523809</v>
      </c>
      <c r="AM673" s="14">
        <f t="shared" si="96"/>
        <v>-17.483750000000001</v>
      </c>
    </row>
    <row r="674" spans="1:39" x14ac:dyDescent="0.2">
      <c r="A674" s="8"/>
      <c r="B674" s="8" t="s">
        <v>293</v>
      </c>
      <c r="C674" s="8" t="s">
        <v>328</v>
      </c>
      <c r="D674" s="9">
        <v>52</v>
      </c>
      <c r="E674" s="10" t="s">
        <v>28</v>
      </c>
      <c r="F674" s="10" t="s">
        <v>201</v>
      </c>
      <c r="G674" s="10" t="s">
        <v>202</v>
      </c>
      <c r="H674" s="11">
        <v>0.5</v>
      </c>
      <c r="I674" s="9">
        <v>80</v>
      </c>
      <c r="J674" s="9">
        <v>37</v>
      </c>
      <c r="K674" s="9">
        <v>23</v>
      </c>
      <c r="L674" s="9">
        <v>20</v>
      </c>
      <c r="M674" s="9"/>
      <c r="N674" s="9">
        <f t="shared" si="92"/>
        <v>94</v>
      </c>
      <c r="O674" s="12">
        <f t="shared" si="93"/>
        <v>0.58750000000000002</v>
      </c>
      <c r="P674" s="9" t="s">
        <v>30</v>
      </c>
      <c r="Q674" s="9">
        <v>4</v>
      </c>
      <c r="R674" s="9">
        <v>1</v>
      </c>
      <c r="S674" s="9">
        <v>3</v>
      </c>
      <c r="T674" s="9">
        <v>0</v>
      </c>
      <c r="U674" s="9">
        <v>0.25</v>
      </c>
      <c r="V674" s="8"/>
      <c r="W674" s="11">
        <v>0.5</v>
      </c>
      <c r="X674" s="8">
        <v>80</v>
      </c>
      <c r="Y674" s="8">
        <v>35</v>
      </c>
      <c r="Z674" s="8">
        <v>28</v>
      </c>
      <c r="AA674" s="8">
        <v>17</v>
      </c>
      <c r="AB674" s="8">
        <v>0</v>
      </c>
      <c r="AC674" s="9">
        <f t="shared" si="90"/>
        <v>87</v>
      </c>
      <c r="AD674" s="12">
        <f t="shared" si="91"/>
        <v>0.54374999999999996</v>
      </c>
      <c r="AE674" s="9" t="s">
        <v>39</v>
      </c>
      <c r="AF674" s="8">
        <v>19</v>
      </c>
      <c r="AG674" s="8">
        <v>12</v>
      </c>
      <c r="AH674" s="8">
        <v>7</v>
      </c>
      <c r="AI674" s="8">
        <v>0</v>
      </c>
      <c r="AJ674" s="8">
        <v>0.63200000000000001</v>
      </c>
      <c r="AK674" s="13">
        <f t="shared" si="94"/>
        <v>0.5284375</v>
      </c>
      <c r="AL674" s="13">
        <f t="shared" si="95"/>
        <v>5.9062500000000018E-2</v>
      </c>
      <c r="AM674" s="14">
        <f t="shared" si="96"/>
        <v>9.4500000000000028</v>
      </c>
    </row>
    <row r="675" spans="1:39" x14ac:dyDescent="0.2">
      <c r="A675" s="8"/>
      <c r="B675" s="8" t="s">
        <v>292</v>
      </c>
      <c r="C675" s="8" t="s">
        <v>328</v>
      </c>
      <c r="D675" s="9">
        <v>38</v>
      </c>
      <c r="E675" s="10" t="s">
        <v>28</v>
      </c>
      <c r="F675" s="10" t="s">
        <v>29</v>
      </c>
      <c r="G675" s="10" t="s">
        <v>29</v>
      </c>
      <c r="H675" s="11">
        <v>0.5</v>
      </c>
      <c r="I675" s="9">
        <v>80</v>
      </c>
      <c r="J675" s="9">
        <v>46</v>
      </c>
      <c r="K675" s="9">
        <v>17</v>
      </c>
      <c r="L675" s="9">
        <v>17</v>
      </c>
      <c r="M675" s="9"/>
      <c r="N675" s="9">
        <f t="shared" si="92"/>
        <v>109</v>
      </c>
      <c r="O675" s="12">
        <f t="shared" si="93"/>
        <v>0.68125000000000002</v>
      </c>
      <c r="P675" s="9" t="s">
        <v>30</v>
      </c>
      <c r="Q675" s="9">
        <v>5</v>
      </c>
      <c r="R675" s="9">
        <v>2</v>
      </c>
      <c r="S675" s="9">
        <v>3</v>
      </c>
      <c r="T675" s="9">
        <v>0</v>
      </c>
      <c r="U675" s="9">
        <v>0.4</v>
      </c>
      <c r="V675" s="8"/>
      <c r="W675" s="11">
        <v>0.5</v>
      </c>
      <c r="X675" s="8">
        <v>80</v>
      </c>
      <c r="Y675" s="8">
        <v>45</v>
      </c>
      <c r="Z675" s="8">
        <v>22</v>
      </c>
      <c r="AA675" s="8">
        <v>13</v>
      </c>
      <c r="AB675" s="8">
        <v>0</v>
      </c>
      <c r="AC675" s="9">
        <f t="shared" si="90"/>
        <v>103</v>
      </c>
      <c r="AD675" s="12">
        <f t="shared" si="91"/>
        <v>0.64375000000000004</v>
      </c>
      <c r="AE675" s="9" t="s">
        <v>30</v>
      </c>
      <c r="AF675" s="8">
        <v>3</v>
      </c>
      <c r="AG675" s="8">
        <v>0</v>
      </c>
      <c r="AH675" s="8">
        <v>3</v>
      </c>
      <c r="AI675" s="8">
        <v>0</v>
      </c>
      <c r="AJ675" s="8">
        <v>0</v>
      </c>
      <c r="AK675" s="13">
        <f t="shared" si="94"/>
        <v>0.59343750000000006</v>
      </c>
      <c r="AL675" s="13">
        <f t="shared" si="95"/>
        <v>8.781249999999996E-2</v>
      </c>
      <c r="AM675" s="14">
        <f t="shared" si="96"/>
        <v>14.049999999999983</v>
      </c>
    </row>
    <row r="676" spans="1:39" x14ac:dyDescent="0.2">
      <c r="A676" s="8"/>
      <c r="B676" s="8" t="s">
        <v>232</v>
      </c>
      <c r="C676" s="8" t="s">
        <v>328</v>
      </c>
      <c r="D676" s="9">
        <v>49</v>
      </c>
      <c r="E676" s="10" t="s">
        <v>28</v>
      </c>
      <c r="F676" s="10" t="s">
        <v>247</v>
      </c>
      <c r="G676" s="10" t="s">
        <v>247</v>
      </c>
      <c r="H676" s="11">
        <v>0.5</v>
      </c>
      <c r="I676" s="9">
        <v>80</v>
      </c>
      <c r="J676" s="9">
        <v>54</v>
      </c>
      <c r="K676" s="9">
        <v>16</v>
      </c>
      <c r="L676" s="9">
        <v>10</v>
      </c>
      <c r="M676" s="9"/>
      <c r="N676" s="9">
        <f t="shared" si="92"/>
        <v>118</v>
      </c>
      <c r="O676" s="12">
        <f t="shared" si="93"/>
        <v>0.73750000000000004</v>
      </c>
      <c r="P676" s="9" t="s">
        <v>30</v>
      </c>
      <c r="Q676" s="9">
        <v>19</v>
      </c>
      <c r="R676" s="9">
        <v>15</v>
      </c>
      <c r="S676" s="9">
        <v>4</v>
      </c>
      <c r="T676" s="9">
        <v>0</v>
      </c>
      <c r="U676" s="9">
        <v>0.78900000000000003</v>
      </c>
      <c r="V676" s="8" t="s">
        <v>44</v>
      </c>
      <c r="W676" s="11">
        <v>0.5</v>
      </c>
      <c r="X676" s="8">
        <v>80</v>
      </c>
      <c r="Y676" s="8">
        <v>48</v>
      </c>
      <c r="Z676" s="8">
        <v>18</v>
      </c>
      <c r="AA676" s="8">
        <v>14</v>
      </c>
      <c r="AB676" s="8">
        <v>0</v>
      </c>
      <c r="AC676" s="9">
        <f t="shared" si="90"/>
        <v>110</v>
      </c>
      <c r="AD676" s="12">
        <f t="shared" si="91"/>
        <v>0.6875</v>
      </c>
      <c r="AE676" s="9" t="s">
        <v>30</v>
      </c>
      <c r="AF676" s="8">
        <v>18</v>
      </c>
      <c r="AG676" s="8">
        <v>15</v>
      </c>
      <c r="AH676" s="8">
        <v>3</v>
      </c>
      <c r="AI676" s="8">
        <v>0</v>
      </c>
      <c r="AJ676" s="8">
        <v>0.83299999999999996</v>
      </c>
      <c r="AK676" s="13">
        <f t="shared" si="94"/>
        <v>0.62187499999999996</v>
      </c>
      <c r="AL676" s="13">
        <f t="shared" si="95"/>
        <v>0.11562500000000009</v>
      </c>
      <c r="AM676" s="14">
        <f t="shared" si="96"/>
        <v>18.5</v>
      </c>
    </row>
    <row r="677" spans="1:39" x14ac:dyDescent="0.2">
      <c r="A677" s="8"/>
      <c r="B677" s="8" t="s">
        <v>333</v>
      </c>
      <c r="C677" s="8" t="s">
        <v>328</v>
      </c>
      <c r="D677" s="9">
        <v>44</v>
      </c>
      <c r="E677" s="10" t="s">
        <v>28</v>
      </c>
      <c r="F677" s="10" t="s">
        <v>92</v>
      </c>
      <c r="G677" s="10" t="s">
        <v>92</v>
      </c>
      <c r="H677" s="11">
        <v>0.5</v>
      </c>
      <c r="I677" s="9">
        <v>80</v>
      </c>
      <c r="J677" s="9">
        <v>39</v>
      </c>
      <c r="K677" s="9">
        <v>27</v>
      </c>
      <c r="L677" s="9">
        <v>14</v>
      </c>
      <c r="M677" s="9"/>
      <c r="N677" s="9">
        <f t="shared" si="92"/>
        <v>92</v>
      </c>
      <c r="O677" s="12">
        <f t="shared" si="93"/>
        <v>0.57499999999999996</v>
      </c>
      <c r="P677" s="9" t="s">
        <v>43</v>
      </c>
      <c r="Q677" s="9">
        <v>10</v>
      </c>
      <c r="R677" s="9">
        <v>5</v>
      </c>
      <c r="S677" s="9">
        <v>5</v>
      </c>
      <c r="T677" s="9">
        <v>0</v>
      </c>
      <c r="U677" s="9">
        <v>0.5</v>
      </c>
      <c r="V677" s="8"/>
      <c r="W677" s="11">
        <v>0.5</v>
      </c>
      <c r="X677" s="8">
        <v>80</v>
      </c>
      <c r="Y677" s="8">
        <v>30</v>
      </c>
      <c r="Z677" s="8">
        <v>36</v>
      </c>
      <c r="AA677" s="8">
        <v>14</v>
      </c>
      <c r="AB677" s="8">
        <v>0</v>
      </c>
      <c r="AC677" s="9">
        <f t="shared" si="90"/>
        <v>74</v>
      </c>
      <c r="AD677" s="12">
        <f t="shared" si="91"/>
        <v>0.46250000000000002</v>
      </c>
      <c r="AE677" s="9" t="s">
        <v>35</v>
      </c>
      <c r="AF677" s="8">
        <v>14</v>
      </c>
      <c r="AG677" s="8">
        <v>7</v>
      </c>
      <c r="AH677" s="8">
        <v>7</v>
      </c>
      <c r="AI677" s="8">
        <v>0</v>
      </c>
      <c r="AJ677" s="8">
        <v>0.5</v>
      </c>
      <c r="AK677" s="13">
        <f t="shared" si="94"/>
        <v>0.47562500000000002</v>
      </c>
      <c r="AL677" s="13">
        <f t="shared" si="95"/>
        <v>9.9374999999999936E-2</v>
      </c>
      <c r="AM677" s="14">
        <f t="shared" si="96"/>
        <v>15.899999999999991</v>
      </c>
    </row>
    <row r="678" spans="1:39" x14ac:dyDescent="0.2">
      <c r="A678" s="8"/>
      <c r="B678" s="8" t="s">
        <v>295</v>
      </c>
      <c r="C678" s="8" t="s">
        <v>328</v>
      </c>
      <c r="D678" s="9">
        <v>40</v>
      </c>
      <c r="E678" s="10" t="s">
        <v>28</v>
      </c>
      <c r="F678" s="10" t="s">
        <v>207</v>
      </c>
      <c r="G678" s="10" t="s">
        <v>207</v>
      </c>
      <c r="H678" s="11">
        <v>0.5</v>
      </c>
      <c r="I678" s="9">
        <v>8</v>
      </c>
      <c r="J678" s="9">
        <v>4</v>
      </c>
      <c r="K678" s="9">
        <v>2</v>
      </c>
      <c r="L678" s="9">
        <v>2</v>
      </c>
      <c r="M678" s="9"/>
      <c r="N678" s="9">
        <f t="shared" si="92"/>
        <v>10</v>
      </c>
      <c r="O678" s="12">
        <f t="shared" si="93"/>
        <v>0.625</v>
      </c>
      <c r="P678" s="9" t="s">
        <v>39</v>
      </c>
      <c r="Q678" s="9">
        <v>4</v>
      </c>
      <c r="R678" s="9">
        <v>1</v>
      </c>
      <c r="S678" s="9">
        <v>3</v>
      </c>
      <c r="T678" s="9">
        <v>0</v>
      </c>
      <c r="U678" s="9">
        <v>0.25</v>
      </c>
      <c r="V678" s="8"/>
      <c r="W678" s="11">
        <v>0.5</v>
      </c>
      <c r="X678" s="8">
        <v>80</v>
      </c>
      <c r="Y678" s="8">
        <v>41</v>
      </c>
      <c r="Z678" s="8">
        <v>24</v>
      </c>
      <c r="AA678" s="8">
        <v>15</v>
      </c>
      <c r="AB678" s="8">
        <v>0</v>
      </c>
      <c r="AC678" s="9">
        <f t="shared" si="90"/>
        <v>97</v>
      </c>
      <c r="AD678" s="12">
        <f t="shared" si="91"/>
        <v>0.60624999999999996</v>
      </c>
      <c r="AE678" s="9" t="s">
        <v>43</v>
      </c>
      <c r="AF678" s="8">
        <v>12</v>
      </c>
      <c r="AG678" s="8">
        <v>6</v>
      </c>
      <c r="AH678" s="8">
        <v>6</v>
      </c>
      <c r="AI678" s="8">
        <v>0</v>
      </c>
      <c r="AJ678" s="8">
        <v>0.5</v>
      </c>
      <c r="AK678" s="13">
        <f t="shared" si="94"/>
        <v>0.56906250000000003</v>
      </c>
      <c r="AL678" s="13">
        <f t="shared" si="95"/>
        <v>5.5937499999999973E-2</v>
      </c>
      <c r="AM678" s="14">
        <f t="shared" si="96"/>
        <v>0.89499999999999957</v>
      </c>
    </row>
    <row r="679" spans="1:39" x14ac:dyDescent="0.2">
      <c r="A679" s="8"/>
      <c r="B679" s="8" t="s">
        <v>296</v>
      </c>
      <c r="C679" s="8" t="s">
        <v>328</v>
      </c>
      <c r="D679" s="9">
        <v>39</v>
      </c>
      <c r="E679" s="10" t="s">
        <v>28</v>
      </c>
      <c r="F679" s="10" t="s">
        <v>207</v>
      </c>
      <c r="G679" s="10" t="s">
        <v>207</v>
      </c>
      <c r="H679" s="11">
        <v>0.5</v>
      </c>
      <c r="I679" s="9">
        <v>72</v>
      </c>
      <c r="J679" s="9">
        <v>34</v>
      </c>
      <c r="K679" s="9">
        <v>29</v>
      </c>
      <c r="L679" s="9">
        <v>9</v>
      </c>
      <c r="M679" s="9"/>
      <c r="N679" s="9">
        <f t="shared" si="92"/>
        <v>77</v>
      </c>
      <c r="O679" s="12">
        <f t="shared" si="93"/>
        <v>0.53472222222222221</v>
      </c>
      <c r="P679" s="9" t="s">
        <v>39</v>
      </c>
      <c r="Q679" s="9"/>
      <c r="R679" s="9"/>
      <c r="S679" s="9"/>
      <c r="T679" s="9"/>
      <c r="U679" s="9"/>
      <c r="V679" s="8"/>
      <c r="W679" s="11">
        <v>0.5</v>
      </c>
      <c r="X679" s="8">
        <v>80</v>
      </c>
      <c r="Y679" s="8">
        <v>41</v>
      </c>
      <c r="Z679" s="8">
        <v>24</v>
      </c>
      <c r="AA679" s="8">
        <v>15</v>
      </c>
      <c r="AB679" s="8">
        <v>0</v>
      </c>
      <c r="AC679" s="9">
        <f t="shared" si="90"/>
        <v>97</v>
      </c>
      <c r="AD679" s="12">
        <f t="shared" si="91"/>
        <v>0.60624999999999996</v>
      </c>
      <c r="AE679" s="9" t="s">
        <v>43</v>
      </c>
      <c r="AF679" s="8">
        <v>12</v>
      </c>
      <c r="AG679" s="8">
        <v>6</v>
      </c>
      <c r="AH679" s="8">
        <v>6</v>
      </c>
      <c r="AI679" s="8">
        <v>0</v>
      </c>
      <c r="AJ679" s="8">
        <v>0.5</v>
      </c>
      <c r="AK679" s="13">
        <f t="shared" si="94"/>
        <v>0.56906250000000003</v>
      </c>
      <c r="AL679" s="13">
        <f t="shared" si="95"/>
        <v>-3.4340277777777817E-2</v>
      </c>
      <c r="AM679" s="14">
        <f t="shared" si="96"/>
        <v>-4.9450000000000074</v>
      </c>
    </row>
    <row r="680" spans="1:39" x14ac:dyDescent="0.2">
      <c r="A680" s="8"/>
      <c r="B680" s="8" t="s">
        <v>300</v>
      </c>
      <c r="C680" s="8" t="s">
        <v>328</v>
      </c>
      <c r="D680" s="9">
        <v>46</v>
      </c>
      <c r="E680" s="10" t="s">
        <v>28</v>
      </c>
      <c r="F680" s="10" t="s">
        <v>208</v>
      </c>
      <c r="G680" s="10" t="s">
        <v>208</v>
      </c>
      <c r="H680" s="11">
        <v>0.5</v>
      </c>
      <c r="I680" s="9">
        <v>80</v>
      </c>
      <c r="J680" s="9">
        <v>31</v>
      </c>
      <c r="K680" s="9">
        <v>36</v>
      </c>
      <c r="L680" s="9">
        <v>13</v>
      </c>
      <c r="M680" s="9"/>
      <c r="N680" s="9">
        <f t="shared" si="92"/>
        <v>75</v>
      </c>
      <c r="O680" s="12">
        <f t="shared" si="93"/>
        <v>0.46875</v>
      </c>
      <c r="P680" s="9" t="s">
        <v>35</v>
      </c>
      <c r="Q680" s="9">
        <v>5</v>
      </c>
      <c r="R680" s="9">
        <v>2</v>
      </c>
      <c r="S680" s="9">
        <v>3</v>
      </c>
      <c r="T680" s="9">
        <v>0</v>
      </c>
      <c r="U680" s="9">
        <v>0.4</v>
      </c>
      <c r="V680" s="8"/>
      <c r="W680" s="11">
        <v>0.5</v>
      </c>
      <c r="X680" s="8">
        <v>80</v>
      </c>
      <c r="Y680" s="8">
        <v>30</v>
      </c>
      <c r="Z680" s="8">
        <v>37</v>
      </c>
      <c r="AA680" s="8">
        <v>13</v>
      </c>
      <c r="AB680" s="8">
        <v>0</v>
      </c>
      <c r="AC680" s="9">
        <f t="shared" si="90"/>
        <v>73</v>
      </c>
      <c r="AD680" s="12">
        <f t="shared" si="91"/>
        <v>0.45624999999999999</v>
      </c>
      <c r="AE680" s="9" t="s">
        <v>39</v>
      </c>
      <c r="AF680" s="8">
        <v>5</v>
      </c>
      <c r="AG680" s="8">
        <v>2</v>
      </c>
      <c r="AH680" s="8">
        <v>3</v>
      </c>
      <c r="AI680" s="8">
        <v>0</v>
      </c>
      <c r="AJ680" s="8">
        <v>0.4</v>
      </c>
      <c r="AK680" s="13">
        <f t="shared" si="94"/>
        <v>0.4715625</v>
      </c>
      <c r="AL680" s="13">
        <f t="shared" si="95"/>
        <v>-2.8124999999999956E-3</v>
      </c>
      <c r="AM680" s="14">
        <f t="shared" si="96"/>
        <v>-0.45000000000000284</v>
      </c>
    </row>
    <row r="681" spans="1:39" x14ac:dyDescent="0.2">
      <c r="A681" s="8"/>
      <c r="B681" s="8" t="s">
        <v>325</v>
      </c>
      <c r="C681" s="8" t="s">
        <v>328</v>
      </c>
      <c r="D681" s="9">
        <v>35</v>
      </c>
      <c r="E681" s="10" t="s">
        <v>28</v>
      </c>
      <c r="F681" s="10" t="s">
        <v>308</v>
      </c>
      <c r="G681" s="10" t="s">
        <v>309</v>
      </c>
      <c r="H681" s="11">
        <v>0.5</v>
      </c>
      <c r="I681" s="9">
        <v>80</v>
      </c>
      <c r="J681" s="9">
        <v>33</v>
      </c>
      <c r="K681" s="9">
        <v>31</v>
      </c>
      <c r="L681" s="9">
        <v>16</v>
      </c>
      <c r="M681" s="9"/>
      <c r="N681" s="9">
        <f t="shared" si="92"/>
        <v>82</v>
      </c>
      <c r="O681" s="12">
        <f t="shared" si="93"/>
        <v>0.51249999999999996</v>
      </c>
      <c r="P681" s="9" t="s">
        <v>35</v>
      </c>
      <c r="Q681" s="9">
        <v>16</v>
      </c>
      <c r="R681" s="9">
        <v>7</v>
      </c>
      <c r="S681" s="9">
        <v>9</v>
      </c>
      <c r="T681" s="9">
        <v>0</v>
      </c>
      <c r="U681" s="9">
        <v>0.438</v>
      </c>
      <c r="V681" s="8"/>
      <c r="W681" s="11">
        <v>0.5</v>
      </c>
      <c r="X681" s="8">
        <v>80</v>
      </c>
      <c r="Y681" s="8">
        <v>30</v>
      </c>
      <c r="Z681" s="8">
        <v>32</v>
      </c>
      <c r="AA681" s="8">
        <v>18</v>
      </c>
      <c r="AB681" s="8">
        <v>0</v>
      </c>
      <c r="AC681" s="9">
        <f t="shared" si="90"/>
        <v>78</v>
      </c>
      <c r="AD681" s="12">
        <f t="shared" si="91"/>
        <v>0.48749999999999999</v>
      </c>
      <c r="AE681" s="9" t="s">
        <v>35</v>
      </c>
      <c r="AF681" s="8">
        <v>5</v>
      </c>
      <c r="AG681" s="8">
        <v>2</v>
      </c>
      <c r="AH681" s="8">
        <v>3</v>
      </c>
      <c r="AI681" s="8">
        <v>0</v>
      </c>
      <c r="AJ681" s="8">
        <v>0.4</v>
      </c>
      <c r="AK681" s="13">
        <f t="shared" si="94"/>
        <v>0.49187500000000001</v>
      </c>
      <c r="AL681" s="13">
        <f t="shared" si="95"/>
        <v>2.0624999999999949E-2</v>
      </c>
      <c r="AM681" s="14">
        <f t="shared" si="96"/>
        <v>3.2999999999999972</v>
      </c>
    </row>
    <row r="682" spans="1:39" x14ac:dyDescent="0.2">
      <c r="A682" s="8"/>
      <c r="B682" s="8" t="s">
        <v>194</v>
      </c>
      <c r="C682" s="8" t="s">
        <v>328</v>
      </c>
      <c r="D682" s="9">
        <v>55</v>
      </c>
      <c r="E682" s="10" t="s">
        <v>28</v>
      </c>
      <c r="F682" s="10" t="s">
        <v>209</v>
      </c>
      <c r="G682" s="10" t="s">
        <v>209</v>
      </c>
      <c r="H682" s="11">
        <v>0.5</v>
      </c>
      <c r="I682" s="9">
        <v>12</v>
      </c>
      <c r="J682" s="9">
        <v>4</v>
      </c>
      <c r="K682" s="9">
        <v>6</v>
      </c>
      <c r="L682" s="9">
        <v>2</v>
      </c>
      <c r="M682" s="9"/>
      <c r="N682" s="9">
        <f t="shared" si="92"/>
        <v>10</v>
      </c>
      <c r="O682" s="12">
        <f t="shared" si="93"/>
        <v>0.41666666666666669</v>
      </c>
      <c r="P682" s="9" t="s">
        <v>39</v>
      </c>
      <c r="Q682" s="9">
        <v>10</v>
      </c>
      <c r="R682" s="9">
        <v>5</v>
      </c>
      <c r="S682" s="9">
        <v>5</v>
      </c>
      <c r="T682" s="9">
        <v>0</v>
      </c>
      <c r="U682" s="9">
        <v>0.5</v>
      </c>
      <c r="V682" s="8"/>
      <c r="W682" s="11">
        <v>0.5</v>
      </c>
      <c r="X682" s="8">
        <v>80</v>
      </c>
      <c r="Y682" s="8">
        <v>45</v>
      </c>
      <c r="Z682" s="8">
        <v>18</v>
      </c>
      <c r="AA682" s="8">
        <v>17</v>
      </c>
      <c r="AB682" s="8">
        <v>0</v>
      </c>
      <c r="AC682" s="9">
        <f t="shared" si="90"/>
        <v>107</v>
      </c>
      <c r="AD682" s="12">
        <f t="shared" si="91"/>
        <v>0.66874999999999996</v>
      </c>
      <c r="AE682" s="9" t="s">
        <v>30</v>
      </c>
      <c r="AF682" s="8">
        <v>11</v>
      </c>
      <c r="AG682" s="8">
        <v>5</v>
      </c>
      <c r="AH682" s="8">
        <v>6</v>
      </c>
      <c r="AI682" s="8">
        <v>0</v>
      </c>
      <c r="AJ682" s="8">
        <v>0.45500000000000002</v>
      </c>
      <c r="AK682" s="13">
        <f t="shared" si="94"/>
        <v>0.60968749999999994</v>
      </c>
      <c r="AL682" s="13">
        <f t="shared" si="95"/>
        <v>-0.19302083333333325</v>
      </c>
      <c r="AM682" s="14">
        <f t="shared" si="96"/>
        <v>-4.6324999999999985</v>
      </c>
    </row>
    <row r="683" spans="1:39" x14ac:dyDescent="0.2">
      <c r="A683" s="8"/>
      <c r="B683" s="8" t="s">
        <v>310</v>
      </c>
      <c r="C683" s="8" t="s">
        <v>328</v>
      </c>
      <c r="D683" s="9">
        <v>42</v>
      </c>
      <c r="E683" s="10" t="s">
        <v>28</v>
      </c>
      <c r="F683" s="10" t="s">
        <v>209</v>
      </c>
      <c r="G683" s="10" t="s">
        <v>209</v>
      </c>
      <c r="H683" s="11">
        <v>0.5</v>
      </c>
      <c r="I683" s="9">
        <v>68</v>
      </c>
      <c r="J683" s="9">
        <v>28</v>
      </c>
      <c r="K683" s="9">
        <v>34</v>
      </c>
      <c r="L683" s="9">
        <v>6</v>
      </c>
      <c r="M683" s="9"/>
      <c r="N683" s="9">
        <f t="shared" si="92"/>
        <v>62</v>
      </c>
      <c r="O683" s="12">
        <f t="shared" si="93"/>
        <v>0.45588235294117646</v>
      </c>
      <c r="P683" s="9" t="s">
        <v>39</v>
      </c>
      <c r="Q683" s="9"/>
      <c r="R683" s="9"/>
      <c r="S683" s="9"/>
      <c r="T683" s="9"/>
      <c r="U683" s="9"/>
      <c r="V683" s="8"/>
      <c r="W683" s="11">
        <v>0.5</v>
      </c>
      <c r="X683" s="8">
        <v>80</v>
      </c>
      <c r="Y683" s="8">
        <v>45</v>
      </c>
      <c r="Z683" s="8">
        <v>18</v>
      </c>
      <c r="AA683" s="8">
        <v>17</v>
      </c>
      <c r="AB683" s="8">
        <v>0</v>
      </c>
      <c r="AC683" s="9">
        <f t="shared" si="90"/>
        <v>107</v>
      </c>
      <c r="AD683" s="12">
        <f t="shared" si="91"/>
        <v>0.66874999999999996</v>
      </c>
      <c r="AE683" s="9" t="s">
        <v>30</v>
      </c>
      <c r="AF683" s="8">
        <v>11</v>
      </c>
      <c r="AG683" s="8">
        <v>5</v>
      </c>
      <c r="AH683" s="8">
        <v>6</v>
      </c>
      <c r="AI683" s="8">
        <v>0</v>
      </c>
      <c r="AJ683" s="8">
        <v>0.45500000000000002</v>
      </c>
      <c r="AK683" s="13">
        <f t="shared" si="94"/>
        <v>0.60968749999999994</v>
      </c>
      <c r="AL683" s="13">
        <f t="shared" si="95"/>
        <v>-0.15380514705882348</v>
      </c>
      <c r="AM683" s="14">
        <f t="shared" si="96"/>
        <v>-20.91749999999999</v>
      </c>
    </row>
    <row r="684" spans="1:39" x14ac:dyDescent="0.2">
      <c r="A684" s="8"/>
      <c r="B684" s="8" t="s">
        <v>326</v>
      </c>
      <c r="C684" s="8" t="s">
        <v>328</v>
      </c>
      <c r="D684" s="9">
        <v>47</v>
      </c>
      <c r="E684" s="10" t="s">
        <v>28</v>
      </c>
      <c r="F684" s="10" t="s">
        <v>41</v>
      </c>
      <c r="G684" s="10" t="s">
        <v>41</v>
      </c>
      <c r="H684" s="11">
        <v>0.5</v>
      </c>
      <c r="I684" s="9">
        <v>80</v>
      </c>
      <c r="J684" s="9">
        <v>20</v>
      </c>
      <c r="K684" s="9">
        <v>44</v>
      </c>
      <c r="L684" s="9">
        <v>16</v>
      </c>
      <c r="M684" s="9"/>
      <c r="N684" s="9">
        <f t="shared" si="92"/>
        <v>56</v>
      </c>
      <c r="O684" s="12">
        <f t="shared" si="93"/>
        <v>0.35</v>
      </c>
      <c r="P684" s="9" t="s">
        <v>72</v>
      </c>
      <c r="Q684" s="9"/>
      <c r="R684" s="9"/>
      <c r="S684" s="9"/>
      <c r="T684" s="9"/>
      <c r="U684" s="9"/>
      <c r="V684" s="8"/>
      <c r="W684" s="11">
        <v>0.5</v>
      </c>
      <c r="X684" s="8">
        <v>80</v>
      </c>
      <c r="Y684" s="8">
        <v>28</v>
      </c>
      <c r="Z684" s="8">
        <v>37</v>
      </c>
      <c r="AA684" s="8">
        <v>15</v>
      </c>
      <c r="AB684" s="8">
        <v>0</v>
      </c>
      <c r="AC684" s="9">
        <f t="shared" si="90"/>
        <v>71</v>
      </c>
      <c r="AD684" s="12">
        <f t="shared" si="91"/>
        <v>0.44374999999999998</v>
      </c>
      <c r="AE684" s="9" t="s">
        <v>72</v>
      </c>
      <c r="AF684" s="8">
        <v>3</v>
      </c>
      <c r="AG684" s="8">
        <v>0</v>
      </c>
      <c r="AH684" s="8">
        <v>3</v>
      </c>
      <c r="AI684" s="8">
        <v>0</v>
      </c>
      <c r="AJ684" s="8">
        <v>0</v>
      </c>
      <c r="AK684" s="13">
        <f t="shared" si="94"/>
        <v>0.4634375</v>
      </c>
      <c r="AL684" s="13">
        <f t="shared" si="95"/>
        <v>-0.11343750000000002</v>
      </c>
      <c r="AM684" s="14">
        <f t="shared" si="96"/>
        <v>-18.150000000000006</v>
      </c>
    </row>
    <row r="685" spans="1:39" x14ac:dyDescent="0.2">
      <c r="A685" s="8"/>
      <c r="B685" s="8" t="s">
        <v>297</v>
      </c>
      <c r="C685" s="8" t="s">
        <v>328</v>
      </c>
      <c r="D685" s="9">
        <v>44</v>
      </c>
      <c r="E685" s="10" t="s">
        <v>28</v>
      </c>
      <c r="F685" s="10" t="s">
        <v>233</v>
      </c>
      <c r="G685" s="10" t="s">
        <v>233</v>
      </c>
      <c r="H685" s="11">
        <v>0.5</v>
      </c>
      <c r="I685" s="9">
        <v>75</v>
      </c>
      <c r="J685" s="9">
        <v>26</v>
      </c>
      <c r="K685" s="9">
        <v>33</v>
      </c>
      <c r="L685" s="9">
        <v>16</v>
      </c>
      <c r="M685" s="9"/>
      <c r="N685" s="9">
        <f t="shared" si="92"/>
        <v>68</v>
      </c>
      <c r="O685" s="12">
        <f t="shared" si="93"/>
        <v>0.45333333333333331</v>
      </c>
      <c r="P685" s="9" t="s">
        <v>43</v>
      </c>
      <c r="Q685" s="9"/>
      <c r="R685" s="9"/>
      <c r="S685" s="9"/>
      <c r="T685" s="9"/>
      <c r="U685" s="9"/>
      <c r="V685" s="8"/>
      <c r="W685" s="11">
        <v>0.5</v>
      </c>
      <c r="X685" s="8">
        <v>80</v>
      </c>
      <c r="Y685" s="8">
        <v>28</v>
      </c>
      <c r="Z685" s="8">
        <v>32</v>
      </c>
      <c r="AA685" s="8">
        <v>20</v>
      </c>
      <c r="AB685" s="8">
        <v>0</v>
      </c>
      <c r="AC685" s="9">
        <f t="shared" si="90"/>
        <v>76</v>
      </c>
      <c r="AD685" s="12">
        <f t="shared" si="91"/>
        <v>0.47499999999999998</v>
      </c>
      <c r="AE685" s="9" t="s">
        <v>39</v>
      </c>
      <c r="AF685" s="8">
        <v>3</v>
      </c>
      <c r="AG685" s="8">
        <v>0</v>
      </c>
      <c r="AH685" s="8">
        <v>3</v>
      </c>
      <c r="AI685" s="8">
        <v>0</v>
      </c>
      <c r="AJ685" s="8">
        <v>0</v>
      </c>
      <c r="AK685" s="13">
        <f t="shared" si="94"/>
        <v>0.48375000000000001</v>
      </c>
      <c r="AL685" s="13">
        <f t="shared" si="95"/>
        <v>-3.0416666666666703E-2</v>
      </c>
      <c r="AM685" s="14">
        <f t="shared" si="96"/>
        <v>-4.5625</v>
      </c>
    </row>
    <row r="686" spans="1:39" x14ac:dyDescent="0.2">
      <c r="A686" s="8"/>
      <c r="B686" s="8" t="s">
        <v>288</v>
      </c>
      <c r="C686" s="8" t="s">
        <v>328</v>
      </c>
      <c r="D686" s="9">
        <v>47</v>
      </c>
      <c r="E686" s="10" t="s">
        <v>28</v>
      </c>
      <c r="F686" s="10" t="s">
        <v>233</v>
      </c>
      <c r="G686" s="10" t="s">
        <v>233</v>
      </c>
      <c r="H686" s="11">
        <v>0.5</v>
      </c>
      <c r="I686" s="9">
        <v>5</v>
      </c>
      <c r="J686" s="9">
        <v>4</v>
      </c>
      <c r="K686" s="9">
        <v>0</v>
      </c>
      <c r="L686" s="9">
        <v>1</v>
      </c>
      <c r="M686" s="9"/>
      <c r="N686" s="9">
        <f t="shared" si="92"/>
        <v>9</v>
      </c>
      <c r="O686" s="12">
        <f t="shared" si="93"/>
        <v>0.9</v>
      </c>
      <c r="P686" s="9" t="s">
        <v>43</v>
      </c>
      <c r="Q686" s="9">
        <v>17</v>
      </c>
      <c r="R686" s="9">
        <v>11</v>
      </c>
      <c r="S686" s="9">
        <v>6</v>
      </c>
      <c r="T686" s="9">
        <v>0</v>
      </c>
      <c r="U686" s="9">
        <v>0.64700000000000002</v>
      </c>
      <c r="V686" s="8" t="s">
        <v>334</v>
      </c>
      <c r="W686" s="11">
        <v>0.5</v>
      </c>
      <c r="X686" s="8">
        <v>80</v>
      </c>
      <c r="Y686" s="8">
        <v>28</v>
      </c>
      <c r="Z686" s="8">
        <v>32</v>
      </c>
      <c r="AA686" s="8">
        <v>20</v>
      </c>
      <c r="AB686" s="8">
        <v>0</v>
      </c>
      <c r="AC686" s="9">
        <f t="shared" si="90"/>
        <v>76</v>
      </c>
      <c r="AD686" s="12">
        <f t="shared" si="91"/>
        <v>0.47499999999999998</v>
      </c>
      <c r="AE686" s="9" t="s">
        <v>39</v>
      </c>
      <c r="AF686" s="8">
        <v>3</v>
      </c>
      <c r="AG686" s="8">
        <v>0</v>
      </c>
      <c r="AH686" s="8">
        <v>3</v>
      </c>
      <c r="AI686" s="8">
        <v>0</v>
      </c>
      <c r="AJ686" s="8">
        <v>0</v>
      </c>
      <c r="AK686" s="13">
        <f t="shared" si="94"/>
        <v>0.48375000000000001</v>
      </c>
      <c r="AL686" s="13">
        <f t="shared" si="95"/>
        <v>0.41625000000000001</v>
      </c>
      <c r="AM686" s="14">
        <f t="shared" si="96"/>
        <v>4.1624999999999996</v>
      </c>
    </row>
    <row r="687" spans="1:39" x14ac:dyDescent="0.2">
      <c r="A687" s="8"/>
      <c r="B687" s="8" t="s">
        <v>335</v>
      </c>
      <c r="C687" s="8" t="s">
        <v>328</v>
      </c>
      <c r="D687" s="9">
        <v>46</v>
      </c>
      <c r="E687" s="10" t="s">
        <v>28</v>
      </c>
      <c r="F687" s="10" t="s">
        <v>313</v>
      </c>
      <c r="G687" s="10" t="s">
        <v>314</v>
      </c>
      <c r="H687" s="11">
        <v>0.5</v>
      </c>
      <c r="I687" s="9">
        <v>80</v>
      </c>
      <c r="J687" s="9">
        <v>33</v>
      </c>
      <c r="K687" s="9">
        <v>33</v>
      </c>
      <c r="L687" s="9">
        <v>14</v>
      </c>
      <c r="M687" s="9"/>
      <c r="N687" s="9">
        <f t="shared" si="92"/>
        <v>80</v>
      </c>
      <c r="O687" s="12">
        <f t="shared" si="93"/>
        <v>0.5</v>
      </c>
      <c r="P687" s="9" t="s">
        <v>43</v>
      </c>
      <c r="Q687" s="9">
        <v>4</v>
      </c>
      <c r="R687" s="9">
        <v>1</v>
      </c>
      <c r="S687" s="9">
        <v>3</v>
      </c>
      <c r="T687" s="9">
        <v>0</v>
      </c>
      <c r="U687" s="9">
        <v>0.25</v>
      </c>
      <c r="V687" s="8" t="s">
        <v>99</v>
      </c>
      <c r="W687" s="11">
        <v>0.5</v>
      </c>
      <c r="X687" s="8">
        <v>80</v>
      </c>
      <c r="Y687" s="8">
        <v>9</v>
      </c>
      <c r="Z687" s="8">
        <v>57</v>
      </c>
      <c r="AA687" s="8">
        <v>14</v>
      </c>
      <c r="AB687" s="8">
        <v>0</v>
      </c>
      <c r="AC687" s="9">
        <f t="shared" si="90"/>
        <v>32</v>
      </c>
      <c r="AD687" s="12">
        <f t="shared" si="91"/>
        <v>0.2</v>
      </c>
      <c r="AE687" s="9" t="s">
        <v>69</v>
      </c>
      <c r="AF687" s="8"/>
      <c r="AG687" s="8"/>
      <c r="AH687" s="8"/>
      <c r="AI687" s="8"/>
      <c r="AJ687" s="8"/>
      <c r="AK687" s="13">
        <f t="shared" si="94"/>
        <v>0.30499999999999999</v>
      </c>
      <c r="AL687" s="13">
        <f t="shared" si="95"/>
        <v>0.19500000000000001</v>
      </c>
      <c r="AM687" s="14">
        <f t="shared" si="96"/>
        <v>31.200000000000003</v>
      </c>
    </row>
    <row r="688" spans="1:39" x14ac:dyDescent="0.2">
      <c r="A688" s="8"/>
      <c r="B688" s="8" t="s">
        <v>336</v>
      </c>
      <c r="C688" s="8" t="s">
        <v>328</v>
      </c>
      <c r="D688" s="9">
        <v>39</v>
      </c>
      <c r="E688" s="10" t="s">
        <v>28</v>
      </c>
      <c r="F688" s="10" t="s">
        <v>267</v>
      </c>
      <c r="G688" s="10" t="s">
        <v>267</v>
      </c>
      <c r="H688" s="11">
        <v>0.5</v>
      </c>
      <c r="I688" s="9">
        <v>66</v>
      </c>
      <c r="J688" s="9">
        <v>25</v>
      </c>
      <c r="K688" s="9">
        <v>28</v>
      </c>
      <c r="L688" s="9">
        <v>13</v>
      </c>
      <c r="M688" s="9"/>
      <c r="N688" s="9">
        <f t="shared" si="92"/>
        <v>63</v>
      </c>
      <c r="O688" s="12">
        <f t="shared" si="93"/>
        <v>0.47727272727272729</v>
      </c>
      <c r="P688" s="9" t="s">
        <v>72</v>
      </c>
      <c r="Q688" s="9"/>
      <c r="R688" s="9"/>
      <c r="S688" s="9"/>
      <c r="T688" s="9"/>
      <c r="U688" s="9"/>
      <c r="V688" s="8"/>
      <c r="W688" s="11">
        <v>0.5</v>
      </c>
      <c r="X688" s="8">
        <v>80</v>
      </c>
      <c r="Y688" s="8">
        <v>26</v>
      </c>
      <c r="Z688" s="8">
        <v>36</v>
      </c>
      <c r="AA688" s="8">
        <v>18</v>
      </c>
      <c r="AB688" s="8">
        <v>0</v>
      </c>
      <c r="AC688" s="9">
        <f t="shared" si="90"/>
        <v>70</v>
      </c>
      <c r="AD688" s="12">
        <f t="shared" si="91"/>
        <v>0.4375</v>
      </c>
      <c r="AE688" s="9" t="s">
        <v>72</v>
      </c>
      <c r="AF688" s="8"/>
      <c r="AG688" s="8"/>
      <c r="AH688" s="8"/>
      <c r="AI688" s="8"/>
      <c r="AJ688" s="8"/>
      <c r="AK688" s="13">
        <f t="shared" si="94"/>
        <v>0.45937499999999998</v>
      </c>
      <c r="AL688" s="13">
        <f t="shared" si="95"/>
        <v>1.7897727272727315E-2</v>
      </c>
      <c r="AM688" s="14">
        <f t="shared" si="96"/>
        <v>2.3625000000000043</v>
      </c>
    </row>
    <row r="689" spans="1:39" x14ac:dyDescent="0.2">
      <c r="A689" s="8"/>
      <c r="B689" s="8" t="s">
        <v>315</v>
      </c>
      <c r="C689" s="8" t="s">
        <v>328</v>
      </c>
      <c r="D689" s="9">
        <v>28</v>
      </c>
      <c r="E689" s="10" t="s">
        <v>28</v>
      </c>
      <c r="F689" s="10" t="s">
        <v>267</v>
      </c>
      <c r="G689" s="10" t="s">
        <v>267</v>
      </c>
      <c r="H689" s="11">
        <v>0.5</v>
      </c>
      <c r="I689" s="9">
        <v>13</v>
      </c>
      <c r="J689" s="9">
        <v>1</v>
      </c>
      <c r="K689" s="9">
        <v>12</v>
      </c>
      <c r="L689" s="9">
        <v>0</v>
      </c>
      <c r="M689" s="9"/>
      <c r="N689" s="9">
        <f t="shared" si="92"/>
        <v>2</v>
      </c>
      <c r="O689" s="12">
        <f t="shared" si="93"/>
        <v>7.6923076923076927E-2</v>
      </c>
      <c r="P689" s="9" t="s">
        <v>72</v>
      </c>
      <c r="Q689" s="9"/>
      <c r="R689" s="9"/>
      <c r="S689" s="9"/>
      <c r="T689" s="9"/>
      <c r="U689" s="9"/>
      <c r="V689" s="8"/>
      <c r="W689" s="11">
        <v>0.5</v>
      </c>
      <c r="X689" s="8">
        <v>80</v>
      </c>
      <c r="Y689" s="8">
        <v>26</v>
      </c>
      <c r="Z689" s="8">
        <v>36</v>
      </c>
      <c r="AA689" s="8">
        <v>18</v>
      </c>
      <c r="AB689" s="8">
        <v>0</v>
      </c>
      <c r="AC689" s="9">
        <f t="shared" si="90"/>
        <v>70</v>
      </c>
      <c r="AD689" s="12">
        <f t="shared" si="91"/>
        <v>0.4375</v>
      </c>
      <c r="AE689" s="9" t="s">
        <v>72</v>
      </c>
      <c r="AF689" s="8"/>
      <c r="AG689" s="8"/>
      <c r="AH689" s="8"/>
      <c r="AI689" s="8"/>
      <c r="AJ689" s="8"/>
      <c r="AK689" s="13">
        <f t="shared" si="94"/>
        <v>0.45937499999999998</v>
      </c>
      <c r="AL689" s="13">
        <f t="shared" si="95"/>
        <v>-0.38245192307692305</v>
      </c>
      <c r="AM689" s="14">
        <f t="shared" si="96"/>
        <v>-9.9437499999999996</v>
      </c>
    </row>
    <row r="690" spans="1:39" x14ac:dyDescent="0.2">
      <c r="A690" s="8"/>
      <c r="B690" s="8" t="s">
        <v>337</v>
      </c>
      <c r="C690" s="8" t="s">
        <v>328</v>
      </c>
      <c r="D690" s="9">
        <v>39</v>
      </c>
      <c r="E690" s="10" t="s">
        <v>28</v>
      </c>
      <c r="F690" s="10" t="s">
        <v>267</v>
      </c>
      <c r="G690" s="10" t="s">
        <v>267</v>
      </c>
      <c r="H690" s="11">
        <v>0.5</v>
      </c>
      <c r="I690" s="9">
        <v>1</v>
      </c>
      <c r="J690" s="9">
        <v>0</v>
      </c>
      <c r="K690" s="9">
        <v>1</v>
      </c>
      <c r="L690" s="9">
        <v>0</v>
      </c>
      <c r="M690" s="9"/>
      <c r="N690" s="9">
        <f t="shared" si="92"/>
        <v>0</v>
      </c>
      <c r="O690" s="12">
        <f t="shared" si="93"/>
        <v>0</v>
      </c>
      <c r="P690" s="9" t="s">
        <v>72</v>
      </c>
      <c r="Q690" s="9"/>
      <c r="R690" s="9"/>
      <c r="S690" s="9"/>
      <c r="T690" s="9"/>
      <c r="U690" s="9"/>
      <c r="V690" s="8"/>
      <c r="W690" s="11">
        <v>0.5</v>
      </c>
      <c r="X690" s="8">
        <v>80</v>
      </c>
      <c r="Y690" s="8">
        <v>26</v>
      </c>
      <c r="Z690" s="8">
        <v>36</v>
      </c>
      <c r="AA690" s="8">
        <v>18</v>
      </c>
      <c r="AB690" s="8">
        <v>0</v>
      </c>
      <c r="AC690" s="9">
        <f t="shared" si="90"/>
        <v>70</v>
      </c>
      <c r="AD690" s="12">
        <f t="shared" si="91"/>
        <v>0.4375</v>
      </c>
      <c r="AE690" s="9" t="s">
        <v>72</v>
      </c>
      <c r="AF690" s="8"/>
      <c r="AG690" s="8"/>
      <c r="AH690" s="8"/>
      <c r="AI690" s="8"/>
      <c r="AJ690" s="8"/>
      <c r="AK690" s="13">
        <f t="shared" si="94"/>
        <v>0.45937499999999998</v>
      </c>
      <c r="AL690" s="13">
        <f t="shared" si="95"/>
        <v>-0.45937499999999998</v>
      </c>
      <c r="AM690" s="14">
        <f t="shared" si="96"/>
        <v>-0.91874999999999996</v>
      </c>
    </row>
    <row r="691" spans="1:39" x14ac:dyDescent="0.2">
      <c r="A691" s="8"/>
      <c r="B691" s="8" t="s">
        <v>316</v>
      </c>
      <c r="C691" s="8" t="s">
        <v>338</v>
      </c>
      <c r="D691" s="9">
        <v>42</v>
      </c>
      <c r="E691" s="10" t="s">
        <v>28</v>
      </c>
      <c r="F691" s="10" t="s">
        <v>68</v>
      </c>
      <c r="G691" s="10" t="s">
        <v>68</v>
      </c>
      <c r="H691" s="11">
        <v>0.5</v>
      </c>
      <c r="I691" s="9">
        <v>80</v>
      </c>
      <c r="J691" s="9">
        <v>50</v>
      </c>
      <c r="K691" s="9">
        <v>20</v>
      </c>
      <c r="L691" s="9">
        <v>10</v>
      </c>
      <c r="M691" s="9"/>
      <c r="N691" s="9">
        <f t="shared" si="92"/>
        <v>110</v>
      </c>
      <c r="O691" s="12">
        <f t="shared" si="93"/>
        <v>0.6875</v>
      </c>
      <c r="P691" s="9" t="s">
        <v>30</v>
      </c>
      <c r="Q691" s="9">
        <v>17</v>
      </c>
      <c r="R691" s="9">
        <v>9</v>
      </c>
      <c r="S691" s="9">
        <v>8</v>
      </c>
      <c r="T691" s="9">
        <v>0</v>
      </c>
      <c r="U691" s="9">
        <v>0.52900000000000003</v>
      </c>
      <c r="V691" s="8"/>
      <c r="W691" s="11">
        <v>0.5</v>
      </c>
      <c r="X691" s="8">
        <v>80</v>
      </c>
      <c r="Y691" s="8">
        <v>43</v>
      </c>
      <c r="Z691" s="8">
        <v>27</v>
      </c>
      <c r="AA691" s="8">
        <v>10</v>
      </c>
      <c r="AB691" s="8">
        <v>0</v>
      </c>
      <c r="AC691" s="9">
        <f t="shared" si="90"/>
        <v>96</v>
      </c>
      <c r="AD691" s="12">
        <f t="shared" si="91"/>
        <v>0.6</v>
      </c>
      <c r="AE691" s="9" t="s">
        <v>43</v>
      </c>
      <c r="AF691" s="8">
        <v>11</v>
      </c>
      <c r="AG691" s="8">
        <v>6</v>
      </c>
      <c r="AH691" s="8">
        <v>5</v>
      </c>
      <c r="AI691" s="8">
        <v>0</v>
      </c>
      <c r="AJ691" s="8">
        <v>0.54500000000000004</v>
      </c>
      <c r="AK691" s="13">
        <f t="shared" si="94"/>
        <v>0.56499999999999995</v>
      </c>
      <c r="AL691" s="13">
        <f t="shared" si="95"/>
        <v>0.12250000000000005</v>
      </c>
      <c r="AM691" s="14">
        <f t="shared" si="96"/>
        <v>19.600000000000009</v>
      </c>
    </row>
    <row r="692" spans="1:39" x14ac:dyDescent="0.2">
      <c r="A692" s="8"/>
      <c r="B692" s="8" t="s">
        <v>210</v>
      </c>
      <c r="C692" s="8" t="s">
        <v>338</v>
      </c>
      <c r="D692" s="9">
        <v>49</v>
      </c>
      <c r="E692" s="10" t="s">
        <v>28</v>
      </c>
      <c r="F692" s="10" t="s">
        <v>225</v>
      </c>
      <c r="G692" s="10" t="s">
        <v>225</v>
      </c>
      <c r="H692" s="11">
        <v>0.5</v>
      </c>
      <c r="I692" s="9">
        <v>80</v>
      </c>
      <c r="J692" s="9">
        <v>38</v>
      </c>
      <c r="K692" s="9">
        <v>29</v>
      </c>
      <c r="L692" s="9">
        <v>13</v>
      </c>
      <c r="M692" s="9"/>
      <c r="N692" s="9">
        <f t="shared" si="92"/>
        <v>89</v>
      </c>
      <c r="O692" s="12">
        <f t="shared" si="93"/>
        <v>0.55625000000000002</v>
      </c>
      <c r="P692" s="9" t="s">
        <v>39</v>
      </c>
      <c r="Q692" s="9">
        <v>10</v>
      </c>
      <c r="R692" s="9">
        <v>6</v>
      </c>
      <c r="S692" s="9">
        <v>4</v>
      </c>
      <c r="T692" s="9">
        <v>0</v>
      </c>
      <c r="U692" s="9">
        <v>0.6</v>
      </c>
      <c r="V692" s="8"/>
      <c r="W692" s="11">
        <v>0.5</v>
      </c>
      <c r="X692" s="8">
        <v>80</v>
      </c>
      <c r="Y692" s="8">
        <v>39</v>
      </c>
      <c r="Z692" s="8">
        <v>26</v>
      </c>
      <c r="AA692" s="8">
        <v>15</v>
      </c>
      <c r="AB692" s="8">
        <v>0</v>
      </c>
      <c r="AC692" s="9">
        <f t="shared" si="90"/>
        <v>93</v>
      </c>
      <c r="AD692" s="12">
        <f t="shared" si="91"/>
        <v>0.58125000000000004</v>
      </c>
      <c r="AE692" s="9" t="s">
        <v>39</v>
      </c>
      <c r="AF692" s="8">
        <v>4</v>
      </c>
      <c r="AG692" s="8">
        <v>1</v>
      </c>
      <c r="AH692" s="8">
        <v>3</v>
      </c>
      <c r="AI692" s="8">
        <v>0</v>
      </c>
      <c r="AJ692" s="8">
        <v>0.25</v>
      </c>
      <c r="AK692" s="13">
        <f t="shared" si="94"/>
        <v>0.55281250000000004</v>
      </c>
      <c r="AL692" s="13">
        <f t="shared" si="95"/>
        <v>3.4374999999999822E-3</v>
      </c>
      <c r="AM692" s="14">
        <f t="shared" si="96"/>
        <v>0.54999999999999716</v>
      </c>
    </row>
    <row r="693" spans="1:39" x14ac:dyDescent="0.2">
      <c r="A693" s="8"/>
      <c r="B693" s="8" t="s">
        <v>339</v>
      </c>
      <c r="C693" s="8" t="s">
        <v>338</v>
      </c>
      <c r="D693" s="9">
        <v>49</v>
      </c>
      <c r="E693" s="10" t="s">
        <v>28</v>
      </c>
      <c r="F693" s="10" t="s">
        <v>84</v>
      </c>
      <c r="G693" s="10" t="s">
        <v>85</v>
      </c>
      <c r="H693" s="11">
        <v>0.5</v>
      </c>
      <c r="I693" s="9">
        <v>80</v>
      </c>
      <c r="J693" s="9">
        <v>47</v>
      </c>
      <c r="K693" s="9">
        <v>23</v>
      </c>
      <c r="L693" s="9">
        <v>10</v>
      </c>
      <c r="M693" s="9"/>
      <c r="N693" s="9">
        <f t="shared" si="92"/>
        <v>104</v>
      </c>
      <c r="O693" s="12">
        <f t="shared" si="93"/>
        <v>0.65</v>
      </c>
      <c r="P693" s="9" t="s">
        <v>30</v>
      </c>
      <c r="Q693" s="9">
        <v>13</v>
      </c>
      <c r="R693" s="9">
        <v>7</v>
      </c>
      <c r="S693" s="9">
        <v>6</v>
      </c>
      <c r="T693" s="9">
        <v>0</v>
      </c>
      <c r="U693" s="9">
        <v>0.53800000000000003</v>
      </c>
      <c r="V693" s="8" t="s">
        <v>99</v>
      </c>
      <c r="W693" s="11">
        <v>0.5</v>
      </c>
      <c r="X693" s="8">
        <v>80</v>
      </c>
      <c r="Y693" s="8">
        <v>30</v>
      </c>
      <c r="Z693" s="8">
        <v>38</v>
      </c>
      <c r="AA693" s="8">
        <v>12</v>
      </c>
      <c r="AB693" s="8">
        <v>0</v>
      </c>
      <c r="AC693" s="9">
        <f t="shared" ref="AC693:AC756" si="97">2*Y693+AA693+AB693</f>
        <v>72</v>
      </c>
      <c r="AD693" s="12">
        <f t="shared" ref="AD693:AD756" si="98">AC693/SUM(Y693:AB693)/2</f>
        <v>0.45</v>
      </c>
      <c r="AE693" s="9" t="s">
        <v>35</v>
      </c>
      <c r="AF693" s="8">
        <v>15</v>
      </c>
      <c r="AG693" s="8">
        <v>8</v>
      </c>
      <c r="AH693" s="8">
        <v>7</v>
      </c>
      <c r="AI693" s="8">
        <v>0</v>
      </c>
      <c r="AJ693" s="8">
        <v>0.53300000000000003</v>
      </c>
      <c r="AK693" s="13">
        <f t="shared" si="94"/>
        <v>0.46750000000000003</v>
      </c>
      <c r="AL693" s="13">
        <f t="shared" si="95"/>
        <v>0.1825</v>
      </c>
      <c r="AM693" s="14">
        <f t="shared" si="96"/>
        <v>29.199999999999989</v>
      </c>
    </row>
    <row r="694" spans="1:39" x14ac:dyDescent="0.2">
      <c r="A694" s="8"/>
      <c r="B694" s="8" t="s">
        <v>340</v>
      </c>
      <c r="C694" s="8" t="s">
        <v>338</v>
      </c>
      <c r="D694" s="9">
        <v>51</v>
      </c>
      <c r="E694" s="10" t="s">
        <v>28</v>
      </c>
      <c r="F694" s="10" t="s">
        <v>240</v>
      </c>
      <c r="G694" s="10" t="s">
        <v>240</v>
      </c>
      <c r="H694" s="11">
        <v>0.5</v>
      </c>
      <c r="I694" s="9">
        <v>80</v>
      </c>
      <c r="J694" s="9">
        <v>32</v>
      </c>
      <c r="K694" s="9">
        <v>34</v>
      </c>
      <c r="L694" s="9">
        <v>14</v>
      </c>
      <c r="M694" s="9"/>
      <c r="N694" s="9">
        <f t="shared" si="92"/>
        <v>78</v>
      </c>
      <c r="O694" s="12">
        <f t="shared" si="93"/>
        <v>0.48749999999999999</v>
      </c>
      <c r="P694" s="9" t="s">
        <v>43</v>
      </c>
      <c r="Q694" s="9">
        <v>9</v>
      </c>
      <c r="R694" s="9">
        <v>4</v>
      </c>
      <c r="S694" s="9">
        <v>5</v>
      </c>
      <c r="T694" s="9">
        <v>0</v>
      </c>
      <c r="U694" s="9">
        <v>0.44400000000000001</v>
      </c>
      <c r="V694" s="8"/>
      <c r="W694" s="11">
        <v>0.5</v>
      </c>
      <c r="X694" s="8">
        <v>80</v>
      </c>
      <c r="Y694" s="8">
        <v>29</v>
      </c>
      <c r="Z694" s="8">
        <v>34</v>
      </c>
      <c r="AA694" s="8">
        <v>17</v>
      </c>
      <c r="AB694" s="8">
        <v>0</v>
      </c>
      <c r="AC694" s="9">
        <f t="shared" si="97"/>
        <v>75</v>
      </c>
      <c r="AD694" s="12">
        <f t="shared" si="98"/>
        <v>0.46875</v>
      </c>
      <c r="AE694" s="9" t="s">
        <v>39</v>
      </c>
      <c r="AF694" s="8">
        <v>3</v>
      </c>
      <c r="AG694" s="8">
        <v>0</v>
      </c>
      <c r="AH694" s="8">
        <v>3</v>
      </c>
      <c r="AI694" s="8">
        <v>0</v>
      </c>
      <c r="AJ694" s="8">
        <v>0</v>
      </c>
      <c r="AK694" s="13">
        <f t="shared" si="94"/>
        <v>0.47968749999999999</v>
      </c>
      <c r="AL694" s="13">
        <f t="shared" si="95"/>
        <v>7.8125E-3</v>
      </c>
      <c r="AM694" s="14">
        <f t="shared" si="96"/>
        <v>1.25</v>
      </c>
    </row>
    <row r="695" spans="1:39" x14ac:dyDescent="0.2">
      <c r="A695" s="8"/>
      <c r="B695" s="8" t="s">
        <v>341</v>
      </c>
      <c r="C695" s="8" t="s">
        <v>338</v>
      </c>
      <c r="D695" s="9">
        <v>41</v>
      </c>
      <c r="E695" s="10" t="s">
        <v>28</v>
      </c>
      <c r="F695" s="10" t="s">
        <v>87</v>
      </c>
      <c r="G695" s="10" t="s">
        <v>87</v>
      </c>
      <c r="H695" s="11">
        <v>0.5</v>
      </c>
      <c r="I695" s="9">
        <v>80</v>
      </c>
      <c r="J695" s="9">
        <v>21</v>
      </c>
      <c r="K695" s="9">
        <v>44</v>
      </c>
      <c r="L695" s="9">
        <v>15</v>
      </c>
      <c r="M695" s="9"/>
      <c r="N695" s="9">
        <f t="shared" si="92"/>
        <v>57</v>
      </c>
      <c r="O695" s="12">
        <f t="shared" si="93"/>
        <v>0.35625000000000001</v>
      </c>
      <c r="P695" s="9" t="s">
        <v>72</v>
      </c>
      <c r="Q695" s="9"/>
      <c r="R695" s="9"/>
      <c r="S695" s="9"/>
      <c r="T695" s="9"/>
      <c r="U695" s="9"/>
      <c r="V695" s="8"/>
      <c r="W695" s="11">
        <v>0.5</v>
      </c>
      <c r="X695" s="8">
        <v>80</v>
      </c>
      <c r="Y695" s="8">
        <v>21</v>
      </c>
      <c r="Z695" s="8">
        <v>47</v>
      </c>
      <c r="AA695" s="8">
        <v>12</v>
      </c>
      <c r="AB695" s="8">
        <v>0</v>
      </c>
      <c r="AC695" s="9">
        <f t="shared" si="97"/>
        <v>54</v>
      </c>
      <c r="AD695" s="12">
        <f t="shared" si="98"/>
        <v>0.33750000000000002</v>
      </c>
      <c r="AE695" s="9" t="s">
        <v>69</v>
      </c>
      <c r="AF695" s="8"/>
      <c r="AG695" s="8"/>
      <c r="AH695" s="8"/>
      <c r="AI695" s="8"/>
      <c r="AJ695" s="8"/>
      <c r="AK695" s="13">
        <f t="shared" si="94"/>
        <v>0.39437500000000003</v>
      </c>
      <c r="AL695" s="13">
        <f t="shared" si="95"/>
        <v>-3.812500000000002E-2</v>
      </c>
      <c r="AM695" s="14">
        <f t="shared" si="96"/>
        <v>-6.1000000000000085</v>
      </c>
    </row>
    <row r="696" spans="1:39" x14ac:dyDescent="0.2">
      <c r="A696" s="8"/>
      <c r="B696" s="8" t="s">
        <v>302</v>
      </c>
      <c r="C696" s="8" t="s">
        <v>338</v>
      </c>
      <c r="D696" s="9">
        <v>39</v>
      </c>
      <c r="E696" s="10" t="s">
        <v>28</v>
      </c>
      <c r="F696" s="10" t="s">
        <v>303</v>
      </c>
      <c r="G696" s="10" t="s">
        <v>303</v>
      </c>
      <c r="H696" s="11">
        <v>0.5</v>
      </c>
      <c r="I696" s="9">
        <v>80</v>
      </c>
      <c r="J696" s="9">
        <v>47</v>
      </c>
      <c r="K696" s="9">
        <v>21</v>
      </c>
      <c r="L696" s="9">
        <v>12</v>
      </c>
      <c r="M696" s="9"/>
      <c r="N696" s="9">
        <f t="shared" si="92"/>
        <v>106</v>
      </c>
      <c r="O696" s="12">
        <f t="shared" si="93"/>
        <v>0.66249999999999998</v>
      </c>
      <c r="P696" s="9" t="s">
        <v>30</v>
      </c>
      <c r="Q696" s="9">
        <v>16</v>
      </c>
      <c r="R696" s="9">
        <v>11</v>
      </c>
      <c r="S696" s="9">
        <v>5</v>
      </c>
      <c r="T696" s="9">
        <v>0</v>
      </c>
      <c r="U696" s="9">
        <v>0.68800000000000006</v>
      </c>
      <c r="V696" s="8" t="s">
        <v>334</v>
      </c>
      <c r="W696" s="11">
        <v>0.5</v>
      </c>
      <c r="X696" s="8">
        <v>80</v>
      </c>
      <c r="Y696" s="8">
        <v>48</v>
      </c>
      <c r="Z696" s="8">
        <v>17</v>
      </c>
      <c r="AA696" s="8">
        <v>15</v>
      </c>
      <c r="AB696" s="8">
        <v>0</v>
      </c>
      <c r="AC696" s="9">
        <f t="shared" si="97"/>
        <v>111</v>
      </c>
      <c r="AD696" s="12">
        <f t="shared" si="98"/>
        <v>0.69374999999999998</v>
      </c>
      <c r="AE696" s="9" t="s">
        <v>30</v>
      </c>
      <c r="AF696" s="8">
        <v>5</v>
      </c>
      <c r="AG696" s="8">
        <v>2</v>
      </c>
      <c r="AH696" s="8">
        <v>3</v>
      </c>
      <c r="AI696" s="8">
        <v>0</v>
      </c>
      <c r="AJ696" s="8">
        <v>0.4</v>
      </c>
      <c r="AK696" s="13">
        <f t="shared" si="94"/>
        <v>0.62593750000000004</v>
      </c>
      <c r="AL696" s="13">
        <f t="shared" si="95"/>
        <v>3.6562499999999942E-2</v>
      </c>
      <c r="AM696" s="14">
        <f t="shared" si="96"/>
        <v>5.8499999999999943</v>
      </c>
    </row>
    <row r="697" spans="1:39" x14ac:dyDescent="0.2">
      <c r="A697" s="8"/>
      <c r="B697" s="8" t="s">
        <v>342</v>
      </c>
      <c r="C697" s="8" t="s">
        <v>338</v>
      </c>
      <c r="D697" s="9">
        <v>39</v>
      </c>
      <c r="E697" s="10" t="s">
        <v>28</v>
      </c>
      <c r="F697" s="10" t="s">
        <v>305</v>
      </c>
      <c r="G697" s="10" t="s">
        <v>306</v>
      </c>
      <c r="H697" s="11">
        <v>0.5</v>
      </c>
      <c r="I697" s="9">
        <v>13</v>
      </c>
      <c r="J697" s="9">
        <v>3</v>
      </c>
      <c r="K697" s="9">
        <v>9</v>
      </c>
      <c r="L697" s="9">
        <v>1</v>
      </c>
      <c r="M697" s="9"/>
      <c r="N697" s="9">
        <f t="shared" si="92"/>
        <v>7</v>
      </c>
      <c r="O697" s="12">
        <f t="shared" si="93"/>
        <v>0.26923076923076922</v>
      </c>
      <c r="P697" s="9" t="s">
        <v>72</v>
      </c>
      <c r="Q697" s="9"/>
      <c r="R697" s="9"/>
      <c r="S697" s="9"/>
      <c r="T697" s="9"/>
      <c r="U697" s="9"/>
      <c r="V697" s="8"/>
      <c r="W697" s="11">
        <v>0.5</v>
      </c>
      <c r="X697" s="8">
        <v>80</v>
      </c>
      <c r="Y697" s="8">
        <v>21</v>
      </c>
      <c r="Z697" s="8">
        <v>41</v>
      </c>
      <c r="AA697" s="8">
        <v>18</v>
      </c>
      <c r="AB697" s="8">
        <v>0</v>
      </c>
      <c r="AC697" s="9">
        <f t="shared" si="97"/>
        <v>60</v>
      </c>
      <c r="AD697" s="12">
        <f t="shared" si="98"/>
        <v>0.375</v>
      </c>
      <c r="AE697" s="9" t="s">
        <v>72</v>
      </c>
      <c r="AF697" s="8"/>
      <c r="AG697" s="8"/>
      <c r="AH697" s="8"/>
      <c r="AI697" s="8"/>
      <c r="AJ697" s="8"/>
      <c r="AK697" s="13">
        <f t="shared" si="94"/>
        <v>0.41875000000000001</v>
      </c>
      <c r="AL697" s="13">
        <f t="shared" si="95"/>
        <v>-0.14951923076923079</v>
      </c>
      <c r="AM697" s="14">
        <f t="shared" si="96"/>
        <v>-3.8875000000000011</v>
      </c>
    </row>
    <row r="698" spans="1:39" x14ac:dyDescent="0.2">
      <c r="A698" s="8"/>
      <c r="B698" s="8" t="s">
        <v>343</v>
      </c>
      <c r="C698" s="8" t="s">
        <v>338</v>
      </c>
      <c r="D698" s="9">
        <v>41</v>
      </c>
      <c r="E698" s="10" t="s">
        <v>28</v>
      </c>
      <c r="F698" s="10" t="s">
        <v>305</v>
      </c>
      <c r="G698" s="10" t="s">
        <v>306</v>
      </c>
      <c r="H698" s="11">
        <v>0.5</v>
      </c>
      <c r="I698" s="9">
        <v>49</v>
      </c>
      <c r="J698" s="9">
        <v>12</v>
      </c>
      <c r="K698" s="9">
        <v>32</v>
      </c>
      <c r="L698" s="9">
        <v>5</v>
      </c>
      <c r="M698" s="9"/>
      <c r="N698" s="9">
        <f t="shared" si="92"/>
        <v>29</v>
      </c>
      <c r="O698" s="12">
        <f t="shared" si="93"/>
        <v>0.29591836734693877</v>
      </c>
      <c r="P698" s="9" t="s">
        <v>72</v>
      </c>
      <c r="Q698" s="9"/>
      <c r="R698" s="9"/>
      <c r="S698" s="9"/>
      <c r="T698" s="9"/>
      <c r="U698" s="9"/>
      <c r="V698" s="8"/>
      <c r="W698" s="11">
        <v>0.5</v>
      </c>
      <c r="X698" s="8">
        <v>80</v>
      </c>
      <c r="Y698" s="8">
        <v>21</v>
      </c>
      <c r="Z698" s="8">
        <v>41</v>
      </c>
      <c r="AA698" s="8">
        <v>18</v>
      </c>
      <c r="AB698" s="8">
        <v>0</v>
      </c>
      <c r="AC698" s="9">
        <f t="shared" si="97"/>
        <v>60</v>
      </c>
      <c r="AD698" s="12">
        <f t="shared" si="98"/>
        <v>0.375</v>
      </c>
      <c r="AE698" s="9" t="s">
        <v>72</v>
      </c>
      <c r="AF698" s="8"/>
      <c r="AG698" s="8"/>
      <c r="AH698" s="8"/>
      <c r="AI698" s="8"/>
      <c r="AJ698" s="8"/>
      <c r="AK698" s="13">
        <f t="shared" si="94"/>
        <v>0.41875000000000001</v>
      </c>
      <c r="AL698" s="13">
        <f t="shared" si="95"/>
        <v>-0.12283163265306124</v>
      </c>
      <c r="AM698" s="14">
        <f t="shared" si="96"/>
        <v>-12.037500000000001</v>
      </c>
    </row>
    <row r="699" spans="1:39" x14ac:dyDescent="0.2">
      <c r="A699" s="8"/>
      <c r="B699" s="8" t="s">
        <v>322</v>
      </c>
      <c r="C699" s="8" t="s">
        <v>338</v>
      </c>
      <c r="D699" s="9">
        <v>36</v>
      </c>
      <c r="E699" s="10" t="s">
        <v>28</v>
      </c>
      <c r="F699" s="10" t="s">
        <v>305</v>
      </c>
      <c r="G699" s="10" t="s">
        <v>306</v>
      </c>
      <c r="H699" s="11">
        <v>0.5</v>
      </c>
      <c r="I699" s="9">
        <v>18</v>
      </c>
      <c r="J699" s="9">
        <v>4</v>
      </c>
      <c r="K699" s="9">
        <v>13</v>
      </c>
      <c r="L699" s="9">
        <v>1</v>
      </c>
      <c r="M699" s="9"/>
      <c r="N699" s="9">
        <f t="shared" si="92"/>
        <v>9</v>
      </c>
      <c r="O699" s="12">
        <f t="shared" si="93"/>
        <v>0.25</v>
      </c>
      <c r="P699" s="9" t="s">
        <v>72</v>
      </c>
      <c r="Q699" s="9"/>
      <c r="R699" s="9"/>
      <c r="S699" s="9"/>
      <c r="T699" s="9"/>
      <c r="U699" s="9"/>
      <c r="V699" s="8"/>
      <c r="W699" s="11">
        <v>0.5</v>
      </c>
      <c r="X699" s="8">
        <v>80</v>
      </c>
      <c r="Y699" s="8">
        <v>21</v>
      </c>
      <c r="Z699" s="8">
        <v>41</v>
      </c>
      <c r="AA699" s="8">
        <v>18</v>
      </c>
      <c r="AB699" s="8">
        <v>0</v>
      </c>
      <c r="AC699" s="9">
        <f t="shared" si="97"/>
        <v>60</v>
      </c>
      <c r="AD699" s="12">
        <f t="shared" si="98"/>
        <v>0.375</v>
      </c>
      <c r="AE699" s="9" t="s">
        <v>72</v>
      </c>
      <c r="AF699" s="8"/>
      <c r="AG699" s="8"/>
      <c r="AH699" s="8"/>
      <c r="AI699" s="8"/>
      <c r="AJ699" s="8"/>
      <c r="AK699" s="13">
        <f t="shared" si="94"/>
        <v>0.41875000000000001</v>
      </c>
      <c r="AL699" s="13">
        <f t="shared" si="95"/>
        <v>-0.16875000000000001</v>
      </c>
      <c r="AM699" s="14">
        <f t="shared" si="96"/>
        <v>-6.0750000000000011</v>
      </c>
    </row>
    <row r="700" spans="1:39" x14ac:dyDescent="0.2">
      <c r="A700" s="8"/>
      <c r="B700" s="8" t="s">
        <v>332</v>
      </c>
      <c r="C700" s="8" t="s">
        <v>338</v>
      </c>
      <c r="D700" s="9">
        <v>52</v>
      </c>
      <c r="E700" s="10" t="s">
        <v>28</v>
      </c>
      <c r="F700" s="10" t="s">
        <v>199</v>
      </c>
      <c r="G700" s="10" t="s">
        <v>199</v>
      </c>
      <c r="H700" s="11">
        <v>0.5</v>
      </c>
      <c r="I700" s="9">
        <v>80</v>
      </c>
      <c r="J700" s="9">
        <v>27</v>
      </c>
      <c r="K700" s="9">
        <v>41</v>
      </c>
      <c r="L700" s="9">
        <v>12</v>
      </c>
      <c r="M700" s="9"/>
      <c r="N700" s="9">
        <f t="shared" si="92"/>
        <v>66</v>
      </c>
      <c r="O700" s="12">
        <f t="shared" si="93"/>
        <v>0.41249999999999998</v>
      </c>
      <c r="P700" s="9" t="s">
        <v>72</v>
      </c>
      <c r="Q700" s="9"/>
      <c r="R700" s="9"/>
      <c r="S700" s="9"/>
      <c r="T700" s="9"/>
      <c r="U700" s="9"/>
      <c r="V700" s="8"/>
      <c r="W700" s="11">
        <v>0.5</v>
      </c>
      <c r="X700" s="8">
        <v>80</v>
      </c>
      <c r="Y700" s="8">
        <v>24</v>
      </c>
      <c r="Z700" s="8">
        <v>41</v>
      </c>
      <c r="AA700" s="8">
        <v>15</v>
      </c>
      <c r="AB700" s="8">
        <v>0</v>
      </c>
      <c r="AC700" s="9">
        <f t="shared" si="97"/>
        <v>63</v>
      </c>
      <c r="AD700" s="12">
        <f t="shared" si="98"/>
        <v>0.39374999999999999</v>
      </c>
      <c r="AE700" s="9" t="s">
        <v>35</v>
      </c>
      <c r="AF700" s="8">
        <v>10</v>
      </c>
      <c r="AG700" s="8">
        <v>4</v>
      </c>
      <c r="AH700" s="8">
        <v>6</v>
      </c>
      <c r="AI700" s="8">
        <v>0</v>
      </c>
      <c r="AJ700" s="8">
        <v>0.4</v>
      </c>
      <c r="AK700" s="13">
        <f t="shared" si="94"/>
        <v>0.43093749999999997</v>
      </c>
      <c r="AL700" s="13">
        <f t="shared" si="95"/>
        <v>-1.8437499999999996E-2</v>
      </c>
      <c r="AM700" s="14">
        <f t="shared" si="96"/>
        <v>-2.9499999999999886</v>
      </c>
    </row>
    <row r="701" spans="1:39" x14ac:dyDescent="0.2">
      <c r="A701" s="8"/>
      <c r="B701" s="8" t="s">
        <v>293</v>
      </c>
      <c r="C701" s="8" t="s">
        <v>338</v>
      </c>
      <c r="D701" s="9">
        <v>53</v>
      </c>
      <c r="E701" s="10" t="s">
        <v>28</v>
      </c>
      <c r="F701" s="10" t="s">
        <v>201</v>
      </c>
      <c r="G701" s="10" t="s">
        <v>202</v>
      </c>
      <c r="H701" s="11">
        <v>0.5</v>
      </c>
      <c r="I701" s="9">
        <v>43</v>
      </c>
      <c r="J701" s="9">
        <v>22</v>
      </c>
      <c r="K701" s="9">
        <v>12</v>
      </c>
      <c r="L701" s="9">
        <v>9</v>
      </c>
      <c r="M701" s="9"/>
      <c r="N701" s="9">
        <f t="shared" si="92"/>
        <v>53</v>
      </c>
      <c r="O701" s="12">
        <f t="shared" si="93"/>
        <v>0.61627906976744184</v>
      </c>
      <c r="P701" s="9" t="s">
        <v>43</v>
      </c>
      <c r="Q701" s="9"/>
      <c r="R701" s="9"/>
      <c r="S701" s="9"/>
      <c r="T701" s="9"/>
      <c r="U701" s="9"/>
      <c r="V701" s="8"/>
      <c r="W701" s="11">
        <v>0.5</v>
      </c>
      <c r="X701" s="8">
        <v>80</v>
      </c>
      <c r="Y701" s="8">
        <v>37</v>
      </c>
      <c r="Z701" s="8">
        <v>23</v>
      </c>
      <c r="AA701" s="8">
        <v>20</v>
      </c>
      <c r="AB701" s="8">
        <v>0</v>
      </c>
      <c r="AC701" s="9">
        <f t="shared" si="97"/>
        <v>94</v>
      </c>
      <c r="AD701" s="12">
        <f t="shared" si="98"/>
        <v>0.58750000000000002</v>
      </c>
      <c r="AE701" s="9" t="s">
        <v>30</v>
      </c>
      <c r="AF701" s="8">
        <v>4</v>
      </c>
      <c r="AG701" s="8">
        <v>1</v>
      </c>
      <c r="AH701" s="8">
        <v>3</v>
      </c>
      <c r="AI701" s="8">
        <v>0</v>
      </c>
      <c r="AJ701" s="8">
        <v>0.25</v>
      </c>
      <c r="AK701" s="13">
        <f t="shared" si="94"/>
        <v>0.55687500000000001</v>
      </c>
      <c r="AL701" s="13">
        <f t="shared" si="95"/>
        <v>5.9404069767441836E-2</v>
      </c>
      <c r="AM701" s="14">
        <f t="shared" si="96"/>
        <v>5.1087500000000006</v>
      </c>
    </row>
    <row r="702" spans="1:39" x14ac:dyDescent="0.2">
      <c r="A702" s="8"/>
      <c r="B702" s="8" t="s">
        <v>344</v>
      </c>
      <c r="C702" s="8" t="s">
        <v>338</v>
      </c>
      <c r="D702" s="9">
        <v>45</v>
      </c>
      <c r="E702" s="10" t="s">
        <v>28</v>
      </c>
      <c r="F702" s="10" t="s">
        <v>201</v>
      </c>
      <c r="G702" s="10" t="s">
        <v>202</v>
      </c>
      <c r="H702" s="11">
        <v>0.5</v>
      </c>
      <c r="I702" s="9">
        <v>37</v>
      </c>
      <c r="J702" s="9">
        <v>18</v>
      </c>
      <c r="K702" s="9">
        <v>12</v>
      </c>
      <c r="L702" s="9">
        <v>7</v>
      </c>
      <c r="M702" s="9"/>
      <c r="N702" s="9">
        <f t="shared" si="92"/>
        <v>43</v>
      </c>
      <c r="O702" s="12">
        <f t="shared" si="93"/>
        <v>0.58108108108108103</v>
      </c>
      <c r="P702" s="9" t="s">
        <v>43</v>
      </c>
      <c r="Q702" s="9">
        <v>9</v>
      </c>
      <c r="R702" s="9">
        <v>4</v>
      </c>
      <c r="S702" s="9">
        <v>5</v>
      </c>
      <c r="T702" s="9">
        <v>0</v>
      </c>
      <c r="U702" s="9">
        <v>0.44400000000000001</v>
      </c>
      <c r="V702" s="8"/>
      <c r="W702" s="11">
        <v>0.5</v>
      </c>
      <c r="X702" s="8">
        <v>80</v>
      </c>
      <c r="Y702" s="8">
        <v>37</v>
      </c>
      <c r="Z702" s="8">
        <v>23</v>
      </c>
      <c r="AA702" s="8">
        <v>20</v>
      </c>
      <c r="AB702" s="8">
        <v>0</v>
      </c>
      <c r="AC702" s="9">
        <f t="shared" si="97"/>
        <v>94</v>
      </c>
      <c r="AD702" s="12">
        <f t="shared" si="98"/>
        <v>0.58750000000000002</v>
      </c>
      <c r="AE702" s="9" t="s">
        <v>30</v>
      </c>
      <c r="AF702" s="8">
        <v>4</v>
      </c>
      <c r="AG702" s="8">
        <v>1</v>
      </c>
      <c r="AH702" s="8">
        <v>3</v>
      </c>
      <c r="AI702" s="8">
        <v>0</v>
      </c>
      <c r="AJ702" s="8">
        <v>0.25</v>
      </c>
      <c r="AK702" s="13">
        <f t="shared" si="94"/>
        <v>0.55687500000000001</v>
      </c>
      <c r="AL702" s="13">
        <f t="shared" si="95"/>
        <v>2.4206081081081021E-2</v>
      </c>
      <c r="AM702" s="14">
        <f t="shared" si="96"/>
        <v>1.791249999999998</v>
      </c>
    </row>
    <row r="703" spans="1:39" x14ac:dyDescent="0.2">
      <c r="A703" s="8"/>
      <c r="B703" s="8" t="s">
        <v>292</v>
      </c>
      <c r="C703" s="8" t="s">
        <v>338</v>
      </c>
      <c r="D703" s="9">
        <v>39</v>
      </c>
      <c r="E703" s="10" t="s">
        <v>28</v>
      </c>
      <c r="F703" s="10" t="s">
        <v>29</v>
      </c>
      <c r="G703" s="10" t="s">
        <v>29</v>
      </c>
      <c r="H703" s="11">
        <v>0.5</v>
      </c>
      <c r="I703" s="9">
        <v>80</v>
      </c>
      <c r="J703" s="9">
        <v>42</v>
      </c>
      <c r="K703" s="9">
        <v>24</v>
      </c>
      <c r="L703" s="9">
        <v>14</v>
      </c>
      <c r="M703" s="9"/>
      <c r="N703" s="9">
        <f t="shared" si="92"/>
        <v>98</v>
      </c>
      <c r="O703" s="12">
        <f t="shared" si="93"/>
        <v>0.61250000000000004</v>
      </c>
      <c r="P703" s="9" t="s">
        <v>43</v>
      </c>
      <c r="Q703" s="9">
        <v>3</v>
      </c>
      <c r="R703" s="9">
        <v>0</v>
      </c>
      <c r="S703" s="9">
        <v>3</v>
      </c>
      <c r="T703" s="9">
        <v>0</v>
      </c>
      <c r="U703" s="9">
        <v>0</v>
      </c>
      <c r="V703" s="8"/>
      <c r="W703" s="11">
        <v>0.5</v>
      </c>
      <c r="X703" s="8">
        <v>80</v>
      </c>
      <c r="Y703" s="8">
        <v>46</v>
      </c>
      <c r="Z703" s="8">
        <v>17</v>
      </c>
      <c r="AA703" s="8">
        <v>17</v>
      </c>
      <c r="AB703" s="8">
        <v>0</v>
      </c>
      <c r="AC703" s="9">
        <f t="shared" si="97"/>
        <v>109</v>
      </c>
      <c r="AD703" s="12">
        <f t="shared" si="98"/>
        <v>0.68125000000000002</v>
      </c>
      <c r="AE703" s="9" t="s">
        <v>30</v>
      </c>
      <c r="AF703" s="8">
        <v>5</v>
      </c>
      <c r="AG703" s="8">
        <v>2</v>
      </c>
      <c r="AH703" s="8">
        <v>3</v>
      </c>
      <c r="AI703" s="8">
        <v>0</v>
      </c>
      <c r="AJ703" s="8">
        <v>0.4</v>
      </c>
      <c r="AK703" s="13">
        <f t="shared" si="94"/>
        <v>0.61781249999999999</v>
      </c>
      <c r="AL703" s="13">
        <f t="shared" si="95"/>
        <v>-5.3124999999999423E-3</v>
      </c>
      <c r="AM703" s="14">
        <f t="shared" si="96"/>
        <v>-0.84999999999999432</v>
      </c>
    </row>
    <row r="704" spans="1:39" x14ac:dyDescent="0.2">
      <c r="A704" s="8"/>
      <c r="B704" s="8" t="s">
        <v>319</v>
      </c>
      <c r="C704" s="8" t="s">
        <v>338</v>
      </c>
      <c r="D704" s="9">
        <v>39</v>
      </c>
      <c r="E704" s="10" t="s">
        <v>28</v>
      </c>
      <c r="F704" s="10" t="s">
        <v>264</v>
      </c>
      <c r="G704" s="10" t="s">
        <v>264</v>
      </c>
      <c r="H704" s="11">
        <v>0.5</v>
      </c>
      <c r="I704" s="9">
        <v>80</v>
      </c>
      <c r="J704" s="9">
        <v>17</v>
      </c>
      <c r="K704" s="9">
        <v>49</v>
      </c>
      <c r="L704" s="9">
        <v>14</v>
      </c>
      <c r="M704" s="9"/>
      <c r="N704" s="9">
        <f t="shared" si="92"/>
        <v>48</v>
      </c>
      <c r="O704" s="12">
        <f t="shared" si="93"/>
        <v>0.3</v>
      </c>
      <c r="P704" s="9" t="s">
        <v>72</v>
      </c>
      <c r="Q704" s="9"/>
      <c r="R704" s="9"/>
      <c r="S704" s="9"/>
      <c r="T704" s="9"/>
      <c r="U704" s="9"/>
      <c r="V704" s="8"/>
      <c r="W704" s="11">
        <v>0.5</v>
      </c>
      <c r="X704" s="8">
        <v>80</v>
      </c>
      <c r="Y704" s="8">
        <v>18</v>
      </c>
      <c r="Z704" s="8">
        <v>49</v>
      </c>
      <c r="AA704" s="8">
        <v>13</v>
      </c>
      <c r="AB704" s="8">
        <v>0</v>
      </c>
      <c r="AC704" s="9">
        <f t="shared" si="97"/>
        <v>49</v>
      </c>
      <c r="AD704" s="12">
        <f t="shared" si="98"/>
        <v>0.30625000000000002</v>
      </c>
      <c r="AE704" s="9" t="s">
        <v>72</v>
      </c>
      <c r="AF704" s="8"/>
      <c r="AG704" s="8"/>
      <c r="AH704" s="8"/>
      <c r="AI704" s="8"/>
      <c r="AJ704" s="8"/>
      <c r="AK704" s="13">
        <f t="shared" si="94"/>
        <v>0.37406250000000002</v>
      </c>
      <c r="AL704" s="13">
        <f t="shared" si="95"/>
        <v>-7.4062500000000031E-2</v>
      </c>
      <c r="AM704" s="14">
        <f t="shared" si="96"/>
        <v>-11.850000000000001</v>
      </c>
    </row>
    <row r="705" spans="1:39" x14ac:dyDescent="0.2">
      <c r="A705" s="8"/>
      <c r="B705" s="8" t="s">
        <v>232</v>
      </c>
      <c r="C705" s="8" t="s">
        <v>338</v>
      </c>
      <c r="D705" s="9">
        <v>50</v>
      </c>
      <c r="E705" s="10" t="s">
        <v>28</v>
      </c>
      <c r="F705" s="10" t="s">
        <v>247</v>
      </c>
      <c r="G705" s="10" t="s">
        <v>247</v>
      </c>
      <c r="H705" s="11">
        <v>0.5</v>
      </c>
      <c r="I705" s="9">
        <v>80</v>
      </c>
      <c r="J705" s="9">
        <v>42</v>
      </c>
      <c r="K705" s="9">
        <v>26</v>
      </c>
      <c r="L705" s="9">
        <v>12</v>
      </c>
      <c r="M705" s="9"/>
      <c r="N705" s="9">
        <f t="shared" si="92"/>
        <v>96</v>
      </c>
      <c r="O705" s="12">
        <f t="shared" si="93"/>
        <v>0.6</v>
      </c>
      <c r="P705" s="9" t="s">
        <v>43</v>
      </c>
      <c r="Q705" s="9">
        <v>20</v>
      </c>
      <c r="R705" s="9">
        <v>15</v>
      </c>
      <c r="S705" s="9">
        <v>5</v>
      </c>
      <c r="T705" s="9">
        <v>0</v>
      </c>
      <c r="U705" s="9">
        <v>0.75</v>
      </c>
      <c r="V705" s="8" t="s">
        <v>44</v>
      </c>
      <c r="W705" s="11">
        <v>0.5</v>
      </c>
      <c r="X705" s="8">
        <v>80</v>
      </c>
      <c r="Y705" s="8">
        <v>54</v>
      </c>
      <c r="Z705" s="8">
        <v>16</v>
      </c>
      <c r="AA705" s="8">
        <v>10</v>
      </c>
      <c r="AB705" s="8">
        <v>0</v>
      </c>
      <c r="AC705" s="9">
        <f t="shared" si="97"/>
        <v>118</v>
      </c>
      <c r="AD705" s="12">
        <f t="shared" si="98"/>
        <v>0.73750000000000004</v>
      </c>
      <c r="AE705" s="9" t="s">
        <v>30</v>
      </c>
      <c r="AF705" s="8">
        <v>19</v>
      </c>
      <c r="AG705" s="8">
        <v>15</v>
      </c>
      <c r="AH705" s="8">
        <v>4</v>
      </c>
      <c r="AI705" s="8">
        <v>0</v>
      </c>
      <c r="AJ705" s="8">
        <v>0.78900000000000003</v>
      </c>
      <c r="AK705" s="13">
        <f t="shared" si="94"/>
        <v>0.65437500000000004</v>
      </c>
      <c r="AL705" s="13">
        <f t="shared" si="95"/>
        <v>-5.4375000000000062E-2</v>
      </c>
      <c r="AM705" s="14">
        <f t="shared" si="96"/>
        <v>-8.7000000000000028</v>
      </c>
    </row>
    <row r="706" spans="1:39" x14ac:dyDescent="0.2">
      <c r="A706" s="8"/>
      <c r="B706" s="8" t="s">
        <v>333</v>
      </c>
      <c r="C706" s="8" t="s">
        <v>338</v>
      </c>
      <c r="D706" s="9">
        <v>45</v>
      </c>
      <c r="E706" s="10" t="s">
        <v>28</v>
      </c>
      <c r="F706" s="10" t="s">
        <v>92</v>
      </c>
      <c r="G706" s="10" t="s">
        <v>92</v>
      </c>
      <c r="H706" s="11">
        <v>0.5</v>
      </c>
      <c r="I706" s="9">
        <v>80</v>
      </c>
      <c r="J706" s="9">
        <v>35</v>
      </c>
      <c r="K706" s="9">
        <v>35</v>
      </c>
      <c r="L706" s="9">
        <v>10</v>
      </c>
      <c r="M706" s="9"/>
      <c r="N706" s="9">
        <f t="shared" si="92"/>
        <v>80</v>
      </c>
      <c r="O706" s="12">
        <f t="shared" si="93"/>
        <v>0.5</v>
      </c>
      <c r="P706" s="9" t="s">
        <v>35</v>
      </c>
      <c r="Q706" s="9">
        <v>9</v>
      </c>
      <c r="R706" s="9">
        <v>5</v>
      </c>
      <c r="S706" s="9">
        <v>4</v>
      </c>
      <c r="T706" s="9">
        <v>0</v>
      </c>
      <c r="U706" s="9">
        <v>0.55600000000000005</v>
      </c>
      <c r="V706" s="8"/>
      <c r="W706" s="11">
        <v>0.5</v>
      </c>
      <c r="X706" s="8">
        <v>80</v>
      </c>
      <c r="Y706" s="8">
        <v>39</v>
      </c>
      <c r="Z706" s="8">
        <v>27</v>
      </c>
      <c r="AA706" s="8">
        <v>14</v>
      </c>
      <c r="AB706" s="8">
        <v>0</v>
      </c>
      <c r="AC706" s="9">
        <f t="shared" si="97"/>
        <v>92</v>
      </c>
      <c r="AD706" s="12">
        <f t="shared" si="98"/>
        <v>0.57499999999999996</v>
      </c>
      <c r="AE706" s="9" t="s">
        <v>43</v>
      </c>
      <c r="AF706" s="8">
        <v>10</v>
      </c>
      <c r="AG706" s="8">
        <v>5</v>
      </c>
      <c r="AH706" s="8">
        <v>5</v>
      </c>
      <c r="AI706" s="8">
        <v>0</v>
      </c>
      <c r="AJ706" s="8">
        <v>0.5</v>
      </c>
      <c r="AK706" s="13">
        <f t="shared" si="94"/>
        <v>0.54874999999999996</v>
      </c>
      <c r="AL706" s="13">
        <f t="shared" si="95"/>
        <v>-4.874999999999996E-2</v>
      </c>
      <c r="AM706" s="14">
        <f t="shared" si="96"/>
        <v>-7.7999999999999972</v>
      </c>
    </row>
    <row r="707" spans="1:39" x14ac:dyDescent="0.2">
      <c r="A707" s="8"/>
      <c r="B707" s="8" t="s">
        <v>295</v>
      </c>
      <c r="C707" s="8" t="s">
        <v>338</v>
      </c>
      <c r="D707" s="9">
        <v>41</v>
      </c>
      <c r="E707" s="10" t="s">
        <v>28</v>
      </c>
      <c r="F707" s="10" t="s">
        <v>207</v>
      </c>
      <c r="G707" s="10" t="s">
        <v>207</v>
      </c>
      <c r="H707" s="11">
        <v>0.5</v>
      </c>
      <c r="I707" s="9">
        <v>80</v>
      </c>
      <c r="J707" s="9">
        <v>49</v>
      </c>
      <c r="K707" s="9">
        <v>23</v>
      </c>
      <c r="L707" s="9">
        <v>8</v>
      </c>
      <c r="M707" s="9"/>
      <c r="N707" s="9">
        <f t="shared" ref="N707:N770" si="99">2*J707+L707+M707</f>
        <v>106</v>
      </c>
      <c r="O707" s="12">
        <f t="shared" ref="O707:O770" si="100">N707/SUM(J707:M707)/2</f>
        <v>0.66249999999999998</v>
      </c>
      <c r="P707" s="9" t="s">
        <v>30</v>
      </c>
      <c r="Q707" s="9">
        <v>3</v>
      </c>
      <c r="R707" s="9">
        <v>0</v>
      </c>
      <c r="S707" s="9">
        <v>3</v>
      </c>
      <c r="T707" s="9">
        <v>0</v>
      </c>
      <c r="U707" s="9">
        <v>0</v>
      </c>
      <c r="V707" s="8"/>
      <c r="W707" s="11">
        <v>0.5</v>
      </c>
      <c r="X707" s="8">
        <v>80</v>
      </c>
      <c r="Y707" s="8">
        <v>38</v>
      </c>
      <c r="Z707" s="8">
        <v>31</v>
      </c>
      <c r="AA707" s="8">
        <v>11</v>
      </c>
      <c r="AB707" s="8">
        <v>0</v>
      </c>
      <c r="AC707" s="9">
        <f t="shared" si="97"/>
        <v>87</v>
      </c>
      <c r="AD707" s="12">
        <f t="shared" si="98"/>
        <v>0.54374999999999996</v>
      </c>
      <c r="AE707" s="9" t="s">
        <v>39</v>
      </c>
      <c r="AF707" s="8">
        <v>4</v>
      </c>
      <c r="AG707" s="8">
        <v>1</v>
      </c>
      <c r="AH707" s="8">
        <v>3</v>
      </c>
      <c r="AI707" s="8">
        <v>0</v>
      </c>
      <c r="AJ707" s="8">
        <v>0.25</v>
      </c>
      <c r="AK707" s="13">
        <f t="shared" ref="AK707:AK770" si="101">IF(X707&lt;&gt;" ",(AD707-$AO$1*(AD707-W707))*(H707/W707),$AO$2)</f>
        <v>0.5284375</v>
      </c>
      <c r="AL707" s="13">
        <f t="shared" ref="AL707:AL770" si="102">O707-AK707</f>
        <v>0.13406249999999997</v>
      </c>
      <c r="AM707" s="14">
        <f t="shared" ref="AM707:AM770" si="103">N707-AK707*I707*2</f>
        <v>21.450000000000003</v>
      </c>
    </row>
    <row r="708" spans="1:39" x14ac:dyDescent="0.2">
      <c r="A708" s="8"/>
      <c r="B708" s="8" t="s">
        <v>300</v>
      </c>
      <c r="C708" s="8" t="s">
        <v>338</v>
      </c>
      <c r="D708" s="9">
        <v>47</v>
      </c>
      <c r="E708" s="10" t="s">
        <v>28</v>
      </c>
      <c r="F708" s="10" t="s">
        <v>208</v>
      </c>
      <c r="G708" s="10" t="s">
        <v>208</v>
      </c>
      <c r="H708" s="11">
        <v>0.5</v>
      </c>
      <c r="I708" s="9">
        <v>80</v>
      </c>
      <c r="J708" s="9">
        <v>18</v>
      </c>
      <c r="K708" s="9">
        <v>53</v>
      </c>
      <c r="L708" s="9">
        <v>9</v>
      </c>
      <c r="M708" s="9"/>
      <c r="N708" s="9">
        <f t="shared" si="99"/>
        <v>45</v>
      </c>
      <c r="O708" s="12">
        <f t="shared" si="100"/>
        <v>0.28125</v>
      </c>
      <c r="P708" s="9" t="s">
        <v>69</v>
      </c>
      <c r="Q708" s="9"/>
      <c r="R708" s="9"/>
      <c r="S708" s="9"/>
      <c r="T708" s="9"/>
      <c r="U708" s="9"/>
      <c r="V708" s="8"/>
      <c r="W708" s="11">
        <v>0.5</v>
      </c>
      <c r="X708" s="8">
        <v>80</v>
      </c>
      <c r="Y708" s="8">
        <v>31</v>
      </c>
      <c r="Z708" s="8">
        <v>36</v>
      </c>
      <c r="AA708" s="8">
        <v>13</v>
      </c>
      <c r="AB708" s="8">
        <v>0</v>
      </c>
      <c r="AC708" s="9">
        <f t="shared" si="97"/>
        <v>75</v>
      </c>
      <c r="AD708" s="12">
        <f t="shared" si="98"/>
        <v>0.46875</v>
      </c>
      <c r="AE708" s="9" t="s">
        <v>35</v>
      </c>
      <c r="AF708" s="8">
        <v>5</v>
      </c>
      <c r="AG708" s="8">
        <v>2</v>
      </c>
      <c r="AH708" s="8">
        <v>3</v>
      </c>
      <c r="AI708" s="8">
        <v>0</v>
      </c>
      <c r="AJ708" s="8">
        <v>0.4</v>
      </c>
      <c r="AK708" s="13">
        <f t="shared" si="101"/>
        <v>0.47968749999999999</v>
      </c>
      <c r="AL708" s="13">
        <f t="shared" si="102"/>
        <v>-0.19843749999999999</v>
      </c>
      <c r="AM708" s="14">
        <f t="shared" si="103"/>
        <v>-31.75</v>
      </c>
    </row>
    <row r="709" spans="1:39" x14ac:dyDescent="0.2">
      <c r="A709" s="8"/>
      <c r="B709" s="8" t="s">
        <v>325</v>
      </c>
      <c r="C709" s="8" t="s">
        <v>338</v>
      </c>
      <c r="D709" s="9">
        <v>36</v>
      </c>
      <c r="E709" s="10" t="s">
        <v>28</v>
      </c>
      <c r="F709" s="10" t="s">
        <v>308</v>
      </c>
      <c r="G709" s="10" t="s">
        <v>309</v>
      </c>
      <c r="H709" s="11">
        <v>0.5</v>
      </c>
      <c r="I709" s="9">
        <v>80</v>
      </c>
      <c r="J709" s="9">
        <v>34</v>
      </c>
      <c r="K709" s="9">
        <v>34</v>
      </c>
      <c r="L709" s="9">
        <v>12</v>
      </c>
      <c r="M709" s="9"/>
      <c r="N709" s="9">
        <f t="shared" si="99"/>
        <v>80</v>
      </c>
      <c r="O709" s="12">
        <f t="shared" si="100"/>
        <v>0.5</v>
      </c>
      <c r="P709" s="9" t="s">
        <v>35</v>
      </c>
      <c r="Q709" s="9">
        <v>4</v>
      </c>
      <c r="R709" s="9">
        <v>1</v>
      </c>
      <c r="S709" s="9">
        <v>3</v>
      </c>
      <c r="T709" s="9">
        <v>0</v>
      </c>
      <c r="U709" s="9">
        <v>0.25</v>
      </c>
      <c r="V709" s="8"/>
      <c r="W709" s="11">
        <v>0.5</v>
      </c>
      <c r="X709" s="8">
        <v>80</v>
      </c>
      <c r="Y709" s="8">
        <v>33</v>
      </c>
      <c r="Z709" s="8">
        <v>31</v>
      </c>
      <c r="AA709" s="8">
        <v>16</v>
      </c>
      <c r="AB709" s="8">
        <v>0</v>
      </c>
      <c r="AC709" s="9">
        <f t="shared" si="97"/>
        <v>82</v>
      </c>
      <c r="AD709" s="12">
        <f t="shared" si="98"/>
        <v>0.51249999999999996</v>
      </c>
      <c r="AE709" s="9" t="s">
        <v>35</v>
      </c>
      <c r="AF709" s="8">
        <v>16</v>
      </c>
      <c r="AG709" s="8">
        <v>7</v>
      </c>
      <c r="AH709" s="8">
        <v>9</v>
      </c>
      <c r="AI709" s="8">
        <v>0</v>
      </c>
      <c r="AJ709" s="8">
        <v>0.438</v>
      </c>
      <c r="AK709" s="13">
        <f t="shared" si="101"/>
        <v>0.50812499999999994</v>
      </c>
      <c r="AL709" s="13">
        <f t="shared" si="102"/>
        <v>-8.1249999999999378E-3</v>
      </c>
      <c r="AM709" s="14">
        <f t="shared" si="103"/>
        <v>-1.2999999999999829</v>
      </c>
    </row>
    <row r="710" spans="1:39" x14ac:dyDescent="0.2">
      <c r="A710" s="8"/>
      <c r="B710" s="8" t="s">
        <v>287</v>
      </c>
      <c r="C710" s="8" t="s">
        <v>338</v>
      </c>
      <c r="D710" s="9">
        <v>41</v>
      </c>
      <c r="E710" s="10" t="s">
        <v>28</v>
      </c>
      <c r="F710" s="10" t="s">
        <v>209</v>
      </c>
      <c r="G710" s="10" t="s">
        <v>209</v>
      </c>
      <c r="H710" s="11">
        <v>0.5</v>
      </c>
      <c r="I710" s="9">
        <v>48</v>
      </c>
      <c r="J710" s="9">
        <v>15</v>
      </c>
      <c r="K710" s="9">
        <v>21</v>
      </c>
      <c r="L710" s="9">
        <v>12</v>
      </c>
      <c r="M710" s="9"/>
      <c r="N710" s="9">
        <f t="shared" si="99"/>
        <v>42</v>
      </c>
      <c r="O710" s="12">
        <f t="shared" si="100"/>
        <v>0.4375</v>
      </c>
      <c r="P710" s="9" t="s">
        <v>35</v>
      </c>
      <c r="Q710" s="9">
        <v>4</v>
      </c>
      <c r="R710" s="9">
        <v>1</v>
      </c>
      <c r="S710" s="9">
        <v>3</v>
      </c>
      <c r="T710" s="9">
        <v>0</v>
      </c>
      <c r="U710" s="9">
        <v>0.25</v>
      </c>
      <c r="V710" s="8"/>
      <c r="W710" s="11">
        <v>0.5</v>
      </c>
      <c r="X710" s="8">
        <v>80</v>
      </c>
      <c r="Y710" s="8">
        <v>32</v>
      </c>
      <c r="Z710" s="8">
        <v>40</v>
      </c>
      <c r="AA710" s="8">
        <v>8</v>
      </c>
      <c r="AB710" s="8">
        <v>0</v>
      </c>
      <c r="AC710" s="9">
        <f t="shared" si="97"/>
        <v>72</v>
      </c>
      <c r="AD710" s="12">
        <f t="shared" si="98"/>
        <v>0.45</v>
      </c>
      <c r="AE710" s="9" t="s">
        <v>39</v>
      </c>
      <c r="AF710" s="8">
        <v>10</v>
      </c>
      <c r="AG710" s="8">
        <v>5</v>
      </c>
      <c r="AH710" s="8">
        <v>5</v>
      </c>
      <c r="AI710" s="8">
        <v>0</v>
      </c>
      <c r="AJ710" s="8">
        <v>0.5</v>
      </c>
      <c r="AK710" s="13">
        <f t="shared" si="101"/>
        <v>0.46750000000000003</v>
      </c>
      <c r="AL710" s="13">
        <f t="shared" si="102"/>
        <v>-3.0000000000000027E-2</v>
      </c>
      <c r="AM710" s="14">
        <f t="shared" si="103"/>
        <v>-2.8800000000000026</v>
      </c>
    </row>
    <row r="711" spans="1:39" x14ac:dyDescent="0.2">
      <c r="A711" s="8"/>
      <c r="B711" s="8" t="s">
        <v>194</v>
      </c>
      <c r="C711" s="8" t="s">
        <v>338</v>
      </c>
      <c r="D711" s="9">
        <v>56</v>
      </c>
      <c r="E711" s="10" t="s">
        <v>28</v>
      </c>
      <c r="F711" s="10" t="s">
        <v>209</v>
      </c>
      <c r="G711" s="10" t="s">
        <v>209</v>
      </c>
      <c r="H711" s="11">
        <v>0.5</v>
      </c>
      <c r="I711" s="9">
        <v>32</v>
      </c>
      <c r="J711" s="9">
        <v>10</v>
      </c>
      <c r="K711" s="9">
        <v>19</v>
      </c>
      <c r="L711" s="9">
        <v>3</v>
      </c>
      <c r="M711" s="9"/>
      <c r="N711" s="9">
        <f t="shared" si="99"/>
        <v>23</v>
      </c>
      <c r="O711" s="12">
        <f t="shared" si="100"/>
        <v>0.359375</v>
      </c>
      <c r="P711" s="9" t="s">
        <v>35</v>
      </c>
      <c r="Q711" s="9"/>
      <c r="R711" s="9"/>
      <c r="S711" s="9"/>
      <c r="T711" s="9"/>
      <c r="U711" s="9"/>
      <c r="V711" s="8"/>
      <c r="W711" s="11">
        <v>0.5</v>
      </c>
      <c r="X711" s="8">
        <v>80</v>
      </c>
      <c r="Y711" s="8">
        <v>32</v>
      </c>
      <c r="Z711" s="8">
        <v>40</v>
      </c>
      <c r="AA711" s="8">
        <v>8</v>
      </c>
      <c r="AB711" s="8">
        <v>0</v>
      </c>
      <c r="AC711" s="9">
        <f t="shared" si="97"/>
        <v>72</v>
      </c>
      <c r="AD711" s="12">
        <f t="shared" si="98"/>
        <v>0.45</v>
      </c>
      <c r="AE711" s="9" t="s">
        <v>39</v>
      </c>
      <c r="AF711" s="8">
        <v>10</v>
      </c>
      <c r="AG711" s="8">
        <v>5</v>
      </c>
      <c r="AH711" s="8">
        <v>5</v>
      </c>
      <c r="AI711" s="8">
        <v>0</v>
      </c>
      <c r="AJ711" s="8">
        <v>0.5</v>
      </c>
      <c r="AK711" s="13">
        <f t="shared" si="101"/>
        <v>0.46750000000000003</v>
      </c>
      <c r="AL711" s="13">
        <f t="shared" si="102"/>
        <v>-0.10812500000000003</v>
      </c>
      <c r="AM711" s="14">
        <f t="shared" si="103"/>
        <v>-6.9200000000000017</v>
      </c>
    </row>
    <row r="712" spans="1:39" x14ac:dyDescent="0.2">
      <c r="A712" s="8"/>
      <c r="B712" s="8" t="s">
        <v>326</v>
      </c>
      <c r="C712" s="8" t="s">
        <v>338</v>
      </c>
      <c r="D712" s="9">
        <v>48</v>
      </c>
      <c r="E712" s="10" t="s">
        <v>28</v>
      </c>
      <c r="F712" s="10" t="s">
        <v>41</v>
      </c>
      <c r="G712" s="10" t="s">
        <v>41</v>
      </c>
      <c r="H712" s="11">
        <v>0.5</v>
      </c>
      <c r="I712" s="9">
        <v>80</v>
      </c>
      <c r="J712" s="9">
        <v>28</v>
      </c>
      <c r="K712" s="9">
        <v>40</v>
      </c>
      <c r="L712" s="9">
        <v>12</v>
      </c>
      <c r="M712" s="9"/>
      <c r="N712" s="9">
        <f t="shared" si="99"/>
        <v>68</v>
      </c>
      <c r="O712" s="12">
        <f t="shared" si="100"/>
        <v>0.42499999999999999</v>
      </c>
      <c r="P712" s="9" t="s">
        <v>39</v>
      </c>
      <c r="Q712" s="9">
        <v>4</v>
      </c>
      <c r="R712" s="9">
        <v>1</v>
      </c>
      <c r="S712" s="9">
        <v>3</v>
      </c>
      <c r="T712" s="9">
        <v>0</v>
      </c>
      <c r="U712" s="9">
        <v>0.25</v>
      </c>
      <c r="V712" s="8"/>
      <c r="W712" s="11">
        <v>0.5</v>
      </c>
      <c r="X712" s="8">
        <v>80</v>
      </c>
      <c r="Y712" s="8">
        <v>20</v>
      </c>
      <c r="Z712" s="8">
        <v>44</v>
      </c>
      <c r="AA712" s="8">
        <v>16</v>
      </c>
      <c r="AB712" s="8">
        <v>0</v>
      </c>
      <c r="AC712" s="9">
        <f t="shared" si="97"/>
        <v>56</v>
      </c>
      <c r="AD712" s="12">
        <f t="shared" si="98"/>
        <v>0.35</v>
      </c>
      <c r="AE712" s="9" t="s">
        <v>72</v>
      </c>
      <c r="AF712" s="8"/>
      <c r="AG712" s="8"/>
      <c r="AH712" s="8"/>
      <c r="AI712" s="8"/>
      <c r="AJ712" s="8"/>
      <c r="AK712" s="13">
        <f t="shared" si="101"/>
        <v>0.40249999999999997</v>
      </c>
      <c r="AL712" s="13">
        <f t="shared" si="102"/>
        <v>2.250000000000002E-2</v>
      </c>
      <c r="AM712" s="14">
        <f t="shared" si="103"/>
        <v>3.6000000000000085</v>
      </c>
    </row>
    <row r="713" spans="1:39" x14ac:dyDescent="0.2">
      <c r="A713" s="8"/>
      <c r="B713" s="8" t="s">
        <v>288</v>
      </c>
      <c r="C713" s="8" t="s">
        <v>338</v>
      </c>
      <c r="D713" s="9">
        <v>48</v>
      </c>
      <c r="E713" s="10" t="s">
        <v>28</v>
      </c>
      <c r="F713" s="10" t="s">
        <v>233</v>
      </c>
      <c r="G713" s="10" t="s">
        <v>233</v>
      </c>
      <c r="H713" s="11">
        <v>0.5</v>
      </c>
      <c r="I713" s="9">
        <v>80</v>
      </c>
      <c r="J713" s="9">
        <v>30</v>
      </c>
      <c r="K713" s="9">
        <v>35</v>
      </c>
      <c r="L713" s="9">
        <v>15</v>
      </c>
      <c r="M713" s="9"/>
      <c r="N713" s="9">
        <f t="shared" si="99"/>
        <v>75</v>
      </c>
      <c r="O713" s="12">
        <f t="shared" si="100"/>
        <v>0.46875</v>
      </c>
      <c r="P713" s="9" t="s">
        <v>39</v>
      </c>
      <c r="Q713" s="9">
        <v>4</v>
      </c>
      <c r="R713" s="9">
        <v>1</v>
      </c>
      <c r="S713" s="9">
        <v>3</v>
      </c>
      <c r="T713" s="9">
        <v>0</v>
      </c>
      <c r="U713" s="9">
        <v>0.25</v>
      </c>
      <c r="V713" s="8"/>
      <c r="W713" s="11">
        <v>0.5</v>
      </c>
      <c r="X713" s="8">
        <v>80</v>
      </c>
      <c r="Y713" s="8">
        <v>30</v>
      </c>
      <c r="Z713" s="8">
        <v>33</v>
      </c>
      <c r="AA713" s="8">
        <v>17</v>
      </c>
      <c r="AB713" s="8">
        <v>0</v>
      </c>
      <c r="AC713" s="9">
        <f t="shared" si="97"/>
        <v>77</v>
      </c>
      <c r="AD713" s="12">
        <f t="shared" si="98"/>
        <v>0.48125000000000001</v>
      </c>
      <c r="AE713" s="9" t="s">
        <v>43</v>
      </c>
      <c r="AF713" s="8">
        <v>17</v>
      </c>
      <c r="AG713" s="8">
        <v>11</v>
      </c>
      <c r="AH713" s="8">
        <v>6</v>
      </c>
      <c r="AI713" s="8">
        <v>0</v>
      </c>
      <c r="AJ713" s="8">
        <v>0.64700000000000002</v>
      </c>
      <c r="AK713" s="13">
        <f t="shared" si="101"/>
        <v>0.48781249999999998</v>
      </c>
      <c r="AL713" s="13">
        <f t="shared" si="102"/>
        <v>-1.9062499999999982E-2</v>
      </c>
      <c r="AM713" s="14">
        <f t="shared" si="103"/>
        <v>-3.0499999999999972</v>
      </c>
    </row>
    <row r="714" spans="1:39" x14ac:dyDescent="0.2">
      <c r="A714" s="8"/>
      <c r="B714" s="8" t="s">
        <v>335</v>
      </c>
      <c r="C714" s="8" t="s">
        <v>338</v>
      </c>
      <c r="D714" s="9">
        <v>47</v>
      </c>
      <c r="E714" s="10" t="s">
        <v>28</v>
      </c>
      <c r="F714" s="10" t="s">
        <v>313</v>
      </c>
      <c r="G714" s="10" t="s">
        <v>314</v>
      </c>
      <c r="H714" s="11">
        <v>0.5</v>
      </c>
      <c r="I714" s="9">
        <v>80</v>
      </c>
      <c r="J714" s="9">
        <v>33</v>
      </c>
      <c r="K714" s="9">
        <v>39</v>
      </c>
      <c r="L714" s="9">
        <v>8</v>
      </c>
      <c r="M714" s="9"/>
      <c r="N714" s="9">
        <f t="shared" si="99"/>
        <v>74</v>
      </c>
      <c r="O714" s="12">
        <f t="shared" si="100"/>
        <v>0.46250000000000002</v>
      </c>
      <c r="P714" s="9" t="s">
        <v>35</v>
      </c>
      <c r="Q714" s="9">
        <v>3</v>
      </c>
      <c r="R714" s="9">
        <v>0</v>
      </c>
      <c r="S714" s="9">
        <v>3</v>
      </c>
      <c r="T714" s="9">
        <v>0</v>
      </c>
      <c r="U714" s="9">
        <v>0</v>
      </c>
      <c r="V714" s="8"/>
      <c r="W714" s="11">
        <v>0.5</v>
      </c>
      <c r="X714" s="8">
        <v>80</v>
      </c>
      <c r="Y714" s="8">
        <v>33</v>
      </c>
      <c r="Z714" s="8">
        <v>33</v>
      </c>
      <c r="AA714" s="8">
        <v>14</v>
      </c>
      <c r="AB714" s="8">
        <v>0</v>
      </c>
      <c r="AC714" s="9">
        <f t="shared" si="97"/>
        <v>80</v>
      </c>
      <c r="AD714" s="12">
        <f t="shared" si="98"/>
        <v>0.5</v>
      </c>
      <c r="AE714" s="9" t="s">
        <v>43</v>
      </c>
      <c r="AF714" s="8">
        <v>4</v>
      </c>
      <c r="AG714" s="8">
        <v>1</v>
      </c>
      <c r="AH714" s="8">
        <v>3</v>
      </c>
      <c r="AI714" s="8">
        <v>0</v>
      </c>
      <c r="AJ714" s="8">
        <v>0.25</v>
      </c>
      <c r="AK714" s="13">
        <f t="shared" si="101"/>
        <v>0.5</v>
      </c>
      <c r="AL714" s="13">
        <f t="shared" si="102"/>
        <v>-3.7499999999999978E-2</v>
      </c>
      <c r="AM714" s="14">
        <f t="shared" si="103"/>
        <v>-6</v>
      </c>
    </row>
    <row r="715" spans="1:39" x14ac:dyDescent="0.2">
      <c r="A715" s="8"/>
      <c r="B715" s="8" t="s">
        <v>336</v>
      </c>
      <c r="C715" s="8" t="s">
        <v>338</v>
      </c>
      <c r="D715" s="9">
        <v>40</v>
      </c>
      <c r="E715" s="10" t="s">
        <v>28</v>
      </c>
      <c r="F715" s="10" t="s">
        <v>267</v>
      </c>
      <c r="G715" s="10" t="s">
        <v>267</v>
      </c>
      <c r="H715" s="11">
        <v>0.5</v>
      </c>
      <c r="I715" s="9">
        <v>80</v>
      </c>
      <c r="J715" s="9">
        <v>39</v>
      </c>
      <c r="K715" s="9">
        <v>25</v>
      </c>
      <c r="L715" s="9">
        <v>16</v>
      </c>
      <c r="M715" s="9"/>
      <c r="N715" s="9">
        <f t="shared" si="99"/>
        <v>94</v>
      </c>
      <c r="O715" s="12">
        <f t="shared" si="100"/>
        <v>0.58750000000000002</v>
      </c>
      <c r="P715" s="9" t="s">
        <v>39</v>
      </c>
      <c r="Q715" s="9">
        <v>4</v>
      </c>
      <c r="R715" s="9">
        <v>1</v>
      </c>
      <c r="S715" s="9">
        <v>3</v>
      </c>
      <c r="T715" s="9">
        <v>0</v>
      </c>
      <c r="U715" s="9">
        <v>0.25</v>
      </c>
      <c r="V715" s="8"/>
      <c r="W715" s="11">
        <v>0.5</v>
      </c>
      <c r="X715" s="8">
        <v>80</v>
      </c>
      <c r="Y715" s="8">
        <v>26</v>
      </c>
      <c r="Z715" s="8">
        <v>41</v>
      </c>
      <c r="AA715" s="8">
        <v>13</v>
      </c>
      <c r="AB715" s="8">
        <v>0</v>
      </c>
      <c r="AC715" s="9">
        <f t="shared" si="97"/>
        <v>65</v>
      </c>
      <c r="AD715" s="12">
        <f t="shared" si="98"/>
        <v>0.40625</v>
      </c>
      <c r="AE715" s="9" t="s">
        <v>72</v>
      </c>
      <c r="AF715" s="8"/>
      <c r="AG715" s="8"/>
      <c r="AH715" s="8"/>
      <c r="AI715" s="8"/>
      <c r="AJ715" s="8"/>
      <c r="AK715" s="13">
        <f t="shared" si="101"/>
        <v>0.43906250000000002</v>
      </c>
      <c r="AL715" s="13">
        <f t="shared" si="102"/>
        <v>0.1484375</v>
      </c>
      <c r="AM715" s="14">
        <f t="shared" si="103"/>
        <v>23.75</v>
      </c>
    </row>
    <row r="716" spans="1:39" x14ac:dyDescent="0.2">
      <c r="A716" s="8"/>
      <c r="B716" s="8" t="s">
        <v>316</v>
      </c>
      <c r="C716" s="8" t="s">
        <v>345</v>
      </c>
      <c r="D716" s="9">
        <v>43</v>
      </c>
      <c r="E716" s="10" t="s">
        <v>28</v>
      </c>
      <c r="F716" s="10" t="s">
        <v>68</v>
      </c>
      <c r="G716" s="10" t="s">
        <v>68</v>
      </c>
      <c r="H716" s="11">
        <v>0.5</v>
      </c>
      <c r="I716" s="9">
        <v>80</v>
      </c>
      <c r="J716" s="9">
        <v>49</v>
      </c>
      <c r="K716" s="9">
        <v>25</v>
      </c>
      <c r="L716" s="9">
        <v>6</v>
      </c>
      <c r="M716" s="9"/>
      <c r="N716" s="9">
        <f t="shared" si="99"/>
        <v>104</v>
      </c>
      <c r="O716" s="12">
        <f t="shared" si="100"/>
        <v>0.65</v>
      </c>
      <c r="P716" s="9" t="s">
        <v>30</v>
      </c>
      <c r="Q716" s="9">
        <v>3</v>
      </c>
      <c r="R716" s="9">
        <v>0</v>
      </c>
      <c r="S716" s="9">
        <v>3</v>
      </c>
      <c r="T716" s="9">
        <v>0</v>
      </c>
      <c r="U716" s="9">
        <v>0</v>
      </c>
      <c r="V716" s="8"/>
      <c r="W716" s="11">
        <v>0.5</v>
      </c>
      <c r="X716" s="8">
        <v>80</v>
      </c>
      <c r="Y716" s="8">
        <v>50</v>
      </c>
      <c r="Z716" s="8">
        <v>20</v>
      </c>
      <c r="AA716" s="8">
        <v>10</v>
      </c>
      <c r="AB716" s="8">
        <v>0</v>
      </c>
      <c r="AC716" s="9">
        <f t="shared" si="97"/>
        <v>110</v>
      </c>
      <c r="AD716" s="12">
        <f t="shared" si="98"/>
        <v>0.6875</v>
      </c>
      <c r="AE716" s="9" t="s">
        <v>30</v>
      </c>
      <c r="AF716" s="8">
        <v>17</v>
      </c>
      <c r="AG716" s="8">
        <v>9</v>
      </c>
      <c r="AH716" s="8">
        <v>8</v>
      </c>
      <c r="AI716" s="8">
        <v>0</v>
      </c>
      <c r="AJ716" s="8">
        <v>0.52900000000000003</v>
      </c>
      <c r="AK716" s="13">
        <f t="shared" si="101"/>
        <v>0.62187499999999996</v>
      </c>
      <c r="AL716" s="13">
        <f t="shared" si="102"/>
        <v>2.8125000000000067E-2</v>
      </c>
      <c r="AM716" s="14">
        <f t="shared" si="103"/>
        <v>4.5</v>
      </c>
    </row>
    <row r="717" spans="1:39" x14ac:dyDescent="0.2">
      <c r="A717" s="8"/>
      <c r="B717" s="8" t="s">
        <v>210</v>
      </c>
      <c r="C717" s="8" t="s">
        <v>345</v>
      </c>
      <c r="D717" s="9">
        <v>50</v>
      </c>
      <c r="E717" s="10" t="s">
        <v>28</v>
      </c>
      <c r="F717" s="10" t="s">
        <v>225</v>
      </c>
      <c r="G717" s="10" t="s">
        <v>225</v>
      </c>
      <c r="H717" s="11">
        <v>0.5</v>
      </c>
      <c r="I717" s="9">
        <v>80</v>
      </c>
      <c r="J717" s="9">
        <v>48</v>
      </c>
      <c r="K717" s="9">
        <v>25</v>
      </c>
      <c r="L717" s="9">
        <v>7</v>
      </c>
      <c r="M717" s="9"/>
      <c r="N717" s="9">
        <f t="shared" si="99"/>
        <v>103</v>
      </c>
      <c r="O717" s="12">
        <f t="shared" si="100"/>
        <v>0.64375000000000004</v>
      </c>
      <c r="P717" s="9" t="s">
        <v>43</v>
      </c>
      <c r="Q717" s="9">
        <v>3</v>
      </c>
      <c r="R717" s="9">
        <v>0</v>
      </c>
      <c r="S717" s="9">
        <v>3</v>
      </c>
      <c r="T717" s="9">
        <v>0</v>
      </c>
      <c r="U717" s="9">
        <v>0</v>
      </c>
      <c r="V717" s="8"/>
      <c r="W717" s="11">
        <v>0.5</v>
      </c>
      <c r="X717" s="8">
        <v>80</v>
      </c>
      <c r="Y717" s="8">
        <v>38</v>
      </c>
      <c r="Z717" s="8">
        <v>29</v>
      </c>
      <c r="AA717" s="8">
        <v>13</v>
      </c>
      <c r="AB717" s="8">
        <v>0</v>
      </c>
      <c r="AC717" s="9">
        <f t="shared" si="97"/>
        <v>89</v>
      </c>
      <c r="AD717" s="12">
        <f t="shared" si="98"/>
        <v>0.55625000000000002</v>
      </c>
      <c r="AE717" s="9" t="s">
        <v>39</v>
      </c>
      <c r="AF717" s="8">
        <v>10</v>
      </c>
      <c r="AG717" s="8">
        <v>6</v>
      </c>
      <c r="AH717" s="8">
        <v>4</v>
      </c>
      <c r="AI717" s="8">
        <v>0</v>
      </c>
      <c r="AJ717" s="8">
        <v>0.60000000000000009</v>
      </c>
      <c r="AK717" s="13">
        <f t="shared" si="101"/>
        <v>0.53656250000000005</v>
      </c>
      <c r="AL717" s="13">
        <f t="shared" si="102"/>
        <v>0.10718749999999999</v>
      </c>
      <c r="AM717" s="14">
        <f t="shared" si="103"/>
        <v>17.149999999999991</v>
      </c>
    </row>
    <row r="718" spans="1:39" x14ac:dyDescent="0.2">
      <c r="A718" s="8"/>
      <c r="B718" s="8" t="s">
        <v>339</v>
      </c>
      <c r="C718" s="8" t="s">
        <v>345</v>
      </c>
      <c r="D718" s="9">
        <v>50</v>
      </c>
      <c r="E718" s="10" t="s">
        <v>28</v>
      </c>
      <c r="F718" s="10" t="s">
        <v>84</v>
      </c>
      <c r="G718" s="10" t="s">
        <v>85</v>
      </c>
      <c r="H718" s="11">
        <v>0.5</v>
      </c>
      <c r="I718" s="9">
        <v>80</v>
      </c>
      <c r="J718" s="9">
        <v>30</v>
      </c>
      <c r="K718" s="9">
        <v>42</v>
      </c>
      <c r="L718" s="9">
        <v>8</v>
      </c>
      <c r="M718" s="9"/>
      <c r="N718" s="9">
        <f t="shared" si="99"/>
        <v>68</v>
      </c>
      <c r="O718" s="12">
        <f t="shared" si="100"/>
        <v>0.42499999999999999</v>
      </c>
      <c r="P718" s="9" t="s">
        <v>35</v>
      </c>
      <c r="Q718" s="9">
        <v>5</v>
      </c>
      <c r="R718" s="9">
        <v>2</v>
      </c>
      <c r="S718" s="9">
        <v>3</v>
      </c>
      <c r="T718" s="9">
        <v>0</v>
      </c>
      <c r="U718" s="9">
        <v>0.4</v>
      </c>
      <c r="V718" s="8"/>
      <c r="W718" s="11">
        <v>0.5</v>
      </c>
      <c r="X718" s="8">
        <v>80</v>
      </c>
      <c r="Y718" s="8">
        <v>47</v>
      </c>
      <c r="Z718" s="8">
        <v>23</v>
      </c>
      <c r="AA718" s="8">
        <v>10</v>
      </c>
      <c r="AB718" s="8">
        <v>0</v>
      </c>
      <c r="AC718" s="9">
        <f t="shared" si="97"/>
        <v>104</v>
      </c>
      <c r="AD718" s="12">
        <f t="shared" si="98"/>
        <v>0.65</v>
      </c>
      <c r="AE718" s="9" t="s">
        <v>30</v>
      </c>
      <c r="AF718" s="8">
        <v>13</v>
      </c>
      <c r="AG718" s="8">
        <v>7</v>
      </c>
      <c r="AH718" s="8">
        <v>6</v>
      </c>
      <c r="AI718" s="8">
        <v>0</v>
      </c>
      <c r="AJ718" s="8">
        <v>0.53800000000000003</v>
      </c>
      <c r="AK718" s="13">
        <f t="shared" si="101"/>
        <v>0.59750000000000003</v>
      </c>
      <c r="AL718" s="13">
        <f t="shared" si="102"/>
        <v>-0.17250000000000004</v>
      </c>
      <c r="AM718" s="14">
        <f t="shared" si="103"/>
        <v>-27.600000000000009</v>
      </c>
    </row>
    <row r="719" spans="1:39" x14ac:dyDescent="0.2">
      <c r="A719" s="8"/>
      <c r="B719" s="8" t="s">
        <v>340</v>
      </c>
      <c r="C719" s="8" t="s">
        <v>345</v>
      </c>
      <c r="D719" s="9">
        <v>52</v>
      </c>
      <c r="E719" s="10" t="s">
        <v>28</v>
      </c>
      <c r="F719" s="10" t="s">
        <v>240</v>
      </c>
      <c r="G719" s="10" t="s">
        <v>240</v>
      </c>
      <c r="H719" s="11">
        <v>0.5</v>
      </c>
      <c r="I719" s="9">
        <v>80</v>
      </c>
      <c r="J719" s="9">
        <v>34</v>
      </c>
      <c r="K719" s="9">
        <v>32</v>
      </c>
      <c r="L719" s="9">
        <v>14</v>
      </c>
      <c r="M719" s="9"/>
      <c r="N719" s="9">
        <f t="shared" si="99"/>
        <v>82</v>
      </c>
      <c r="O719" s="12">
        <f t="shared" si="100"/>
        <v>0.51249999999999996</v>
      </c>
      <c r="P719" s="9" t="s">
        <v>43</v>
      </c>
      <c r="Q719" s="9">
        <v>11</v>
      </c>
      <c r="R719" s="9">
        <v>6</v>
      </c>
      <c r="S719" s="9">
        <v>5</v>
      </c>
      <c r="T719" s="9">
        <v>0</v>
      </c>
      <c r="U719" s="9">
        <v>0.54500000000000004</v>
      </c>
      <c r="V719" s="8"/>
      <c r="W719" s="11">
        <v>0.5</v>
      </c>
      <c r="X719" s="8">
        <v>80</v>
      </c>
      <c r="Y719" s="8">
        <v>32</v>
      </c>
      <c r="Z719" s="8">
        <v>34</v>
      </c>
      <c r="AA719" s="8">
        <v>14</v>
      </c>
      <c r="AB719" s="8">
        <v>0</v>
      </c>
      <c r="AC719" s="9">
        <f t="shared" si="97"/>
        <v>78</v>
      </c>
      <c r="AD719" s="12">
        <f t="shared" si="98"/>
        <v>0.48749999999999999</v>
      </c>
      <c r="AE719" s="9" t="s">
        <v>43</v>
      </c>
      <c r="AF719" s="8">
        <v>9</v>
      </c>
      <c r="AG719" s="8">
        <v>4</v>
      </c>
      <c r="AH719" s="8">
        <v>5</v>
      </c>
      <c r="AI719" s="8">
        <v>0</v>
      </c>
      <c r="AJ719" s="8">
        <v>0.44400000000000001</v>
      </c>
      <c r="AK719" s="13">
        <f t="shared" si="101"/>
        <v>0.49187500000000001</v>
      </c>
      <c r="AL719" s="13">
        <f t="shared" si="102"/>
        <v>2.0624999999999949E-2</v>
      </c>
      <c r="AM719" s="14">
        <f t="shared" si="103"/>
        <v>3.2999999999999972</v>
      </c>
    </row>
    <row r="720" spans="1:39" x14ac:dyDescent="0.2">
      <c r="A720" s="8"/>
      <c r="B720" s="8" t="s">
        <v>341</v>
      </c>
      <c r="C720" s="8" t="s">
        <v>345</v>
      </c>
      <c r="D720" s="9">
        <v>42</v>
      </c>
      <c r="E720" s="10" t="s">
        <v>28</v>
      </c>
      <c r="F720" s="10" t="s">
        <v>87</v>
      </c>
      <c r="G720" s="10" t="s">
        <v>87</v>
      </c>
      <c r="H720" s="11">
        <v>0.5</v>
      </c>
      <c r="I720" s="9">
        <v>80</v>
      </c>
      <c r="J720" s="9">
        <v>31</v>
      </c>
      <c r="K720" s="9">
        <v>42</v>
      </c>
      <c r="L720" s="9">
        <v>7</v>
      </c>
      <c r="M720" s="9"/>
      <c r="N720" s="9">
        <f t="shared" si="99"/>
        <v>69</v>
      </c>
      <c r="O720" s="12">
        <f t="shared" si="100"/>
        <v>0.43125000000000002</v>
      </c>
      <c r="P720" s="9" t="s">
        <v>39</v>
      </c>
      <c r="Q720" s="9">
        <v>4</v>
      </c>
      <c r="R720" s="9">
        <v>1</v>
      </c>
      <c r="S720" s="9">
        <v>3</v>
      </c>
      <c r="T720" s="9">
        <v>0</v>
      </c>
      <c r="U720" s="9">
        <v>0.25</v>
      </c>
      <c r="V720" s="8"/>
      <c r="W720" s="11">
        <v>0.5</v>
      </c>
      <c r="X720" s="8">
        <v>80</v>
      </c>
      <c r="Y720" s="8">
        <v>21</v>
      </c>
      <c r="Z720" s="8">
        <v>44</v>
      </c>
      <c r="AA720" s="8">
        <v>15</v>
      </c>
      <c r="AB720" s="8">
        <v>0</v>
      </c>
      <c r="AC720" s="9">
        <f t="shared" si="97"/>
        <v>57</v>
      </c>
      <c r="AD720" s="12">
        <f t="shared" si="98"/>
        <v>0.35625000000000001</v>
      </c>
      <c r="AE720" s="9" t="s">
        <v>72</v>
      </c>
      <c r="AF720" s="8"/>
      <c r="AG720" s="8"/>
      <c r="AH720" s="8"/>
      <c r="AI720" s="8"/>
      <c r="AJ720" s="8"/>
      <c r="AK720" s="13">
        <f t="shared" si="101"/>
        <v>0.40656249999999999</v>
      </c>
      <c r="AL720" s="13">
        <f t="shared" si="102"/>
        <v>2.4687500000000029E-2</v>
      </c>
      <c r="AM720" s="14">
        <f t="shared" si="103"/>
        <v>3.9500000000000028</v>
      </c>
    </row>
    <row r="721" spans="1:39" x14ac:dyDescent="0.2">
      <c r="A721" s="8"/>
      <c r="B721" s="8" t="s">
        <v>302</v>
      </c>
      <c r="C721" s="8" t="s">
        <v>345</v>
      </c>
      <c r="D721" s="9">
        <v>40</v>
      </c>
      <c r="E721" s="10" t="s">
        <v>28</v>
      </c>
      <c r="F721" s="10" t="s">
        <v>303</v>
      </c>
      <c r="G721" s="10" t="s">
        <v>303</v>
      </c>
      <c r="H721" s="11">
        <v>0.5</v>
      </c>
      <c r="I721" s="9">
        <v>80</v>
      </c>
      <c r="J721" s="9">
        <v>57</v>
      </c>
      <c r="K721" s="9">
        <v>18</v>
      </c>
      <c r="L721" s="9">
        <v>5</v>
      </c>
      <c r="M721" s="9"/>
      <c r="N721" s="9">
        <f t="shared" si="99"/>
        <v>119</v>
      </c>
      <c r="O721" s="12">
        <f t="shared" si="100"/>
        <v>0.74375000000000002</v>
      </c>
      <c r="P721" s="9" t="s">
        <v>30</v>
      </c>
      <c r="Q721" s="9">
        <v>19</v>
      </c>
      <c r="R721" s="9">
        <v>15</v>
      </c>
      <c r="S721" s="9">
        <v>4</v>
      </c>
      <c r="T721" s="9">
        <v>0</v>
      </c>
      <c r="U721" s="9">
        <v>0.78900000000000003</v>
      </c>
      <c r="V721" s="8" t="s">
        <v>44</v>
      </c>
      <c r="W721" s="11">
        <v>0.5</v>
      </c>
      <c r="X721" s="8">
        <v>80</v>
      </c>
      <c r="Y721" s="8">
        <v>47</v>
      </c>
      <c r="Z721" s="8">
        <v>21</v>
      </c>
      <c r="AA721" s="8">
        <v>12</v>
      </c>
      <c r="AB721" s="8">
        <v>0</v>
      </c>
      <c r="AC721" s="9">
        <f t="shared" si="97"/>
        <v>106</v>
      </c>
      <c r="AD721" s="12">
        <f t="shared" si="98"/>
        <v>0.66249999999999998</v>
      </c>
      <c r="AE721" s="9" t="s">
        <v>30</v>
      </c>
      <c r="AF721" s="8">
        <v>16</v>
      </c>
      <c r="AG721" s="8">
        <v>11</v>
      </c>
      <c r="AH721" s="8">
        <v>5</v>
      </c>
      <c r="AI721" s="8">
        <v>0</v>
      </c>
      <c r="AJ721" s="8">
        <v>0.68800000000000006</v>
      </c>
      <c r="AK721" s="13">
        <f t="shared" si="101"/>
        <v>0.60562499999999997</v>
      </c>
      <c r="AL721" s="13">
        <f t="shared" si="102"/>
        <v>0.13812500000000005</v>
      </c>
      <c r="AM721" s="14">
        <f t="shared" si="103"/>
        <v>22.100000000000009</v>
      </c>
    </row>
    <row r="722" spans="1:39" x14ac:dyDescent="0.2">
      <c r="A722" s="8"/>
      <c r="B722" s="8" t="s">
        <v>269</v>
      </c>
      <c r="C722" s="8" t="s">
        <v>345</v>
      </c>
      <c r="D722" s="9">
        <v>55</v>
      </c>
      <c r="E722" s="10" t="s">
        <v>28</v>
      </c>
      <c r="F722" s="10" t="s">
        <v>305</v>
      </c>
      <c r="G722" s="10" t="s">
        <v>306</v>
      </c>
      <c r="H722" s="11">
        <v>0.5</v>
      </c>
      <c r="I722" s="9">
        <v>80</v>
      </c>
      <c r="J722" s="9">
        <v>28</v>
      </c>
      <c r="K722" s="9">
        <v>42</v>
      </c>
      <c r="L722" s="9">
        <v>10</v>
      </c>
      <c r="M722" s="9"/>
      <c r="N722" s="9">
        <f t="shared" si="99"/>
        <v>66</v>
      </c>
      <c r="O722" s="12">
        <f t="shared" si="100"/>
        <v>0.41249999999999998</v>
      </c>
      <c r="P722" s="9" t="s">
        <v>72</v>
      </c>
      <c r="Q722" s="9"/>
      <c r="R722" s="9"/>
      <c r="S722" s="9"/>
      <c r="T722" s="9"/>
      <c r="U722" s="9"/>
      <c r="V722" s="8"/>
      <c r="W722" s="11">
        <v>0.5</v>
      </c>
      <c r="X722" s="8">
        <v>80</v>
      </c>
      <c r="Y722" s="8">
        <v>19</v>
      </c>
      <c r="Z722" s="8">
        <v>54</v>
      </c>
      <c r="AA722" s="8">
        <v>7</v>
      </c>
      <c r="AB722" s="8">
        <v>0</v>
      </c>
      <c r="AC722" s="9">
        <f t="shared" si="97"/>
        <v>45</v>
      </c>
      <c r="AD722" s="12">
        <f t="shared" si="98"/>
        <v>0.28125</v>
      </c>
      <c r="AE722" s="9" t="s">
        <v>72</v>
      </c>
      <c r="AF722" s="8"/>
      <c r="AG722" s="8"/>
      <c r="AH722" s="8"/>
      <c r="AI722" s="8"/>
      <c r="AJ722" s="8"/>
      <c r="AK722" s="13">
        <f t="shared" si="101"/>
        <v>0.35781249999999998</v>
      </c>
      <c r="AL722" s="13">
        <f t="shared" si="102"/>
        <v>5.46875E-2</v>
      </c>
      <c r="AM722" s="14">
        <f t="shared" si="103"/>
        <v>8.75</v>
      </c>
    </row>
    <row r="723" spans="1:39" x14ac:dyDescent="0.2">
      <c r="A723" s="8"/>
      <c r="B723" s="8" t="s">
        <v>332</v>
      </c>
      <c r="C723" s="8" t="s">
        <v>345</v>
      </c>
      <c r="D723" s="9">
        <v>53</v>
      </c>
      <c r="E723" s="10" t="s">
        <v>28</v>
      </c>
      <c r="F723" s="10" t="s">
        <v>199</v>
      </c>
      <c r="G723" s="10" t="s">
        <v>199</v>
      </c>
      <c r="H723" s="11">
        <v>0.5</v>
      </c>
      <c r="I723" s="9">
        <v>50</v>
      </c>
      <c r="J723" s="9">
        <v>14</v>
      </c>
      <c r="K723" s="9">
        <v>27</v>
      </c>
      <c r="L723" s="9">
        <v>9</v>
      </c>
      <c r="M723" s="9"/>
      <c r="N723" s="9">
        <f t="shared" si="99"/>
        <v>37</v>
      </c>
      <c r="O723" s="12">
        <f t="shared" si="100"/>
        <v>0.37</v>
      </c>
      <c r="P723" s="9" t="s">
        <v>72</v>
      </c>
      <c r="Q723" s="9"/>
      <c r="R723" s="9"/>
      <c r="S723" s="9"/>
      <c r="T723" s="9"/>
      <c r="U723" s="9"/>
      <c r="V723" s="8"/>
      <c r="W723" s="11">
        <v>0.5</v>
      </c>
      <c r="X723" s="8">
        <v>80</v>
      </c>
      <c r="Y723" s="8">
        <v>27</v>
      </c>
      <c r="Z723" s="8">
        <v>41</v>
      </c>
      <c r="AA723" s="8">
        <v>12</v>
      </c>
      <c r="AB723" s="8">
        <v>0</v>
      </c>
      <c r="AC723" s="9">
        <f t="shared" si="97"/>
        <v>66</v>
      </c>
      <c r="AD723" s="12">
        <f t="shared" si="98"/>
        <v>0.41249999999999998</v>
      </c>
      <c r="AE723" s="9" t="s">
        <v>72</v>
      </c>
      <c r="AF723" s="8"/>
      <c r="AG723" s="8"/>
      <c r="AH723" s="8"/>
      <c r="AI723" s="8"/>
      <c r="AJ723" s="8"/>
      <c r="AK723" s="13">
        <f t="shared" si="101"/>
        <v>0.44312499999999999</v>
      </c>
      <c r="AL723" s="13">
        <f t="shared" si="102"/>
        <v>-7.3124999999999996E-2</v>
      </c>
      <c r="AM723" s="14">
        <f t="shared" si="103"/>
        <v>-7.3125</v>
      </c>
    </row>
    <row r="724" spans="1:39" x14ac:dyDescent="0.2">
      <c r="A724" s="8"/>
      <c r="B724" s="8" t="s">
        <v>288</v>
      </c>
      <c r="C724" s="8" t="s">
        <v>345</v>
      </c>
      <c r="D724" s="9">
        <v>49</v>
      </c>
      <c r="E724" s="10" t="s">
        <v>28</v>
      </c>
      <c r="F724" s="10" t="s">
        <v>199</v>
      </c>
      <c r="G724" s="10" t="s">
        <v>199</v>
      </c>
      <c r="H724" s="11">
        <v>0.5</v>
      </c>
      <c r="I724" s="9">
        <v>28</v>
      </c>
      <c r="J724" s="9">
        <v>8</v>
      </c>
      <c r="K724" s="9">
        <v>17</v>
      </c>
      <c r="L724" s="9">
        <v>3</v>
      </c>
      <c r="M724" s="9"/>
      <c r="N724" s="9">
        <f t="shared" si="99"/>
        <v>19</v>
      </c>
      <c r="O724" s="12">
        <f t="shared" si="100"/>
        <v>0.3392857142857143</v>
      </c>
      <c r="P724" s="9" t="s">
        <v>72</v>
      </c>
      <c r="Q724" s="9"/>
      <c r="R724" s="9"/>
      <c r="S724" s="9"/>
      <c r="T724" s="9"/>
      <c r="U724" s="9"/>
      <c r="V724" s="8"/>
      <c r="W724" s="11">
        <v>0.5</v>
      </c>
      <c r="X724" s="8">
        <v>80</v>
      </c>
      <c r="Y724" s="8">
        <v>27</v>
      </c>
      <c r="Z724" s="8">
        <v>41</v>
      </c>
      <c r="AA724" s="8">
        <v>12</v>
      </c>
      <c r="AB724" s="8">
        <v>0</v>
      </c>
      <c r="AC724" s="9">
        <f t="shared" si="97"/>
        <v>66</v>
      </c>
      <c r="AD724" s="12">
        <f t="shared" si="98"/>
        <v>0.41249999999999998</v>
      </c>
      <c r="AE724" s="9" t="s">
        <v>72</v>
      </c>
      <c r="AF724" s="8"/>
      <c r="AG724" s="8"/>
      <c r="AH724" s="8"/>
      <c r="AI724" s="8"/>
      <c r="AJ724" s="8"/>
      <c r="AK724" s="13">
        <f t="shared" si="101"/>
        <v>0.44312499999999999</v>
      </c>
      <c r="AL724" s="13">
        <f t="shared" si="102"/>
        <v>-0.10383928571428569</v>
      </c>
      <c r="AM724" s="14">
        <f t="shared" si="103"/>
        <v>-5.8149999999999977</v>
      </c>
    </row>
    <row r="725" spans="1:39" x14ac:dyDescent="0.2">
      <c r="A725" s="8"/>
      <c r="B725" s="8" t="s">
        <v>346</v>
      </c>
      <c r="C725" s="8" t="s">
        <v>345</v>
      </c>
      <c r="D725" s="9">
        <v>38</v>
      </c>
      <c r="E725" s="10" t="s">
        <v>28</v>
      </c>
      <c r="F725" s="10" t="s">
        <v>199</v>
      </c>
      <c r="G725" s="10" t="s">
        <v>199</v>
      </c>
      <c r="H725" s="11">
        <v>0.5</v>
      </c>
      <c r="I725" s="9">
        <v>2</v>
      </c>
      <c r="J725" s="9">
        <v>1</v>
      </c>
      <c r="K725" s="9">
        <v>0</v>
      </c>
      <c r="L725" s="9">
        <v>1</v>
      </c>
      <c r="M725" s="9"/>
      <c r="N725" s="9">
        <f t="shared" si="99"/>
        <v>3</v>
      </c>
      <c r="O725" s="12">
        <f t="shared" si="100"/>
        <v>0.75</v>
      </c>
      <c r="P725" s="9" t="s">
        <v>72</v>
      </c>
      <c r="Q725" s="9"/>
      <c r="R725" s="9"/>
      <c r="S725" s="9"/>
      <c r="T725" s="9"/>
      <c r="U725" s="9"/>
      <c r="V725" s="8"/>
      <c r="W725" s="11">
        <v>0.5</v>
      </c>
      <c r="X725" s="8">
        <v>80</v>
      </c>
      <c r="Y725" s="8">
        <v>27</v>
      </c>
      <c r="Z725" s="8">
        <v>41</v>
      </c>
      <c r="AA725" s="8">
        <v>12</v>
      </c>
      <c r="AB725" s="8">
        <v>0</v>
      </c>
      <c r="AC725" s="9">
        <f t="shared" si="97"/>
        <v>66</v>
      </c>
      <c r="AD725" s="12">
        <f t="shared" si="98"/>
        <v>0.41249999999999998</v>
      </c>
      <c r="AE725" s="9" t="s">
        <v>72</v>
      </c>
      <c r="AF725" s="8"/>
      <c r="AG725" s="8"/>
      <c r="AH725" s="8"/>
      <c r="AI725" s="8"/>
      <c r="AJ725" s="8"/>
      <c r="AK725" s="13">
        <f t="shared" si="101"/>
        <v>0.44312499999999999</v>
      </c>
      <c r="AL725" s="13">
        <f t="shared" si="102"/>
        <v>0.30687500000000001</v>
      </c>
      <c r="AM725" s="14">
        <f t="shared" si="103"/>
        <v>1.2275</v>
      </c>
    </row>
    <row r="726" spans="1:39" x14ac:dyDescent="0.2">
      <c r="A726" s="8"/>
      <c r="B726" s="8" t="s">
        <v>347</v>
      </c>
      <c r="C726" s="8" t="s">
        <v>345</v>
      </c>
      <c r="D726" s="9">
        <v>44</v>
      </c>
      <c r="E726" s="10" t="s">
        <v>28</v>
      </c>
      <c r="F726" s="10" t="s">
        <v>201</v>
      </c>
      <c r="G726" s="10" t="s">
        <v>202</v>
      </c>
      <c r="H726" s="11">
        <v>0.5</v>
      </c>
      <c r="I726" s="9">
        <v>80</v>
      </c>
      <c r="J726" s="9">
        <v>39</v>
      </c>
      <c r="K726" s="9">
        <v>31</v>
      </c>
      <c r="L726" s="9">
        <v>10</v>
      </c>
      <c r="M726" s="9"/>
      <c r="N726" s="9">
        <f t="shared" si="99"/>
        <v>88</v>
      </c>
      <c r="O726" s="12">
        <f t="shared" si="100"/>
        <v>0.55000000000000004</v>
      </c>
      <c r="P726" s="9" t="s">
        <v>30</v>
      </c>
      <c r="Q726" s="9">
        <v>16</v>
      </c>
      <c r="R726" s="9">
        <v>7</v>
      </c>
      <c r="S726" s="9">
        <v>9</v>
      </c>
      <c r="T726" s="9">
        <v>0</v>
      </c>
      <c r="U726" s="9">
        <v>0.438</v>
      </c>
      <c r="V726" s="8"/>
      <c r="W726" s="11">
        <v>0.5</v>
      </c>
      <c r="X726" s="8">
        <v>80</v>
      </c>
      <c r="Y726" s="8">
        <v>40</v>
      </c>
      <c r="Z726" s="8">
        <v>24</v>
      </c>
      <c r="AA726" s="8">
        <v>16</v>
      </c>
      <c r="AB726" s="8">
        <v>0</v>
      </c>
      <c r="AC726" s="9">
        <f t="shared" si="97"/>
        <v>96</v>
      </c>
      <c r="AD726" s="12">
        <f t="shared" si="98"/>
        <v>0.6</v>
      </c>
      <c r="AE726" s="9" t="s">
        <v>43</v>
      </c>
      <c r="AF726" s="8">
        <v>9</v>
      </c>
      <c r="AG726" s="8">
        <v>4</v>
      </c>
      <c r="AH726" s="8">
        <v>5</v>
      </c>
      <c r="AI726" s="8">
        <v>0</v>
      </c>
      <c r="AJ726" s="8">
        <v>0.44400000000000001</v>
      </c>
      <c r="AK726" s="13">
        <f t="shared" si="101"/>
        <v>0.56499999999999995</v>
      </c>
      <c r="AL726" s="13">
        <f t="shared" si="102"/>
        <v>-1.4999999999999902E-2</v>
      </c>
      <c r="AM726" s="14">
        <f t="shared" si="103"/>
        <v>-2.3999999999999915</v>
      </c>
    </row>
    <row r="727" spans="1:39" x14ac:dyDescent="0.2">
      <c r="A727" s="8"/>
      <c r="B727" s="8" t="s">
        <v>292</v>
      </c>
      <c r="C727" s="8" t="s">
        <v>345</v>
      </c>
      <c r="D727" s="9">
        <v>40</v>
      </c>
      <c r="E727" s="10" t="s">
        <v>28</v>
      </c>
      <c r="F727" s="10" t="s">
        <v>29</v>
      </c>
      <c r="G727" s="10" t="s">
        <v>29</v>
      </c>
      <c r="H727" s="11">
        <v>0.5</v>
      </c>
      <c r="I727" s="9">
        <v>63</v>
      </c>
      <c r="J727" s="9">
        <v>28</v>
      </c>
      <c r="K727" s="9">
        <v>30</v>
      </c>
      <c r="L727" s="9">
        <v>5</v>
      </c>
      <c r="M727" s="9"/>
      <c r="N727" s="9">
        <f t="shared" si="99"/>
        <v>61</v>
      </c>
      <c r="O727" s="12">
        <f t="shared" si="100"/>
        <v>0.48412698412698413</v>
      </c>
      <c r="P727" s="9" t="s">
        <v>35</v>
      </c>
      <c r="Q727" s="9"/>
      <c r="R727" s="9"/>
      <c r="S727" s="9"/>
      <c r="T727" s="9"/>
      <c r="U727" s="9"/>
      <c r="V727" s="8"/>
      <c r="W727" s="11">
        <v>0.5</v>
      </c>
      <c r="X727" s="8">
        <v>80</v>
      </c>
      <c r="Y727" s="8">
        <v>42</v>
      </c>
      <c r="Z727" s="8">
        <v>24</v>
      </c>
      <c r="AA727" s="8">
        <v>14</v>
      </c>
      <c r="AB727" s="8">
        <v>0</v>
      </c>
      <c r="AC727" s="9">
        <f t="shared" si="97"/>
        <v>98</v>
      </c>
      <c r="AD727" s="12">
        <f t="shared" si="98"/>
        <v>0.61250000000000004</v>
      </c>
      <c r="AE727" s="9" t="s">
        <v>43</v>
      </c>
      <c r="AF727" s="8">
        <v>3</v>
      </c>
      <c r="AG727" s="8">
        <v>0</v>
      </c>
      <c r="AH727" s="8">
        <v>3</v>
      </c>
      <c r="AI727" s="8">
        <v>0</v>
      </c>
      <c r="AJ727" s="8">
        <v>0</v>
      </c>
      <c r="AK727" s="13">
        <f t="shared" si="101"/>
        <v>0.573125</v>
      </c>
      <c r="AL727" s="13">
        <f t="shared" si="102"/>
        <v>-8.8998015873015868E-2</v>
      </c>
      <c r="AM727" s="14">
        <f t="shared" si="103"/>
        <v>-11.213750000000005</v>
      </c>
    </row>
    <row r="728" spans="1:39" x14ac:dyDescent="0.2">
      <c r="A728" s="8"/>
      <c r="B728" s="8" t="s">
        <v>348</v>
      </c>
      <c r="C728" s="8" t="s">
        <v>345</v>
      </c>
      <c r="D728" s="9">
        <v>38</v>
      </c>
      <c r="E728" s="10" t="s">
        <v>28</v>
      </c>
      <c r="F728" s="10" t="s">
        <v>29</v>
      </c>
      <c r="G728" s="10" t="s">
        <v>29</v>
      </c>
      <c r="H728" s="11">
        <v>0.5</v>
      </c>
      <c r="I728" s="9">
        <v>17</v>
      </c>
      <c r="J728" s="9">
        <v>7</v>
      </c>
      <c r="K728" s="9">
        <v>10</v>
      </c>
      <c r="L728" s="9">
        <v>0</v>
      </c>
      <c r="M728" s="9"/>
      <c r="N728" s="9">
        <f t="shared" si="99"/>
        <v>14</v>
      </c>
      <c r="O728" s="12">
        <f t="shared" si="100"/>
        <v>0.41176470588235292</v>
      </c>
      <c r="P728" s="9" t="s">
        <v>35</v>
      </c>
      <c r="Q728" s="9">
        <v>15</v>
      </c>
      <c r="R728" s="9">
        <v>9</v>
      </c>
      <c r="S728" s="9">
        <v>6</v>
      </c>
      <c r="T728" s="9">
        <v>0</v>
      </c>
      <c r="U728" s="9">
        <v>0.6</v>
      </c>
      <c r="V728" s="8"/>
      <c r="W728" s="11">
        <v>0.5</v>
      </c>
      <c r="X728" s="8">
        <v>80</v>
      </c>
      <c r="Y728" s="8">
        <v>42</v>
      </c>
      <c r="Z728" s="8">
        <v>24</v>
      </c>
      <c r="AA728" s="8">
        <v>14</v>
      </c>
      <c r="AB728" s="8">
        <v>0</v>
      </c>
      <c r="AC728" s="9">
        <f t="shared" si="97"/>
        <v>98</v>
      </c>
      <c r="AD728" s="12">
        <f t="shared" si="98"/>
        <v>0.61250000000000004</v>
      </c>
      <c r="AE728" s="9" t="s">
        <v>43</v>
      </c>
      <c r="AF728" s="8">
        <v>3</v>
      </c>
      <c r="AG728" s="8">
        <v>0</v>
      </c>
      <c r="AH728" s="8">
        <v>3</v>
      </c>
      <c r="AI728" s="8">
        <v>0</v>
      </c>
      <c r="AJ728" s="8">
        <v>0</v>
      </c>
      <c r="AK728" s="13">
        <f t="shared" si="101"/>
        <v>0.573125</v>
      </c>
      <c r="AL728" s="13">
        <f t="shared" si="102"/>
        <v>-0.16136029411764707</v>
      </c>
      <c r="AM728" s="14">
        <f t="shared" si="103"/>
        <v>-5.4862499999999983</v>
      </c>
    </row>
    <row r="729" spans="1:39" x14ac:dyDescent="0.2">
      <c r="A729" s="8"/>
      <c r="B729" s="8" t="s">
        <v>319</v>
      </c>
      <c r="C729" s="8" t="s">
        <v>345</v>
      </c>
      <c r="D729" s="9">
        <v>40</v>
      </c>
      <c r="E729" s="10" t="s">
        <v>28</v>
      </c>
      <c r="F729" s="10" t="s">
        <v>264</v>
      </c>
      <c r="G729" s="10" t="s">
        <v>264</v>
      </c>
      <c r="H729" s="11">
        <v>0.5</v>
      </c>
      <c r="I729" s="9">
        <v>20</v>
      </c>
      <c r="J729" s="9">
        <v>2</v>
      </c>
      <c r="K729" s="9">
        <v>18</v>
      </c>
      <c r="L729" s="9">
        <v>0</v>
      </c>
      <c r="M729" s="9"/>
      <c r="N729" s="9">
        <f t="shared" si="99"/>
        <v>4</v>
      </c>
      <c r="O729" s="12">
        <f t="shared" si="100"/>
        <v>0.1</v>
      </c>
      <c r="P729" s="9" t="s">
        <v>72</v>
      </c>
      <c r="Q729" s="9"/>
      <c r="R729" s="9"/>
      <c r="S729" s="9"/>
      <c r="T729" s="9"/>
      <c r="U729" s="9"/>
      <c r="V729" s="8"/>
      <c r="W729" s="11">
        <v>0.5</v>
      </c>
      <c r="X729" s="8">
        <v>80</v>
      </c>
      <c r="Y729" s="8">
        <v>17</v>
      </c>
      <c r="Z729" s="8">
        <v>49</v>
      </c>
      <c r="AA729" s="8">
        <v>14</v>
      </c>
      <c r="AB729" s="8">
        <v>0</v>
      </c>
      <c r="AC729" s="9">
        <f t="shared" si="97"/>
        <v>48</v>
      </c>
      <c r="AD729" s="12">
        <f t="shared" si="98"/>
        <v>0.3</v>
      </c>
      <c r="AE729" s="9" t="s">
        <v>72</v>
      </c>
      <c r="AF729" s="8"/>
      <c r="AG729" s="8"/>
      <c r="AH729" s="8"/>
      <c r="AI729" s="8"/>
      <c r="AJ729" s="8"/>
      <c r="AK729" s="13">
        <f t="shared" si="101"/>
        <v>0.37</v>
      </c>
      <c r="AL729" s="13">
        <f t="shared" si="102"/>
        <v>-0.27</v>
      </c>
      <c r="AM729" s="14">
        <f t="shared" si="103"/>
        <v>-10.8</v>
      </c>
    </row>
    <row r="730" spans="1:39" x14ac:dyDescent="0.2">
      <c r="A730" s="8"/>
      <c r="B730" s="8" t="s">
        <v>275</v>
      </c>
      <c r="C730" s="8" t="s">
        <v>345</v>
      </c>
      <c r="D730" s="9">
        <v>48</v>
      </c>
      <c r="E730" s="10" t="s">
        <v>28</v>
      </c>
      <c r="F730" s="10" t="s">
        <v>264</v>
      </c>
      <c r="G730" s="10" t="s">
        <v>264</v>
      </c>
      <c r="H730" s="11">
        <v>0.5</v>
      </c>
      <c r="I730" s="9">
        <v>60</v>
      </c>
      <c r="J730" s="9">
        <v>15</v>
      </c>
      <c r="K730" s="9">
        <v>38</v>
      </c>
      <c r="L730" s="9">
        <v>7</v>
      </c>
      <c r="M730" s="9"/>
      <c r="N730" s="9">
        <f t="shared" si="99"/>
        <v>37</v>
      </c>
      <c r="O730" s="12">
        <f t="shared" si="100"/>
        <v>0.30833333333333335</v>
      </c>
      <c r="P730" s="9" t="s">
        <v>72</v>
      </c>
      <c r="Q730" s="9"/>
      <c r="R730" s="9"/>
      <c r="S730" s="9"/>
      <c r="T730" s="9"/>
      <c r="U730" s="9"/>
      <c r="V730" s="8"/>
      <c r="W730" s="11">
        <v>0.5</v>
      </c>
      <c r="X730" s="8">
        <v>80</v>
      </c>
      <c r="Y730" s="8">
        <v>17</v>
      </c>
      <c r="Z730" s="8">
        <v>49</v>
      </c>
      <c r="AA730" s="8">
        <v>14</v>
      </c>
      <c r="AB730" s="8">
        <v>0</v>
      </c>
      <c r="AC730" s="9">
        <f t="shared" si="97"/>
        <v>48</v>
      </c>
      <c r="AD730" s="12">
        <f t="shared" si="98"/>
        <v>0.3</v>
      </c>
      <c r="AE730" s="9" t="s">
        <v>72</v>
      </c>
      <c r="AF730" s="8"/>
      <c r="AG730" s="8"/>
      <c r="AH730" s="8"/>
      <c r="AI730" s="8"/>
      <c r="AJ730" s="8"/>
      <c r="AK730" s="13">
        <f t="shared" si="101"/>
        <v>0.37</v>
      </c>
      <c r="AL730" s="13">
        <f t="shared" si="102"/>
        <v>-6.1666666666666647E-2</v>
      </c>
      <c r="AM730" s="14">
        <f t="shared" si="103"/>
        <v>-7.3999999999999986</v>
      </c>
    </row>
    <row r="731" spans="1:39" x14ac:dyDescent="0.2">
      <c r="A731" s="8"/>
      <c r="B731" s="8" t="s">
        <v>232</v>
      </c>
      <c r="C731" s="8" t="s">
        <v>345</v>
      </c>
      <c r="D731" s="9">
        <v>51</v>
      </c>
      <c r="E731" s="10" t="s">
        <v>28</v>
      </c>
      <c r="F731" s="10" t="s">
        <v>247</v>
      </c>
      <c r="G731" s="10" t="s">
        <v>247</v>
      </c>
      <c r="H731" s="11">
        <v>0.5</v>
      </c>
      <c r="I731" s="9">
        <v>80</v>
      </c>
      <c r="J731" s="9">
        <v>50</v>
      </c>
      <c r="K731" s="9">
        <v>26</v>
      </c>
      <c r="L731" s="9">
        <v>4</v>
      </c>
      <c r="M731" s="9"/>
      <c r="N731" s="9">
        <f t="shared" si="99"/>
        <v>104</v>
      </c>
      <c r="O731" s="12">
        <f t="shared" si="100"/>
        <v>0.65</v>
      </c>
      <c r="P731" s="9" t="s">
        <v>30</v>
      </c>
      <c r="Q731" s="9">
        <v>21</v>
      </c>
      <c r="R731" s="9">
        <v>12</v>
      </c>
      <c r="S731" s="9">
        <v>9</v>
      </c>
      <c r="T731" s="9">
        <v>0</v>
      </c>
      <c r="U731" s="9">
        <v>0.57100000000000006</v>
      </c>
      <c r="V731" s="8" t="s">
        <v>349</v>
      </c>
      <c r="W731" s="11">
        <v>0.5</v>
      </c>
      <c r="X731" s="8">
        <v>80</v>
      </c>
      <c r="Y731" s="8">
        <v>42</v>
      </c>
      <c r="Z731" s="8">
        <v>26</v>
      </c>
      <c r="AA731" s="8">
        <v>12</v>
      </c>
      <c r="AB731" s="8">
        <v>0</v>
      </c>
      <c r="AC731" s="9">
        <f t="shared" si="97"/>
        <v>96</v>
      </c>
      <c r="AD731" s="12">
        <f t="shared" si="98"/>
        <v>0.6</v>
      </c>
      <c r="AE731" s="9" t="s">
        <v>43</v>
      </c>
      <c r="AF731" s="8">
        <v>20</v>
      </c>
      <c r="AG731" s="8">
        <v>15</v>
      </c>
      <c r="AH731" s="8">
        <v>5</v>
      </c>
      <c r="AI731" s="8">
        <v>0</v>
      </c>
      <c r="AJ731" s="8">
        <v>0.75</v>
      </c>
      <c r="AK731" s="13">
        <f t="shared" si="101"/>
        <v>0.56499999999999995</v>
      </c>
      <c r="AL731" s="13">
        <f t="shared" si="102"/>
        <v>8.5000000000000075E-2</v>
      </c>
      <c r="AM731" s="14">
        <f t="shared" si="103"/>
        <v>13.600000000000009</v>
      </c>
    </row>
    <row r="732" spans="1:39" x14ac:dyDescent="0.2">
      <c r="A732" s="8"/>
      <c r="B732" s="8" t="s">
        <v>333</v>
      </c>
      <c r="C732" s="8" t="s">
        <v>345</v>
      </c>
      <c r="D732" s="9">
        <v>46</v>
      </c>
      <c r="E732" s="10" t="s">
        <v>28</v>
      </c>
      <c r="F732" s="10" t="s">
        <v>92</v>
      </c>
      <c r="G732" s="10" t="s">
        <v>92</v>
      </c>
      <c r="H732" s="11">
        <v>0.5</v>
      </c>
      <c r="I732" s="9">
        <v>80</v>
      </c>
      <c r="J732" s="9">
        <v>42</v>
      </c>
      <c r="K732" s="9">
        <v>29</v>
      </c>
      <c r="L732" s="9">
        <v>9</v>
      </c>
      <c r="M732" s="9"/>
      <c r="N732" s="9">
        <f t="shared" si="99"/>
        <v>93</v>
      </c>
      <c r="O732" s="12">
        <f t="shared" si="100"/>
        <v>0.58125000000000004</v>
      </c>
      <c r="P732" s="9" t="s">
        <v>35</v>
      </c>
      <c r="Q732" s="9">
        <v>5</v>
      </c>
      <c r="R732" s="9">
        <v>2</v>
      </c>
      <c r="S732" s="9">
        <v>3</v>
      </c>
      <c r="T732" s="9">
        <v>0</v>
      </c>
      <c r="U732" s="9">
        <v>0.4</v>
      </c>
      <c r="V732" s="8"/>
      <c r="W732" s="11">
        <v>0.5</v>
      </c>
      <c r="X732" s="8">
        <v>80</v>
      </c>
      <c r="Y732" s="8">
        <v>35</v>
      </c>
      <c r="Z732" s="8">
        <v>35</v>
      </c>
      <c r="AA732" s="8">
        <v>10</v>
      </c>
      <c r="AB732" s="8">
        <v>0</v>
      </c>
      <c r="AC732" s="9">
        <f t="shared" si="97"/>
        <v>80</v>
      </c>
      <c r="AD732" s="12">
        <f t="shared" si="98"/>
        <v>0.5</v>
      </c>
      <c r="AE732" s="9" t="s">
        <v>35</v>
      </c>
      <c r="AF732" s="8">
        <v>9</v>
      </c>
      <c r="AG732" s="8">
        <v>5</v>
      </c>
      <c r="AH732" s="8">
        <v>4</v>
      </c>
      <c r="AI732" s="8">
        <v>0</v>
      </c>
      <c r="AJ732" s="8">
        <v>0.55600000000000005</v>
      </c>
      <c r="AK732" s="13">
        <f t="shared" si="101"/>
        <v>0.5</v>
      </c>
      <c r="AL732" s="13">
        <f t="shared" si="102"/>
        <v>8.1250000000000044E-2</v>
      </c>
      <c r="AM732" s="14">
        <f t="shared" si="103"/>
        <v>13</v>
      </c>
    </row>
    <row r="733" spans="1:39" x14ac:dyDescent="0.2">
      <c r="A733" s="8"/>
      <c r="B733" s="8" t="s">
        <v>295</v>
      </c>
      <c r="C733" s="8" t="s">
        <v>345</v>
      </c>
      <c r="D733" s="9">
        <v>42</v>
      </c>
      <c r="E733" s="10" t="s">
        <v>28</v>
      </c>
      <c r="F733" s="10" t="s">
        <v>207</v>
      </c>
      <c r="G733" s="10" t="s">
        <v>207</v>
      </c>
      <c r="H733" s="11">
        <v>0.5</v>
      </c>
      <c r="I733" s="9">
        <v>80</v>
      </c>
      <c r="J733" s="9">
        <v>44</v>
      </c>
      <c r="K733" s="9">
        <v>26</v>
      </c>
      <c r="L733" s="9">
        <v>10</v>
      </c>
      <c r="M733" s="9"/>
      <c r="N733" s="9">
        <f t="shared" si="99"/>
        <v>98</v>
      </c>
      <c r="O733" s="12">
        <f t="shared" si="100"/>
        <v>0.61250000000000004</v>
      </c>
      <c r="P733" s="9" t="s">
        <v>39</v>
      </c>
      <c r="Q733" s="9">
        <v>3</v>
      </c>
      <c r="R733" s="9">
        <v>0</v>
      </c>
      <c r="S733" s="9">
        <v>3</v>
      </c>
      <c r="T733" s="9">
        <v>0</v>
      </c>
      <c r="U733" s="9">
        <v>0</v>
      </c>
      <c r="V733" s="8"/>
      <c r="W733" s="11">
        <v>0.5</v>
      </c>
      <c r="X733" s="8">
        <v>80</v>
      </c>
      <c r="Y733" s="8">
        <v>49</v>
      </c>
      <c r="Z733" s="8">
        <v>23</v>
      </c>
      <c r="AA733" s="8">
        <v>8</v>
      </c>
      <c r="AB733" s="8">
        <v>0</v>
      </c>
      <c r="AC733" s="9">
        <f t="shared" si="97"/>
        <v>106</v>
      </c>
      <c r="AD733" s="12">
        <f t="shared" si="98"/>
        <v>0.66249999999999998</v>
      </c>
      <c r="AE733" s="9" t="s">
        <v>30</v>
      </c>
      <c r="AF733" s="8">
        <v>3</v>
      </c>
      <c r="AG733" s="8">
        <v>0</v>
      </c>
      <c r="AH733" s="8">
        <v>3</v>
      </c>
      <c r="AI733" s="8">
        <v>0</v>
      </c>
      <c r="AJ733" s="8">
        <v>0</v>
      </c>
      <c r="AK733" s="13">
        <f t="shared" si="101"/>
        <v>0.60562499999999997</v>
      </c>
      <c r="AL733" s="13">
        <f t="shared" si="102"/>
        <v>6.8750000000000755E-3</v>
      </c>
      <c r="AM733" s="14">
        <f t="shared" si="103"/>
        <v>1.1000000000000085</v>
      </c>
    </row>
    <row r="734" spans="1:39" x14ac:dyDescent="0.2">
      <c r="A734" s="8"/>
      <c r="B734" s="8" t="s">
        <v>259</v>
      </c>
      <c r="C734" s="8" t="s">
        <v>345</v>
      </c>
      <c r="D734" s="9">
        <v>46</v>
      </c>
      <c r="E734" s="10" t="s">
        <v>28</v>
      </c>
      <c r="F734" s="10" t="s">
        <v>208</v>
      </c>
      <c r="G734" s="10" t="s">
        <v>208</v>
      </c>
      <c r="H734" s="11">
        <v>0.5</v>
      </c>
      <c r="I734" s="9">
        <v>80</v>
      </c>
      <c r="J734" s="9">
        <v>16</v>
      </c>
      <c r="K734" s="9">
        <v>58</v>
      </c>
      <c r="L734" s="9">
        <v>6</v>
      </c>
      <c r="M734" s="9"/>
      <c r="N734" s="9">
        <f t="shared" si="99"/>
        <v>38</v>
      </c>
      <c r="O734" s="12">
        <f t="shared" si="100"/>
        <v>0.23749999999999999</v>
      </c>
      <c r="P734" s="9" t="s">
        <v>69</v>
      </c>
      <c r="Q734" s="9"/>
      <c r="R734" s="9"/>
      <c r="S734" s="9"/>
      <c r="T734" s="9"/>
      <c r="U734" s="9"/>
      <c r="V734" s="8"/>
      <c r="W734" s="11">
        <v>0.5</v>
      </c>
      <c r="X734" s="8">
        <v>80</v>
      </c>
      <c r="Y734" s="8">
        <v>18</v>
      </c>
      <c r="Z734" s="8">
        <v>53</v>
      </c>
      <c r="AA734" s="8">
        <v>9</v>
      </c>
      <c r="AB734" s="8">
        <v>0</v>
      </c>
      <c r="AC734" s="9">
        <f t="shared" si="97"/>
        <v>45</v>
      </c>
      <c r="AD734" s="12">
        <f t="shared" si="98"/>
        <v>0.28125</v>
      </c>
      <c r="AE734" s="9" t="s">
        <v>69</v>
      </c>
      <c r="AF734" s="8"/>
      <c r="AG734" s="8"/>
      <c r="AH734" s="8"/>
      <c r="AI734" s="8"/>
      <c r="AJ734" s="8"/>
      <c r="AK734" s="13">
        <f t="shared" si="101"/>
        <v>0.35781249999999998</v>
      </c>
      <c r="AL734" s="13">
        <f t="shared" si="102"/>
        <v>-0.12031249999999999</v>
      </c>
      <c r="AM734" s="14">
        <f t="shared" si="103"/>
        <v>-19.25</v>
      </c>
    </row>
    <row r="735" spans="1:39" x14ac:dyDescent="0.2">
      <c r="A735" s="8"/>
      <c r="B735" s="8" t="s">
        <v>325</v>
      </c>
      <c r="C735" s="8" t="s">
        <v>345</v>
      </c>
      <c r="D735" s="9">
        <v>37</v>
      </c>
      <c r="E735" s="10" t="s">
        <v>28</v>
      </c>
      <c r="F735" s="10" t="s">
        <v>308</v>
      </c>
      <c r="G735" s="10" t="s">
        <v>309</v>
      </c>
      <c r="H735" s="11">
        <v>0.5</v>
      </c>
      <c r="I735" s="9">
        <v>80</v>
      </c>
      <c r="J735" s="9">
        <v>42</v>
      </c>
      <c r="K735" s="9">
        <v>28</v>
      </c>
      <c r="L735" s="9">
        <v>10</v>
      </c>
      <c r="M735" s="9"/>
      <c r="N735" s="9">
        <f t="shared" si="99"/>
        <v>94</v>
      </c>
      <c r="O735" s="12">
        <f t="shared" si="100"/>
        <v>0.58750000000000002</v>
      </c>
      <c r="P735" s="9" t="s">
        <v>39</v>
      </c>
      <c r="Q735" s="9">
        <v>9</v>
      </c>
      <c r="R735" s="9">
        <v>5</v>
      </c>
      <c r="S735" s="9">
        <v>4</v>
      </c>
      <c r="T735" s="9">
        <v>0</v>
      </c>
      <c r="U735" s="9">
        <v>0.55600000000000005</v>
      </c>
      <c r="V735" s="8"/>
      <c r="W735" s="11">
        <v>0.5</v>
      </c>
      <c r="X735" s="8">
        <v>80</v>
      </c>
      <c r="Y735" s="8">
        <v>34</v>
      </c>
      <c r="Z735" s="8">
        <v>34</v>
      </c>
      <c r="AA735" s="8">
        <v>12</v>
      </c>
      <c r="AB735" s="8">
        <v>0</v>
      </c>
      <c r="AC735" s="9">
        <f t="shared" si="97"/>
        <v>80</v>
      </c>
      <c r="AD735" s="12">
        <f t="shared" si="98"/>
        <v>0.5</v>
      </c>
      <c r="AE735" s="9" t="s">
        <v>35</v>
      </c>
      <c r="AF735" s="8">
        <v>4</v>
      </c>
      <c r="AG735" s="8">
        <v>1</v>
      </c>
      <c r="AH735" s="8">
        <v>3</v>
      </c>
      <c r="AI735" s="8">
        <v>0</v>
      </c>
      <c r="AJ735" s="8">
        <v>0.25</v>
      </c>
      <c r="AK735" s="13">
        <f t="shared" si="101"/>
        <v>0.5</v>
      </c>
      <c r="AL735" s="13">
        <f t="shared" si="102"/>
        <v>8.7500000000000022E-2</v>
      </c>
      <c r="AM735" s="14">
        <f t="shared" si="103"/>
        <v>14</v>
      </c>
    </row>
    <row r="736" spans="1:39" x14ac:dyDescent="0.2">
      <c r="A736" s="8"/>
      <c r="B736" s="8" t="s">
        <v>307</v>
      </c>
      <c r="C736" s="8" t="s">
        <v>345</v>
      </c>
      <c r="D736" s="9">
        <v>39</v>
      </c>
      <c r="E736" s="10" t="s">
        <v>28</v>
      </c>
      <c r="F736" s="10" t="s">
        <v>209</v>
      </c>
      <c r="G736" s="10" t="s">
        <v>209</v>
      </c>
      <c r="H736" s="11">
        <v>0.5</v>
      </c>
      <c r="I736" s="9">
        <v>80</v>
      </c>
      <c r="J736" s="9">
        <v>32</v>
      </c>
      <c r="K736" s="9">
        <v>41</v>
      </c>
      <c r="L736" s="9">
        <v>7</v>
      </c>
      <c r="M736" s="9"/>
      <c r="N736" s="9">
        <f t="shared" si="99"/>
        <v>71</v>
      </c>
      <c r="O736" s="12">
        <f t="shared" si="100"/>
        <v>0.44374999999999998</v>
      </c>
      <c r="P736" s="9" t="s">
        <v>43</v>
      </c>
      <c r="Q736" s="9">
        <v>11</v>
      </c>
      <c r="R736" s="9">
        <v>6</v>
      </c>
      <c r="S736" s="9">
        <v>5</v>
      </c>
      <c r="T736" s="9">
        <v>0</v>
      </c>
      <c r="U736" s="9">
        <v>0.54500000000000004</v>
      </c>
      <c r="V736" s="8"/>
      <c r="W736" s="11">
        <v>0.5</v>
      </c>
      <c r="X736" s="8">
        <v>80</v>
      </c>
      <c r="Y736" s="8">
        <v>25</v>
      </c>
      <c r="Z736" s="8">
        <v>40</v>
      </c>
      <c r="AA736" s="8">
        <v>15</v>
      </c>
      <c r="AB736" s="8">
        <v>0</v>
      </c>
      <c r="AC736" s="9">
        <f t="shared" si="97"/>
        <v>65</v>
      </c>
      <c r="AD736" s="12">
        <f t="shared" si="98"/>
        <v>0.40625</v>
      </c>
      <c r="AE736" s="9" t="s">
        <v>35</v>
      </c>
      <c r="AF736" s="8">
        <v>4</v>
      </c>
      <c r="AG736" s="8">
        <v>1</v>
      </c>
      <c r="AH736" s="8">
        <v>3</v>
      </c>
      <c r="AI736" s="8">
        <v>0</v>
      </c>
      <c r="AJ736" s="8">
        <v>0.25</v>
      </c>
      <c r="AK736" s="13">
        <f t="shared" si="101"/>
        <v>0.43906250000000002</v>
      </c>
      <c r="AL736" s="13">
        <f t="shared" si="102"/>
        <v>4.6874999999999556E-3</v>
      </c>
      <c r="AM736" s="14">
        <f t="shared" si="103"/>
        <v>0.75</v>
      </c>
    </row>
    <row r="737" spans="1:39" x14ac:dyDescent="0.2">
      <c r="A737" s="8"/>
      <c r="B737" s="8" t="s">
        <v>326</v>
      </c>
      <c r="C737" s="8" t="s">
        <v>345</v>
      </c>
      <c r="D737" s="9">
        <v>49</v>
      </c>
      <c r="E737" s="10" t="s">
        <v>28</v>
      </c>
      <c r="F737" s="10" t="s">
        <v>41</v>
      </c>
      <c r="G737" s="10" t="s">
        <v>41</v>
      </c>
      <c r="H737" s="11">
        <v>0.5</v>
      </c>
      <c r="I737" s="9">
        <v>80</v>
      </c>
      <c r="J737" s="9">
        <v>26</v>
      </c>
      <c r="K737" s="9">
        <v>45</v>
      </c>
      <c r="L737" s="9">
        <v>9</v>
      </c>
      <c r="M737" s="9"/>
      <c r="N737" s="9">
        <f t="shared" si="99"/>
        <v>61</v>
      </c>
      <c r="O737" s="12">
        <f t="shared" si="100"/>
        <v>0.38124999999999998</v>
      </c>
      <c r="P737" s="9" t="s">
        <v>72</v>
      </c>
      <c r="Q737" s="9"/>
      <c r="R737" s="9"/>
      <c r="S737" s="9"/>
      <c r="T737" s="9"/>
      <c r="U737" s="9"/>
      <c r="V737" s="8"/>
      <c r="W737" s="11">
        <v>0.5</v>
      </c>
      <c r="X737" s="8">
        <v>80</v>
      </c>
      <c r="Y737" s="8">
        <v>28</v>
      </c>
      <c r="Z737" s="8">
        <v>40</v>
      </c>
      <c r="AA737" s="8">
        <v>12</v>
      </c>
      <c r="AB737" s="8">
        <v>0</v>
      </c>
      <c r="AC737" s="9">
        <f t="shared" si="97"/>
        <v>68</v>
      </c>
      <c r="AD737" s="12">
        <f t="shared" si="98"/>
        <v>0.42499999999999999</v>
      </c>
      <c r="AE737" s="9" t="s">
        <v>39</v>
      </c>
      <c r="AF737" s="8">
        <v>4</v>
      </c>
      <c r="AG737" s="8">
        <v>1</v>
      </c>
      <c r="AH737" s="8">
        <v>3</v>
      </c>
      <c r="AI737" s="8">
        <v>0</v>
      </c>
      <c r="AJ737" s="8">
        <v>0.25</v>
      </c>
      <c r="AK737" s="13">
        <f t="shared" si="101"/>
        <v>0.45124999999999998</v>
      </c>
      <c r="AL737" s="13">
        <f t="shared" si="102"/>
        <v>-7.0000000000000007E-2</v>
      </c>
      <c r="AM737" s="14">
        <f t="shared" si="103"/>
        <v>-11.200000000000003</v>
      </c>
    </row>
    <row r="738" spans="1:39" x14ac:dyDescent="0.2">
      <c r="A738" s="8"/>
      <c r="B738" s="8" t="s">
        <v>297</v>
      </c>
      <c r="C738" s="8" t="s">
        <v>345</v>
      </c>
      <c r="D738" s="9">
        <v>46</v>
      </c>
      <c r="E738" s="10" t="s">
        <v>28</v>
      </c>
      <c r="F738" s="10" t="s">
        <v>233</v>
      </c>
      <c r="G738" s="10" t="s">
        <v>233</v>
      </c>
      <c r="H738" s="11">
        <v>0.5</v>
      </c>
      <c r="I738" s="9">
        <v>32</v>
      </c>
      <c r="J738" s="9">
        <v>15</v>
      </c>
      <c r="K738" s="9">
        <v>13</v>
      </c>
      <c r="L738" s="9">
        <v>4</v>
      </c>
      <c r="M738" s="9"/>
      <c r="N738" s="9">
        <f t="shared" si="99"/>
        <v>34</v>
      </c>
      <c r="O738" s="12">
        <f t="shared" si="100"/>
        <v>0.53125</v>
      </c>
      <c r="P738" s="9" t="s">
        <v>39</v>
      </c>
      <c r="Q738" s="9">
        <v>4</v>
      </c>
      <c r="R738" s="9">
        <v>1</v>
      </c>
      <c r="S738" s="9">
        <v>3</v>
      </c>
      <c r="T738" s="9">
        <v>0</v>
      </c>
      <c r="U738" s="9">
        <v>0.25</v>
      </c>
      <c r="V738" s="8"/>
      <c r="W738" s="11">
        <v>0.5</v>
      </c>
      <c r="X738" s="8">
        <v>80</v>
      </c>
      <c r="Y738" s="8">
        <v>30</v>
      </c>
      <c r="Z738" s="8">
        <v>35</v>
      </c>
      <c r="AA738" s="8">
        <v>15</v>
      </c>
      <c r="AB738" s="8">
        <v>0</v>
      </c>
      <c r="AC738" s="9">
        <f t="shared" si="97"/>
        <v>75</v>
      </c>
      <c r="AD738" s="12">
        <f t="shared" si="98"/>
        <v>0.46875</v>
      </c>
      <c r="AE738" s="9" t="s">
        <v>39</v>
      </c>
      <c r="AF738" s="8">
        <v>4</v>
      </c>
      <c r="AG738" s="8">
        <v>1</v>
      </c>
      <c r="AH738" s="8">
        <v>3</v>
      </c>
      <c r="AI738" s="8">
        <v>0</v>
      </c>
      <c r="AJ738" s="8">
        <v>0.25</v>
      </c>
      <c r="AK738" s="13">
        <f t="shared" si="101"/>
        <v>0.47968749999999999</v>
      </c>
      <c r="AL738" s="13">
        <f t="shared" si="102"/>
        <v>5.1562500000000011E-2</v>
      </c>
      <c r="AM738" s="14">
        <f t="shared" si="103"/>
        <v>3.3000000000000007</v>
      </c>
    </row>
    <row r="739" spans="1:39" x14ac:dyDescent="0.2">
      <c r="A739" s="8"/>
      <c r="B739" s="8" t="s">
        <v>288</v>
      </c>
      <c r="C739" s="8" t="s">
        <v>345</v>
      </c>
      <c r="D739" s="9">
        <v>49</v>
      </c>
      <c r="E739" s="10" t="s">
        <v>28</v>
      </c>
      <c r="F739" s="10" t="s">
        <v>233</v>
      </c>
      <c r="G739" s="10" t="s">
        <v>233</v>
      </c>
      <c r="H739" s="11">
        <v>0.5</v>
      </c>
      <c r="I739" s="9">
        <v>48</v>
      </c>
      <c r="J739" s="9">
        <v>17</v>
      </c>
      <c r="K739" s="9">
        <v>26</v>
      </c>
      <c r="L739" s="9">
        <v>5</v>
      </c>
      <c r="M739" s="9"/>
      <c r="N739" s="9">
        <f t="shared" si="99"/>
        <v>39</v>
      </c>
      <c r="O739" s="12">
        <f t="shared" si="100"/>
        <v>0.40625</v>
      </c>
      <c r="P739" s="9" t="s">
        <v>39</v>
      </c>
      <c r="Q739" s="9"/>
      <c r="R739" s="9"/>
      <c r="S739" s="9"/>
      <c r="T739" s="9"/>
      <c r="U739" s="9"/>
      <c r="V739" s="8"/>
      <c r="W739" s="11">
        <v>0.5</v>
      </c>
      <c r="X739" s="8">
        <v>80</v>
      </c>
      <c r="Y739" s="8">
        <v>30</v>
      </c>
      <c r="Z739" s="8">
        <v>35</v>
      </c>
      <c r="AA739" s="8">
        <v>15</v>
      </c>
      <c r="AB739" s="8">
        <v>0</v>
      </c>
      <c r="AC739" s="9">
        <f t="shared" si="97"/>
        <v>75</v>
      </c>
      <c r="AD739" s="12">
        <f t="shared" si="98"/>
        <v>0.46875</v>
      </c>
      <c r="AE739" s="9" t="s">
        <v>39</v>
      </c>
      <c r="AF739" s="8">
        <v>4</v>
      </c>
      <c r="AG739" s="8">
        <v>1</v>
      </c>
      <c r="AH739" s="8">
        <v>3</v>
      </c>
      <c r="AI739" s="8">
        <v>0</v>
      </c>
      <c r="AJ739" s="8">
        <v>0.25</v>
      </c>
      <c r="AK739" s="13">
        <f t="shared" si="101"/>
        <v>0.47968749999999999</v>
      </c>
      <c r="AL739" s="13">
        <f t="shared" si="102"/>
        <v>-7.3437499999999989E-2</v>
      </c>
      <c r="AM739" s="14">
        <f t="shared" si="103"/>
        <v>-7.0499999999999972</v>
      </c>
    </row>
    <row r="740" spans="1:39" x14ac:dyDescent="0.2">
      <c r="A740" s="8"/>
      <c r="B740" s="8" t="s">
        <v>350</v>
      </c>
      <c r="C740" s="8" t="s">
        <v>345</v>
      </c>
      <c r="D740" s="9">
        <v>35</v>
      </c>
      <c r="E740" s="10" t="s">
        <v>28</v>
      </c>
      <c r="F740" s="10" t="s">
        <v>313</v>
      </c>
      <c r="G740" s="10" t="s">
        <v>314</v>
      </c>
      <c r="H740" s="11">
        <v>0.5</v>
      </c>
      <c r="I740" s="9">
        <v>59</v>
      </c>
      <c r="J740" s="9">
        <v>25</v>
      </c>
      <c r="K740" s="9">
        <v>25</v>
      </c>
      <c r="L740" s="9">
        <v>9</v>
      </c>
      <c r="M740" s="9"/>
      <c r="N740" s="9">
        <f t="shared" si="99"/>
        <v>59</v>
      </c>
      <c r="O740" s="12">
        <f t="shared" si="100"/>
        <v>0.5</v>
      </c>
      <c r="P740" s="9" t="s">
        <v>35</v>
      </c>
      <c r="Q740" s="9">
        <v>3</v>
      </c>
      <c r="R740" s="9">
        <v>0</v>
      </c>
      <c r="S740" s="9">
        <v>3</v>
      </c>
      <c r="T740" s="9">
        <v>0</v>
      </c>
      <c r="U740" s="9">
        <v>0</v>
      </c>
      <c r="V740" s="8"/>
      <c r="W740" s="11">
        <v>0.5</v>
      </c>
      <c r="X740" s="8">
        <v>80</v>
      </c>
      <c r="Y740" s="8">
        <v>33</v>
      </c>
      <c r="Z740" s="8">
        <v>39</v>
      </c>
      <c r="AA740" s="8">
        <v>8</v>
      </c>
      <c r="AB740" s="8">
        <v>0</v>
      </c>
      <c r="AC740" s="9">
        <f t="shared" si="97"/>
        <v>74</v>
      </c>
      <c r="AD740" s="12">
        <f t="shared" si="98"/>
        <v>0.46250000000000002</v>
      </c>
      <c r="AE740" s="9" t="s">
        <v>35</v>
      </c>
      <c r="AF740" s="8">
        <v>3</v>
      </c>
      <c r="AG740" s="8">
        <v>0</v>
      </c>
      <c r="AH740" s="8">
        <v>3</v>
      </c>
      <c r="AI740" s="8">
        <v>0</v>
      </c>
      <c r="AJ740" s="8">
        <v>0</v>
      </c>
      <c r="AK740" s="13">
        <f t="shared" si="101"/>
        <v>0.47562500000000002</v>
      </c>
      <c r="AL740" s="13">
        <f t="shared" si="102"/>
        <v>2.437499999999998E-2</v>
      </c>
      <c r="AM740" s="14">
        <f t="shared" si="103"/>
        <v>2.8762499999999989</v>
      </c>
    </row>
    <row r="741" spans="1:39" x14ac:dyDescent="0.2">
      <c r="A741" s="8"/>
      <c r="B741" s="8" t="s">
        <v>335</v>
      </c>
      <c r="C741" s="8" t="s">
        <v>345</v>
      </c>
      <c r="D741" s="9">
        <v>48</v>
      </c>
      <c r="E741" s="10" t="s">
        <v>28</v>
      </c>
      <c r="F741" s="10" t="s">
        <v>313</v>
      </c>
      <c r="G741" s="10" t="s">
        <v>314</v>
      </c>
      <c r="H741" s="11">
        <v>0.5</v>
      </c>
      <c r="I741" s="9">
        <v>21</v>
      </c>
      <c r="J741" s="9">
        <v>6</v>
      </c>
      <c r="K741" s="9">
        <v>13</v>
      </c>
      <c r="L741" s="9">
        <v>2</v>
      </c>
      <c r="M741" s="9"/>
      <c r="N741" s="9">
        <f t="shared" si="99"/>
        <v>14</v>
      </c>
      <c r="O741" s="12">
        <f t="shared" si="100"/>
        <v>0.33333333333333331</v>
      </c>
      <c r="P741" s="9" t="s">
        <v>35</v>
      </c>
      <c r="Q741" s="9"/>
      <c r="R741" s="9"/>
      <c r="S741" s="9"/>
      <c r="T741" s="9"/>
      <c r="U741" s="9"/>
      <c r="V741" s="8"/>
      <c r="W741" s="11">
        <v>0.5</v>
      </c>
      <c r="X741" s="8">
        <v>80</v>
      </c>
      <c r="Y741" s="8">
        <v>33</v>
      </c>
      <c r="Z741" s="8">
        <v>39</v>
      </c>
      <c r="AA741" s="8">
        <v>8</v>
      </c>
      <c r="AB741" s="8">
        <v>0</v>
      </c>
      <c r="AC741" s="9">
        <f t="shared" si="97"/>
        <v>74</v>
      </c>
      <c r="AD741" s="12">
        <f t="shared" si="98"/>
        <v>0.46250000000000002</v>
      </c>
      <c r="AE741" s="9" t="s">
        <v>35</v>
      </c>
      <c r="AF741" s="8">
        <v>3</v>
      </c>
      <c r="AG741" s="8">
        <v>0</v>
      </c>
      <c r="AH741" s="8">
        <v>3</v>
      </c>
      <c r="AI741" s="8">
        <v>0</v>
      </c>
      <c r="AJ741" s="8">
        <v>0</v>
      </c>
      <c r="AK741" s="13">
        <f t="shared" si="101"/>
        <v>0.47562500000000002</v>
      </c>
      <c r="AL741" s="13">
        <f t="shared" si="102"/>
        <v>-0.14229166666666671</v>
      </c>
      <c r="AM741" s="14">
        <f t="shared" si="103"/>
        <v>-5.9762500000000003</v>
      </c>
    </row>
    <row r="742" spans="1:39" x14ac:dyDescent="0.2">
      <c r="A742" s="8"/>
      <c r="B742" s="8" t="s">
        <v>336</v>
      </c>
      <c r="C742" s="8" t="s">
        <v>345</v>
      </c>
      <c r="D742" s="9">
        <v>41</v>
      </c>
      <c r="E742" s="10" t="s">
        <v>28</v>
      </c>
      <c r="F742" s="10" t="s">
        <v>267</v>
      </c>
      <c r="G742" s="10" t="s">
        <v>267</v>
      </c>
      <c r="H742" s="11">
        <v>0.5</v>
      </c>
      <c r="I742" s="9">
        <v>80</v>
      </c>
      <c r="J742" s="9">
        <v>48</v>
      </c>
      <c r="K742" s="9">
        <v>27</v>
      </c>
      <c r="L742" s="9">
        <v>5</v>
      </c>
      <c r="M742" s="9"/>
      <c r="N742" s="9">
        <f t="shared" si="99"/>
        <v>101</v>
      </c>
      <c r="O742" s="12">
        <f t="shared" si="100"/>
        <v>0.63124999999999998</v>
      </c>
      <c r="P742" s="9" t="s">
        <v>43</v>
      </c>
      <c r="Q742" s="9">
        <v>8</v>
      </c>
      <c r="R742" s="9">
        <v>4</v>
      </c>
      <c r="S742" s="9">
        <v>4</v>
      </c>
      <c r="T742" s="9">
        <v>0</v>
      </c>
      <c r="U742" s="9">
        <v>0.5</v>
      </c>
      <c r="V742" s="8" t="s">
        <v>99</v>
      </c>
      <c r="W742" s="11">
        <v>0.5</v>
      </c>
      <c r="X742" s="8">
        <v>80</v>
      </c>
      <c r="Y742" s="8">
        <v>39</v>
      </c>
      <c r="Z742" s="8">
        <v>25</v>
      </c>
      <c r="AA742" s="8">
        <v>16</v>
      </c>
      <c r="AB742" s="8">
        <v>0</v>
      </c>
      <c r="AC742" s="9">
        <f t="shared" si="97"/>
        <v>94</v>
      </c>
      <c r="AD742" s="12">
        <f t="shared" si="98"/>
        <v>0.58750000000000002</v>
      </c>
      <c r="AE742" s="9" t="s">
        <v>39</v>
      </c>
      <c r="AF742" s="8">
        <v>4</v>
      </c>
      <c r="AG742" s="8">
        <v>1</v>
      </c>
      <c r="AH742" s="8">
        <v>3</v>
      </c>
      <c r="AI742" s="8">
        <v>0</v>
      </c>
      <c r="AJ742" s="8">
        <v>0.25</v>
      </c>
      <c r="AK742" s="13">
        <f t="shared" si="101"/>
        <v>0.55687500000000001</v>
      </c>
      <c r="AL742" s="13">
        <f t="shared" si="102"/>
        <v>7.4374999999999969E-2</v>
      </c>
      <c r="AM742" s="14">
        <f t="shared" si="103"/>
        <v>11.900000000000006</v>
      </c>
    </row>
    <row r="743" spans="1:39" x14ac:dyDescent="0.2">
      <c r="A743" s="8"/>
      <c r="B743" s="8" t="s">
        <v>316</v>
      </c>
      <c r="C743" s="8" t="s">
        <v>351</v>
      </c>
      <c r="D743" s="9">
        <v>44</v>
      </c>
      <c r="E743" s="10" t="s">
        <v>28</v>
      </c>
      <c r="F743" s="10" t="s">
        <v>68</v>
      </c>
      <c r="G743" s="10" t="s">
        <v>68</v>
      </c>
      <c r="H743" s="11">
        <v>0.5</v>
      </c>
      <c r="I743" s="9">
        <v>56</v>
      </c>
      <c r="J743" s="9">
        <v>25</v>
      </c>
      <c r="K743" s="9">
        <v>24</v>
      </c>
      <c r="L743" s="9">
        <v>7</v>
      </c>
      <c r="M743" s="9"/>
      <c r="N743" s="9">
        <f t="shared" si="99"/>
        <v>57</v>
      </c>
      <c r="O743" s="12">
        <f t="shared" si="100"/>
        <v>0.5089285714285714</v>
      </c>
      <c r="P743" s="9" t="s">
        <v>35</v>
      </c>
      <c r="Q743" s="9"/>
      <c r="R743" s="9"/>
      <c r="S743" s="9"/>
      <c r="T743" s="9"/>
      <c r="U743" s="9"/>
      <c r="V743" s="8"/>
      <c r="W743" s="11">
        <v>0.5</v>
      </c>
      <c r="X743" s="8">
        <v>80</v>
      </c>
      <c r="Y743" s="8">
        <v>49</v>
      </c>
      <c r="Z743" s="8">
        <v>25</v>
      </c>
      <c r="AA743" s="8">
        <v>6</v>
      </c>
      <c r="AB743" s="8">
        <v>0</v>
      </c>
      <c r="AC743" s="9">
        <f t="shared" si="97"/>
        <v>104</v>
      </c>
      <c r="AD743" s="12">
        <f t="shared" si="98"/>
        <v>0.65</v>
      </c>
      <c r="AE743" s="9" t="s">
        <v>30</v>
      </c>
      <c r="AF743" s="8">
        <v>3</v>
      </c>
      <c r="AG743" s="8">
        <v>0</v>
      </c>
      <c r="AH743" s="8">
        <v>3</v>
      </c>
      <c r="AI743" s="8">
        <v>0</v>
      </c>
      <c r="AJ743" s="8">
        <v>0</v>
      </c>
      <c r="AK743" s="13">
        <f t="shared" si="101"/>
        <v>0.59750000000000003</v>
      </c>
      <c r="AL743" s="13">
        <f t="shared" si="102"/>
        <v>-8.8571428571428634E-2</v>
      </c>
      <c r="AM743" s="14">
        <f t="shared" si="103"/>
        <v>-9.9200000000000017</v>
      </c>
    </row>
    <row r="744" spans="1:39" x14ac:dyDescent="0.2">
      <c r="A744" s="8"/>
      <c r="B744" s="8" t="s">
        <v>195</v>
      </c>
      <c r="C744" s="8" t="s">
        <v>351</v>
      </c>
      <c r="D744" s="9">
        <v>52</v>
      </c>
      <c r="E744" s="10" t="s">
        <v>28</v>
      </c>
      <c r="F744" s="10" t="s">
        <v>68</v>
      </c>
      <c r="G744" s="10" t="s">
        <v>68</v>
      </c>
      <c r="H744" s="11">
        <v>0.5</v>
      </c>
      <c r="I744" s="9">
        <v>24</v>
      </c>
      <c r="J744" s="9">
        <v>11</v>
      </c>
      <c r="K744" s="9">
        <v>10</v>
      </c>
      <c r="L744" s="9">
        <v>3</v>
      </c>
      <c r="M744" s="9"/>
      <c r="N744" s="9">
        <f t="shared" si="99"/>
        <v>25</v>
      </c>
      <c r="O744" s="12">
        <f t="shared" si="100"/>
        <v>0.52083333333333337</v>
      </c>
      <c r="P744" s="9" t="s">
        <v>35</v>
      </c>
      <c r="Q744" s="9">
        <v>5</v>
      </c>
      <c r="R744" s="9">
        <v>2</v>
      </c>
      <c r="S744" s="9">
        <v>3</v>
      </c>
      <c r="T744" s="9">
        <v>0</v>
      </c>
      <c r="U744" s="9">
        <v>0.4</v>
      </c>
      <c r="V744" s="8"/>
      <c r="W744" s="11">
        <v>0.5</v>
      </c>
      <c r="X744" s="8">
        <v>80</v>
      </c>
      <c r="Y744" s="8">
        <v>49</v>
      </c>
      <c r="Z744" s="8">
        <v>25</v>
      </c>
      <c r="AA744" s="8">
        <v>6</v>
      </c>
      <c r="AB744" s="8">
        <v>0</v>
      </c>
      <c r="AC744" s="9">
        <f t="shared" si="97"/>
        <v>104</v>
      </c>
      <c r="AD744" s="12">
        <f t="shared" si="98"/>
        <v>0.65</v>
      </c>
      <c r="AE744" s="9" t="s">
        <v>30</v>
      </c>
      <c r="AF744" s="8">
        <v>3</v>
      </c>
      <c r="AG744" s="8">
        <v>0</v>
      </c>
      <c r="AH744" s="8">
        <v>3</v>
      </c>
      <c r="AI744" s="8">
        <v>0</v>
      </c>
      <c r="AJ744" s="8">
        <v>0</v>
      </c>
      <c r="AK744" s="13">
        <f t="shared" si="101"/>
        <v>0.59750000000000003</v>
      </c>
      <c r="AL744" s="13">
        <f t="shared" si="102"/>
        <v>-7.6666666666666661E-2</v>
      </c>
      <c r="AM744" s="14">
        <f t="shared" si="103"/>
        <v>-3.6799999999999997</v>
      </c>
    </row>
    <row r="745" spans="1:39" x14ac:dyDescent="0.2">
      <c r="A745" s="8"/>
      <c r="B745" s="8" t="s">
        <v>210</v>
      </c>
      <c r="C745" s="8" t="s">
        <v>351</v>
      </c>
      <c r="D745" s="9">
        <v>51</v>
      </c>
      <c r="E745" s="10" t="s">
        <v>28</v>
      </c>
      <c r="F745" s="10" t="s">
        <v>225</v>
      </c>
      <c r="G745" s="10" t="s">
        <v>225</v>
      </c>
      <c r="H745" s="11">
        <v>0.5</v>
      </c>
      <c r="I745" s="9">
        <v>80</v>
      </c>
      <c r="J745" s="9">
        <v>38</v>
      </c>
      <c r="K745" s="9">
        <v>28</v>
      </c>
      <c r="L745" s="9">
        <v>14</v>
      </c>
      <c r="M745" s="9"/>
      <c r="N745" s="9">
        <f t="shared" si="99"/>
        <v>90</v>
      </c>
      <c r="O745" s="12">
        <f t="shared" si="100"/>
        <v>0.5625</v>
      </c>
      <c r="P745" s="9" t="s">
        <v>39</v>
      </c>
      <c r="Q745" s="9">
        <v>5</v>
      </c>
      <c r="R745" s="9">
        <v>2</v>
      </c>
      <c r="S745" s="9">
        <v>3</v>
      </c>
      <c r="T745" s="9">
        <v>0</v>
      </c>
      <c r="U745" s="9">
        <v>0.4</v>
      </c>
      <c r="V745" s="8"/>
      <c r="W745" s="11">
        <v>0.5</v>
      </c>
      <c r="X745" s="8">
        <v>80</v>
      </c>
      <c r="Y745" s="8">
        <v>48</v>
      </c>
      <c r="Z745" s="8">
        <v>25</v>
      </c>
      <c r="AA745" s="8">
        <v>7</v>
      </c>
      <c r="AB745" s="8">
        <v>0</v>
      </c>
      <c r="AC745" s="9">
        <f t="shared" si="97"/>
        <v>103</v>
      </c>
      <c r="AD745" s="12">
        <f t="shared" si="98"/>
        <v>0.64375000000000004</v>
      </c>
      <c r="AE745" s="9" t="s">
        <v>43</v>
      </c>
      <c r="AF745" s="8">
        <v>3</v>
      </c>
      <c r="AG745" s="8">
        <v>0</v>
      </c>
      <c r="AH745" s="8">
        <v>3</v>
      </c>
      <c r="AI745" s="8">
        <v>0</v>
      </c>
      <c r="AJ745" s="8">
        <v>0</v>
      </c>
      <c r="AK745" s="13">
        <f t="shared" si="101"/>
        <v>0.59343750000000006</v>
      </c>
      <c r="AL745" s="13">
        <f t="shared" si="102"/>
        <v>-3.0937500000000062E-2</v>
      </c>
      <c r="AM745" s="14">
        <f t="shared" si="103"/>
        <v>-4.9500000000000171</v>
      </c>
    </row>
    <row r="746" spans="1:39" x14ac:dyDescent="0.2">
      <c r="A746" s="8"/>
      <c r="B746" s="8" t="s">
        <v>245</v>
      </c>
      <c r="C746" s="8" t="s">
        <v>351</v>
      </c>
      <c r="D746" s="9">
        <v>48</v>
      </c>
      <c r="E746" s="10" t="s">
        <v>28</v>
      </c>
      <c r="F746" s="10" t="s">
        <v>84</v>
      </c>
      <c r="G746" s="10" t="s">
        <v>85</v>
      </c>
      <c r="H746" s="11">
        <v>0.5</v>
      </c>
      <c r="I746" s="9">
        <v>27</v>
      </c>
      <c r="J746" s="9">
        <v>16</v>
      </c>
      <c r="K746" s="9">
        <v>7</v>
      </c>
      <c r="L746" s="9">
        <v>4</v>
      </c>
      <c r="M746" s="9"/>
      <c r="N746" s="9">
        <f t="shared" si="99"/>
        <v>36</v>
      </c>
      <c r="O746" s="12">
        <f t="shared" si="100"/>
        <v>0.66666666666666663</v>
      </c>
      <c r="P746" s="9" t="s">
        <v>43</v>
      </c>
      <c r="Q746" s="9">
        <v>15</v>
      </c>
      <c r="R746" s="9">
        <v>9</v>
      </c>
      <c r="S746" s="9">
        <v>6</v>
      </c>
      <c r="T746" s="9">
        <v>0</v>
      </c>
      <c r="U746" s="9">
        <v>0.6</v>
      </c>
      <c r="V746" s="8"/>
      <c r="W746" s="11">
        <v>0.5</v>
      </c>
      <c r="X746" s="8">
        <v>80</v>
      </c>
      <c r="Y746" s="8">
        <v>30</v>
      </c>
      <c r="Z746" s="8">
        <v>42</v>
      </c>
      <c r="AA746" s="8">
        <v>8</v>
      </c>
      <c r="AB746" s="8">
        <v>0</v>
      </c>
      <c r="AC746" s="9">
        <f t="shared" si="97"/>
        <v>68</v>
      </c>
      <c r="AD746" s="12">
        <f t="shared" si="98"/>
        <v>0.42499999999999999</v>
      </c>
      <c r="AE746" s="9" t="s">
        <v>35</v>
      </c>
      <c r="AF746" s="8">
        <v>5</v>
      </c>
      <c r="AG746" s="8">
        <v>2</v>
      </c>
      <c r="AH746" s="8">
        <v>3</v>
      </c>
      <c r="AI746" s="8">
        <v>0</v>
      </c>
      <c r="AJ746" s="8">
        <v>0.4</v>
      </c>
      <c r="AK746" s="13">
        <f t="shared" si="101"/>
        <v>0.45124999999999998</v>
      </c>
      <c r="AL746" s="13">
        <f t="shared" si="102"/>
        <v>0.21541666666666665</v>
      </c>
      <c r="AM746" s="14">
        <f t="shared" si="103"/>
        <v>11.6325</v>
      </c>
    </row>
    <row r="747" spans="1:39" x14ac:dyDescent="0.2">
      <c r="A747" s="8"/>
      <c r="B747" s="8" t="s">
        <v>339</v>
      </c>
      <c r="C747" s="8" t="s">
        <v>351</v>
      </c>
      <c r="D747" s="9">
        <v>51</v>
      </c>
      <c r="E747" s="10" t="s">
        <v>28</v>
      </c>
      <c r="F747" s="10" t="s">
        <v>84</v>
      </c>
      <c r="G747" s="10" t="s">
        <v>85</v>
      </c>
      <c r="H747" s="11">
        <v>0.5</v>
      </c>
      <c r="I747" s="9">
        <v>53</v>
      </c>
      <c r="J747" s="9">
        <v>22</v>
      </c>
      <c r="K747" s="9">
        <v>28</v>
      </c>
      <c r="L747" s="9">
        <v>3</v>
      </c>
      <c r="M747" s="9"/>
      <c r="N747" s="9">
        <f t="shared" si="99"/>
        <v>47</v>
      </c>
      <c r="O747" s="12">
        <f t="shared" si="100"/>
        <v>0.44339622641509435</v>
      </c>
      <c r="P747" s="9" t="s">
        <v>43</v>
      </c>
      <c r="Q747" s="9"/>
      <c r="R747" s="9"/>
      <c r="S747" s="9"/>
      <c r="T747" s="9"/>
      <c r="U747" s="9"/>
      <c r="V747" s="8"/>
      <c r="W747" s="11">
        <v>0.5</v>
      </c>
      <c r="X747" s="8">
        <v>80</v>
      </c>
      <c r="Y747" s="8">
        <v>30</v>
      </c>
      <c r="Z747" s="8">
        <v>42</v>
      </c>
      <c r="AA747" s="8">
        <v>8</v>
      </c>
      <c r="AB747" s="8">
        <v>0</v>
      </c>
      <c r="AC747" s="9">
        <f t="shared" si="97"/>
        <v>68</v>
      </c>
      <c r="AD747" s="12">
        <f t="shared" si="98"/>
        <v>0.42499999999999999</v>
      </c>
      <c r="AE747" s="9" t="s">
        <v>35</v>
      </c>
      <c r="AF747" s="8">
        <v>5</v>
      </c>
      <c r="AG747" s="8">
        <v>2</v>
      </c>
      <c r="AH747" s="8">
        <v>3</v>
      </c>
      <c r="AI747" s="8">
        <v>0</v>
      </c>
      <c r="AJ747" s="8">
        <v>0.4</v>
      </c>
      <c r="AK747" s="13">
        <f t="shared" si="101"/>
        <v>0.45124999999999998</v>
      </c>
      <c r="AL747" s="13">
        <f t="shared" si="102"/>
        <v>-7.8537735849056323E-3</v>
      </c>
      <c r="AM747" s="14">
        <f t="shared" si="103"/>
        <v>-0.83249999999999602</v>
      </c>
    </row>
    <row r="748" spans="1:39" x14ac:dyDescent="0.2">
      <c r="A748" s="8"/>
      <c r="B748" s="8" t="s">
        <v>340</v>
      </c>
      <c r="C748" s="8" t="s">
        <v>351</v>
      </c>
      <c r="D748" s="9">
        <v>53</v>
      </c>
      <c r="E748" s="10" t="s">
        <v>28</v>
      </c>
      <c r="F748" s="10" t="s">
        <v>240</v>
      </c>
      <c r="G748" s="10" t="s">
        <v>240</v>
      </c>
      <c r="H748" s="11">
        <v>0.5</v>
      </c>
      <c r="I748" s="9">
        <v>80</v>
      </c>
      <c r="J748" s="9">
        <v>41</v>
      </c>
      <c r="K748" s="9">
        <v>27</v>
      </c>
      <c r="L748" s="9">
        <v>12</v>
      </c>
      <c r="M748" s="9"/>
      <c r="N748" s="9">
        <f t="shared" si="99"/>
        <v>94</v>
      </c>
      <c r="O748" s="12">
        <f t="shared" si="100"/>
        <v>0.58750000000000002</v>
      </c>
      <c r="P748" s="9" t="s">
        <v>39</v>
      </c>
      <c r="Q748" s="9">
        <v>4</v>
      </c>
      <c r="R748" s="9">
        <v>1</v>
      </c>
      <c r="S748" s="9">
        <v>3</v>
      </c>
      <c r="T748" s="9">
        <v>0</v>
      </c>
      <c r="U748" s="9">
        <v>0.25</v>
      </c>
      <c r="V748" s="8"/>
      <c r="W748" s="11">
        <v>0.5</v>
      </c>
      <c r="X748" s="8">
        <v>80</v>
      </c>
      <c r="Y748" s="8">
        <v>34</v>
      </c>
      <c r="Z748" s="8">
        <v>32</v>
      </c>
      <c r="AA748" s="8">
        <v>14</v>
      </c>
      <c r="AB748" s="8">
        <v>0</v>
      </c>
      <c r="AC748" s="9">
        <f t="shared" si="97"/>
        <v>82</v>
      </c>
      <c r="AD748" s="12">
        <f t="shared" si="98"/>
        <v>0.51249999999999996</v>
      </c>
      <c r="AE748" s="9" t="s">
        <v>43</v>
      </c>
      <c r="AF748" s="8">
        <v>11</v>
      </c>
      <c r="AG748" s="8">
        <v>6</v>
      </c>
      <c r="AH748" s="8">
        <v>5</v>
      </c>
      <c r="AI748" s="8">
        <v>0</v>
      </c>
      <c r="AJ748" s="8">
        <v>0.54500000000000004</v>
      </c>
      <c r="AK748" s="13">
        <f t="shared" si="101"/>
        <v>0.50812499999999994</v>
      </c>
      <c r="AL748" s="13">
        <f t="shared" si="102"/>
        <v>7.9375000000000084E-2</v>
      </c>
      <c r="AM748" s="14">
        <f t="shared" si="103"/>
        <v>12.700000000000017</v>
      </c>
    </row>
    <row r="749" spans="1:39" x14ac:dyDescent="0.2">
      <c r="A749" s="8"/>
      <c r="B749" s="8" t="s">
        <v>341</v>
      </c>
      <c r="C749" s="8" t="s">
        <v>351</v>
      </c>
      <c r="D749" s="9">
        <v>43</v>
      </c>
      <c r="E749" s="10" t="s">
        <v>28</v>
      </c>
      <c r="F749" s="10" t="s">
        <v>87</v>
      </c>
      <c r="G749" s="10" t="s">
        <v>87</v>
      </c>
      <c r="H749" s="11">
        <v>0.5</v>
      </c>
      <c r="I749" s="9">
        <v>80</v>
      </c>
      <c r="J749" s="9">
        <v>27</v>
      </c>
      <c r="K749" s="9">
        <v>41</v>
      </c>
      <c r="L749" s="9">
        <v>12</v>
      </c>
      <c r="M749" s="9"/>
      <c r="N749" s="9">
        <f t="shared" si="99"/>
        <v>66</v>
      </c>
      <c r="O749" s="12">
        <f t="shared" si="100"/>
        <v>0.41249999999999998</v>
      </c>
      <c r="P749" s="9" t="s">
        <v>39</v>
      </c>
      <c r="Q749" s="9">
        <v>3</v>
      </c>
      <c r="R749" s="9">
        <v>0</v>
      </c>
      <c r="S749" s="9">
        <v>3</v>
      </c>
      <c r="T749" s="9">
        <v>0</v>
      </c>
      <c r="U749" s="9">
        <v>0</v>
      </c>
      <c r="V749" s="8"/>
      <c r="W749" s="11">
        <v>0.5</v>
      </c>
      <c r="X749" s="8">
        <v>80</v>
      </c>
      <c r="Y749" s="8">
        <v>31</v>
      </c>
      <c r="Z749" s="8">
        <v>42</v>
      </c>
      <c r="AA749" s="8">
        <v>7</v>
      </c>
      <c r="AB749" s="8">
        <v>0</v>
      </c>
      <c r="AC749" s="9">
        <f t="shared" si="97"/>
        <v>69</v>
      </c>
      <c r="AD749" s="12">
        <f t="shared" si="98"/>
        <v>0.43125000000000002</v>
      </c>
      <c r="AE749" s="9" t="s">
        <v>39</v>
      </c>
      <c r="AF749" s="8">
        <v>4</v>
      </c>
      <c r="AG749" s="8">
        <v>1</v>
      </c>
      <c r="AH749" s="8">
        <v>3</v>
      </c>
      <c r="AI749" s="8">
        <v>0</v>
      </c>
      <c r="AJ749" s="8">
        <v>0.25</v>
      </c>
      <c r="AK749" s="13">
        <f t="shared" si="101"/>
        <v>0.45531250000000001</v>
      </c>
      <c r="AL749" s="13">
        <f t="shared" si="102"/>
        <v>-4.2812500000000031E-2</v>
      </c>
      <c r="AM749" s="14">
        <f t="shared" si="103"/>
        <v>-6.8499999999999943</v>
      </c>
    </row>
    <row r="750" spans="1:39" x14ac:dyDescent="0.2">
      <c r="A750" s="8"/>
      <c r="B750" s="8" t="s">
        <v>302</v>
      </c>
      <c r="C750" s="8" t="s">
        <v>351</v>
      </c>
      <c r="D750" s="9">
        <v>41</v>
      </c>
      <c r="E750" s="10" t="s">
        <v>28</v>
      </c>
      <c r="F750" s="10" t="s">
        <v>303</v>
      </c>
      <c r="G750" s="10" t="s">
        <v>303</v>
      </c>
      <c r="H750" s="11">
        <v>0.5</v>
      </c>
      <c r="I750" s="9">
        <v>80</v>
      </c>
      <c r="J750" s="9">
        <v>49</v>
      </c>
      <c r="K750" s="9">
        <v>20</v>
      </c>
      <c r="L750" s="9">
        <v>11</v>
      </c>
      <c r="M750" s="9"/>
      <c r="N750" s="9">
        <f t="shared" si="99"/>
        <v>109</v>
      </c>
      <c r="O750" s="12">
        <f t="shared" si="100"/>
        <v>0.68125000000000002</v>
      </c>
      <c r="P750" s="9" t="s">
        <v>30</v>
      </c>
      <c r="Q750" s="9">
        <v>18</v>
      </c>
      <c r="R750" s="9">
        <v>15</v>
      </c>
      <c r="S750" s="9">
        <v>3</v>
      </c>
      <c r="T750" s="9">
        <v>0</v>
      </c>
      <c r="U750" s="9">
        <v>0.83299999999999996</v>
      </c>
      <c r="V750" s="8" t="s">
        <v>44</v>
      </c>
      <c r="W750" s="11">
        <v>0.5</v>
      </c>
      <c r="X750" s="8">
        <v>80</v>
      </c>
      <c r="Y750" s="8">
        <v>57</v>
      </c>
      <c r="Z750" s="8">
        <v>18</v>
      </c>
      <c r="AA750" s="8">
        <v>5</v>
      </c>
      <c r="AB750" s="8">
        <v>0</v>
      </c>
      <c r="AC750" s="9">
        <f t="shared" si="97"/>
        <v>119</v>
      </c>
      <c r="AD750" s="12">
        <f t="shared" si="98"/>
        <v>0.74375000000000002</v>
      </c>
      <c r="AE750" s="9" t="s">
        <v>30</v>
      </c>
      <c r="AF750" s="8">
        <v>19</v>
      </c>
      <c r="AG750" s="8">
        <v>15</v>
      </c>
      <c r="AH750" s="8">
        <v>4</v>
      </c>
      <c r="AI750" s="8">
        <v>0</v>
      </c>
      <c r="AJ750" s="8">
        <v>0.78900000000000003</v>
      </c>
      <c r="AK750" s="13">
        <f t="shared" si="101"/>
        <v>0.65843750000000001</v>
      </c>
      <c r="AL750" s="13">
        <f t="shared" si="102"/>
        <v>2.2812500000000013E-2</v>
      </c>
      <c r="AM750" s="14">
        <f t="shared" si="103"/>
        <v>3.6500000000000057</v>
      </c>
    </row>
    <row r="751" spans="1:39" x14ac:dyDescent="0.2">
      <c r="A751" s="8"/>
      <c r="B751" s="8" t="s">
        <v>269</v>
      </c>
      <c r="C751" s="8" t="s">
        <v>351</v>
      </c>
      <c r="D751" s="9">
        <v>56</v>
      </c>
      <c r="E751" s="10" t="s">
        <v>28</v>
      </c>
      <c r="F751" s="10" t="s">
        <v>305</v>
      </c>
      <c r="G751" s="10" t="s">
        <v>306</v>
      </c>
      <c r="H751" s="11">
        <v>0.5</v>
      </c>
      <c r="I751" s="9">
        <v>80</v>
      </c>
      <c r="J751" s="9">
        <v>30</v>
      </c>
      <c r="K751" s="9">
        <v>41</v>
      </c>
      <c r="L751" s="9">
        <v>9</v>
      </c>
      <c r="M751" s="9"/>
      <c r="N751" s="9">
        <f t="shared" si="99"/>
        <v>69</v>
      </c>
      <c r="O751" s="12">
        <f t="shared" si="100"/>
        <v>0.43125000000000002</v>
      </c>
      <c r="P751" s="9" t="s">
        <v>72</v>
      </c>
      <c r="Q751" s="9"/>
      <c r="R751" s="9"/>
      <c r="S751" s="9"/>
      <c r="T751" s="9"/>
      <c r="U751" s="9"/>
      <c r="V751" s="8"/>
      <c r="W751" s="11">
        <v>0.5</v>
      </c>
      <c r="X751" s="8">
        <v>80</v>
      </c>
      <c r="Y751" s="8">
        <v>28</v>
      </c>
      <c r="Z751" s="8">
        <v>42</v>
      </c>
      <c r="AA751" s="8">
        <v>10</v>
      </c>
      <c r="AB751" s="8">
        <v>0</v>
      </c>
      <c r="AC751" s="9">
        <f t="shared" si="97"/>
        <v>66</v>
      </c>
      <c r="AD751" s="12">
        <f t="shared" si="98"/>
        <v>0.41249999999999998</v>
      </c>
      <c r="AE751" s="9" t="s">
        <v>72</v>
      </c>
      <c r="AF751" s="8"/>
      <c r="AG751" s="8"/>
      <c r="AH751" s="8"/>
      <c r="AI751" s="8"/>
      <c r="AJ751" s="8"/>
      <c r="AK751" s="13">
        <f t="shared" si="101"/>
        <v>0.44312499999999999</v>
      </c>
      <c r="AL751" s="13">
        <f t="shared" si="102"/>
        <v>-1.1874999999999969E-2</v>
      </c>
      <c r="AM751" s="14">
        <f t="shared" si="103"/>
        <v>-1.9000000000000057</v>
      </c>
    </row>
    <row r="752" spans="1:39" x14ac:dyDescent="0.2">
      <c r="A752" s="8"/>
      <c r="B752" s="8" t="s">
        <v>296</v>
      </c>
      <c r="C752" s="8" t="s">
        <v>351</v>
      </c>
      <c r="D752" s="9">
        <v>42</v>
      </c>
      <c r="E752" s="10" t="s">
        <v>28</v>
      </c>
      <c r="F752" s="10" t="s">
        <v>199</v>
      </c>
      <c r="G752" s="10" t="s">
        <v>199</v>
      </c>
      <c r="H752" s="11">
        <v>0.5</v>
      </c>
      <c r="I752" s="9">
        <v>80</v>
      </c>
      <c r="J752" s="9">
        <v>34</v>
      </c>
      <c r="K752" s="9">
        <v>32</v>
      </c>
      <c r="L752" s="9">
        <v>14</v>
      </c>
      <c r="M752" s="9"/>
      <c r="N752" s="9">
        <f t="shared" si="99"/>
        <v>82</v>
      </c>
      <c r="O752" s="12">
        <f t="shared" si="100"/>
        <v>0.51249999999999996</v>
      </c>
      <c r="P752" s="9" t="s">
        <v>35</v>
      </c>
      <c r="Q752" s="9">
        <v>3</v>
      </c>
      <c r="R752" s="9">
        <v>0</v>
      </c>
      <c r="S752" s="9">
        <v>3</v>
      </c>
      <c r="T752" s="9">
        <v>0</v>
      </c>
      <c r="U752" s="9">
        <v>0</v>
      </c>
      <c r="V752" s="8"/>
      <c r="W752" s="11">
        <v>0.5</v>
      </c>
      <c r="X752" s="8">
        <v>80</v>
      </c>
      <c r="Y752" s="8">
        <v>23</v>
      </c>
      <c r="Z752" s="8">
        <v>44</v>
      </c>
      <c r="AA752" s="8">
        <v>13</v>
      </c>
      <c r="AB752" s="8">
        <v>0</v>
      </c>
      <c r="AC752" s="9">
        <f t="shared" si="97"/>
        <v>59</v>
      </c>
      <c r="AD752" s="12">
        <f t="shared" si="98"/>
        <v>0.36875000000000002</v>
      </c>
      <c r="AE752" s="9" t="s">
        <v>72</v>
      </c>
      <c r="AF752" s="8"/>
      <c r="AG752" s="8"/>
      <c r="AH752" s="8"/>
      <c r="AI752" s="8"/>
      <c r="AJ752" s="8"/>
      <c r="AK752" s="13">
        <f t="shared" si="101"/>
        <v>0.41468749999999999</v>
      </c>
      <c r="AL752" s="13">
        <f t="shared" si="102"/>
        <v>9.7812499999999969E-2</v>
      </c>
      <c r="AM752" s="14">
        <f t="shared" si="103"/>
        <v>15.650000000000006</v>
      </c>
    </row>
    <row r="753" spans="1:39" x14ac:dyDescent="0.2">
      <c r="A753" s="8"/>
      <c r="B753" s="8" t="s">
        <v>347</v>
      </c>
      <c r="C753" s="8" t="s">
        <v>351</v>
      </c>
      <c r="D753" s="9">
        <v>45</v>
      </c>
      <c r="E753" s="10" t="s">
        <v>28</v>
      </c>
      <c r="F753" s="10" t="s">
        <v>201</v>
      </c>
      <c r="G753" s="10" t="s">
        <v>202</v>
      </c>
      <c r="H753" s="11">
        <v>0.5</v>
      </c>
      <c r="I753" s="9">
        <v>13</v>
      </c>
      <c r="J753" s="9">
        <v>3</v>
      </c>
      <c r="K753" s="9">
        <v>8</v>
      </c>
      <c r="L753" s="9">
        <v>2</v>
      </c>
      <c r="M753" s="9"/>
      <c r="N753" s="9">
        <f t="shared" si="99"/>
        <v>8</v>
      </c>
      <c r="O753" s="12">
        <f t="shared" si="100"/>
        <v>0.30769230769230771</v>
      </c>
      <c r="P753" s="9" t="s">
        <v>35</v>
      </c>
      <c r="Q753" s="9"/>
      <c r="R753" s="9"/>
      <c r="S753" s="9"/>
      <c r="T753" s="9"/>
      <c r="U753" s="9"/>
      <c r="V753" s="8"/>
      <c r="W753" s="11">
        <v>0.5</v>
      </c>
      <c r="X753" s="8">
        <v>80</v>
      </c>
      <c r="Y753" s="8">
        <v>39</v>
      </c>
      <c r="Z753" s="8">
        <v>31</v>
      </c>
      <c r="AA753" s="8">
        <v>10</v>
      </c>
      <c r="AB753" s="8">
        <v>0</v>
      </c>
      <c r="AC753" s="9">
        <f t="shared" si="97"/>
        <v>88</v>
      </c>
      <c r="AD753" s="12">
        <f t="shared" si="98"/>
        <v>0.55000000000000004</v>
      </c>
      <c r="AE753" s="9" t="s">
        <v>30</v>
      </c>
      <c r="AF753" s="8">
        <v>16</v>
      </c>
      <c r="AG753" s="8">
        <v>7</v>
      </c>
      <c r="AH753" s="8">
        <v>9</v>
      </c>
      <c r="AI753" s="8">
        <v>0</v>
      </c>
      <c r="AJ753" s="8">
        <v>0.438</v>
      </c>
      <c r="AK753" s="13">
        <f t="shared" si="101"/>
        <v>0.53249999999999997</v>
      </c>
      <c r="AL753" s="13">
        <f t="shared" si="102"/>
        <v>-0.22480769230769226</v>
      </c>
      <c r="AM753" s="14">
        <f t="shared" si="103"/>
        <v>-5.8449999999999989</v>
      </c>
    </row>
    <row r="754" spans="1:39" x14ac:dyDescent="0.2">
      <c r="A754" s="8"/>
      <c r="B754" s="8" t="s">
        <v>293</v>
      </c>
      <c r="C754" s="8" t="s">
        <v>351</v>
      </c>
      <c r="D754" s="9">
        <v>55</v>
      </c>
      <c r="E754" s="10" t="s">
        <v>28</v>
      </c>
      <c r="F754" s="10" t="s">
        <v>201</v>
      </c>
      <c r="G754" s="10" t="s">
        <v>202</v>
      </c>
      <c r="H754" s="11">
        <v>0.5</v>
      </c>
      <c r="I754" s="9">
        <v>67</v>
      </c>
      <c r="J754" s="9">
        <v>22</v>
      </c>
      <c r="K754" s="9">
        <v>35</v>
      </c>
      <c r="L754" s="9">
        <v>10</v>
      </c>
      <c r="M754" s="9"/>
      <c r="N754" s="9">
        <f t="shared" si="99"/>
        <v>54</v>
      </c>
      <c r="O754" s="12">
        <f t="shared" si="100"/>
        <v>0.40298507462686567</v>
      </c>
      <c r="P754" s="9" t="s">
        <v>35</v>
      </c>
      <c r="Q754" s="9">
        <v>9</v>
      </c>
      <c r="R754" s="9">
        <v>5</v>
      </c>
      <c r="S754" s="9">
        <v>4</v>
      </c>
      <c r="T754" s="9">
        <v>0</v>
      </c>
      <c r="U754" s="9">
        <v>0.55600000000000005</v>
      </c>
      <c r="V754" s="8"/>
      <c r="W754" s="11">
        <v>0.5</v>
      </c>
      <c r="X754" s="8">
        <v>80</v>
      </c>
      <c r="Y754" s="8">
        <v>39</v>
      </c>
      <c r="Z754" s="8">
        <v>31</v>
      </c>
      <c r="AA754" s="8">
        <v>10</v>
      </c>
      <c r="AB754" s="8">
        <v>0</v>
      </c>
      <c r="AC754" s="9">
        <f t="shared" si="97"/>
        <v>88</v>
      </c>
      <c r="AD754" s="12">
        <f t="shared" si="98"/>
        <v>0.55000000000000004</v>
      </c>
      <c r="AE754" s="9" t="s">
        <v>30</v>
      </c>
      <c r="AF754" s="8">
        <v>16</v>
      </c>
      <c r="AG754" s="8">
        <v>7</v>
      </c>
      <c r="AH754" s="8">
        <v>9</v>
      </c>
      <c r="AI754" s="8">
        <v>0</v>
      </c>
      <c r="AJ754" s="8">
        <v>0.438</v>
      </c>
      <c r="AK754" s="13">
        <f t="shared" si="101"/>
        <v>0.53249999999999997</v>
      </c>
      <c r="AL754" s="13">
        <f t="shared" si="102"/>
        <v>-0.1295149253731343</v>
      </c>
      <c r="AM754" s="14">
        <f t="shared" si="103"/>
        <v>-17.35499999999999</v>
      </c>
    </row>
    <row r="755" spans="1:39" x14ac:dyDescent="0.2">
      <c r="A755" s="8"/>
      <c r="B755" s="8" t="s">
        <v>348</v>
      </c>
      <c r="C755" s="8" t="s">
        <v>351</v>
      </c>
      <c r="D755" s="9">
        <v>39</v>
      </c>
      <c r="E755" s="10" t="s">
        <v>28</v>
      </c>
      <c r="F755" s="10" t="s">
        <v>29</v>
      </c>
      <c r="G755" s="10" t="s">
        <v>29</v>
      </c>
      <c r="H755" s="11">
        <v>0.5</v>
      </c>
      <c r="I755" s="9">
        <v>80</v>
      </c>
      <c r="J755" s="9">
        <v>41</v>
      </c>
      <c r="K755" s="9">
        <v>27</v>
      </c>
      <c r="L755" s="9">
        <v>12</v>
      </c>
      <c r="M755" s="9"/>
      <c r="N755" s="9">
        <f t="shared" si="99"/>
        <v>94</v>
      </c>
      <c r="O755" s="12">
        <f t="shared" si="100"/>
        <v>0.58750000000000002</v>
      </c>
      <c r="P755" s="9" t="s">
        <v>30</v>
      </c>
      <c r="Q755" s="9">
        <v>12</v>
      </c>
      <c r="R755" s="9">
        <v>6</v>
      </c>
      <c r="S755" s="9">
        <v>6</v>
      </c>
      <c r="T755" s="9">
        <v>0</v>
      </c>
      <c r="U755" s="9">
        <v>0.5</v>
      </c>
      <c r="V755" s="8"/>
      <c r="W755" s="11">
        <v>0.5</v>
      </c>
      <c r="X755" s="8">
        <v>80</v>
      </c>
      <c r="Y755" s="8">
        <v>35</v>
      </c>
      <c r="Z755" s="8">
        <v>40</v>
      </c>
      <c r="AA755" s="8">
        <v>5</v>
      </c>
      <c r="AB755" s="8">
        <v>0</v>
      </c>
      <c r="AC755" s="9">
        <f t="shared" si="97"/>
        <v>75</v>
      </c>
      <c r="AD755" s="12">
        <f t="shared" si="98"/>
        <v>0.46875</v>
      </c>
      <c r="AE755" s="9" t="s">
        <v>35</v>
      </c>
      <c r="AF755" s="8">
        <v>15</v>
      </c>
      <c r="AG755" s="8">
        <v>9</v>
      </c>
      <c r="AH755" s="8">
        <v>6</v>
      </c>
      <c r="AI755" s="8">
        <v>0</v>
      </c>
      <c r="AJ755" s="8">
        <v>0.60000000000000009</v>
      </c>
      <c r="AK755" s="13">
        <f t="shared" si="101"/>
        <v>0.47968749999999999</v>
      </c>
      <c r="AL755" s="13">
        <f t="shared" si="102"/>
        <v>0.10781250000000003</v>
      </c>
      <c r="AM755" s="14">
        <f t="shared" si="103"/>
        <v>17.25</v>
      </c>
    </row>
    <row r="756" spans="1:39" x14ac:dyDescent="0.2">
      <c r="A756" s="8"/>
      <c r="B756" s="8" t="s">
        <v>352</v>
      </c>
      <c r="C756" s="8" t="s">
        <v>351</v>
      </c>
      <c r="D756" s="9">
        <v>42</v>
      </c>
      <c r="E756" s="10" t="s">
        <v>28</v>
      </c>
      <c r="F756" s="10" t="s">
        <v>264</v>
      </c>
      <c r="G756" s="10" t="s">
        <v>264</v>
      </c>
      <c r="H756" s="11">
        <v>0.5</v>
      </c>
      <c r="I756" s="9">
        <v>80</v>
      </c>
      <c r="J756" s="9">
        <v>22</v>
      </c>
      <c r="K756" s="9">
        <v>48</v>
      </c>
      <c r="L756" s="9">
        <v>10</v>
      </c>
      <c r="M756" s="9"/>
      <c r="N756" s="9">
        <f t="shared" si="99"/>
        <v>54</v>
      </c>
      <c r="O756" s="12">
        <f t="shared" si="100"/>
        <v>0.33750000000000002</v>
      </c>
      <c r="P756" s="9" t="s">
        <v>72</v>
      </c>
      <c r="Q756" s="9"/>
      <c r="R756" s="9"/>
      <c r="S756" s="9"/>
      <c r="T756" s="9"/>
      <c r="U756" s="9"/>
      <c r="V756" s="8"/>
      <c r="W756" s="11">
        <v>0.5</v>
      </c>
      <c r="X756" s="8">
        <v>80</v>
      </c>
      <c r="Y756" s="8">
        <v>17</v>
      </c>
      <c r="Z756" s="8">
        <v>56</v>
      </c>
      <c r="AA756" s="8">
        <v>7</v>
      </c>
      <c r="AB756" s="8">
        <v>0</v>
      </c>
      <c r="AC756" s="9">
        <f t="shared" si="97"/>
        <v>41</v>
      </c>
      <c r="AD756" s="12">
        <f t="shared" si="98"/>
        <v>0.25624999999999998</v>
      </c>
      <c r="AE756" s="9" t="s">
        <v>72</v>
      </c>
      <c r="AF756" s="8"/>
      <c r="AG756" s="8"/>
      <c r="AH756" s="8"/>
      <c r="AI756" s="8"/>
      <c r="AJ756" s="8"/>
      <c r="AK756" s="13">
        <f t="shared" si="101"/>
        <v>0.34156249999999999</v>
      </c>
      <c r="AL756" s="13">
        <f t="shared" si="102"/>
        <v>-4.0624999999999689E-3</v>
      </c>
      <c r="AM756" s="14">
        <f t="shared" si="103"/>
        <v>-0.64999999999999858</v>
      </c>
    </row>
    <row r="757" spans="1:39" x14ac:dyDescent="0.2">
      <c r="A757" s="8"/>
      <c r="B757" s="8" t="s">
        <v>232</v>
      </c>
      <c r="C757" s="8" t="s">
        <v>351</v>
      </c>
      <c r="D757" s="9">
        <v>52</v>
      </c>
      <c r="E757" s="10" t="s">
        <v>28</v>
      </c>
      <c r="F757" s="10" t="s">
        <v>247</v>
      </c>
      <c r="G757" s="10" t="s">
        <v>247</v>
      </c>
      <c r="H757" s="11">
        <v>0.5</v>
      </c>
      <c r="I757" s="9">
        <v>80</v>
      </c>
      <c r="J757" s="9">
        <v>40</v>
      </c>
      <c r="K757" s="9">
        <v>34</v>
      </c>
      <c r="L757" s="9">
        <v>6</v>
      </c>
      <c r="M757" s="9"/>
      <c r="N757" s="9">
        <f t="shared" si="99"/>
        <v>86</v>
      </c>
      <c r="O757" s="12">
        <f t="shared" si="100"/>
        <v>0.53749999999999998</v>
      </c>
      <c r="P757" s="9" t="s">
        <v>39</v>
      </c>
      <c r="Q757" s="9">
        <v>10</v>
      </c>
      <c r="R757" s="9">
        <v>4</v>
      </c>
      <c r="S757" s="9">
        <v>6</v>
      </c>
      <c r="T757" s="9">
        <v>0</v>
      </c>
      <c r="U757" s="9">
        <v>0.4</v>
      </c>
      <c r="V757" s="8"/>
      <c r="W757" s="11">
        <v>0.5</v>
      </c>
      <c r="X757" s="8">
        <v>80</v>
      </c>
      <c r="Y757" s="8">
        <v>50</v>
      </c>
      <c r="Z757" s="8">
        <v>26</v>
      </c>
      <c r="AA757" s="8">
        <v>4</v>
      </c>
      <c r="AB757" s="8">
        <v>0</v>
      </c>
      <c r="AC757" s="9">
        <f t="shared" ref="AC757:AC820" si="104">2*Y757+AA757+AB757</f>
        <v>104</v>
      </c>
      <c r="AD757" s="12">
        <f t="shared" ref="AD757:AD820" si="105">AC757/SUM(Y757:AB757)/2</f>
        <v>0.65</v>
      </c>
      <c r="AE757" s="9" t="s">
        <v>30</v>
      </c>
      <c r="AF757" s="8">
        <v>21</v>
      </c>
      <c r="AG757" s="8">
        <v>12</v>
      </c>
      <c r="AH757" s="8">
        <v>9</v>
      </c>
      <c r="AI757" s="8">
        <v>0</v>
      </c>
      <c r="AJ757" s="8">
        <v>0.57100000000000006</v>
      </c>
      <c r="AK757" s="13">
        <f t="shared" si="101"/>
        <v>0.59750000000000003</v>
      </c>
      <c r="AL757" s="13">
        <f t="shared" si="102"/>
        <v>-6.0000000000000053E-2</v>
      </c>
      <c r="AM757" s="14">
        <f t="shared" si="103"/>
        <v>-9.6000000000000085</v>
      </c>
    </row>
    <row r="758" spans="1:39" x14ac:dyDescent="0.2">
      <c r="A758" s="8"/>
      <c r="B758" s="8" t="s">
        <v>323</v>
      </c>
      <c r="C758" s="8" t="s">
        <v>351</v>
      </c>
      <c r="D758" s="9">
        <v>38</v>
      </c>
      <c r="E758" s="10" t="s">
        <v>28</v>
      </c>
      <c r="F758" s="10" t="s">
        <v>92</v>
      </c>
      <c r="G758" s="10" t="s">
        <v>92</v>
      </c>
      <c r="H758" s="11">
        <v>0.5</v>
      </c>
      <c r="I758" s="9">
        <v>35</v>
      </c>
      <c r="J758" s="9">
        <v>11</v>
      </c>
      <c r="K758" s="9">
        <v>22</v>
      </c>
      <c r="L758" s="9">
        <v>2</v>
      </c>
      <c r="M758" s="9"/>
      <c r="N758" s="9">
        <f t="shared" si="99"/>
        <v>24</v>
      </c>
      <c r="O758" s="12">
        <f t="shared" si="100"/>
        <v>0.34285714285714286</v>
      </c>
      <c r="P758" s="9" t="s">
        <v>35</v>
      </c>
      <c r="Q758" s="9">
        <v>3</v>
      </c>
      <c r="R758" s="9">
        <v>0</v>
      </c>
      <c r="S758" s="9">
        <v>3</v>
      </c>
      <c r="T758" s="9">
        <v>0</v>
      </c>
      <c r="U758" s="9">
        <v>0</v>
      </c>
      <c r="V758" s="8"/>
      <c r="W758" s="11">
        <v>0.5</v>
      </c>
      <c r="X758" s="8">
        <v>80</v>
      </c>
      <c r="Y758" s="8">
        <v>42</v>
      </c>
      <c r="Z758" s="8">
        <v>29</v>
      </c>
      <c r="AA758" s="8">
        <v>9</v>
      </c>
      <c r="AB758" s="8">
        <v>0</v>
      </c>
      <c r="AC758" s="9">
        <f t="shared" si="104"/>
        <v>93</v>
      </c>
      <c r="AD758" s="12">
        <f t="shared" si="105"/>
        <v>0.58125000000000004</v>
      </c>
      <c r="AE758" s="9" t="s">
        <v>35</v>
      </c>
      <c r="AF758" s="8">
        <v>5</v>
      </c>
      <c r="AG758" s="8">
        <v>2</v>
      </c>
      <c r="AH758" s="8">
        <v>3</v>
      </c>
      <c r="AI758" s="8">
        <v>0</v>
      </c>
      <c r="AJ758" s="8">
        <v>0.4</v>
      </c>
      <c r="AK758" s="13">
        <f t="shared" si="101"/>
        <v>0.55281250000000004</v>
      </c>
      <c r="AL758" s="13">
        <f t="shared" si="102"/>
        <v>-0.20995535714285718</v>
      </c>
      <c r="AM758" s="14">
        <f t="shared" si="103"/>
        <v>-14.696875000000006</v>
      </c>
    </row>
    <row r="759" spans="1:39" x14ac:dyDescent="0.2">
      <c r="A759" s="8"/>
      <c r="B759" s="8" t="s">
        <v>333</v>
      </c>
      <c r="C759" s="8" t="s">
        <v>351</v>
      </c>
      <c r="D759" s="9">
        <v>47</v>
      </c>
      <c r="E759" s="10" t="s">
        <v>28</v>
      </c>
      <c r="F759" s="10" t="s">
        <v>92</v>
      </c>
      <c r="G759" s="10" t="s">
        <v>92</v>
      </c>
      <c r="H759" s="11">
        <v>0.5</v>
      </c>
      <c r="I759" s="9">
        <v>45</v>
      </c>
      <c r="J759" s="9">
        <v>15</v>
      </c>
      <c r="K759" s="9">
        <v>22</v>
      </c>
      <c r="L759" s="9">
        <v>8</v>
      </c>
      <c r="M759" s="9"/>
      <c r="N759" s="9">
        <f t="shared" si="99"/>
        <v>38</v>
      </c>
      <c r="O759" s="12">
        <f t="shared" si="100"/>
        <v>0.42222222222222222</v>
      </c>
      <c r="P759" s="9" t="s">
        <v>35</v>
      </c>
      <c r="Q759" s="9"/>
      <c r="R759" s="9"/>
      <c r="S759" s="9"/>
      <c r="T759" s="9"/>
      <c r="U759" s="9"/>
      <c r="V759" s="8"/>
      <c r="W759" s="11">
        <v>0.5</v>
      </c>
      <c r="X759" s="8">
        <v>80</v>
      </c>
      <c r="Y759" s="8">
        <v>42</v>
      </c>
      <c r="Z759" s="8">
        <v>29</v>
      </c>
      <c r="AA759" s="8">
        <v>9</v>
      </c>
      <c r="AB759" s="8">
        <v>0</v>
      </c>
      <c r="AC759" s="9">
        <f t="shared" si="104"/>
        <v>93</v>
      </c>
      <c r="AD759" s="12">
        <f t="shared" si="105"/>
        <v>0.58125000000000004</v>
      </c>
      <c r="AE759" s="9" t="s">
        <v>35</v>
      </c>
      <c r="AF759" s="8">
        <v>5</v>
      </c>
      <c r="AG759" s="8">
        <v>2</v>
      </c>
      <c r="AH759" s="8">
        <v>3</v>
      </c>
      <c r="AI759" s="8">
        <v>0</v>
      </c>
      <c r="AJ759" s="8">
        <v>0.4</v>
      </c>
      <c r="AK759" s="13">
        <f t="shared" si="101"/>
        <v>0.55281250000000004</v>
      </c>
      <c r="AL759" s="13">
        <f t="shared" si="102"/>
        <v>-0.13059027777777782</v>
      </c>
      <c r="AM759" s="14">
        <f t="shared" si="103"/>
        <v>-11.753125000000004</v>
      </c>
    </row>
    <row r="760" spans="1:39" x14ac:dyDescent="0.2">
      <c r="A760" s="8"/>
      <c r="B760" s="8" t="s">
        <v>353</v>
      </c>
      <c r="C760" s="8" t="s">
        <v>351</v>
      </c>
      <c r="D760" s="9">
        <v>35</v>
      </c>
      <c r="E760" s="10" t="s">
        <v>28</v>
      </c>
      <c r="F760" s="10" t="s">
        <v>207</v>
      </c>
      <c r="G760" s="10" t="s">
        <v>207</v>
      </c>
      <c r="H760" s="11">
        <v>0.5</v>
      </c>
      <c r="I760" s="9">
        <v>80</v>
      </c>
      <c r="J760" s="9">
        <v>53</v>
      </c>
      <c r="K760" s="9">
        <v>20</v>
      </c>
      <c r="L760" s="9">
        <v>7</v>
      </c>
      <c r="M760" s="9"/>
      <c r="N760" s="9">
        <f t="shared" si="99"/>
        <v>113</v>
      </c>
      <c r="O760" s="12">
        <f t="shared" si="100"/>
        <v>0.70625000000000004</v>
      </c>
      <c r="P760" s="9" t="s">
        <v>30</v>
      </c>
      <c r="Q760" s="9">
        <v>19</v>
      </c>
      <c r="R760" s="9">
        <v>12</v>
      </c>
      <c r="S760" s="9">
        <v>7</v>
      </c>
      <c r="T760" s="9">
        <v>0</v>
      </c>
      <c r="U760" s="9">
        <v>0.63200000000000001</v>
      </c>
      <c r="V760" s="8" t="s">
        <v>354</v>
      </c>
      <c r="W760" s="11">
        <v>0.5</v>
      </c>
      <c r="X760" s="8">
        <v>80</v>
      </c>
      <c r="Y760" s="8">
        <v>44</v>
      </c>
      <c r="Z760" s="8">
        <v>26</v>
      </c>
      <c r="AA760" s="8">
        <v>10</v>
      </c>
      <c r="AB760" s="8">
        <v>0</v>
      </c>
      <c r="AC760" s="9">
        <f t="shared" si="104"/>
        <v>98</v>
      </c>
      <c r="AD760" s="12">
        <f t="shared" si="105"/>
        <v>0.61250000000000004</v>
      </c>
      <c r="AE760" s="9" t="s">
        <v>39</v>
      </c>
      <c r="AF760" s="8">
        <v>3</v>
      </c>
      <c r="AG760" s="8">
        <v>0</v>
      </c>
      <c r="AH760" s="8">
        <v>3</v>
      </c>
      <c r="AI760" s="8">
        <v>0</v>
      </c>
      <c r="AJ760" s="8">
        <v>0</v>
      </c>
      <c r="AK760" s="13">
        <f t="shared" si="101"/>
        <v>0.573125</v>
      </c>
      <c r="AL760" s="13">
        <f t="shared" si="102"/>
        <v>0.13312500000000005</v>
      </c>
      <c r="AM760" s="14">
        <f t="shared" si="103"/>
        <v>21.299999999999997</v>
      </c>
    </row>
    <row r="761" spans="1:39" x14ac:dyDescent="0.2">
      <c r="A761" s="8"/>
      <c r="B761" s="8" t="s">
        <v>292</v>
      </c>
      <c r="C761" s="8" t="s">
        <v>351</v>
      </c>
      <c r="D761" s="9">
        <v>41</v>
      </c>
      <c r="E761" s="10" t="s">
        <v>28</v>
      </c>
      <c r="F761" s="10" t="s">
        <v>208</v>
      </c>
      <c r="G761" s="10" t="s">
        <v>208</v>
      </c>
      <c r="H761" s="11">
        <v>0.5</v>
      </c>
      <c r="I761" s="9">
        <v>80</v>
      </c>
      <c r="J761" s="9">
        <v>24</v>
      </c>
      <c r="K761" s="9">
        <v>51</v>
      </c>
      <c r="L761" s="9">
        <v>5</v>
      </c>
      <c r="M761" s="9"/>
      <c r="N761" s="9">
        <f t="shared" si="99"/>
        <v>53</v>
      </c>
      <c r="O761" s="12">
        <f t="shared" si="100"/>
        <v>0.33124999999999999</v>
      </c>
      <c r="P761" s="9" t="s">
        <v>69</v>
      </c>
      <c r="Q761" s="9"/>
      <c r="R761" s="9"/>
      <c r="S761" s="9"/>
      <c r="T761" s="9"/>
      <c r="U761" s="9"/>
      <c r="V761" s="8"/>
      <c r="W761" s="11">
        <v>0.5</v>
      </c>
      <c r="X761" s="8">
        <v>80</v>
      </c>
      <c r="Y761" s="8">
        <v>16</v>
      </c>
      <c r="Z761" s="8">
        <v>58</v>
      </c>
      <c r="AA761" s="8">
        <v>6</v>
      </c>
      <c r="AB761" s="8">
        <v>0</v>
      </c>
      <c r="AC761" s="9">
        <f t="shared" si="104"/>
        <v>38</v>
      </c>
      <c r="AD761" s="12">
        <f t="shared" si="105"/>
        <v>0.23749999999999999</v>
      </c>
      <c r="AE761" s="9" t="s">
        <v>69</v>
      </c>
      <c r="AF761" s="8"/>
      <c r="AG761" s="8"/>
      <c r="AH761" s="8"/>
      <c r="AI761" s="8"/>
      <c r="AJ761" s="8"/>
      <c r="AK761" s="13">
        <f t="shared" si="101"/>
        <v>0.32937499999999997</v>
      </c>
      <c r="AL761" s="13">
        <f t="shared" si="102"/>
        <v>1.8750000000000155E-3</v>
      </c>
      <c r="AM761" s="14">
        <f t="shared" si="103"/>
        <v>0.30000000000000426</v>
      </c>
    </row>
    <row r="762" spans="1:39" x14ac:dyDescent="0.2">
      <c r="A762" s="8"/>
      <c r="B762" s="8" t="s">
        <v>325</v>
      </c>
      <c r="C762" s="8" t="s">
        <v>351</v>
      </c>
      <c r="D762" s="9">
        <v>38</v>
      </c>
      <c r="E762" s="10" t="s">
        <v>28</v>
      </c>
      <c r="F762" s="10" t="s">
        <v>308</v>
      </c>
      <c r="G762" s="10" t="s">
        <v>309</v>
      </c>
      <c r="H762" s="11">
        <v>0.5</v>
      </c>
      <c r="I762" s="9">
        <v>80</v>
      </c>
      <c r="J762" s="9">
        <v>41</v>
      </c>
      <c r="K762" s="9">
        <v>30</v>
      </c>
      <c r="L762" s="9">
        <v>9</v>
      </c>
      <c r="M762" s="9"/>
      <c r="N762" s="9">
        <f t="shared" si="99"/>
        <v>91</v>
      </c>
      <c r="O762" s="12">
        <f t="shared" si="100"/>
        <v>0.56874999999999998</v>
      </c>
      <c r="P762" s="9" t="s">
        <v>43</v>
      </c>
      <c r="Q762" s="9">
        <v>18</v>
      </c>
      <c r="R762" s="9">
        <v>9</v>
      </c>
      <c r="S762" s="9">
        <v>9</v>
      </c>
      <c r="T762" s="9">
        <v>0</v>
      </c>
      <c r="U762" s="9">
        <v>0.5</v>
      </c>
      <c r="V762" s="8"/>
      <c r="W762" s="11">
        <v>0.5</v>
      </c>
      <c r="X762" s="8">
        <v>80</v>
      </c>
      <c r="Y762" s="8">
        <v>42</v>
      </c>
      <c r="Z762" s="8">
        <v>28</v>
      </c>
      <c r="AA762" s="8">
        <v>10</v>
      </c>
      <c r="AB762" s="8">
        <v>0</v>
      </c>
      <c r="AC762" s="9">
        <f t="shared" si="104"/>
        <v>94</v>
      </c>
      <c r="AD762" s="12">
        <f t="shared" si="105"/>
        <v>0.58750000000000002</v>
      </c>
      <c r="AE762" s="9" t="s">
        <v>39</v>
      </c>
      <c r="AF762" s="8">
        <v>9</v>
      </c>
      <c r="AG762" s="8">
        <v>5</v>
      </c>
      <c r="AH762" s="8">
        <v>4</v>
      </c>
      <c r="AI762" s="8">
        <v>0</v>
      </c>
      <c r="AJ762" s="8">
        <v>0.55600000000000005</v>
      </c>
      <c r="AK762" s="13">
        <f t="shared" si="101"/>
        <v>0.55687500000000001</v>
      </c>
      <c r="AL762" s="13">
        <f t="shared" si="102"/>
        <v>1.1874999999999969E-2</v>
      </c>
      <c r="AM762" s="14">
        <f t="shared" si="103"/>
        <v>1.9000000000000057</v>
      </c>
    </row>
    <row r="763" spans="1:39" x14ac:dyDescent="0.2">
      <c r="A763" s="8"/>
      <c r="B763" s="8" t="s">
        <v>307</v>
      </c>
      <c r="C763" s="8" t="s">
        <v>351</v>
      </c>
      <c r="D763" s="9">
        <v>40</v>
      </c>
      <c r="E763" s="10" t="s">
        <v>28</v>
      </c>
      <c r="F763" s="10" t="s">
        <v>209</v>
      </c>
      <c r="G763" s="10" t="s">
        <v>209</v>
      </c>
      <c r="H763" s="11">
        <v>0.5</v>
      </c>
      <c r="I763" s="9">
        <v>80</v>
      </c>
      <c r="J763" s="9">
        <v>37</v>
      </c>
      <c r="K763" s="9">
        <v>31</v>
      </c>
      <c r="L763" s="9">
        <v>12</v>
      </c>
      <c r="M763" s="9"/>
      <c r="N763" s="9">
        <f t="shared" si="99"/>
        <v>86</v>
      </c>
      <c r="O763" s="12">
        <f t="shared" si="100"/>
        <v>0.53749999999999998</v>
      </c>
      <c r="P763" s="9" t="s">
        <v>30</v>
      </c>
      <c r="Q763" s="9">
        <v>3</v>
      </c>
      <c r="R763" s="9">
        <v>0</v>
      </c>
      <c r="S763" s="9">
        <v>3</v>
      </c>
      <c r="T763" s="9">
        <v>0</v>
      </c>
      <c r="U763" s="9">
        <v>0</v>
      </c>
      <c r="V763" s="8"/>
      <c r="W763" s="11">
        <v>0.5</v>
      </c>
      <c r="X763" s="8">
        <v>80</v>
      </c>
      <c r="Y763" s="8">
        <v>32</v>
      </c>
      <c r="Z763" s="8">
        <v>41</v>
      </c>
      <c r="AA763" s="8">
        <v>7</v>
      </c>
      <c r="AB763" s="8">
        <v>0</v>
      </c>
      <c r="AC763" s="9">
        <f t="shared" si="104"/>
        <v>71</v>
      </c>
      <c r="AD763" s="12">
        <f t="shared" si="105"/>
        <v>0.44374999999999998</v>
      </c>
      <c r="AE763" s="9" t="s">
        <v>43</v>
      </c>
      <c r="AF763" s="8">
        <v>11</v>
      </c>
      <c r="AG763" s="8">
        <v>6</v>
      </c>
      <c r="AH763" s="8">
        <v>5</v>
      </c>
      <c r="AI763" s="8">
        <v>0</v>
      </c>
      <c r="AJ763" s="8">
        <v>0.54500000000000004</v>
      </c>
      <c r="AK763" s="13">
        <f t="shared" si="101"/>
        <v>0.4634375</v>
      </c>
      <c r="AL763" s="13">
        <f t="shared" si="102"/>
        <v>7.4062499999999976E-2</v>
      </c>
      <c r="AM763" s="14">
        <f t="shared" si="103"/>
        <v>11.849999999999994</v>
      </c>
    </row>
    <row r="764" spans="1:39" x14ac:dyDescent="0.2">
      <c r="A764" s="8"/>
      <c r="B764" s="8" t="s">
        <v>355</v>
      </c>
      <c r="C764" s="8" t="s">
        <v>351</v>
      </c>
      <c r="D764" s="9">
        <v>34</v>
      </c>
      <c r="E764" s="10" t="s">
        <v>28</v>
      </c>
      <c r="F764" s="10" t="s">
        <v>41</v>
      </c>
      <c r="G764" s="10" t="s">
        <v>41</v>
      </c>
      <c r="H764" s="11">
        <v>0.5</v>
      </c>
      <c r="I764" s="9">
        <v>80</v>
      </c>
      <c r="J764" s="9">
        <v>20</v>
      </c>
      <c r="K764" s="9">
        <v>52</v>
      </c>
      <c r="L764" s="9">
        <v>8</v>
      </c>
      <c r="M764" s="9"/>
      <c r="N764" s="9">
        <f t="shared" si="99"/>
        <v>48</v>
      </c>
      <c r="O764" s="12">
        <f t="shared" si="100"/>
        <v>0.3</v>
      </c>
      <c r="P764" s="9" t="s">
        <v>72</v>
      </c>
      <c r="Q764" s="9"/>
      <c r="R764" s="9"/>
      <c r="S764" s="9"/>
      <c r="T764" s="9"/>
      <c r="U764" s="9"/>
      <c r="V764" s="8"/>
      <c r="W764" s="11">
        <v>0.5</v>
      </c>
      <c r="X764" s="8">
        <v>80</v>
      </c>
      <c r="Y764" s="8">
        <v>26</v>
      </c>
      <c r="Z764" s="8">
        <v>45</v>
      </c>
      <c r="AA764" s="8">
        <v>9</v>
      </c>
      <c r="AB764" s="8">
        <v>0</v>
      </c>
      <c r="AC764" s="9">
        <f t="shared" si="104"/>
        <v>61</v>
      </c>
      <c r="AD764" s="12">
        <f t="shared" si="105"/>
        <v>0.38124999999999998</v>
      </c>
      <c r="AE764" s="9" t="s">
        <v>72</v>
      </c>
      <c r="AF764" s="8"/>
      <c r="AG764" s="8"/>
      <c r="AH764" s="8"/>
      <c r="AI764" s="8"/>
      <c r="AJ764" s="8"/>
      <c r="AK764" s="13">
        <f t="shared" si="101"/>
        <v>0.42281249999999998</v>
      </c>
      <c r="AL764" s="13">
        <f t="shared" si="102"/>
        <v>-0.12281249999999999</v>
      </c>
      <c r="AM764" s="14">
        <f t="shared" si="103"/>
        <v>-19.649999999999991</v>
      </c>
    </row>
    <row r="765" spans="1:39" x14ac:dyDescent="0.2">
      <c r="A765" s="8"/>
      <c r="B765" s="8" t="s">
        <v>356</v>
      </c>
      <c r="C765" s="8" t="s">
        <v>351</v>
      </c>
      <c r="D765" s="9">
        <v>33</v>
      </c>
      <c r="E765" s="10" t="s">
        <v>28</v>
      </c>
      <c r="F765" s="10" t="s">
        <v>233</v>
      </c>
      <c r="G765" s="10" t="s">
        <v>233</v>
      </c>
      <c r="H765" s="11">
        <v>0.5</v>
      </c>
      <c r="I765" s="9">
        <v>20</v>
      </c>
      <c r="J765" s="9">
        <v>4</v>
      </c>
      <c r="K765" s="9">
        <v>14</v>
      </c>
      <c r="L765" s="9">
        <v>2</v>
      </c>
      <c r="M765" s="9"/>
      <c r="N765" s="9">
        <f t="shared" si="99"/>
        <v>10</v>
      </c>
      <c r="O765" s="12">
        <f t="shared" si="100"/>
        <v>0.25</v>
      </c>
      <c r="P765" s="9" t="s">
        <v>72</v>
      </c>
      <c r="Q765" s="9"/>
      <c r="R765" s="9"/>
      <c r="S765" s="9"/>
      <c r="T765" s="9"/>
      <c r="U765" s="9"/>
      <c r="V765" s="8"/>
      <c r="W765" s="11">
        <v>0.5</v>
      </c>
      <c r="X765" s="8">
        <v>80</v>
      </c>
      <c r="Y765" s="8">
        <v>32</v>
      </c>
      <c r="Z765" s="8">
        <v>39</v>
      </c>
      <c r="AA765" s="8">
        <v>9</v>
      </c>
      <c r="AB765" s="8">
        <v>0</v>
      </c>
      <c r="AC765" s="9">
        <f t="shared" si="104"/>
        <v>73</v>
      </c>
      <c r="AD765" s="12">
        <f t="shared" si="105"/>
        <v>0.45624999999999999</v>
      </c>
      <c r="AE765" s="9" t="s">
        <v>39</v>
      </c>
      <c r="AF765" s="8">
        <v>4</v>
      </c>
      <c r="AG765" s="8">
        <v>1</v>
      </c>
      <c r="AH765" s="8">
        <v>3</v>
      </c>
      <c r="AI765" s="8">
        <v>0</v>
      </c>
      <c r="AJ765" s="8">
        <v>0.25</v>
      </c>
      <c r="AK765" s="13">
        <f t="shared" si="101"/>
        <v>0.4715625</v>
      </c>
      <c r="AL765" s="13">
        <f t="shared" si="102"/>
        <v>-0.2215625</v>
      </c>
      <c r="AM765" s="14">
        <f t="shared" si="103"/>
        <v>-8.8625000000000007</v>
      </c>
    </row>
    <row r="766" spans="1:39" x14ac:dyDescent="0.2">
      <c r="A766" s="8"/>
      <c r="B766" s="8" t="s">
        <v>297</v>
      </c>
      <c r="C766" s="8" t="s">
        <v>351</v>
      </c>
      <c r="D766" s="9">
        <v>47</v>
      </c>
      <c r="E766" s="10" t="s">
        <v>28</v>
      </c>
      <c r="F766" s="10" t="s">
        <v>233</v>
      </c>
      <c r="G766" s="10" t="s">
        <v>233</v>
      </c>
      <c r="H766" s="11">
        <v>0.5</v>
      </c>
      <c r="I766" s="9">
        <v>60</v>
      </c>
      <c r="J766" s="9">
        <v>21</v>
      </c>
      <c r="K766" s="9">
        <v>32</v>
      </c>
      <c r="L766" s="9">
        <v>7</v>
      </c>
      <c r="M766" s="9"/>
      <c r="N766" s="9">
        <f t="shared" si="99"/>
        <v>49</v>
      </c>
      <c r="O766" s="12">
        <f t="shared" si="100"/>
        <v>0.40833333333333333</v>
      </c>
      <c r="P766" s="9" t="s">
        <v>72</v>
      </c>
      <c r="Q766" s="9"/>
      <c r="R766" s="9"/>
      <c r="S766" s="9"/>
      <c r="T766" s="9"/>
      <c r="U766" s="9"/>
      <c r="V766" s="8"/>
      <c r="W766" s="11">
        <v>0.5</v>
      </c>
      <c r="X766" s="8">
        <v>80</v>
      </c>
      <c r="Y766" s="8">
        <v>32</v>
      </c>
      <c r="Z766" s="8">
        <v>39</v>
      </c>
      <c r="AA766" s="8">
        <v>9</v>
      </c>
      <c r="AB766" s="8">
        <v>0</v>
      </c>
      <c r="AC766" s="9">
        <f t="shared" si="104"/>
        <v>73</v>
      </c>
      <c r="AD766" s="12">
        <f t="shared" si="105"/>
        <v>0.45624999999999999</v>
      </c>
      <c r="AE766" s="9" t="s">
        <v>39</v>
      </c>
      <c r="AF766" s="8">
        <v>4</v>
      </c>
      <c r="AG766" s="8">
        <v>1</v>
      </c>
      <c r="AH766" s="8">
        <v>3</v>
      </c>
      <c r="AI766" s="8">
        <v>0</v>
      </c>
      <c r="AJ766" s="8">
        <v>0.25</v>
      </c>
      <c r="AK766" s="13">
        <f t="shared" si="101"/>
        <v>0.4715625</v>
      </c>
      <c r="AL766" s="13">
        <f t="shared" si="102"/>
        <v>-6.322916666666667E-2</v>
      </c>
      <c r="AM766" s="14">
        <f t="shared" si="103"/>
        <v>-7.5874999999999986</v>
      </c>
    </row>
    <row r="767" spans="1:39" x14ac:dyDescent="0.2">
      <c r="A767" s="8"/>
      <c r="B767" s="8" t="s">
        <v>350</v>
      </c>
      <c r="C767" s="8" t="s">
        <v>351</v>
      </c>
      <c r="D767" s="9">
        <v>36</v>
      </c>
      <c r="E767" s="10" t="s">
        <v>28</v>
      </c>
      <c r="F767" s="10" t="s">
        <v>313</v>
      </c>
      <c r="G767" s="10" t="s">
        <v>314</v>
      </c>
      <c r="H767" s="11">
        <v>0.5</v>
      </c>
      <c r="I767" s="9">
        <v>80</v>
      </c>
      <c r="J767" s="9">
        <v>43</v>
      </c>
      <c r="K767" s="9">
        <v>27</v>
      </c>
      <c r="L767" s="9">
        <v>10</v>
      </c>
      <c r="M767" s="9"/>
      <c r="N767" s="9">
        <f t="shared" si="99"/>
        <v>96</v>
      </c>
      <c r="O767" s="12">
        <f t="shared" si="100"/>
        <v>0.6</v>
      </c>
      <c r="P767" s="9" t="s">
        <v>43</v>
      </c>
      <c r="Q767" s="9">
        <v>8</v>
      </c>
      <c r="R767" s="9">
        <v>3</v>
      </c>
      <c r="S767" s="9">
        <v>5</v>
      </c>
      <c r="T767" s="9">
        <v>0</v>
      </c>
      <c r="U767" s="9">
        <v>0.375</v>
      </c>
      <c r="V767" s="8"/>
      <c r="W767" s="11">
        <v>0.5</v>
      </c>
      <c r="X767" s="8">
        <v>80</v>
      </c>
      <c r="Y767" s="8">
        <v>31</v>
      </c>
      <c r="Z767" s="8">
        <v>38</v>
      </c>
      <c r="AA767" s="8">
        <v>11</v>
      </c>
      <c r="AB767" s="8">
        <v>0</v>
      </c>
      <c r="AC767" s="9">
        <f t="shared" si="104"/>
        <v>73</v>
      </c>
      <c r="AD767" s="12">
        <f t="shared" si="105"/>
        <v>0.45624999999999999</v>
      </c>
      <c r="AE767" s="9" t="s">
        <v>35</v>
      </c>
      <c r="AF767" s="8">
        <v>3</v>
      </c>
      <c r="AG767" s="8">
        <v>0</v>
      </c>
      <c r="AH767" s="8">
        <v>3</v>
      </c>
      <c r="AI767" s="8">
        <v>0</v>
      </c>
      <c r="AJ767" s="8">
        <v>0</v>
      </c>
      <c r="AK767" s="13">
        <f t="shared" si="101"/>
        <v>0.4715625</v>
      </c>
      <c r="AL767" s="13">
        <f t="shared" si="102"/>
        <v>0.12843749999999998</v>
      </c>
      <c r="AM767" s="14">
        <f t="shared" si="103"/>
        <v>20.549999999999997</v>
      </c>
    </row>
    <row r="768" spans="1:39" x14ac:dyDescent="0.2">
      <c r="A768" s="8"/>
      <c r="B768" s="8" t="s">
        <v>336</v>
      </c>
      <c r="C768" s="8" t="s">
        <v>351</v>
      </c>
      <c r="D768" s="9">
        <v>42</v>
      </c>
      <c r="E768" s="10" t="s">
        <v>28</v>
      </c>
      <c r="F768" s="10" t="s">
        <v>267</v>
      </c>
      <c r="G768" s="10" t="s">
        <v>267</v>
      </c>
      <c r="H768" s="11">
        <v>0.5</v>
      </c>
      <c r="I768" s="9">
        <v>80</v>
      </c>
      <c r="J768" s="9">
        <v>46</v>
      </c>
      <c r="K768" s="9">
        <v>25</v>
      </c>
      <c r="L768" s="9">
        <v>9</v>
      </c>
      <c r="M768" s="9"/>
      <c r="N768" s="9">
        <f t="shared" si="99"/>
        <v>101</v>
      </c>
      <c r="O768" s="12">
        <f t="shared" si="100"/>
        <v>0.63124999999999998</v>
      </c>
      <c r="P768" s="9" t="s">
        <v>43</v>
      </c>
      <c r="Q768" s="9">
        <v>5</v>
      </c>
      <c r="R768" s="9">
        <v>2</v>
      </c>
      <c r="S768" s="9">
        <v>3</v>
      </c>
      <c r="T768" s="9">
        <v>0</v>
      </c>
      <c r="U768" s="9">
        <v>0.4</v>
      </c>
      <c r="V768" s="8"/>
      <c r="W768" s="11">
        <v>0.5</v>
      </c>
      <c r="X768" s="8">
        <v>80</v>
      </c>
      <c r="Y768" s="8">
        <v>48</v>
      </c>
      <c r="Z768" s="8">
        <v>27</v>
      </c>
      <c r="AA768" s="8">
        <v>5</v>
      </c>
      <c r="AB768" s="8">
        <v>0</v>
      </c>
      <c r="AC768" s="9">
        <f t="shared" si="104"/>
        <v>101</v>
      </c>
      <c r="AD768" s="12">
        <f t="shared" si="105"/>
        <v>0.63124999999999998</v>
      </c>
      <c r="AE768" s="9" t="s">
        <v>43</v>
      </c>
      <c r="AF768" s="8">
        <v>8</v>
      </c>
      <c r="AG768" s="8">
        <v>4</v>
      </c>
      <c r="AH768" s="8">
        <v>4</v>
      </c>
      <c r="AI768" s="8">
        <v>0</v>
      </c>
      <c r="AJ768" s="8">
        <v>0.5</v>
      </c>
      <c r="AK768" s="13">
        <f t="shared" si="101"/>
        <v>0.58531250000000001</v>
      </c>
      <c r="AL768" s="13">
        <f t="shared" si="102"/>
        <v>4.5937499999999964E-2</v>
      </c>
      <c r="AM768" s="14">
        <f t="shared" si="103"/>
        <v>7.3499999999999943</v>
      </c>
    </row>
    <row r="769" spans="1:39" x14ac:dyDescent="0.2">
      <c r="A769" s="8"/>
      <c r="B769" s="8" t="s">
        <v>357</v>
      </c>
      <c r="C769" s="8" t="s">
        <v>358</v>
      </c>
      <c r="D769" s="9">
        <v>36</v>
      </c>
      <c r="E769" s="10" t="s">
        <v>28</v>
      </c>
      <c r="F769" s="10" t="s">
        <v>68</v>
      </c>
      <c r="G769" s="10" t="s">
        <v>68</v>
      </c>
      <c r="H769" s="11">
        <v>0.5</v>
      </c>
      <c r="I769" s="9">
        <v>80</v>
      </c>
      <c r="J769" s="9">
        <v>37</v>
      </c>
      <c r="K769" s="9">
        <v>31</v>
      </c>
      <c r="L769" s="9">
        <v>12</v>
      </c>
      <c r="M769" s="9"/>
      <c r="N769" s="9">
        <f t="shared" si="99"/>
        <v>86</v>
      </c>
      <c r="O769" s="12">
        <f t="shared" si="100"/>
        <v>0.53749999999999998</v>
      </c>
      <c r="P769" s="9" t="s">
        <v>39</v>
      </c>
      <c r="Q769" s="9">
        <v>3</v>
      </c>
      <c r="R769" s="9">
        <v>0</v>
      </c>
      <c r="S769" s="9">
        <v>3</v>
      </c>
      <c r="T769" s="9">
        <v>0</v>
      </c>
      <c r="U769" s="9">
        <v>0</v>
      </c>
      <c r="V769" s="8"/>
      <c r="W769" s="11">
        <v>0.5</v>
      </c>
      <c r="X769" s="8">
        <v>80</v>
      </c>
      <c r="Y769" s="8">
        <v>36</v>
      </c>
      <c r="Z769" s="8">
        <v>34</v>
      </c>
      <c r="AA769" s="8">
        <v>10</v>
      </c>
      <c r="AB769" s="8">
        <v>0</v>
      </c>
      <c r="AC769" s="9">
        <f t="shared" si="104"/>
        <v>82</v>
      </c>
      <c r="AD769" s="12">
        <f t="shared" si="105"/>
        <v>0.51249999999999996</v>
      </c>
      <c r="AE769" s="9" t="s">
        <v>35</v>
      </c>
      <c r="AF769" s="8">
        <v>5</v>
      </c>
      <c r="AG769" s="8">
        <v>2</v>
      </c>
      <c r="AH769" s="8">
        <v>3</v>
      </c>
      <c r="AI769" s="8">
        <v>0</v>
      </c>
      <c r="AJ769" s="8">
        <v>0.4</v>
      </c>
      <c r="AK769" s="13">
        <f t="shared" si="101"/>
        <v>0.50812499999999994</v>
      </c>
      <c r="AL769" s="13">
        <f t="shared" si="102"/>
        <v>2.937500000000004E-2</v>
      </c>
      <c r="AM769" s="14">
        <f t="shared" si="103"/>
        <v>4.7000000000000171</v>
      </c>
    </row>
    <row r="770" spans="1:39" x14ac:dyDescent="0.2">
      <c r="A770" s="8"/>
      <c r="B770" s="8" t="s">
        <v>359</v>
      </c>
      <c r="C770" s="8" t="s">
        <v>358</v>
      </c>
      <c r="D770" s="9">
        <v>33</v>
      </c>
      <c r="E770" s="10" t="s">
        <v>28</v>
      </c>
      <c r="F770" s="10" t="s">
        <v>225</v>
      </c>
      <c r="G770" s="10" t="s">
        <v>225</v>
      </c>
      <c r="H770" s="11">
        <v>0.5</v>
      </c>
      <c r="I770" s="9">
        <v>43</v>
      </c>
      <c r="J770" s="9">
        <v>19</v>
      </c>
      <c r="K770" s="9">
        <v>19</v>
      </c>
      <c r="L770" s="9">
        <v>5</v>
      </c>
      <c r="M770" s="9"/>
      <c r="N770" s="9">
        <f t="shared" si="99"/>
        <v>43</v>
      </c>
      <c r="O770" s="12">
        <f t="shared" si="100"/>
        <v>0.5</v>
      </c>
      <c r="P770" s="9" t="s">
        <v>72</v>
      </c>
      <c r="Q770" s="9"/>
      <c r="R770" s="9"/>
      <c r="S770" s="9"/>
      <c r="T770" s="9"/>
      <c r="U770" s="9"/>
      <c r="V770" s="8"/>
      <c r="W770" s="11">
        <v>0.5</v>
      </c>
      <c r="X770" s="8">
        <v>80</v>
      </c>
      <c r="Y770" s="8">
        <v>38</v>
      </c>
      <c r="Z770" s="8">
        <v>28</v>
      </c>
      <c r="AA770" s="8">
        <v>14</v>
      </c>
      <c r="AB770" s="8">
        <v>0</v>
      </c>
      <c r="AC770" s="9">
        <f t="shared" si="104"/>
        <v>90</v>
      </c>
      <c r="AD770" s="12">
        <f t="shared" si="105"/>
        <v>0.5625</v>
      </c>
      <c r="AE770" s="9" t="s">
        <v>39</v>
      </c>
      <c r="AF770" s="8">
        <v>5</v>
      </c>
      <c r="AG770" s="8">
        <v>2</v>
      </c>
      <c r="AH770" s="8">
        <v>3</v>
      </c>
      <c r="AI770" s="8">
        <v>0</v>
      </c>
      <c r="AJ770" s="8">
        <v>0.4</v>
      </c>
      <c r="AK770" s="13">
        <f t="shared" si="101"/>
        <v>0.54062500000000002</v>
      </c>
      <c r="AL770" s="13">
        <f t="shared" si="102"/>
        <v>-4.0625000000000022E-2</v>
      </c>
      <c r="AM770" s="14">
        <f t="shared" si="103"/>
        <v>-3.4937499999999986</v>
      </c>
    </row>
    <row r="771" spans="1:39" x14ac:dyDescent="0.2">
      <c r="A771" s="8"/>
      <c r="B771" s="8" t="s">
        <v>210</v>
      </c>
      <c r="C771" s="8" t="s">
        <v>358</v>
      </c>
      <c r="D771" s="9">
        <v>52</v>
      </c>
      <c r="E771" s="10" t="s">
        <v>28</v>
      </c>
      <c r="F771" s="10" t="s">
        <v>225</v>
      </c>
      <c r="G771" s="10" t="s">
        <v>225</v>
      </c>
      <c r="H771" s="11">
        <v>0.5</v>
      </c>
      <c r="I771" s="9">
        <v>37</v>
      </c>
      <c r="J771" s="9">
        <v>18</v>
      </c>
      <c r="K771" s="9">
        <v>18</v>
      </c>
      <c r="L771" s="9">
        <v>1</v>
      </c>
      <c r="M771" s="9"/>
      <c r="N771" s="9">
        <f t="shared" ref="N771:N834" si="106">2*J771+L771+M771</f>
        <v>37</v>
      </c>
      <c r="O771" s="12">
        <f t="shared" ref="O771:O834" si="107">N771/SUM(J771:M771)/2</f>
        <v>0.5</v>
      </c>
      <c r="P771" s="9" t="s">
        <v>72</v>
      </c>
      <c r="Q771" s="9"/>
      <c r="R771" s="9"/>
      <c r="S771" s="9"/>
      <c r="T771" s="9"/>
      <c r="U771" s="9"/>
      <c r="V771" s="8"/>
      <c r="W771" s="11">
        <v>0.5</v>
      </c>
      <c r="X771" s="8">
        <v>80</v>
      </c>
      <c r="Y771" s="8">
        <v>38</v>
      </c>
      <c r="Z771" s="8">
        <v>28</v>
      </c>
      <c r="AA771" s="8">
        <v>14</v>
      </c>
      <c r="AB771" s="8">
        <v>0</v>
      </c>
      <c r="AC771" s="9">
        <f t="shared" si="104"/>
        <v>90</v>
      </c>
      <c r="AD771" s="12">
        <f t="shared" si="105"/>
        <v>0.5625</v>
      </c>
      <c r="AE771" s="9" t="s">
        <v>39</v>
      </c>
      <c r="AF771" s="8">
        <v>5</v>
      </c>
      <c r="AG771" s="8">
        <v>2</v>
      </c>
      <c r="AH771" s="8">
        <v>3</v>
      </c>
      <c r="AI771" s="8">
        <v>0</v>
      </c>
      <c r="AJ771" s="8">
        <v>0.4</v>
      </c>
      <c r="AK771" s="13">
        <f t="shared" ref="AK771:AK834" si="108">IF(X771&lt;&gt;" ",(AD771-$AO$1*(AD771-W771))*(H771/W771),$AO$2)</f>
        <v>0.54062500000000002</v>
      </c>
      <c r="AL771" s="13">
        <f t="shared" ref="AL771:AL834" si="109">O771-AK771</f>
        <v>-4.0625000000000022E-2</v>
      </c>
      <c r="AM771" s="14">
        <f t="shared" ref="AM771:AM834" si="110">N771-AK771*I771*2</f>
        <v>-3.0062500000000014</v>
      </c>
    </row>
    <row r="772" spans="1:39" x14ac:dyDescent="0.2">
      <c r="A772" s="8"/>
      <c r="B772" s="8" t="s">
        <v>245</v>
      </c>
      <c r="C772" s="8" t="s">
        <v>358</v>
      </c>
      <c r="D772" s="9">
        <v>49</v>
      </c>
      <c r="E772" s="10" t="s">
        <v>28</v>
      </c>
      <c r="F772" s="10" t="s">
        <v>84</v>
      </c>
      <c r="G772" s="10" t="s">
        <v>85</v>
      </c>
      <c r="H772" s="11">
        <v>0.5</v>
      </c>
      <c r="I772" s="9">
        <v>80</v>
      </c>
      <c r="J772" s="9">
        <v>39</v>
      </c>
      <c r="K772" s="9">
        <v>33</v>
      </c>
      <c r="L772" s="9">
        <v>8</v>
      </c>
      <c r="M772" s="9"/>
      <c r="N772" s="9">
        <f t="shared" si="106"/>
        <v>86</v>
      </c>
      <c r="O772" s="12">
        <f t="shared" si="107"/>
        <v>0.53749999999999998</v>
      </c>
      <c r="P772" s="9" t="s">
        <v>30</v>
      </c>
      <c r="Q772" s="9">
        <v>3</v>
      </c>
      <c r="R772" s="9">
        <v>0</v>
      </c>
      <c r="S772" s="9">
        <v>3</v>
      </c>
      <c r="T772" s="9">
        <v>0</v>
      </c>
      <c r="U772" s="9">
        <v>0</v>
      </c>
      <c r="V772" s="8"/>
      <c r="W772" s="11">
        <v>0.5</v>
      </c>
      <c r="X772" s="8">
        <v>80</v>
      </c>
      <c r="Y772" s="8">
        <v>38</v>
      </c>
      <c r="Z772" s="8">
        <v>35</v>
      </c>
      <c r="AA772" s="8">
        <v>7</v>
      </c>
      <c r="AB772" s="8">
        <v>0</v>
      </c>
      <c r="AC772" s="9">
        <f t="shared" si="104"/>
        <v>83</v>
      </c>
      <c r="AD772" s="12">
        <f t="shared" si="105"/>
        <v>0.51875000000000004</v>
      </c>
      <c r="AE772" s="9" t="s">
        <v>43</v>
      </c>
      <c r="AF772" s="8">
        <v>15</v>
      </c>
      <c r="AG772" s="8">
        <v>9</v>
      </c>
      <c r="AH772" s="8">
        <v>6</v>
      </c>
      <c r="AI772" s="8">
        <v>0</v>
      </c>
      <c r="AJ772" s="8">
        <v>0.60000000000000009</v>
      </c>
      <c r="AK772" s="13">
        <f t="shared" si="108"/>
        <v>0.51218750000000002</v>
      </c>
      <c r="AL772" s="13">
        <f t="shared" si="109"/>
        <v>2.531249999999996E-2</v>
      </c>
      <c r="AM772" s="14">
        <f t="shared" si="110"/>
        <v>4.0499999999999972</v>
      </c>
    </row>
    <row r="773" spans="1:39" x14ac:dyDescent="0.2">
      <c r="A773" s="8"/>
      <c r="B773" s="8" t="s">
        <v>340</v>
      </c>
      <c r="C773" s="8" t="s">
        <v>358</v>
      </c>
      <c r="D773" s="9">
        <v>54</v>
      </c>
      <c r="E773" s="10" t="s">
        <v>28</v>
      </c>
      <c r="F773" s="10" t="s">
        <v>240</v>
      </c>
      <c r="G773" s="10" t="s">
        <v>240</v>
      </c>
      <c r="H773" s="11">
        <v>0.5</v>
      </c>
      <c r="I773" s="9">
        <v>80</v>
      </c>
      <c r="J773" s="9">
        <v>40</v>
      </c>
      <c r="K773" s="9">
        <v>31</v>
      </c>
      <c r="L773" s="9">
        <v>9</v>
      </c>
      <c r="M773" s="9"/>
      <c r="N773" s="9">
        <f t="shared" si="106"/>
        <v>89</v>
      </c>
      <c r="O773" s="12">
        <f t="shared" si="107"/>
        <v>0.55625000000000002</v>
      </c>
      <c r="P773" s="9" t="s">
        <v>43</v>
      </c>
      <c r="Q773" s="9">
        <v>22</v>
      </c>
      <c r="R773" s="9">
        <v>12</v>
      </c>
      <c r="S773" s="9">
        <v>10</v>
      </c>
      <c r="T773" s="9">
        <v>0</v>
      </c>
      <c r="U773" s="9">
        <v>0.54500000000000004</v>
      </c>
      <c r="V773" s="8" t="s">
        <v>334</v>
      </c>
      <c r="W773" s="11">
        <v>0.5</v>
      </c>
      <c r="X773" s="8">
        <v>80</v>
      </c>
      <c r="Y773" s="8">
        <v>41</v>
      </c>
      <c r="Z773" s="8">
        <v>27</v>
      </c>
      <c r="AA773" s="8">
        <v>12</v>
      </c>
      <c r="AB773" s="8">
        <v>0</v>
      </c>
      <c r="AC773" s="9">
        <f t="shared" si="104"/>
        <v>94</v>
      </c>
      <c r="AD773" s="12">
        <f t="shared" si="105"/>
        <v>0.58750000000000002</v>
      </c>
      <c r="AE773" s="9" t="s">
        <v>39</v>
      </c>
      <c r="AF773" s="8">
        <v>4</v>
      </c>
      <c r="AG773" s="8">
        <v>1</v>
      </c>
      <c r="AH773" s="8">
        <v>3</v>
      </c>
      <c r="AI773" s="8">
        <v>0</v>
      </c>
      <c r="AJ773" s="8">
        <v>0.25</v>
      </c>
      <c r="AK773" s="13">
        <f t="shared" si="108"/>
        <v>0.55687500000000001</v>
      </c>
      <c r="AL773" s="13">
        <f t="shared" si="109"/>
        <v>-6.2499999999998668E-4</v>
      </c>
      <c r="AM773" s="14">
        <f t="shared" si="110"/>
        <v>-9.9999999999994316E-2</v>
      </c>
    </row>
    <row r="774" spans="1:39" x14ac:dyDescent="0.2">
      <c r="A774" s="8"/>
      <c r="B774" s="8" t="s">
        <v>360</v>
      </c>
      <c r="C774" s="8" t="s">
        <v>358</v>
      </c>
      <c r="D774" s="9">
        <v>37</v>
      </c>
      <c r="E774" s="10" t="s">
        <v>28</v>
      </c>
      <c r="F774" s="10" t="s">
        <v>87</v>
      </c>
      <c r="G774" s="10" t="s">
        <v>87</v>
      </c>
      <c r="H774" s="11">
        <v>0.5</v>
      </c>
      <c r="I774" s="9">
        <v>45</v>
      </c>
      <c r="J774" s="9">
        <v>9</v>
      </c>
      <c r="K774" s="9">
        <v>34</v>
      </c>
      <c r="L774" s="9">
        <v>2</v>
      </c>
      <c r="M774" s="9"/>
      <c r="N774" s="9">
        <f t="shared" si="106"/>
        <v>20</v>
      </c>
      <c r="O774" s="12">
        <f t="shared" si="107"/>
        <v>0.22222222222222221</v>
      </c>
      <c r="P774" s="9" t="s">
        <v>72</v>
      </c>
      <c r="Q774" s="9"/>
      <c r="R774" s="9"/>
      <c r="S774" s="9"/>
      <c r="T774" s="9"/>
      <c r="U774" s="9"/>
      <c r="V774" s="8"/>
      <c r="W774" s="11">
        <v>0.5</v>
      </c>
      <c r="X774" s="8">
        <v>80</v>
      </c>
      <c r="Y774" s="8">
        <v>27</v>
      </c>
      <c r="Z774" s="8">
        <v>41</v>
      </c>
      <c r="AA774" s="8">
        <v>12</v>
      </c>
      <c r="AB774" s="8">
        <v>0</v>
      </c>
      <c r="AC774" s="9">
        <f t="shared" si="104"/>
        <v>66</v>
      </c>
      <c r="AD774" s="12">
        <f t="shared" si="105"/>
        <v>0.41249999999999998</v>
      </c>
      <c r="AE774" s="9" t="s">
        <v>39</v>
      </c>
      <c r="AF774" s="8">
        <v>3</v>
      </c>
      <c r="AG774" s="8">
        <v>0</v>
      </c>
      <c r="AH774" s="8">
        <v>3</v>
      </c>
      <c r="AI774" s="8">
        <v>0</v>
      </c>
      <c r="AJ774" s="8">
        <v>0</v>
      </c>
      <c r="AK774" s="13">
        <f t="shared" si="108"/>
        <v>0.44312499999999999</v>
      </c>
      <c r="AL774" s="13">
        <f t="shared" si="109"/>
        <v>-0.22090277777777778</v>
      </c>
      <c r="AM774" s="14">
        <f t="shared" si="110"/>
        <v>-19.881250000000001</v>
      </c>
    </row>
    <row r="775" spans="1:39" x14ac:dyDescent="0.2">
      <c r="A775" s="8"/>
      <c r="B775" s="8" t="s">
        <v>297</v>
      </c>
      <c r="C775" s="8" t="s">
        <v>358</v>
      </c>
      <c r="D775" s="9">
        <v>48</v>
      </c>
      <c r="E775" s="10" t="s">
        <v>28</v>
      </c>
      <c r="F775" s="10" t="s">
        <v>87</v>
      </c>
      <c r="G775" s="10" t="s">
        <v>87</v>
      </c>
      <c r="H775" s="11">
        <v>0.5</v>
      </c>
      <c r="I775" s="9">
        <v>35</v>
      </c>
      <c r="J775" s="9">
        <v>8</v>
      </c>
      <c r="K775" s="9">
        <v>23</v>
      </c>
      <c r="L775" s="9">
        <v>4</v>
      </c>
      <c r="M775" s="9"/>
      <c r="N775" s="9">
        <f t="shared" si="106"/>
        <v>20</v>
      </c>
      <c r="O775" s="12">
        <f t="shared" si="107"/>
        <v>0.2857142857142857</v>
      </c>
      <c r="P775" s="9" t="s">
        <v>72</v>
      </c>
      <c r="Q775" s="9"/>
      <c r="R775" s="9"/>
      <c r="S775" s="9"/>
      <c r="T775" s="9"/>
      <c r="U775" s="9"/>
      <c r="V775" s="8"/>
      <c r="W775" s="11">
        <v>0.5</v>
      </c>
      <c r="X775" s="8">
        <v>80</v>
      </c>
      <c r="Y775" s="8">
        <v>27</v>
      </c>
      <c r="Z775" s="8">
        <v>41</v>
      </c>
      <c r="AA775" s="8">
        <v>12</v>
      </c>
      <c r="AB775" s="8">
        <v>0</v>
      </c>
      <c r="AC775" s="9">
        <f t="shared" si="104"/>
        <v>66</v>
      </c>
      <c r="AD775" s="12">
        <f t="shared" si="105"/>
        <v>0.41249999999999998</v>
      </c>
      <c r="AE775" s="9" t="s">
        <v>39</v>
      </c>
      <c r="AF775" s="8">
        <v>3</v>
      </c>
      <c r="AG775" s="8">
        <v>0</v>
      </c>
      <c r="AH775" s="8">
        <v>3</v>
      </c>
      <c r="AI775" s="8">
        <v>0</v>
      </c>
      <c r="AJ775" s="8">
        <v>0</v>
      </c>
      <c r="AK775" s="13">
        <f t="shared" si="108"/>
        <v>0.44312499999999999</v>
      </c>
      <c r="AL775" s="13">
        <f t="shared" si="109"/>
        <v>-0.15741071428571429</v>
      </c>
      <c r="AM775" s="14">
        <f t="shared" si="110"/>
        <v>-11.018750000000001</v>
      </c>
    </row>
    <row r="776" spans="1:39" x14ac:dyDescent="0.2">
      <c r="A776" s="8"/>
      <c r="B776" s="8" t="s">
        <v>302</v>
      </c>
      <c r="C776" s="8" t="s">
        <v>358</v>
      </c>
      <c r="D776" s="9">
        <v>42</v>
      </c>
      <c r="E776" s="10" t="s">
        <v>28</v>
      </c>
      <c r="F776" s="10" t="s">
        <v>303</v>
      </c>
      <c r="G776" s="10" t="s">
        <v>303</v>
      </c>
      <c r="H776" s="11">
        <v>0.5</v>
      </c>
      <c r="I776" s="9">
        <v>80</v>
      </c>
      <c r="J776" s="9">
        <v>56</v>
      </c>
      <c r="K776" s="9">
        <v>17</v>
      </c>
      <c r="L776" s="9">
        <v>7</v>
      </c>
      <c r="M776" s="9"/>
      <c r="N776" s="9">
        <f t="shared" si="106"/>
        <v>119</v>
      </c>
      <c r="O776" s="12">
        <f t="shared" si="107"/>
        <v>0.74375000000000002</v>
      </c>
      <c r="P776" s="9" t="s">
        <v>30</v>
      </c>
      <c r="Q776" s="9">
        <v>10</v>
      </c>
      <c r="R776" s="9">
        <v>6</v>
      </c>
      <c r="S776" s="9">
        <v>4</v>
      </c>
      <c r="T776" s="9">
        <v>0</v>
      </c>
      <c r="U776" s="9">
        <v>0.6</v>
      </c>
      <c r="V776" s="8" t="s">
        <v>99</v>
      </c>
      <c r="W776" s="11">
        <v>0.5</v>
      </c>
      <c r="X776" s="8">
        <v>80</v>
      </c>
      <c r="Y776" s="8">
        <v>49</v>
      </c>
      <c r="Z776" s="8">
        <v>20</v>
      </c>
      <c r="AA776" s="8">
        <v>11</v>
      </c>
      <c r="AB776" s="8">
        <v>0</v>
      </c>
      <c r="AC776" s="9">
        <f t="shared" si="104"/>
        <v>109</v>
      </c>
      <c r="AD776" s="12">
        <f t="shared" si="105"/>
        <v>0.68125000000000002</v>
      </c>
      <c r="AE776" s="9" t="s">
        <v>30</v>
      </c>
      <c r="AF776" s="8">
        <v>18</v>
      </c>
      <c r="AG776" s="8">
        <v>15</v>
      </c>
      <c r="AH776" s="8">
        <v>3</v>
      </c>
      <c r="AI776" s="8">
        <v>0</v>
      </c>
      <c r="AJ776" s="8">
        <v>0.83299999999999996</v>
      </c>
      <c r="AK776" s="13">
        <f t="shared" si="108"/>
        <v>0.61781249999999999</v>
      </c>
      <c r="AL776" s="13">
        <f t="shared" si="109"/>
        <v>0.12593750000000004</v>
      </c>
      <c r="AM776" s="14">
        <f t="shared" si="110"/>
        <v>20.150000000000006</v>
      </c>
    </row>
    <row r="777" spans="1:39" x14ac:dyDescent="0.2">
      <c r="A777" s="8"/>
      <c r="B777" s="8" t="s">
        <v>269</v>
      </c>
      <c r="C777" s="8" t="s">
        <v>358</v>
      </c>
      <c r="D777" s="9">
        <v>57</v>
      </c>
      <c r="E777" s="10" t="s">
        <v>28</v>
      </c>
      <c r="F777" s="10" t="s">
        <v>305</v>
      </c>
      <c r="G777" s="10" t="s">
        <v>306</v>
      </c>
      <c r="H777" s="11">
        <v>0.5</v>
      </c>
      <c r="I777" s="9">
        <v>80</v>
      </c>
      <c r="J777" s="9">
        <v>40</v>
      </c>
      <c r="K777" s="9">
        <v>36</v>
      </c>
      <c r="L777" s="9">
        <v>4</v>
      </c>
      <c r="M777" s="9"/>
      <c r="N777" s="9">
        <f t="shared" si="106"/>
        <v>84</v>
      </c>
      <c r="O777" s="12">
        <f t="shared" si="107"/>
        <v>0.52500000000000002</v>
      </c>
      <c r="P777" s="9" t="s">
        <v>35</v>
      </c>
      <c r="Q777" s="9">
        <v>10</v>
      </c>
      <c r="R777" s="9">
        <v>6</v>
      </c>
      <c r="S777" s="9">
        <v>4</v>
      </c>
      <c r="T777" s="9">
        <v>0</v>
      </c>
      <c r="U777" s="9">
        <v>0.6</v>
      </c>
      <c r="V777" s="8"/>
      <c r="W777" s="11">
        <v>0.5</v>
      </c>
      <c r="X777" s="8">
        <v>80</v>
      </c>
      <c r="Y777" s="8">
        <v>30</v>
      </c>
      <c r="Z777" s="8">
        <v>41</v>
      </c>
      <c r="AA777" s="8">
        <v>9</v>
      </c>
      <c r="AB777" s="8">
        <v>0</v>
      </c>
      <c r="AC777" s="9">
        <f t="shared" si="104"/>
        <v>69</v>
      </c>
      <c r="AD777" s="12">
        <f t="shared" si="105"/>
        <v>0.43125000000000002</v>
      </c>
      <c r="AE777" s="9" t="s">
        <v>72</v>
      </c>
      <c r="AF777" s="8"/>
      <c r="AG777" s="8"/>
      <c r="AH777" s="8"/>
      <c r="AI777" s="8"/>
      <c r="AJ777" s="8"/>
      <c r="AK777" s="13">
        <f t="shared" si="108"/>
        <v>0.45531250000000001</v>
      </c>
      <c r="AL777" s="13">
        <f t="shared" si="109"/>
        <v>6.9687500000000013E-2</v>
      </c>
      <c r="AM777" s="14">
        <f t="shared" si="110"/>
        <v>11.150000000000006</v>
      </c>
    </row>
    <row r="778" spans="1:39" x14ac:dyDescent="0.2">
      <c r="A778" s="8"/>
      <c r="B778" s="8" t="s">
        <v>296</v>
      </c>
      <c r="C778" s="8" t="s">
        <v>358</v>
      </c>
      <c r="D778" s="9">
        <v>43</v>
      </c>
      <c r="E778" s="10" t="s">
        <v>28</v>
      </c>
      <c r="F778" s="10" t="s">
        <v>199</v>
      </c>
      <c r="G778" s="10" t="s">
        <v>199</v>
      </c>
      <c r="H778" s="11">
        <v>0.5</v>
      </c>
      <c r="I778" s="9">
        <v>80</v>
      </c>
      <c r="J778" s="9">
        <v>23</v>
      </c>
      <c r="K778" s="9">
        <v>49</v>
      </c>
      <c r="L778" s="9">
        <v>8</v>
      </c>
      <c r="M778" s="9"/>
      <c r="N778" s="9">
        <f t="shared" si="106"/>
        <v>54</v>
      </c>
      <c r="O778" s="12">
        <f t="shared" si="107"/>
        <v>0.33750000000000002</v>
      </c>
      <c r="P778" s="9" t="s">
        <v>72</v>
      </c>
      <c r="Q778" s="9"/>
      <c r="R778" s="9"/>
      <c r="S778" s="9"/>
      <c r="T778" s="9"/>
      <c r="U778" s="9"/>
      <c r="V778" s="8"/>
      <c r="W778" s="11">
        <v>0.5</v>
      </c>
      <c r="X778" s="8">
        <v>80</v>
      </c>
      <c r="Y778" s="8">
        <v>34</v>
      </c>
      <c r="Z778" s="8">
        <v>32</v>
      </c>
      <c r="AA778" s="8">
        <v>14</v>
      </c>
      <c r="AB778" s="8">
        <v>0</v>
      </c>
      <c r="AC778" s="9">
        <f t="shared" si="104"/>
        <v>82</v>
      </c>
      <c r="AD778" s="12">
        <f t="shared" si="105"/>
        <v>0.51249999999999996</v>
      </c>
      <c r="AE778" s="9" t="s">
        <v>35</v>
      </c>
      <c r="AF778" s="8">
        <v>3</v>
      </c>
      <c r="AG778" s="8">
        <v>0</v>
      </c>
      <c r="AH778" s="8">
        <v>3</v>
      </c>
      <c r="AI778" s="8">
        <v>0</v>
      </c>
      <c r="AJ778" s="8">
        <v>0</v>
      </c>
      <c r="AK778" s="13">
        <f t="shared" si="108"/>
        <v>0.50812499999999994</v>
      </c>
      <c r="AL778" s="13">
        <f t="shared" si="109"/>
        <v>-0.17062499999999992</v>
      </c>
      <c r="AM778" s="14">
        <f t="shared" si="110"/>
        <v>-27.299999999999983</v>
      </c>
    </row>
    <row r="779" spans="1:39" x14ac:dyDescent="0.2">
      <c r="A779" s="8"/>
      <c r="B779" s="8" t="s">
        <v>361</v>
      </c>
      <c r="C779" s="8" t="s">
        <v>358</v>
      </c>
      <c r="D779" s="9">
        <v>33</v>
      </c>
      <c r="E779" s="10" t="s">
        <v>28</v>
      </c>
      <c r="F779" s="10" t="s">
        <v>201</v>
      </c>
      <c r="G779" s="10" t="s">
        <v>202</v>
      </c>
      <c r="H779" s="11">
        <v>0.5</v>
      </c>
      <c r="I779" s="9">
        <v>80</v>
      </c>
      <c r="J779" s="9">
        <v>38</v>
      </c>
      <c r="K779" s="9">
        <v>33</v>
      </c>
      <c r="L779" s="9">
        <v>9</v>
      </c>
      <c r="M779" s="9"/>
      <c r="N779" s="9">
        <f t="shared" si="106"/>
        <v>85</v>
      </c>
      <c r="O779" s="12">
        <f t="shared" si="107"/>
        <v>0.53125</v>
      </c>
      <c r="P779" s="9" t="s">
        <v>43</v>
      </c>
      <c r="Q779" s="9">
        <v>5</v>
      </c>
      <c r="R779" s="9">
        <v>2</v>
      </c>
      <c r="S779" s="9">
        <v>3</v>
      </c>
      <c r="T779" s="9">
        <v>0</v>
      </c>
      <c r="U779" s="9">
        <v>0.4</v>
      </c>
      <c r="V779" s="8"/>
      <c r="W779" s="11">
        <v>0.5</v>
      </c>
      <c r="X779" s="8">
        <v>80</v>
      </c>
      <c r="Y779" s="8">
        <v>25</v>
      </c>
      <c r="Z779" s="8">
        <v>43</v>
      </c>
      <c r="AA779" s="8">
        <v>12</v>
      </c>
      <c r="AB779" s="8">
        <v>0</v>
      </c>
      <c r="AC779" s="9">
        <f t="shared" si="104"/>
        <v>62</v>
      </c>
      <c r="AD779" s="12">
        <f t="shared" si="105"/>
        <v>0.38750000000000001</v>
      </c>
      <c r="AE779" s="9" t="s">
        <v>35</v>
      </c>
      <c r="AF779" s="8">
        <v>9</v>
      </c>
      <c r="AG779" s="8">
        <v>5</v>
      </c>
      <c r="AH779" s="8">
        <v>4</v>
      </c>
      <c r="AI779" s="8">
        <v>0</v>
      </c>
      <c r="AJ779" s="8">
        <v>0.55600000000000005</v>
      </c>
      <c r="AK779" s="13">
        <f t="shared" si="108"/>
        <v>0.426875</v>
      </c>
      <c r="AL779" s="13">
        <f t="shared" si="109"/>
        <v>0.104375</v>
      </c>
      <c r="AM779" s="14">
        <f t="shared" si="110"/>
        <v>16.700000000000003</v>
      </c>
    </row>
    <row r="780" spans="1:39" x14ac:dyDescent="0.2">
      <c r="A780" s="8"/>
      <c r="B780" s="8" t="s">
        <v>362</v>
      </c>
      <c r="C780" s="8" t="s">
        <v>358</v>
      </c>
      <c r="D780" s="9">
        <v>39</v>
      </c>
      <c r="E780" s="10" t="s">
        <v>28</v>
      </c>
      <c r="F780" s="10" t="s">
        <v>29</v>
      </c>
      <c r="G780" s="10" t="s">
        <v>29</v>
      </c>
      <c r="H780" s="11">
        <v>0.5</v>
      </c>
      <c r="I780" s="9">
        <v>80</v>
      </c>
      <c r="J780" s="9">
        <v>40</v>
      </c>
      <c r="K780" s="9">
        <v>33</v>
      </c>
      <c r="L780" s="9">
        <v>7</v>
      </c>
      <c r="M780" s="9"/>
      <c r="N780" s="9">
        <f t="shared" si="106"/>
        <v>87</v>
      </c>
      <c r="O780" s="12">
        <f t="shared" si="107"/>
        <v>0.54374999999999996</v>
      </c>
      <c r="P780" s="9" t="s">
        <v>43</v>
      </c>
      <c r="Q780" s="9">
        <v>20</v>
      </c>
      <c r="R780" s="9">
        <v>15</v>
      </c>
      <c r="S780" s="9">
        <v>5</v>
      </c>
      <c r="T780" s="9">
        <v>0</v>
      </c>
      <c r="U780" s="9">
        <v>0.75</v>
      </c>
      <c r="V780" s="8" t="s">
        <v>44</v>
      </c>
      <c r="W780" s="11">
        <v>0.5</v>
      </c>
      <c r="X780" s="8">
        <v>80</v>
      </c>
      <c r="Y780" s="8">
        <v>41</v>
      </c>
      <c r="Z780" s="8">
        <v>27</v>
      </c>
      <c r="AA780" s="8">
        <v>12</v>
      </c>
      <c r="AB780" s="8">
        <v>0</v>
      </c>
      <c r="AC780" s="9">
        <f t="shared" si="104"/>
        <v>94</v>
      </c>
      <c r="AD780" s="12">
        <f t="shared" si="105"/>
        <v>0.58750000000000002</v>
      </c>
      <c r="AE780" s="9" t="s">
        <v>30</v>
      </c>
      <c r="AF780" s="8">
        <v>12</v>
      </c>
      <c r="AG780" s="8">
        <v>6</v>
      </c>
      <c r="AH780" s="8">
        <v>6</v>
      </c>
      <c r="AI780" s="8">
        <v>0</v>
      </c>
      <c r="AJ780" s="8">
        <v>0.5</v>
      </c>
      <c r="AK780" s="13">
        <f t="shared" si="108"/>
        <v>0.55687500000000001</v>
      </c>
      <c r="AL780" s="13">
        <f t="shared" si="109"/>
        <v>-1.3125000000000053E-2</v>
      </c>
      <c r="AM780" s="14">
        <f t="shared" si="110"/>
        <v>-2.0999999999999943</v>
      </c>
    </row>
    <row r="781" spans="1:39" x14ac:dyDescent="0.2">
      <c r="A781" s="8"/>
      <c r="B781" s="8" t="s">
        <v>352</v>
      </c>
      <c r="C781" s="8" t="s">
        <v>358</v>
      </c>
      <c r="D781" s="9">
        <v>43</v>
      </c>
      <c r="E781" s="10" t="s">
        <v>28</v>
      </c>
      <c r="F781" s="10" t="s">
        <v>264</v>
      </c>
      <c r="G781" s="10" t="s">
        <v>264</v>
      </c>
      <c r="H781" s="11">
        <v>0.5</v>
      </c>
      <c r="I781" s="9">
        <v>80</v>
      </c>
      <c r="J781" s="9">
        <v>28</v>
      </c>
      <c r="K781" s="9">
        <v>49</v>
      </c>
      <c r="L781" s="9">
        <v>3</v>
      </c>
      <c r="M781" s="9"/>
      <c r="N781" s="9">
        <f t="shared" si="106"/>
        <v>59</v>
      </c>
      <c r="O781" s="12">
        <f t="shared" si="107"/>
        <v>0.36875000000000002</v>
      </c>
      <c r="P781" s="9" t="s">
        <v>69</v>
      </c>
      <c r="Q781" s="9"/>
      <c r="R781" s="9"/>
      <c r="S781" s="9"/>
      <c r="T781" s="9"/>
      <c r="U781" s="9"/>
      <c r="V781" s="8"/>
      <c r="W781" s="11">
        <v>0.5</v>
      </c>
      <c r="X781" s="8">
        <v>80</v>
      </c>
      <c r="Y781" s="8">
        <v>22</v>
      </c>
      <c r="Z781" s="8">
        <v>48</v>
      </c>
      <c r="AA781" s="8">
        <v>10</v>
      </c>
      <c r="AB781" s="8">
        <v>0</v>
      </c>
      <c r="AC781" s="9">
        <f t="shared" si="104"/>
        <v>54</v>
      </c>
      <c r="AD781" s="12">
        <f t="shared" si="105"/>
        <v>0.33750000000000002</v>
      </c>
      <c r="AE781" s="9" t="s">
        <v>72</v>
      </c>
      <c r="AF781" s="8"/>
      <c r="AG781" s="8"/>
      <c r="AH781" s="8"/>
      <c r="AI781" s="8"/>
      <c r="AJ781" s="8"/>
      <c r="AK781" s="13">
        <f t="shared" si="108"/>
        <v>0.39437500000000003</v>
      </c>
      <c r="AL781" s="13">
        <f t="shared" si="109"/>
        <v>-2.5625000000000009E-2</v>
      </c>
      <c r="AM781" s="14">
        <f t="shared" si="110"/>
        <v>-4.1000000000000085</v>
      </c>
    </row>
    <row r="782" spans="1:39" x14ac:dyDescent="0.2">
      <c r="A782" s="8"/>
      <c r="B782" s="8" t="s">
        <v>232</v>
      </c>
      <c r="C782" s="8" t="s">
        <v>358</v>
      </c>
      <c r="D782" s="9">
        <v>53</v>
      </c>
      <c r="E782" s="10" t="s">
        <v>28</v>
      </c>
      <c r="F782" s="10" t="s">
        <v>247</v>
      </c>
      <c r="G782" s="10" t="s">
        <v>247</v>
      </c>
      <c r="H782" s="11">
        <v>0.5</v>
      </c>
      <c r="I782" s="9">
        <v>80</v>
      </c>
      <c r="J782" s="9">
        <v>39</v>
      </c>
      <c r="K782" s="9">
        <v>29</v>
      </c>
      <c r="L782" s="9">
        <v>12</v>
      </c>
      <c r="M782" s="9"/>
      <c r="N782" s="9">
        <f t="shared" si="106"/>
        <v>90</v>
      </c>
      <c r="O782" s="12">
        <f t="shared" si="107"/>
        <v>0.5625</v>
      </c>
      <c r="P782" s="9" t="s">
        <v>39</v>
      </c>
      <c r="Q782" s="9">
        <v>3</v>
      </c>
      <c r="R782" s="9">
        <v>0</v>
      </c>
      <c r="S782" s="9">
        <v>3</v>
      </c>
      <c r="T782" s="9">
        <v>0</v>
      </c>
      <c r="U782" s="9">
        <v>0</v>
      </c>
      <c r="V782" s="8"/>
      <c r="W782" s="11">
        <v>0.5</v>
      </c>
      <c r="X782" s="8">
        <v>80</v>
      </c>
      <c r="Y782" s="8">
        <v>40</v>
      </c>
      <c r="Z782" s="8">
        <v>34</v>
      </c>
      <c r="AA782" s="8">
        <v>6</v>
      </c>
      <c r="AB782" s="8">
        <v>0</v>
      </c>
      <c r="AC782" s="9">
        <f t="shared" si="104"/>
        <v>86</v>
      </c>
      <c r="AD782" s="12">
        <f t="shared" si="105"/>
        <v>0.53749999999999998</v>
      </c>
      <c r="AE782" s="9" t="s">
        <v>39</v>
      </c>
      <c r="AF782" s="8">
        <v>10</v>
      </c>
      <c r="AG782" s="8">
        <v>4</v>
      </c>
      <c r="AH782" s="8">
        <v>6</v>
      </c>
      <c r="AI782" s="8">
        <v>0</v>
      </c>
      <c r="AJ782" s="8">
        <v>0.4</v>
      </c>
      <c r="AK782" s="13">
        <f t="shared" si="108"/>
        <v>0.52437500000000004</v>
      </c>
      <c r="AL782" s="13">
        <f t="shared" si="109"/>
        <v>3.8124999999999964E-2</v>
      </c>
      <c r="AM782" s="14">
        <f t="shared" si="110"/>
        <v>6.0999999999999943</v>
      </c>
    </row>
    <row r="783" spans="1:39" x14ac:dyDescent="0.2">
      <c r="A783" s="8"/>
      <c r="B783" s="8" t="s">
        <v>363</v>
      </c>
      <c r="C783" s="8" t="s">
        <v>358</v>
      </c>
      <c r="D783" s="9">
        <v>36</v>
      </c>
      <c r="E783" s="10" t="s">
        <v>28</v>
      </c>
      <c r="F783" s="10" t="s">
        <v>92</v>
      </c>
      <c r="G783" s="10" t="s">
        <v>92</v>
      </c>
      <c r="H783" s="11">
        <v>0.5</v>
      </c>
      <c r="I783" s="9">
        <v>80</v>
      </c>
      <c r="J783" s="9">
        <v>36</v>
      </c>
      <c r="K783" s="9">
        <v>38</v>
      </c>
      <c r="L783" s="9">
        <v>6</v>
      </c>
      <c r="M783" s="9"/>
      <c r="N783" s="9">
        <f t="shared" si="106"/>
        <v>78</v>
      </c>
      <c r="O783" s="12">
        <f t="shared" si="107"/>
        <v>0.48749999999999999</v>
      </c>
      <c r="P783" s="9" t="s">
        <v>35</v>
      </c>
      <c r="Q783" s="9">
        <v>16</v>
      </c>
      <c r="R783" s="9">
        <v>8</v>
      </c>
      <c r="S783" s="9">
        <v>8</v>
      </c>
      <c r="T783" s="9">
        <v>0</v>
      </c>
      <c r="U783" s="9">
        <v>0.5</v>
      </c>
      <c r="V783" s="8"/>
      <c r="W783" s="11">
        <v>0.5</v>
      </c>
      <c r="X783" s="8">
        <v>80</v>
      </c>
      <c r="Y783" s="8">
        <v>26</v>
      </c>
      <c r="Z783" s="8">
        <v>44</v>
      </c>
      <c r="AA783" s="8">
        <v>10</v>
      </c>
      <c r="AB783" s="8">
        <v>0</v>
      </c>
      <c r="AC783" s="9">
        <f t="shared" si="104"/>
        <v>62</v>
      </c>
      <c r="AD783" s="12">
        <f t="shared" si="105"/>
        <v>0.38750000000000001</v>
      </c>
      <c r="AE783" s="9" t="s">
        <v>35</v>
      </c>
      <c r="AF783" s="8">
        <v>3</v>
      </c>
      <c r="AG783" s="8">
        <v>0</v>
      </c>
      <c r="AH783" s="8">
        <v>3</v>
      </c>
      <c r="AI783" s="8">
        <v>0</v>
      </c>
      <c r="AJ783" s="8">
        <v>0</v>
      </c>
      <c r="AK783" s="13">
        <f t="shared" si="108"/>
        <v>0.426875</v>
      </c>
      <c r="AL783" s="13">
        <f t="shared" si="109"/>
        <v>6.0624999999999984E-2</v>
      </c>
      <c r="AM783" s="14">
        <f t="shared" si="110"/>
        <v>9.7000000000000028</v>
      </c>
    </row>
    <row r="784" spans="1:39" x14ac:dyDescent="0.2">
      <c r="A784" s="8"/>
      <c r="B784" s="8" t="s">
        <v>353</v>
      </c>
      <c r="C784" s="8" t="s">
        <v>358</v>
      </c>
      <c r="D784" s="9">
        <v>36</v>
      </c>
      <c r="E784" s="10" t="s">
        <v>28</v>
      </c>
      <c r="F784" s="10" t="s">
        <v>207</v>
      </c>
      <c r="G784" s="10" t="s">
        <v>207</v>
      </c>
      <c r="H784" s="11">
        <v>0.5</v>
      </c>
      <c r="I784" s="9">
        <v>80</v>
      </c>
      <c r="J784" s="9">
        <v>53</v>
      </c>
      <c r="K784" s="9">
        <v>23</v>
      </c>
      <c r="L784" s="9">
        <v>4</v>
      </c>
      <c r="M784" s="9"/>
      <c r="N784" s="9">
        <f t="shared" si="106"/>
        <v>110</v>
      </c>
      <c r="O784" s="12">
        <f t="shared" si="107"/>
        <v>0.6875</v>
      </c>
      <c r="P784" s="9" t="s">
        <v>30</v>
      </c>
      <c r="Q784" s="9">
        <v>5</v>
      </c>
      <c r="R784" s="9">
        <v>2</v>
      </c>
      <c r="S784" s="9">
        <v>3</v>
      </c>
      <c r="T784" s="9">
        <v>0</v>
      </c>
      <c r="U784" s="9">
        <v>0.4</v>
      </c>
      <c r="V784" s="8"/>
      <c r="W784" s="11">
        <v>0.5</v>
      </c>
      <c r="X784" s="8">
        <v>80</v>
      </c>
      <c r="Y784" s="8">
        <v>53</v>
      </c>
      <c r="Z784" s="8">
        <v>20</v>
      </c>
      <c r="AA784" s="8">
        <v>7</v>
      </c>
      <c r="AB784" s="8">
        <v>0</v>
      </c>
      <c r="AC784" s="9">
        <f t="shared" si="104"/>
        <v>113</v>
      </c>
      <c r="AD784" s="12">
        <f t="shared" si="105"/>
        <v>0.70625000000000004</v>
      </c>
      <c r="AE784" s="9" t="s">
        <v>30</v>
      </c>
      <c r="AF784" s="8">
        <v>19</v>
      </c>
      <c r="AG784" s="8">
        <v>12</v>
      </c>
      <c r="AH784" s="8">
        <v>7</v>
      </c>
      <c r="AI784" s="8">
        <v>0</v>
      </c>
      <c r="AJ784" s="8">
        <v>0.63200000000000001</v>
      </c>
      <c r="AK784" s="13">
        <f t="shared" si="108"/>
        <v>0.63406249999999997</v>
      </c>
      <c r="AL784" s="13">
        <f t="shared" si="109"/>
        <v>5.3437500000000027E-2</v>
      </c>
      <c r="AM784" s="14">
        <f t="shared" si="110"/>
        <v>8.5500000000000114</v>
      </c>
    </row>
    <row r="785" spans="1:39" x14ac:dyDescent="0.2">
      <c r="A785" s="8"/>
      <c r="B785" s="8" t="s">
        <v>292</v>
      </c>
      <c r="C785" s="8" t="s">
        <v>358</v>
      </c>
      <c r="D785" s="9">
        <v>42</v>
      </c>
      <c r="E785" s="10" t="s">
        <v>28</v>
      </c>
      <c r="F785" s="10" t="s">
        <v>208</v>
      </c>
      <c r="G785" s="10" t="s">
        <v>208</v>
      </c>
      <c r="H785" s="11">
        <v>0.5</v>
      </c>
      <c r="I785" s="9">
        <v>80</v>
      </c>
      <c r="J785" s="9">
        <v>34</v>
      </c>
      <c r="K785" s="9">
        <v>38</v>
      </c>
      <c r="L785" s="9">
        <v>8</v>
      </c>
      <c r="M785" s="9"/>
      <c r="N785" s="9">
        <f t="shared" si="106"/>
        <v>76</v>
      </c>
      <c r="O785" s="12">
        <f t="shared" si="107"/>
        <v>0.47499999999999998</v>
      </c>
      <c r="P785" s="9" t="s">
        <v>72</v>
      </c>
      <c r="Q785" s="9"/>
      <c r="R785" s="9"/>
      <c r="S785" s="9"/>
      <c r="T785" s="9"/>
      <c r="U785" s="9"/>
      <c r="V785" s="8"/>
      <c r="W785" s="11">
        <v>0.5</v>
      </c>
      <c r="X785" s="8">
        <v>80</v>
      </c>
      <c r="Y785" s="8">
        <v>24</v>
      </c>
      <c r="Z785" s="8">
        <v>51</v>
      </c>
      <c r="AA785" s="8">
        <v>5</v>
      </c>
      <c r="AB785" s="8">
        <v>0</v>
      </c>
      <c r="AC785" s="9">
        <f t="shared" si="104"/>
        <v>53</v>
      </c>
      <c r="AD785" s="12">
        <f t="shared" si="105"/>
        <v>0.33124999999999999</v>
      </c>
      <c r="AE785" s="9" t="s">
        <v>69</v>
      </c>
      <c r="AF785" s="8"/>
      <c r="AG785" s="8"/>
      <c r="AH785" s="8"/>
      <c r="AI785" s="8"/>
      <c r="AJ785" s="8"/>
      <c r="AK785" s="13">
        <f t="shared" si="108"/>
        <v>0.39031250000000001</v>
      </c>
      <c r="AL785" s="13">
        <f t="shared" si="109"/>
        <v>8.4687499999999971E-2</v>
      </c>
      <c r="AM785" s="14">
        <f t="shared" si="110"/>
        <v>13.549999999999997</v>
      </c>
    </row>
    <row r="786" spans="1:39" x14ac:dyDescent="0.2">
      <c r="A786" s="8"/>
      <c r="B786" s="8" t="s">
        <v>325</v>
      </c>
      <c r="C786" s="8" t="s">
        <v>358</v>
      </c>
      <c r="D786" s="9">
        <v>39</v>
      </c>
      <c r="E786" s="10" t="s">
        <v>28</v>
      </c>
      <c r="F786" s="10" t="s">
        <v>308</v>
      </c>
      <c r="G786" s="10" t="s">
        <v>309</v>
      </c>
      <c r="H786" s="11">
        <v>0.5</v>
      </c>
      <c r="I786" s="9">
        <v>80</v>
      </c>
      <c r="J786" s="9">
        <v>43</v>
      </c>
      <c r="K786" s="9">
        <v>31</v>
      </c>
      <c r="L786" s="9">
        <v>6</v>
      </c>
      <c r="M786" s="9"/>
      <c r="N786" s="9">
        <f t="shared" si="106"/>
        <v>92</v>
      </c>
      <c r="O786" s="12">
        <f t="shared" si="107"/>
        <v>0.57499999999999996</v>
      </c>
      <c r="P786" s="9" t="s">
        <v>30</v>
      </c>
      <c r="Q786" s="9">
        <v>3</v>
      </c>
      <c r="R786" s="9">
        <v>0</v>
      </c>
      <c r="S786" s="9">
        <v>3</v>
      </c>
      <c r="T786" s="9">
        <v>0</v>
      </c>
      <c r="U786" s="9">
        <v>0</v>
      </c>
      <c r="V786" s="8"/>
      <c r="W786" s="11">
        <v>0.5</v>
      </c>
      <c r="X786" s="8">
        <v>80</v>
      </c>
      <c r="Y786" s="8">
        <v>41</v>
      </c>
      <c r="Z786" s="8">
        <v>30</v>
      </c>
      <c r="AA786" s="8">
        <v>9</v>
      </c>
      <c r="AB786" s="8">
        <v>0</v>
      </c>
      <c r="AC786" s="9">
        <f t="shared" si="104"/>
        <v>91</v>
      </c>
      <c r="AD786" s="12">
        <f t="shared" si="105"/>
        <v>0.56874999999999998</v>
      </c>
      <c r="AE786" s="9" t="s">
        <v>43</v>
      </c>
      <c r="AF786" s="8">
        <v>18</v>
      </c>
      <c r="AG786" s="8">
        <v>9</v>
      </c>
      <c r="AH786" s="8">
        <v>9</v>
      </c>
      <c r="AI786" s="8">
        <v>0</v>
      </c>
      <c r="AJ786" s="8">
        <v>0.5</v>
      </c>
      <c r="AK786" s="13">
        <f t="shared" si="108"/>
        <v>0.54468749999999999</v>
      </c>
      <c r="AL786" s="13">
        <f t="shared" si="109"/>
        <v>3.0312499999999964E-2</v>
      </c>
      <c r="AM786" s="14">
        <f t="shared" si="110"/>
        <v>4.8499999999999943</v>
      </c>
    </row>
    <row r="787" spans="1:39" x14ac:dyDescent="0.2">
      <c r="A787" s="8"/>
      <c r="B787" s="8" t="s">
        <v>307</v>
      </c>
      <c r="C787" s="8" t="s">
        <v>358</v>
      </c>
      <c r="D787" s="9">
        <v>41</v>
      </c>
      <c r="E787" s="10" t="s">
        <v>28</v>
      </c>
      <c r="F787" s="10" t="s">
        <v>209</v>
      </c>
      <c r="G787" s="10" t="s">
        <v>209</v>
      </c>
      <c r="H787" s="11">
        <v>0.5</v>
      </c>
      <c r="I787" s="9">
        <v>80</v>
      </c>
      <c r="J787" s="9">
        <v>37</v>
      </c>
      <c r="K787" s="9">
        <v>34</v>
      </c>
      <c r="L787" s="9">
        <v>9</v>
      </c>
      <c r="M787" s="9"/>
      <c r="N787" s="9">
        <f t="shared" si="106"/>
        <v>83</v>
      </c>
      <c r="O787" s="12">
        <f t="shared" si="107"/>
        <v>0.51875000000000004</v>
      </c>
      <c r="P787" s="9" t="s">
        <v>39</v>
      </c>
      <c r="Q787" s="9">
        <v>19</v>
      </c>
      <c r="R787" s="9">
        <v>10</v>
      </c>
      <c r="S787" s="9">
        <v>9</v>
      </c>
      <c r="T787" s="9">
        <v>0</v>
      </c>
      <c r="U787" s="9">
        <v>0.52600000000000002</v>
      </c>
      <c r="V787" s="8"/>
      <c r="W787" s="11">
        <v>0.5</v>
      </c>
      <c r="X787" s="8">
        <v>80</v>
      </c>
      <c r="Y787" s="8">
        <v>37</v>
      </c>
      <c r="Z787" s="8">
        <v>31</v>
      </c>
      <c r="AA787" s="8">
        <v>12</v>
      </c>
      <c r="AB787" s="8">
        <v>0</v>
      </c>
      <c r="AC787" s="9">
        <f t="shared" si="104"/>
        <v>86</v>
      </c>
      <c r="AD787" s="12">
        <f t="shared" si="105"/>
        <v>0.53749999999999998</v>
      </c>
      <c r="AE787" s="9" t="s">
        <v>30</v>
      </c>
      <c r="AF787" s="8">
        <v>3</v>
      </c>
      <c r="AG787" s="8">
        <v>0</v>
      </c>
      <c r="AH787" s="8">
        <v>3</v>
      </c>
      <c r="AI787" s="8">
        <v>0</v>
      </c>
      <c r="AJ787" s="8">
        <v>0</v>
      </c>
      <c r="AK787" s="13">
        <f t="shared" si="108"/>
        <v>0.52437500000000004</v>
      </c>
      <c r="AL787" s="13">
        <f t="shared" si="109"/>
        <v>-5.6249999999999911E-3</v>
      </c>
      <c r="AM787" s="14">
        <f t="shared" si="110"/>
        <v>-0.90000000000000568</v>
      </c>
    </row>
    <row r="788" spans="1:39" x14ac:dyDescent="0.2">
      <c r="A788" s="8"/>
      <c r="B788" s="8" t="s">
        <v>355</v>
      </c>
      <c r="C788" s="8" t="s">
        <v>358</v>
      </c>
      <c r="D788" s="9">
        <v>35</v>
      </c>
      <c r="E788" s="10" t="s">
        <v>28</v>
      </c>
      <c r="F788" s="10" t="s">
        <v>41</v>
      </c>
      <c r="G788" s="10" t="s">
        <v>41</v>
      </c>
      <c r="H788" s="11">
        <v>0.5</v>
      </c>
      <c r="I788" s="9">
        <v>80</v>
      </c>
      <c r="J788" s="9">
        <v>25</v>
      </c>
      <c r="K788" s="9">
        <v>48</v>
      </c>
      <c r="L788" s="9">
        <v>7</v>
      </c>
      <c r="M788" s="9"/>
      <c r="N788" s="9">
        <f t="shared" si="106"/>
        <v>57</v>
      </c>
      <c r="O788" s="12">
        <f t="shared" si="107"/>
        <v>0.35625000000000001</v>
      </c>
      <c r="P788" s="9" t="s">
        <v>35</v>
      </c>
      <c r="Q788" s="9">
        <v>10</v>
      </c>
      <c r="R788" s="9">
        <v>6</v>
      </c>
      <c r="S788" s="9">
        <v>4</v>
      </c>
      <c r="T788" s="9">
        <v>0</v>
      </c>
      <c r="U788" s="9">
        <v>0.6</v>
      </c>
      <c r="V788" s="8"/>
      <c r="W788" s="11">
        <v>0.5</v>
      </c>
      <c r="X788" s="8">
        <v>80</v>
      </c>
      <c r="Y788" s="8">
        <v>20</v>
      </c>
      <c r="Z788" s="8">
        <v>52</v>
      </c>
      <c r="AA788" s="8">
        <v>8</v>
      </c>
      <c r="AB788" s="8">
        <v>0</v>
      </c>
      <c r="AC788" s="9">
        <f t="shared" si="104"/>
        <v>48</v>
      </c>
      <c r="AD788" s="12">
        <f t="shared" si="105"/>
        <v>0.3</v>
      </c>
      <c r="AE788" s="9" t="s">
        <v>72</v>
      </c>
      <c r="AF788" s="8"/>
      <c r="AG788" s="8"/>
      <c r="AH788" s="8"/>
      <c r="AI788" s="8"/>
      <c r="AJ788" s="8"/>
      <c r="AK788" s="13">
        <f t="shared" si="108"/>
        <v>0.37</v>
      </c>
      <c r="AL788" s="13">
        <f t="shared" si="109"/>
        <v>-1.3749999999999984E-2</v>
      </c>
      <c r="AM788" s="14">
        <f t="shared" si="110"/>
        <v>-2.2000000000000028</v>
      </c>
    </row>
    <row r="789" spans="1:39" x14ac:dyDescent="0.2">
      <c r="A789" s="8"/>
      <c r="B789" s="8" t="s">
        <v>335</v>
      </c>
      <c r="C789" s="8" t="s">
        <v>358</v>
      </c>
      <c r="D789" s="9">
        <v>50</v>
      </c>
      <c r="E789" s="10" t="s">
        <v>28</v>
      </c>
      <c r="F789" s="10" t="s">
        <v>233</v>
      </c>
      <c r="G789" s="10" t="s">
        <v>233</v>
      </c>
      <c r="H789" s="11">
        <v>0.5</v>
      </c>
      <c r="I789" s="9">
        <v>80</v>
      </c>
      <c r="J789" s="9">
        <v>23</v>
      </c>
      <c r="K789" s="9">
        <v>44</v>
      </c>
      <c r="L789" s="9">
        <v>13</v>
      </c>
      <c r="M789" s="9"/>
      <c r="N789" s="9">
        <f t="shared" si="106"/>
        <v>59</v>
      </c>
      <c r="O789" s="12">
        <f t="shared" si="107"/>
        <v>0.36875000000000002</v>
      </c>
      <c r="P789" s="9" t="s">
        <v>35</v>
      </c>
      <c r="Q789" s="9">
        <v>3</v>
      </c>
      <c r="R789" s="9">
        <v>0</v>
      </c>
      <c r="S789" s="9">
        <v>3</v>
      </c>
      <c r="T789" s="9">
        <v>0</v>
      </c>
      <c r="U789" s="9">
        <v>0</v>
      </c>
      <c r="V789" s="8"/>
      <c r="W789" s="11">
        <v>0.5</v>
      </c>
      <c r="X789" s="8">
        <v>80</v>
      </c>
      <c r="Y789" s="8">
        <v>25</v>
      </c>
      <c r="Z789" s="8">
        <v>46</v>
      </c>
      <c r="AA789" s="8">
        <v>9</v>
      </c>
      <c r="AB789" s="8">
        <v>0</v>
      </c>
      <c r="AC789" s="9">
        <f t="shared" si="104"/>
        <v>59</v>
      </c>
      <c r="AD789" s="12">
        <f t="shared" si="105"/>
        <v>0.36875000000000002</v>
      </c>
      <c r="AE789" s="9" t="s">
        <v>72</v>
      </c>
      <c r="AF789" s="8"/>
      <c r="AG789" s="8"/>
      <c r="AH789" s="8"/>
      <c r="AI789" s="8"/>
      <c r="AJ789" s="8"/>
      <c r="AK789" s="13">
        <f t="shared" si="108"/>
        <v>0.41468749999999999</v>
      </c>
      <c r="AL789" s="13">
        <f t="shared" si="109"/>
        <v>-4.5937499999999964E-2</v>
      </c>
      <c r="AM789" s="14">
        <f t="shared" si="110"/>
        <v>-7.3499999999999943</v>
      </c>
    </row>
    <row r="790" spans="1:39" x14ac:dyDescent="0.2">
      <c r="A790" s="8"/>
      <c r="B790" s="8" t="s">
        <v>350</v>
      </c>
      <c r="C790" s="8" t="s">
        <v>358</v>
      </c>
      <c r="D790" s="9">
        <v>37</v>
      </c>
      <c r="E790" s="10" t="s">
        <v>28</v>
      </c>
      <c r="F790" s="10" t="s">
        <v>313</v>
      </c>
      <c r="G790" s="10" t="s">
        <v>314</v>
      </c>
      <c r="H790" s="11">
        <v>0.5</v>
      </c>
      <c r="I790" s="9">
        <v>66</v>
      </c>
      <c r="J790" s="9">
        <v>19</v>
      </c>
      <c r="K790" s="9">
        <v>41</v>
      </c>
      <c r="L790" s="9">
        <v>6</v>
      </c>
      <c r="M790" s="9"/>
      <c r="N790" s="9">
        <f t="shared" si="106"/>
        <v>44</v>
      </c>
      <c r="O790" s="12">
        <f t="shared" si="107"/>
        <v>0.33333333333333331</v>
      </c>
      <c r="P790" s="9" t="s">
        <v>39</v>
      </c>
      <c r="Q790" s="9"/>
      <c r="R790" s="9"/>
      <c r="S790" s="9"/>
      <c r="T790" s="9"/>
      <c r="U790" s="9"/>
      <c r="V790" s="8"/>
      <c r="W790" s="11">
        <v>0.5</v>
      </c>
      <c r="X790" s="8">
        <v>80</v>
      </c>
      <c r="Y790" s="8">
        <v>43</v>
      </c>
      <c r="Z790" s="8">
        <v>27</v>
      </c>
      <c r="AA790" s="8">
        <v>10</v>
      </c>
      <c r="AB790" s="8">
        <v>0</v>
      </c>
      <c r="AC790" s="9">
        <f t="shared" si="104"/>
        <v>96</v>
      </c>
      <c r="AD790" s="12">
        <f t="shared" si="105"/>
        <v>0.6</v>
      </c>
      <c r="AE790" s="9" t="s">
        <v>43</v>
      </c>
      <c r="AF790" s="8">
        <v>8</v>
      </c>
      <c r="AG790" s="8">
        <v>3</v>
      </c>
      <c r="AH790" s="8">
        <v>5</v>
      </c>
      <c r="AI790" s="8">
        <v>0</v>
      </c>
      <c r="AJ790" s="8">
        <v>0.375</v>
      </c>
      <c r="AK790" s="13">
        <f t="shared" si="108"/>
        <v>0.56499999999999995</v>
      </c>
      <c r="AL790" s="13">
        <f t="shared" si="109"/>
        <v>-0.23166666666666663</v>
      </c>
      <c r="AM790" s="14">
        <f t="shared" si="110"/>
        <v>-30.58</v>
      </c>
    </row>
    <row r="791" spans="1:39" x14ac:dyDescent="0.2">
      <c r="A791" s="8"/>
      <c r="B791" s="8" t="s">
        <v>272</v>
      </c>
      <c r="C791" s="8" t="s">
        <v>358</v>
      </c>
      <c r="D791" s="9">
        <v>47</v>
      </c>
      <c r="E791" s="10" t="s">
        <v>28</v>
      </c>
      <c r="F791" s="10" t="s">
        <v>313</v>
      </c>
      <c r="G791" s="10" t="s">
        <v>314</v>
      </c>
      <c r="H791" s="11">
        <v>0.5</v>
      </c>
      <c r="I791" s="9">
        <v>14</v>
      </c>
      <c r="J791" s="9">
        <v>7</v>
      </c>
      <c r="K791" s="9">
        <v>6</v>
      </c>
      <c r="L791" s="9">
        <v>1</v>
      </c>
      <c r="M791" s="9"/>
      <c r="N791" s="9">
        <f t="shared" si="106"/>
        <v>15</v>
      </c>
      <c r="O791" s="12">
        <f t="shared" si="107"/>
        <v>0.5357142857142857</v>
      </c>
      <c r="P791" s="9" t="s">
        <v>39</v>
      </c>
      <c r="Q791" s="9">
        <v>3</v>
      </c>
      <c r="R791" s="9">
        <v>0</v>
      </c>
      <c r="S791" s="9">
        <v>3</v>
      </c>
      <c r="T791" s="9">
        <v>0</v>
      </c>
      <c r="U791" s="9">
        <v>0</v>
      </c>
      <c r="V791" s="8"/>
      <c r="W791" s="11">
        <v>0.5</v>
      </c>
      <c r="X791" s="8">
        <v>80</v>
      </c>
      <c r="Y791" s="8">
        <v>43</v>
      </c>
      <c r="Z791" s="8">
        <v>27</v>
      </c>
      <c r="AA791" s="8">
        <v>10</v>
      </c>
      <c r="AB791" s="8">
        <v>0</v>
      </c>
      <c r="AC791" s="9">
        <f t="shared" si="104"/>
        <v>96</v>
      </c>
      <c r="AD791" s="12">
        <f t="shared" si="105"/>
        <v>0.6</v>
      </c>
      <c r="AE791" s="9" t="s">
        <v>43</v>
      </c>
      <c r="AF791" s="8">
        <v>8</v>
      </c>
      <c r="AG791" s="8">
        <v>3</v>
      </c>
      <c r="AH791" s="8">
        <v>5</v>
      </c>
      <c r="AI791" s="8">
        <v>0</v>
      </c>
      <c r="AJ791" s="8">
        <v>0.375</v>
      </c>
      <c r="AK791" s="13">
        <f t="shared" si="108"/>
        <v>0.56499999999999995</v>
      </c>
      <c r="AL791" s="13">
        <f t="shared" si="109"/>
        <v>-2.9285714285714248E-2</v>
      </c>
      <c r="AM791" s="14">
        <f t="shared" si="110"/>
        <v>-0.81999999999999851</v>
      </c>
    </row>
    <row r="792" spans="1:39" x14ac:dyDescent="0.2">
      <c r="A792" s="8"/>
      <c r="B792" s="8" t="s">
        <v>336</v>
      </c>
      <c r="C792" s="8" t="s">
        <v>358</v>
      </c>
      <c r="D792" s="9">
        <v>43</v>
      </c>
      <c r="E792" s="10" t="s">
        <v>28</v>
      </c>
      <c r="F792" s="10" t="s">
        <v>267</v>
      </c>
      <c r="G792" s="10" t="s">
        <v>267</v>
      </c>
      <c r="H792" s="11">
        <v>0.5</v>
      </c>
      <c r="I792" s="9">
        <v>80</v>
      </c>
      <c r="J792" s="9">
        <v>50</v>
      </c>
      <c r="K792" s="9">
        <v>23</v>
      </c>
      <c r="L792" s="9">
        <v>7</v>
      </c>
      <c r="M792" s="9"/>
      <c r="N792" s="9">
        <f t="shared" si="106"/>
        <v>107</v>
      </c>
      <c r="O792" s="12">
        <f t="shared" si="107"/>
        <v>0.66874999999999996</v>
      </c>
      <c r="P792" s="9" t="s">
        <v>43</v>
      </c>
      <c r="Q792" s="9">
        <v>9</v>
      </c>
      <c r="R792" s="9">
        <v>5</v>
      </c>
      <c r="S792" s="9">
        <v>4</v>
      </c>
      <c r="T792" s="9">
        <v>0</v>
      </c>
      <c r="U792" s="9">
        <v>0.55600000000000005</v>
      </c>
      <c r="V792" s="8"/>
      <c r="W792" s="11">
        <v>0.5</v>
      </c>
      <c r="X792" s="8">
        <v>80</v>
      </c>
      <c r="Y792" s="8">
        <v>46</v>
      </c>
      <c r="Z792" s="8">
        <v>25</v>
      </c>
      <c r="AA792" s="8">
        <v>9</v>
      </c>
      <c r="AB792" s="8">
        <v>0</v>
      </c>
      <c r="AC792" s="9">
        <f t="shared" si="104"/>
        <v>101</v>
      </c>
      <c r="AD792" s="12">
        <f t="shared" si="105"/>
        <v>0.63124999999999998</v>
      </c>
      <c r="AE792" s="9" t="s">
        <v>43</v>
      </c>
      <c r="AF792" s="8">
        <v>5</v>
      </c>
      <c r="AG792" s="8">
        <v>2</v>
      </c>
      <c r="AH792" s="8">
        <v>3</v>
      </c>
      <c r="AI792" s="8">
        <v>0</v>
      </c>
      <c r="AJ792" s="8">
        <v>0.4</v>
      </c>
      <c r="AK792" s="13">
        <f t="shared" si="108"/>
        <v>0.58531250000000001</v>
      </c>
      <c r="AL792" s="13">
        <f t="shared" si="109"/>
        <v>8.3437499999999942E-2</v>
      </c>
      <c r="AM792" s="14">
        <f t="shared" si="110"/>
        <v>13.349999999999994</v>
      </c>
    </row>
    <row r="793" spans="1:39" x14ac:dyDescent="0.2">
      <c r="A793" s="8"/>
      <c r="B793" s="8" t="s">
        <v>357</v>
      </c>
      <c r="C793" s="8" t="s">
        <v>364</v>
      </c>
      <c r="D793" s="9">
        <v>37</v>
      </c>
      <c r="E793" s="10" t="s">
        <v>28</v>
      </c>
      <c r="F793" s="10" t="s">
        <v>68</v>
      </c>
      <c r="G793" s="10" t="s">
        <v>68</v>
      </c>
      <c r="H793" s="11">
        <v>0.5</v>
      </c>
      <c r="I793" s="9">
        <v>13</v>
      </c>
      <c r="J793" s="9">
        <v>5</v>
      </c>
      <c r="K793" s="9">
        <v>7</v>
      </c>
      <c r="L793" s="9">
        <v>1</v>
      </c>
      <c r="M793" s="9"/>
      <c r="N793" s="9">
        <f t="shared" si="106"/>
        <v>11</v>
      </c>
      <c r="O793" s="12">
        <f t="shared" si="107"/>
        <v>0.42307692307692307</v>
      </c>
      <c r="P793" s="9" t="s">
        <v>39</v>
      </c>
      <c r="Q793" s="9"/>
      <c r="R793" s="9"/>
      <c r="S793" s="9"/>
      <c r="T793" s="9"/>
      <c r="U793" s="9"/>
      <c r="V793" s="8"/>
      <c r="W793" s="11">
        <v>0.5</v>
      </c>
      <c r="X793" s="8">
        <v>80</v>
      </c>
      <c r="Y793" s="8">
        <v>37</v>
      </c>
      <c r="Z793" s="8">
        <v>31</v>
      </c>
      <c r="AA793" s="8">
        <v>12</v>
      </c>
      <c r="AB793" s="8">
        <v>0</v>
      </c>
      <c r="AC793" s="9">
        <f t="shared" si="104"/>
        <v>86</v>
      </c>
      <c r="AD793" s="12">
        <f t="shared" si="105"/>
        <v>0.53749999999999998</v>
      </c>
      <c r="AE793" s="9" t="s">
        <v>39</v>
      </c>
      <c r="AF793" s="8">
        <v>3</v>
      </c>
      <c r="AG793" s="8">
        <v>0</v>
      </c>
      <c r="AH793" s="8">
        <v>3</v>
      </c>
      <c r="AI793" s="8">
        <v>0</v>
      </c>
      <c r="AJ793" s="8">
        <v>0</v>
      </c>
      <c r="AK793" s="13">
        <f t="shared" si="108"/>
        <v>0.52437500000000004</v>
      </c>
      <c r="AL793" s="13">
        <f t="shared" si="109"/>
        <v>-0.10129807692307696</v>
      </c>
      <c r="AM793" s="14">
        <f t="shared" si="110"/>
        <v>-2.6337500000000009</v>
      </c>
    </row>
    <row r="794" spans="1:39" x14ac:dyDescent="0.2">
      <c r="A794" s="8"/>
      <c r="B794" s="8" t="s">
        <v>365</v>
      </c>
      <c r="C794" s="8" t="s">
        <v>364</v>
      </c>
      <c r="D794" s="9">
        <v>35</v>
      </c>
      <c r="E794" s="10" t="s">
        <v>28</v>
      </c>
      <c r="F794" s="10" t="s">
        <v>68</v>
      </c>
      <c r="G794" s="10" t="s">
        <v>68</v>
      </c>
      <c r="H794" s="11">
        <v>0.5</v>
      </c>
      <c r="I794" s="9">
        <v>67</v>
      </c>
      <c r="J794" s="9">
        <v>34</v>
      </c>
      <c r="K794" s="9">
        <v>27</v>
      </c>
      <c r="L794" s="9">
        <v>6</v>
      </c>
      <c r="M794" s="9"/>
      <c r="N794" s="9">
        <f t="shared" si="106"/>
        <v>74</v>
      </c>
      <c r="O794" s="12">
        <f t="shared" si="107"/>
        <v>0.55223880597014929</v>
      </c>
      <c r="P794" s="9" t="s">
        <v>39</v>
      </c>
      <c r="Q794" s="9">
        <v>4</v>
      </c>
      <c r="R794" s="9">
        <v>0</v>
      </c>
      <c r="S794" s="9">
        <v>4</v>
      </c>
      <c r="T794" s="9">
        <v>0</v>
      </c>
      <c r="U794" s="9">
        <v>0</v>
      </c>
      <c r="V794" s="8"/>
      <c r="W794" s="11">
        <v>0.5</v>
      </c>
      <c r="X794" s="8">
        <v>80</v>
      </c>
      <c r="Y794" s="8">
        <v>37</v>
      </c>
      <c r="Z794" s="8">
        <v>31</v>
      </c>
      <c r="AA794" s="8">
        <v>12</v>
      </c>
      <c r="AB794" s="8">
        <v>0</v>
      </c>
      <c r="AC794" s="9">
        <f t="shared" si="104"/>
        <v>86</v>
      </c>
      <c r="AD794" s="12">
        <f t="shared" si="105"/>
        <v>0.53749999999999998</v>
      </c>
      <c r="AE794" s="9" t="s">
        <v>39</v>
      </c>
      <c r="AF794" s="8">
        <v>3</v>
      </c>
      <c r="AG794" s="8">
        <v>0</v>
      </c>
      <c r="AH794" s="8">
        <v>3</v>
      </c>
      <c r="AI794" s="8">
        <v>0</v>
      </c>
      <c r="AJ794" s="8">
        <v>0</v>
      </c>
      <c r="AK794" s="13">
        <f t="shared" si="108"/>
        <v>0.52437500000000004</v>
      </c>
      <c r="AL794" s="13">
        <f t="shared" si="109"/>
        <v>2.7863805970149258E-2</v>
      </c>
      <c r="AM794" s="14">
        <f t="shared" si="110"/>
        <v>3.7337500000000006</v>
      </c>
    </row>
    <row r="795" spans="1:39" x14ac:dyDescent="0.2">
      <c r="A795" s="8"/>
      <c r="B795" s="8" t="s">
        <v>366</v>
      </c>
      <c r="C795" s="8" t="s">
        <v>364</v>
      </c>
      <c r="D795" s="9">
        <v>35</v>
      </c>
      <c r="E795" s="10" t="s">
        <v>28</v>
      </c>
      <c r="F795" s="10" t="s">
        <v>225</v>
      </c>
      <c r="G795" s="10" t="s">
        <v>225</v>
      </c>
      <c r="H795" s="11">
        <v>0.5</v>
      </c>
      <c r="I795" s="9">
        <v>21</v>
      </c>
      <c r="J795" s="9">
        <v>4</v>
      </c>
      <c r="K795" s="9">
        <v>15</v>
      </c>
      <c r="L795" s="9">
        <v>2</v>
      </c>
      <c r="M795" s="9"/>
      <c r="N795" s="9">
        <f t="shared" si="106"/>
        <v>10</v>
      </c>
      <c r="O795" s="12">
        <f t="shared" si="107"/>
        <v>0.23809523809523808</v>
      </c>
      <c r="P795" s="9" t="s">
        <v>72</v>
      </c>
      <c r="Q795" s="9"/>
      <c r="R795" s="9"/>
      <c r="S795" s="9"/>
      <c r="T795" s="9"/>
      <c r="U795" s="9"/>
      <c r="V795" s="8"/>
      <c r="W795" s="11">
        <v>0.5</v>
      </c>
      <c r="X795" s="8">
        <v>80</v>
      </c>
      <c r="Y795" s="8">
        <v>37</v>
      </c>
      <c r="Z795" s="8">
        <v>37</v>
      </c>
      <c r="AA795" s="8">
        <v>6</v>
      </c>
      <c r="AB795" s="8">
        <v>0</v>
      </c>
      <c r="AC795" s="9">
        <f t="shared" si="104"/>
        <v>80</v>
      </c>
      <c r="AD795" s="12">
        <f t="shared" si="105"/>
        <v>0.5</v>
      </c>
      <c r="AE795" s="9" t="s">
        <v>72</v>
      </c>
      <c r="AF795" s="8"/>
      <c r="AG795" s="8"/>
      <c r="AH795" s="8"/>
      <c r="AI795" s="8"/>
      <c r="AJ795" s="8"/>
      <c r="AK795" s="13">
        <f t="shared" si="108"/>
        <v>0.5</v>
      </c>
      <c r="AL795" s="13">
        <f t="shared" si="109"/>
        <v>-0.26190476190476192</v>
      </c>
      <c r="AM795" s="14">
        <f t="shared" si="110"/>
        <v>-11</v>
      </c>
    </row>
    <row r="796" spans="1:39" x14ac:dyDescent="0.2">
      <c r="A796" s="8"/>
      <c r="B796" s="8" t="s">
        <v>210</v>
      </c>
      <c r="C796" s="8" t="s">
        <v>364</v>
      </c>
      <c r="D796" s="9">
        <v>53</v>
      </c>
      <c r="E796" s="10" t="s">
        <v>28</v>
      </c>
      <c r="F796" s="10" t="s">
        <v>225</v>
      </c>
      <c r="G796" s="10" t="s">
        <v>225</v>
      </c>
      <c r="H796" s="11">
        <v>0.5</v>
      </c>
      <c r="I796" s="9">
        <v>12</v>
      </c>
      <c r="J796" s="9">
        <v>3</v>
      </c>
      <c r="K796" s="9">
        <v>7</v>
      </c>
      <c r="L796" s="9">
        <v>2</v>
      </c>
      <c r="M796" s="9"/>
      <c r="N796" s="9">
        <f t="shared" si="106"/>
        <v>8</v>
      </c>
      <c r="O796" s="12">
        <f t="shared" si="107"/>
        <v>0.33333333333333331</v>
      </c>
      <c r="P796" s="9" t="s">
        <v>72</v>
      </c>
      <c r="Q796" s="9"/>
      <c r="R796" s="9"/>
      <c r="S796" s="9"/>
      <c r="T796" s="9"/>
      <c r="U796" s="9"/>
      <c r="V796" s="8"/>
      <c r="W796" s="11">
        <v>0.5</v>
      </c>
      <c r="X796" s="8">
        <v>80</v>
      </c>
      <c r="Y796" s="8">
        <v>37</v>
      </c>
      <c r="Z796" s="8">
        <v>37</v>
      </c>
      <c r="AA796" s="8">
        <v>6</v>
      </c>
      <c r="AB796" s="8">
        <v>0</v>
      </c>
      <c r="AC796" s="9">
        <f t="shared" si="104"/>
        <v>80</v>
      </c>
      <c r="AD796" s="12">
        <f t="shared" si="105"/>
        <v>0.5</v>
      </c>
      <c r="AE796" s="9" t="s">
        <v>72</v>
      </c>
      <c r="AF796" s="8"/>
      <c r="AG796" s="8"/>
      <c r="AH796" s="8"/>
      <c r="AI796" s="8"/>
      <c r="AJ796" s="8"/>
      <c r="AK796" s="13">
        <f t="shared" si="108"/>
        <v>0.5</v>
      </c>
      <c r="AL796" s="13">
        <f t="shared" si="109"/>
        <v>-0.16666666666666669</v>
      </c>
      <c r="AM796" s="14">
        <f t="shared" si="110"/>
        <v>-4</v>
      </c>
    </row>
    <row r="797" spans="1:39" x14ac:dyDescent="0.2">
      <c r="A797" s="8"/>
      <c r="B797" s="8" t="s">
        <v>363</v>
      </c>
      <c r="C797" s="8" t="s">
        <v>364</v>
      </c>
      <c r="D797" s="9">
        <v>37</v>
      </c>
      <c r="E797" s="10" t="s">
        <v>28</v>
      </c>
      <c r="F797" s="10" t="s">
        <v>225</v>
      </c>
      <c r="G797" s="10" t="s">
        <v>225</v>
      </c>
      <c r="H797" s="11">
        <v>0.5</v>
      </c>
      <c r="I797" s="9">
        <v>47</v>
      </c>
      <c r="J797" s="9">
        <v>21</v>
      </c>
      <c r="K797" s="9">
        <v>22</v>
      </c>
      <c r="L797" s="9">
        <v>4</v>
      </c>
      <c r="M797" s="9"/>
      <c r="N797" s="9">
        <f t="shared" si="106"/>
        <v>46</v>
      </c>
      <c r="O797" s="12">
        <f t="shared" si="107"/>
        <v>0.48936170212765956</v>
      </c>
      <c r="P797" s="9" t="s">
        <v>72</v>
      </c>
      <c r="Q797" s="9"/>
      <c r="R797" s="9"/>
      <c r="S797" s="9"/>
      <c r="T797" s="9"/>
      <c r="U797" s="9"/>
      <c r="V797" s="8"/>
      <c r="W797" s="11">
        <v>0.5</v>
      </c>
      <c r="X797" s="8">
        <v>80</v>
      </c>
      <c r="Y797" s="8">
        <v>37</v>
      </c>
      <c r="Z797" s="8">
        <v>37</v>
      </c>
      <c r="AA797" s="8">
        <v>6</v>
      </c>
      <c r="AB797" s="8">
        <v>0</v>
      </c>
      <c r="AC797" s="9">
        <f t="shared" si="104"/>
        <v>80</v>
      </c>
      <c r="AD797" s="12">
        <f t="shared" si="105"/>
        <v>0.5</v>
      </c>
      <c r="AE797" s="9" t="s">
        <v>72</v>
      </c>
      <c r="AF797" s="8"/>
      <c r="AG797" s="8"/>
      <c r="AH797" s="8"/>
      <c r="AI797" s="8"/>
      <c r="AJ797" s="8"/>
      <c r="AK797" s="13">
        <f t="shared" si="108"/>
        <v>0.5</v>
      </c>
      <c r="AL797" s="13">
        <f t="shared" si="109"/>
        <v>-1.0638297872340441E-2</v>
      </c>
      <c r="AM797" s="14">
        <f t="shared" si="110"/>
        <v>-1</v>
      </c>
    </row>
    <row r="798" spans="1:39" x14ac:dyDescent="0.2">
      <c r="A798" s="8"/>
      <c r="B798" s="8" t="s">
        <v>340</v>
      </c>
      <c r="C798" s="8" t="s">
        <v>364</v>
      </c>
      <c r="D798" s="9">
        <v>55</v>
      </c>
      <c r="E798" s="10" t="s">
        <v>28</v>
      </c>
      <c r="F798" s="10" t="s">
        <v>240</v>
      </c>
      <c r="G798" s="10" t="s">
        <v>240</v>
      </c>
      <c r="H798" s="11">
        <v>0.5</v>
      </c>
      <c r="I798" s="9">
        <v>80</v>
      </c>
      <c r="J798" s="9">
        <v>46</v>
      </c>
      <c r="K798" s="9">
        <v>31</v>
      </c>
      <c r="L798" s="9">
        <v>3</v>
      </c>
      <c r="M798" s="9"/>
      <c r="N798" s="9">
        <f t="shared" si="106"/>
        <v>95</v>
      </c>
      <c r="O798" s="12">
        <f t="shared" si="107"/>
        <v>0.59375</v>
      </c>
      <c r="P798" s="9" t="s">
        <v>43</v>
      </c>
      <c r="Q798" s="9">
        <v>6</v>
      </c>
      <c r="R798" s="9">
        <v>2</v>
      </c>
      <c r="S798" s="9">
        <v>4</v>
      </c>
      <c r="T798" s="9">
        <v>0</v>
      </c>
      <c r="U798" s="9">
        <v>0.33300000000000002</v>
      </c>
      <c r="V798" s="8"/>
      <c r="W798" s="11">
        <v>0.5</v>
      </c>
      <c r="X798" s="8">
        <v>80</v>
      </c>
      <c r="Y798" s="8">
        <v>40</v>
      </c>
      <c r="Z798" s="8">
        <v>31</v>
      </c>
      <c r="AA798" s="8">
        <v>9</v>
      </c>
      <c r="AB798" s="8">
        <v>0</v>
      </c>
      <c r="AC798" s="9">
        <f t="shared" si="104"/>
        <v>89</v>
      </c>
      <c r="AD798" s="12">
        <f t="shared" si="105"/>
        <v>0.55625000000000002</v>
      </c>
      <c r="AE798" s="9" t="s">
        <v>43</v>
      </c>
      <c r="AF798" s="8">
        <v>22</v>
      </c>
      <c r="AG798" s="8">
        <v>12</v>
      </c>
      <c r="AH798" s="8">
        <v>10</v>
      </c>
      <c r="AI798" s="8">
        <v>0</v>
      </c>
      <c r="AJ798" s="8">
        <v>0.54500000000000004</v>
      </c>
      <c r="AK798" s="13">
        <f t="shared" si="108"/>
        <v>0.53656250000000005</v>
      </c>
      <c r="AL798" s="13">
        <f t="shared" si="109"/>
        <v>5.7187499999999947E-2</v>
      </c>
      <c r="AM798" s="14">
        <f t="shared" si="110"/>
        <v>9.1499999999999915</v>
      </c>
    </row>
    <row r="799" spans="1:39" x14ac:dyDescent="0.2">
      <c r="A799" s="8"/>
      <c r="B799" s="8" t="s">
        <v>245</v>
      </c>
      <c r="C799" s="8" t="s">
        <v>364</v>
      </c>
      <c r="D799" s="9">
        <v>50</v>
      </c>
      <c r="E799" s="10" t="s">
        <v>28</v>
      </c>
      <c r="F799" s="10" t="s">
        <v>84</v>
      </c>
      <c r="G799" s="10" t="s">
        <v>84</v>
      </c>
      <c r="H799" s="11">
        <v>0.5</v>
      </c>
      <c r="I799" s="9">
        <v>80</v>
      </c>
      <c r="J799" s="9">
        <v>29</v>
      </c>
      <c r="K799" s="9">
        <v>37</v>
      </c>
      <c r="L799" s="9">
        <v>14</v>
      </c>
      <c r="M799" s="9"/>
      <c r="N799" s="9">
        <f t="shared" si="106"/>
        <v>72</v>
      </c>
      <c r="O799" s="12">
        <f t="shared" si="107"/>
        <v>0.45</v>
      </c>
      <c r="P799" s="9" t="s">
        <v>39</v>
      </c>
      <c r="Q799" s="9">
        <v>4</v>
      </c>
      <c r="R799" s="9">
        <v>0</v>
      </c>
      <c r="S799" s="9">
        <v>4</v>
      </c>
      <c r="T799" s="9">
        <v>0</v>
      </c>
      <c r="U799" s="9">
        <v>0</v>
      </c>
      <c r="V799" s="8"/>
      <c r="W799" s="11">
        <v>0.5</v>
      </c>
      <c r="X799" s="8">
        <v>80</v>
      </c>
      <c r="Y799" s="8">
        <v>39</v>
      </c>
      <c r="Z799" s="8">
        <v>33</v>
      </c>
      <c r="AA799" s="8">
        <v>8</v>
      </c>
      <c r="AB799" s="8">
        <v>0</v>
      </c>
      <c r="AC799" s="9">
        <f t="shared" si="104"/>
        <v>86</v>
      </c>
      <c r="AD799" s="12">
        <f t="shared" si="105"/>
        <v>0.53749999999999998</v>
      </c>
      <c r="AE799" s="9" t="s">
        <v>30</v>
      </c>
      <c r="AF799" s="8">
        <v>3</v>
      </c>
      <c r="AG799" s="8">
        <v>0</v>
      </c>
      <c r="AH799" s="8">
        <v>3</v>
      </c>
      <c r="AI799" s="8">
        <v>0</v>
      </c>
      <c r="AJ799" s="8">
        <v>0</v>
      </c>
      <c r="AK799" s="13">
        <f t="shared" si="108"/>
        <v>0.52437500000000004</v>
      </c>
      <c r="AL799" s="13">
        <f t="shared" si="109"/>
        <v>-7.4375000000000024E-2</v>
      </c>
      <c r="AM799" s="14">
        <f t="shared" si="110"/>
        <v>-11.900000000000006</v>
      </c>
    </row>
    <row r="800" spans="1:39" x14ac:dyDescent="0.2">
      <c r="A800" s="8"/>
      <c r="B800" s="8" t="s">
        <v>307</v>
      </c>
      <c r="C800" s="8" t="s">
        <v>364</v>
      </c>
      <c r="D800" s="9">
        <v>42</v>
      </c>
      <c r="E800" s="10" t="s">
        <v>28</v>
      </c>
      <c r="F800" s="10" t="s">
        <v>87</v>
      </c>
      <c r="G800" s="10" t="s">
        <v>87</v>
      </c>
      <c r="H800" s="11">
        <v>0.5</v>
      </c>
      <c r="I800" s="9">
        <v>80</v>
      </c>
      <c r="J800" s="9">
        <v>34</v>
      </c>
      <c r="K800" s="9">
        <v>36</v>
      </c>
      <c r="L800" s="9">
        <v>10</v>
      </c>
      <c r="M800" s="9"/>
      <c r="N800" s="9">
        <f t="shared" si="106"/>
        <v>78</v>
      </c>
      <c r="O800" s="12">
        <f t="shared" si="107"/>
        <v>0.48749999999999999</v>
      </c>
      <c r="P800" s="9" t="s">
        <v>43</v>
      </c>
      <c r="Q800" s="9">
        <v>16</v>
      </c>
      <c r="R800" s="9">
        <v>9</v>
      </c>
      <c r="S800" s="9">
        <v>7</v>
      </c>
      <c r="T800" s="9">
        <v>0</v>
      </c>
      <c r="U800" s="9">
        <v>0.56300000000000006</v>
      </c>
      <c r="V800" s="8" t="s">
        <v>99</v>
      </c>
      <c r="W800" s="11">
        <v>0.5</v>
      </c>
      <c r="X800" s="8">
        <v>80</v>
      </c>
      <c r="Y800" s="8">
        <v>17</v>
      </c>
      <c r="Z800" s="8">
        <v>57</v>
      </c>
      <c r="AA800" s="8">
        <v>6</v>
      </c>
      <c r="AB800" s="8">
        <v>0</v>
      </c>
      <c r="AC800" s="9">
        <f t="shared" si="104"/>
        <v>40</v>
      </c>
      <c r="AD800" s="12">
        <f t="shared" si="105"/>
        <v>0.25</v>
      </c>
      <c r="AE800" s="9" t="s">
        <v>72</v>
      </c>
      <c r="AF800" s="8"/>
      <c r="AG800" s="8"/>
      <c r="AH800" s="8"/>
      <c r="AI800" s="8"/>
      <c r="AJ800" s="8"/>
      <c r="AK800" s="13">
        <f t="shared" si="108"/>
        <v>0.33750000000000002</v>
      </c>
      <c r="AL800" s="13">
        <f t="shared" si="109"/>
        <v>0.14999999999999997</v>
      </c>
      <c r="AM800" s="14">
        <f t="shared" si="110"/>
        <v>24</v>
      </c>
    </row>
    <row r="801" spans="1:39" x14ac:dyDescent="0.2">
      <c r="A801" s="8"/>
      <c r="B801" s="8" t="s">
        <v>302</v>
      </c>
      <c r="C801" s="8" t="s">
        <v>364</v>
      </c>
      <c r="D801" s="9">
        <v>43</v>
      </c>
      <c r="E801" s="10" t="s">
        <v>28</v>
      </c>
      <c r="F801" s="10" t="s">
        <v>303</v>
      </c>
      <c r="G801" s="10" t="s">
        <v>303</v>
      </c>
      <c r="H801" s="11">
        <v>0.5</v>
      </c>
      <c r="I801" s="9">
        <v>80</v>
      </c>
      <c r="J801" s="9">
        <v>50</v>
      </c>
      <c r="K801" s="9">
        <v>24</v>
      </c>
      <c r="L801" s="9">
        <v>6</v>
      </c>
      <c r="M801" s="9"/>
      <c r="N801" s="9">
        <f t="shared" si="106"/>
        <v>106</v>
      </c>
      <c r="O801" s="12">
        <f t="shared" si="107"/>
        <v>0.66249999999999998</v>
      </c>
      <c r="P801" s="9" t="s">
        <v>30</v>
      </c>
      <c r="Q801" s="9">
        <v>21</v>
      </c>
      <c r="R801" s="9">
        <v>16</v>
      </c>
      <c r="S801" s="9">
        <v>5</v>
      </c>
      <c r="T801" s="9">
        <v>0</v>
      </c>
      <c r="U801" s="9">
        <v>0.76200000000000001</v>
      </c>
      <c r="V801" s="8" t="s">
        <v>44</v>
      </c>
      <c r="W801" s="11">
        <v>0.5</v>
      </c>
      <c r="X801" s="8">
        <v>80</v>
      </c>
      <c r="Y801" s="8">
        <v>56</v>
      </c>
      <c r="Z801" s="8">
        <v>17</v>
      </c>
      <c r="AA801" s="8">
        <v>7</v>
      </c>
      <c r="AB801" s="8">
        <v>0</v>
      </c>
      <c r="AC801" s="9">
        <f t="shared" si="104"/>
        <v>119</v>
      </c>
      <c r="AD801" s="12">
        <f t="shared" si="105"/>
        <v>0.74375000000000002</v>
      </c>
      <c r="AE801" s="9" t="s">
        <v>30</v>
      </c>
      <c r="AF801" s="8">
        <v>10</v>
      </c>
      <c r="AG801" s="8">
        <v>6</v>
      </c>
      <c r="AH801" s="8">
        <v>4</v>
      </c>
      <c r="AI801" s="8">
        <v>0</v>
      </c>
      <c r="AJ801" s="8">
        <v>0.60000000000000009</v>
      </c>
      <c r="AK801" s="13">
        <f t="shared" si="108"/>
        <v>0.65843750000000001</v>
      </c>
      <c r="AL801" s="13">
        <f t="shared" si="109"/>
        <v>4.0624999999999689E-3</v>
      </c>
      <c r="AM801" s="14">
        <f t="shared" si="110"/>
        <v>0.65000000000000568</v>
      </c>
    </row>
    <row r="802" spans="1:39" x14ac:dyDescent="0.2">
      <c r="A802" s="8"/>
      <c r="B802" s="8" t="s">
        <v>269</v>
      </c>
      <c r="C802" s="8" t="s">
        <v>364</v>
      </c>
      <c r="D802" s="9">
        <v>58</v>
      </c>
      <c r="E802" s="10" t="s">
        <v>28</v>
      </c>
      <c r="F802" s="10" t="s">
        <v>305</v>
      </c>
      <c r="G802" s="10" t="s">
        <v>306</v>
      </c>
      <c r="H802" s="11">
        <v>0.5</v>
      </c>
      <c r="I802" s="9">
        <v>80</v>
      </c>
      <c r="J802" s="9">
        <v>43</v>
      </c>
      <c r="K802" s="9">
        <v>30</v>
      </c>
      <c r="L802" s="9">
        <v>7</v>
      </c>
      <c r="M802" s="9"/>
      <c r="N802" s="9">
        <f t="shared" si="106"/>
        <v>93</v>
      </c>
      <c r="O802" s="12">
        <f t="shared" si="107"/>
        <v>0.58125000000000004</v>
      </c>
      <c r="P802" s="9" t="s">
        <v>30</v>
      </c>
      <c r="Q802" s="9">
        <v>6</v>
      </c>
      <c r="R802" s="9">
        <v>2</v>
      </c>
      <c r="S802" s="9">
        <v>4</v>
      </c>
      <c r="T802" s="9">
        <v>0</v>
      </c>
      <c r="U802" s="9">
        <v>0.33300000000000002</v>
      </c>
      <c r="V802" s="8"/>
      <c r="W802" s="11">
        <v>0.5</v>
      </c>
      <c r="X802" s="8">
        <v>80</v>
      </c>
      <c r="Y802" s="8">
        <v>40</v>
      </c>
      <c r="Z802" s="8">
        <v>36</v>
      </c>
      <c r="AA802" s="8">
        <v>4</v>
      </c>
      <c r="AB802" s="8">
        <v>0</v>
      </c>
      <c r="AC802" s="9">
        <f t="shared" si="104"/>
        <v>84</v>
      </c>
      <c r="AD802" s="12">
        <f t="shared" si="105"/>
        <v>0.52500000000000002</v>
      </c>
      <c r="AE802" s="9" t="s">
        <v>35</v>
      </c>
      <c r="AF802" s="8">
        <v>10</v>
      </c>
      <c r="AG802" s="8">
        <v>6</v>
      </c>
      <c r="AH802" s="8">
        <v>4</v>
      </c>
      <c r="AI802" s="8">
        <v>0</v>
      </c>
      <c r="AJ802" s="8">
        <v>0.60000000000000009</v>
      </c>
      <c r="AK802" s="13">
        <f t="shared" si="108"/>
        <v>0.51624999999999999</v>
      </c>
      <c r="AL802" s="13">
        <f t="shared" si="109"/>
        <v>6.5000000000000058E-2</v>
      </c>
      <c r="AM802" s="14">
        <f t="shared" si="110"/>
        <v>10.400000000000006</v>
      </c>
    </row>
    <row r="803" spans="1:39" x14ac:dyDescent="0.2">
      <c r="A803" s="8"/>
      <c r="B803" s="8" t="s">
        <v>367</v>
      </c>
      <c r="C803" s="8" t="s">
        <v>364</v>
      </c>
      <c r="D803" s="9">
        <v>36</v>
      </c>
      <c r="E803" s="10" t="s">
        <v>28</v>
      </c>
      <c r="F803" s="10" t="s">
        <v>199</v>
      </c>
      <c r="G803" s="10" t="s">
        <v>199</v>
      </c>
      <c r="H803" s="11">
        <v>0.5</v>
      </c>
      <c r="I803" s="9">
        <v>38</v>
      </c>
      <c r="J803" s="9">
        <v>13</v>
      </c>
      <c r="K803" s="9">
        <v>21</v>
      </c>
      <c r="L803" s="9">
        <v>4</v>
      </c>
      <c r="M803" s="9"/>
      <c r="N803" s="9">
        <f t="shared" si="106"/>
        <v>30</v>
      </c>
      <c r="O803" s="12">
        <f t="shared" si="107"/>
        <v>0.39473684210526316</v>
      </c>
      <c r="P803" s="9" t="s">
        <v>35</v>
      </c>
      <c r="Q803" s="9">
        <v>5</v>
      </c>
      <c r="R803" s="9">
        <v>1</v>
      </c>
      <c r="S803" s="9">
        <v>4</v>
      </c>
      <c r="T803" s="9">
        <v>0</v>
      </c>
      <c r="U803" s="9">
        <v>0.2</v>
      </c>
      <c r="V803" s="8"/>
      <c r="W803" s="11">
        <v>0.5</v>
      </c>
      <c r="X803" s="8">
        <v>80</v>
      </c>
      <c r="Y803" s="8">
        <v>23</v>
      </c>
      <c r="Z803" s="8">
        <v>49</v>
      </c>
      <c r="AA803" s="8">
        <v>8</v>
      </c>
      <c r="AB803" s="8">
        <v>0</v>
      </c>
      <c r="AC803" s="9">
        <f t="shared" si="104"/>
        <v>54</v>
      </c>
      <c r="AD803" s="12">
        <f t="shared" si="105"/>
        <v>0.33750000000000002</v>
      </c>
      <c r="AE803" s="9" t="s">
        <v>72</v>
      </c>
      <c r="AF803" s="8"/>
      <c r="AG803" s="8"/>
      <c r="AH803" s="8"/>
      <c r="AI803" s="8"/>
      <c r="AJ803" s="8"/>
      <c r="AK803" s="13">
        <f t="shared" si="108"/>
        <v>0.39437500000000003</v>
      </c>
      <c r="AL803" s="13">
        <f t="shared" si="109"/>
        <v>3.6184210526313265E-4</v>
      </c>
      <c r="AM803" s="14">
        <f t="shared" si="110"/>
        <v>2.7499999999996305E-2</v>
      </c>
    </row>
    <row r="804" spans="1:39" x14ac:dyDescent="0.2">
      <c r="A804" s="8"/>
      <c r="B804" s="8" t="s">
        <v>296</v>
      </c>
      <c r="C804" s="8" t="s">
        <v>364</v>
      </c>
      <c r="D804" s="9">
        <v>44</v>
      </c>
      <c r="E804" s="10" t="s">
        <v>28</v>
      </c>
      <c r="F804" s="10" t="s">
        <v>199</v>
      </c>
      <c r="G804" s="10" t="s">
        <v>199</v>
      </c>
      <c r="H804" s="11">
        <v>0.5</v>
      </c>
      <c r="I804" s="9">
        <v>42</v>
      </c>
      <c r="J804" s="9">
        <v>18</v>
      </c>
      <c r="K804" s="9">
        <v>20</v>
      </c>
      <c r="L804" s="9">
        <v>4</v>
      </c>
      <c r="M804" s="9"/>
      <c r="N804" s="9">
        <f t="shared" si="106"/>
        <v>40</v>
      </c>
      <c r="O804" s="12">
        <f t="shared" si="107"/>
        <v>0.47619047619047616</v>
      </c>
      <c r="P804" s="9" t="s">
        <v>35</v>
      </c>
      <c r="Q804" s="9"/>
      <c r="R804" s="9"/>
      <c r="S804" s="9"/>
      <c r="T804" s="9"/>
      <c r="U804" s="9"/>
      <c r="V804" s="8"/>
      <c r="W804" s="11">
        <v>0.5</v>
      </c>
      <c r="X804" s="8">
        <v>80</v>
      </c>
      <c r="Y804" s="8">
        <v>23</v>
      </c>
      <c r="Z804" s="8">
        <v>49</v>
      </c>
      <c r="AA804" s="8">
        <v>8</v>
      </c>
      <c r="AB804" s="8">
        <v>0</v>
      </c>
      <c r="AC804" s="9">
        <f t="shared" si="104"/>
        <v>54</v>
      </c>
      <c r="AD804" s="12">
        <f t="shared" si="105"/>
        <v>0.33750000000000002</v>
      </c>
      <c r="AE804" s="9" t="s">
        <v>72</v>
      </c>
      <c r="AF804" s="8"/>
      <c r="AG804" s="8"/>
      <c r="AH804" s="8"/>
      <c r="AI804" s="8"/>
      <c r="AJ804" s="8"/>
      <c r="AK804" s="13">
        <f t="shared" si="108"/>
        <v>0.39437500000000003</v>
      </c>
      <c r="AL804" s="13">
        <f t="shared" si="109"/>
        <v>8.1815476190476133E-2</v>
      </c>
      <c r="AM804" s="14">
        <f t="shared" si="110"/>
        <v>6.8724999999999952</v>
      </c>
    </row>
    <row r="805" spans="1:39" x14ac:dyDescent="0.2">
      <c r="A805" s="8"/>
      <c r="B805" s="8" t="s">
        <v>293</v>
      </c>
      <c r="C805" s="8" t="s">
        <v>364</v>
      </c>
      <c r="D805" s="9">
        <v>57</v>
      </c>
      <c r="E805" s="10" t="s">
        <v>28</v>
      </c>
      <c r="F805" s="10" t="s">
        <v>201</v>
      </c>
      <c r="G805" s="10" t="s">
        <v>202</v>
      </c>
      <c r="H805" s="11">
        <v>0.5</v>
      </c>
      <c r="I805" s="9">
        <v>2</v>
      </c>
      <c r="J805" s="9">
        <v>0</v>
      </c>
      <c r="K805" s="9">
        <v>1</v>
      </c>
      <c r="L805" s="9">
        <v>1</v>
      </c>
      <c r="M805" s="9"/>
      <c r="N805" s="9">
        <f t="shared" si="106"/>
        <v>1</v>
      </c>
      <c r="O805" s="12">
        <f t="shared" si="107"/>
        <v>0.25</v>
      </c>
      <c r="P805" s="9" t="s">
        <v>72</v>
      </c>
      <c r="Q805" s="9"/>
      <c r="R805" s="9"/>
      <c r="S805" s="9"/>
      <c r="T805" s="9"/>
      <c r="U805" s="9"/>
      <c r="V805" s="8"/>
      <c r="W805" s="11">
        <v>0.5</v>
      </c>
      <c r="X805" s="8">
        <v>80</v>
      </c>
      <c r="Y805" s="8">
        <v>38</v>
      </c>
      <c r="Z805" s="8">
        <v>33</v>
      </c>
      <c r="AA805" s="8">
        <v>9</v>
      </c>
      <c r="AB805" s="8">
        <v>0</v>
      </c>
      <c r="AC805" s="9">
        <f t="shared" si="104"/>
        <v>85</v>
      </c>
      <c r="AD805" s="12">
        <f t="shared" si="105"/>
        <v>0.53125</v>
      </c>
      <c r="AE805" s="9" t="s">
        <v>43</v>
      </c>
      <c r="AF805" s="8">
        <v>5</v>
      </c>
      <c r="AG805" s="8">
        <v>2</v>
      </c>
      <c r="AH805" s="8">
        <v>3</v>
      </c>
      <c r="AI805" s="8">
        <v>0</v>
      </c>
      <c r="AJ805" s="8">
        <v>0.4</v>
      </c>
      <c r="AK805" s="13">
        <f t="shared" si="108"/>
        <v>0.52031249999999996</v>
      </c>
      <c r="AL805" s="13">
        <f t="shared" si="109"/>
        <v>-0.27031249999999996</v>
      </c>
      <c r="AM805" s="14">
        <f t="shared" si="110"/>
        <v>-1.0812499999999998</v>
      </c>
    </row>
    <row r="806" spans="1:39" x14ac:dyDescent="0.2">
      <c r="A806" s="8"/>
      <c r="B806" s="8" t="s">
        <v>361</v>
      </c>
      <c r="C806" s="8" t="s">
        <v>364</v>
      </c>
      <c r="D806" s="9">
        <v>34</v>
      </c>
      <c r="E806" s="10" t="s">
        <v>28</v>
      </c>
      <c r="F806" s="10" t="s">
        <v>201</v>
      </c>
      <c r="G806" s="10" t="s">
        <v>202</v>
      </c>
      <c r="H806" s="11">
        <v>0.5</v>
      </c>
      <c r="I806" s="9">
        <v>78</v>
      </c>
      <c r="J806" s="9">
        <v>30</v>
      </c>
      <c r="K806" s="9">
        <v>39</v>
      </c>
      <c r="L806" s="9">
        <v>9</v>
      </c>
      <c r="M806" s="9"/>
      <c r="N806" s="9">
        <f t="shared" si="106"/>
        <v>69</v>
      </c>
      <c r="O806" s="12">
        <f t="shared" si="107"/>
        <v>0.44230769230769229</v>
      </c>
      <c r="P806" s="9" t="s">
        <v>72</v>
      </c>
      <c r="Q806" s="9"/>
      <c r="R806" s="9"/>
      <c r="S806" s="9"/>
      <c r="T806" s="9"/>
      <c r="U806" s="9"/>
      <c r="V806" s="8"/>
      <c r="W806" s="11">
        <v>0.5</v>
      </c>
      <c r="X806" s="8">
        <v>80</v>
      </c>
      <c r="Y806" s="8">
        <v>38</v>
      </c>
      <c r="Z806" s="8">
        <v>33</v>
      </c>
      <c r="AA806" s="8">
        <v>9</v>
      </c>
      <c r="AB806" s="8">
        <v>0</v>
      </c>
      <c r="AC806" s="9">
        <f t="shared" si="104"/>
        <v>85</v>
      </c>
      <c r="AD806" s="12">
        <f t="shared" si="105"/>
        <v>0.53125</v>
      </c>
      <c r="AE806" s="9" t="s">
        <v>43</v>
      </c>
      <c r="AF806" s="8">
        <v>5</v>
      </c>
      <c r="AG806" s="8">
        <v>2</v>
      </c>
      <c r="AH806" s="8">
        <v>3</v>
      </c>
      <c r="AI806" s="8">
        <v>0</v>
      </c>
      <c r="AJ806" s="8">
        <v>0.4</v>
      </c>
      <c r="AK806" s="13">
        <f t="shared" si="108"/>
        <v>0.52031249999999996</v>
      </c>
      <c r="AL806" s="13">
        <f t="shared" si="109"/>
        <v>-7.8004807692307665E-2</v>
      </c>
      <c r="AM806" s="14">
        <f t="shared" si="110"/>
        <v>-12.168749999999989</v>
      </c>
    </row>
    <row r="807" spans="1:39" x14ac:dyDescent="0.2">
      <c r="A807" s="8"/>
      <c r="B807" s="8" t="s">
        <v>362</v>
      </c>
      <c r="C807" s="8" t="s">
        <v>364</v>
      </c>
      <c r="D807" s="9">
        <v>40</v>
      </c>
      <c r="E807" s="10" t="s">
        <v>28</v>
      </c>
      <c r="F807" s="10" t="s">
        <v>29</v>
      </c>
      <c r="G807" s="10" t="s">
        <v>29</v>
      </c>
      <c r="H807" s="11">
        <v>0.5</v>
      </c>
      <c r="I807" s="9">
        <v>80</v>
      </c>
      <c r="J807" s="9">
        <v>41</v>
      </c>
      <c r="K807" s="9">
        <v>29</v>
      </c>
      <c r="L807" s="9">
        <v>10</v>
      </c>
      <c r="M807" s="9"/>
      <c r="N807" s="9">
        <f t="shared" si="106"/>
        <v>92</v>
      </c>
      <c r="O807" s="12">
        <f t="shared" si="107"/>
        <v>0.57499999999999996</v>
      </c>
      <c r="P807" s="9" t="s">
        <v>43</v>
      </c>
      <c r="Q807" s="9">
        <v>17</v>
      </c>
      <c r="R807" s="9">
        <v>10</v>
      </c>
      <c r="S807" s="9">
        <v>7</v>
      </c>
      <c r="T807" s="9">
        <v>0</v>
      </c>
      <c r="U807" s="9">
        <v>0.58799999999999997</v>
      </c>
      <c r="V807" s="8"/>
      <c r="W807" s="11">
        <v>0.5</v>
      </c>
      <c r="X807" s="8">
        <v>80</v>
      </c>
      <c r="Y807" s="8">
        <v>40</v>
      </c>
      <c r="Z807" s="8">
        <v>33</v>
      </c>
      <c r="AA807" s="8">
        <v>7</v>
      </c>
      <c r="AB807" s="8">
        <v>0</v>
      </c>
      <c r="AC807" s="9">
        <f t="shared" si="104"/>
        <v>87</v>
      </c>
      <c r="AD807" s="12">
        <f t="shared" si="105"/>
        <v>0.54374999999999996</v>
      </c>
      <c r="AE807" s="9" t="s">
        <v>43</v>
      </c>
      <c r="AF807" s="8">
        <v>20</v>
      </c>
      <c r="AG807" s="8">
        <v>15</v>
      </c>
      <c r="AH807" s="8">
        <v>5</v>
      </c>
      <c r="AI807" s="8">
        <v>0</v>
      </c>
      <c r="AJ807" s="8">
        <v>0.75</v>
      </c>
      <c r="AK807" s="13">
        <f t="shared" si="108"/>
        <v>0.5284375</v>
      </c>
      <c r="AL807" s="13">
        <f t="shared" si="109"/>
        <v>4.6562499999999951E-2</v>
      </c>
      <c r="AM807" s="14">
        <f t="shared" si="110"/>
        <v>7.4500000000000028</v>
      </c>
    </row>
    <row r="808" spans="1:39" x14ac:dyDescent="0.2">
      <c r="A808" s="8"/>
      <c r="B808" s="8" t="s">
        <v>352</v>
      </c>
      <c r="C808" s="8" t="s">
        <v>364</v>
      </c>
      <c r="D808" s="9">
        <v>44</v>
      </c>
      <c r="E808" s="10" t="s">
        <v>28</v>
      </c>
      <c r="F808" s="10" t="s">
        <v>264</v>
      </c>
      <c r="G808" s="10" t="s">
        <v>264</v>
      </c>
      <c r="H808" s="11">
        <v>0.5</v>
      </c>
      <c r="I808" s="9">
        <v>80</v>
      </c>
      <c r="J808" s="9">
        <v>29</v>
      </c>
      <c r="K808" s="9">
        <v>45</v>
      </c>
      <c r="L808" s="9">
        <v>6</v>
      </c>
      <c r="M808" s="9"/>
      <c r="N808" s="9">
        <f t="shared" si="106"/>
        <v>64</v>
      </c>
      <c r="O808" s="12">
        <f t="shared" si="107"/>
        <v>0.4</v>
      </c>
      <c r="P808" s="9" t="s">
        <v>69</v>
      </c>
      <c r="Q808" s="9"/>
      <c r="R808" s="9"/>
      <c r="S808" s="9"/>
      <c r="T808" s="9"/>
      <c r="U808" s="9"/>
      <c r="V808" s="8"/>
      <c r="W808" s="11">
        <v>0.5</v>
      </c>
      <c r="X808" s="8">
        <v>80</v>
      </c>
      <c r="Y808" s="8">
        <v>28</v>
      </c>
      <c r="Z808" s="8">
        <v>49</v>
      </c>
      <c r="AA808" s="8">
        <v>3</v>
      </c>
      <c r="AB808" s="8">
        <v>0</v>
      </c>
      <c r="AC808" s="9">
        <f t="shared" si="104"/>
        <v>59</v>
      </c>
      <c r="AD808" s="12">
        <f t="shared" si="105"/>
        <v>0.36875000000000002</v>
      </c>
      <c r="AE808" s="9" t="s">
        <v>69</v>
      </c>
      <c r="AF808" s="8"/>
      <c r="AG808" s="8"/>
      <c r="AH808" s="8"/>
      <c r="AI808" s="8"/>
      <c r="AJ808" s="8"/>
      <c r="AK808" s="13">
        <f t="shared" si="108"/>
        <v>0.41468749999999999</v>
      </c>
      <c r="AL808" s="13">
        <f t="shared" si="109"/>
        <v>-1.4687499999999964E-2</v>
      </c>
      <c r="AM808" s="14">
        <f t="shared" si="110"/>
        <v>-2.3499999999999943</v>
      </c>
    </row>
    <row r="809" spans="1:39" x14ac:dyDescent="0.2">
      <c r="A809" s="8"/>
      <c r="B809" s="8" t="s">
        <v>368</v>
      </c>
      <c r="C809" s="8" t="s">
        <v>364</v>
      </c>
      <c r="D809" s="9">
        <v>43</v>
      </c>
      <c r="E809" s="10" t="s">
        <v>28</v>
      </c>
      <c r="F809" s="10" t="s">
        <v>247</v>
      </c>
      <c r="G809" s="10" t="s">
        <v>247</v>
      </c>
      <c r="H809" s="11">
        <v>0.5</v>
      </c>
      <c r="I809" s="9">
        <v>80</v>
      </c>
      <c r="J809" s="9">
        <v>35</v>
      </c>
      <c r="K809" s="9">
        <v>33</v>
      </c>
      <c r="L809" s="9">
        <v>12</v>
      </c>
      <c r="M809" s="9"/>
      <c r="N809" s="9">
        <f t="shared" si="106"/>
        <v>82</v>
      </c>
      <c r="O809" s="12">
        <f t="shared" si="107"/>
        <v>0.51249999999999996</v>
      </c>
      <c r="P809" s="9" t="s">
        <v>39</v>
      </c>
      <c r="Q809" s="9">
        <v>14</v>
      </c>
      <c r="R809" s="9">
        <v>7</v>
      </c>
      <c r="S809" s="9">
        <v>7</v>
      </c>
      <c r="T809" s="9">
        <v>0</v>
      </c>
      <c r="U809" s="9">
        <v>0.5</v>
      </c>
      <c r="V809" s="8"/>
      <c r="W809" s="11">
        <v>0.5</v>
      </c>
      <c r="X809" s="8">
        <v>80</v>
      </c>
      <c r="Y809" s="8">
        <v>39</v>
      </c>
      <c r="Z809" s="8">
        <v>29</v>
      </c>
      <c r="AA809" s="8">
        <v>12</v>
      </c>
      <c r="AB809" s="8">
        <v>0</v>
      </c>
      <c r="AC809" s="9">
        <f t="shared" si="104"/>
        <v>90</v>
      </c>
      <c r="AD809" s="12">
        <f t="shared" si="105"/>
        <v>0.5625</v>
      </c>
      <c r="AE809" s="9" t="s">
        <v>39</v>
      </c>
      <c r="AF809" s="8">
        <v>3</v>
      </c>
      <c r="AG809" s="8">
        <v>0</v>
      </c>
      <c r="AH809" s="8">
        <v>3</v>
      </c>
      <c r="AI809" s="8">
        <v>0</v>
      </c>
      <c r="AJ809" s="8">
        <v>0</v>
      </c>
      <c r="AK809" s="13">
        <f t="shared" si="108"/>
        <v>0.54062500000000002</v>
      </c>
      <c r="AL809" s="13">
        <f t="shared" si="109"/>
        <v>-2.8125000000000067E-2</v>
      </c>
      <c r="AM809" s="14">
        <f t="shared" si="110"/>
        <v>-4.5</v>
      </c>
    </row>
    <row r="810" spans="1:39" x14ac:dyDescent="0.2">
      <c r="A810" s="8"/>
      <c r="B810" s="8" t="s">
        <v>369</v>
      </c>
      <c r="C810" s="8" t="s">
        <v>364</v>
      </c>
      <c r="D810" s="9">
        <v>44</v>
      </c>
      <c r="E810" s="10" t="s">
        <v>28</v>
      </c>
      <c r="F810" s="10" t="s">
        <v>92</v>
      </c>
      <c r="G810" s="10" t="s">
        <v>92</v>
      </c>
      <c r="H810" s="11">
        <v>0.5</v>
      </c>
      <c r="I810" s="9">
        <v>43</v>
      </c>
      <c r="J810" s="9">
        <v>24</v>
      </c>
      <c r="K810" s="9">
        <v>19</v>
      </c>
      <c r="L810" s="9">
        <v>0</v>
      </c>
      <c r="M810" s="9"/>
      <c r="N810" s="9">
        <f t="shared" si="106"/>
        <v>48</v>
      </c>
      <c r="O810" s="12">
        <f t="shared" si="107"/>
        <v>0.55813953488372092</v>
      </c>
      <c r="P810" s="9" t="s">
        <v>35</v>
      </c>
      <c r="Q810" s="9">
        <v>6</v>
      </c>
      <c r="R810" s="9">
        <v>2</v>
      </c>
      <c r="S810" s="9">
        <v>4</v>
      </c>
      <c r="T810" s="9">
        <v>0</v>
      </c>
      <c r="U810" s="9">
        <v>0.33300000000000002</v>
      </c>
      <c r="V810" s="8"/>
      <c r="W810" s="11">
        <v>0.5</v>
      </c>
      <c r="X810" s="8">
        <v>80</v>
      </c>
      <c r="Y810" s="8">
        <v>36</v>
      </c>
      <c r="Z810" s="8">
        <v>38</v>
      </c>
      <c r="AA810" s="8">
        <v>6</v>
      </c>
      <c r="AB810" s="8">
        <v>0</v>
      </c>
      <c r="AC810" s="9">
        <f t="shared" si="104"/>
        <v>78</v>
      </c>
      <c r="AD810" s="12">
        <f t="shared" si="105"/>
        <v>0.48749999999999999</v>
      </c>
      <c r="AE810" s="9" t="s">
        <v>35</v>
      </c>
      <c r="AF810" s="8">
        <v>16</v>
      </c>
      <c r="AG810" s="8">
        <v>8</v>
      </c>
      <c r="AH810" s="8">
        <v>8</v>
      </c>
      <c r="AI810" s="8">
        <v>0</v>
      </c>
      <c r="AJ810" s="8">
        <v>0.5</v>
      </c>
      <c r="AK810" s="13">
        <f t="shared" si="108"/>
        <v>0.49187500000000001</v>
      </c>
      <c r="AL810" s="13">
        <f t="shared" si="109"/>
        <v>6.6264534883720916E-2</v>
      </c>
      <c r="AM810" s="14">
        <f t="shared" si="110"/>
        <v>5.6987499999999969</v>
      </c>
    </row>
    <row r="811" spans="1:39" x14ac:dyDescent="0.2">
      <c r="A811" s="8"/>
      <c r="B811" s="8" t="s">
        <v>363</v>
      </c>
      <c r="C811" s="8" t="s">
        <v>364</v>
      </c>
      <c r="D811" s="9">
        <v>37</v>
      </c>
      <c r="E811" s="10" t="s">
        <v>28</v>
      </c>
      <c r="F811" s="10" t="s">
        <v>92</v>
      </c>
      <c r="G811" s="10" t="s">
        <v>92</v>
      </c>
      <c r="H811" s="11">
        <v>0.5</v>
      </c>
      <c r="I811" s="9">
        <v>19</v>
      </c>
      <c r="J811" s="9">
        <v>5</v>
      </c>
      <c r="K811" s="9">
        <v>10</v>
      </c>
      <c r="L811" s="9">
        <v>4</v>
      </c>
      <c r="M811" s="9"/>
      <c r="N811" s="9">
        <f t="shared" si="106"/>
        <v>14</v>
      </c>
      <c r="O811" s="12">
        <f t="shared" si="107"/>
        <v>0.36842105263157893</v>
      </c>
      <c r="P811" s="9" t="s">
        <v>35</v>
      </c>
      <c r="Q811" s="9"/>
      <c r="R811" s="9"/>
      <c r="S811" s="9"/>
      <c r="T811" s="9"/>
      <c r="U811" s="9"/>
      <c r="V811" s="8"/>
      <c r="W811" s="11">
        <v>0.5</v>
      </c>
      <c r="X811" s="8">
        <v>80</v>
      </c>
      <c r="Y811" s="8">
        <v>36</v>
      </c>
      <c r="Z811" s="8">
        <v>38</v>
      </c>
      <c r="AA811" s="8">
        <v>6</v>
      </c>
      <c r="AB811" s="8">
        <v>0</v>
      </c>
      <c r="AC811" s="9">
        <f t="shared" si="104"/>
        <v>78</v>
      </c>
      <c r="AD811" s="12">
        <f t="shared" si="105"/>
        <v>0.48749999999999999</v>
      </c>
      <c r="AE811" s="9" t="s">
        <v>35</v>
      </c>
      <c r="AF811" s="8">
        <v>16</v>
      </c>
      <c r="AG811" s="8">
        <v>8</v>
      </c>
      <c r="AH811" s="8">
        <v>8</v>
      </c>
      <c r="AI811" s="8">
        <v>0</v>
      </c>
      <c r="AJ811" s="8">
        <v>0.5</v>
      </c>
      <c r="AK811" s="13">
        <f t="shared" si="108"/>
        <v>0.49187500000000001</v>
      </c>
      <c r="AL811" s="13">
        <f t="shared" si="109"/>
        <v>-0.12345394736842108</v>
      </c>
      <c r="AM811" s="14">
        <f t="shared" si="110"/>
        <v>-4.6912500000000001</v>
      </c>
    </row>
    <row r="812" spans="1:39" x14ac:dyDescent="0.2">
      <c r="A812" s="8"/>
      <c r="B812" s="8" t="s">
        <v>370</v>
      </c>
      <c r="C812" s="8" t="s">
        <v>364</v>
      </c>
      <c r="D812" s="9">
        <v>38</v>
      </c>
      <c r="E812" s="10" t="s">
        <v>28</v>
      </c>
      <c r="F812" s="10" t="s">
        <v>92</v>
      </c>
      <c r="G812" s="10" t="s">
        <v>92</v>
      </c>
      <c r="H812" s="11">
        <v>0.5</v>
      </c>
      <c r="I812" s="9">
        <v>18</v>
      </c>
      <c r="J812" s="9">
        <v>5</v>
      </c>
      <c r="K812" s="9">
        <v>9</v>
      </c>
      <c r="L812" s="9">
        <v>4</v>
      </c>
      <c r="M812" s="9"/>
      <c r="N812" s="9">
        <f t="shared" si="106"/>
        <v>14</v>
      </c>
      <c r="O812" s="12">
        <f t="shared" si="107"/>
        <v>0.3888888888888889</v>
      </c>
      <c r="P812" s="9" t="s">
        <v>35</v>
      </c>
      <c r="Q812" s="9"/>
      <c r="R812" s="9"/>
      <c r="S812" s="9"/>
      <c r="T812" s="9"/>
      <c r="U812" s="9"/>
      <c r="V812" s="8"/>
      <c r="W812" s="11">
        <v>0.5</v>
      </c>
      <c r="X812" s="8">
        <v>80</v>
      </c>
      <c r="Y812" s="8">
        <v>36</v>
      </c>
      <c r="Z812" s="8">
        <v>38</v>
      </c>
      <c r="AA812" s="8">
        <v>6</v>
      </c>
      <c r="AB812" s="8">
        <v>0</v>
      </c>
      <c r="AC812" s="9">
        <f t="shared" si="104"/>
        <v>78</v>
      </c>
      <c r="AD812" s="12">
        <f t="shared" si="105"/>
        <v>0.48749999999999999</v>
      </c>
      <c r="AE812" s="9" t="s">
        <v>35</v>
      </c>
      <c r="AF812" s="8">
        <v>16</v>
      </c>
      <c r="AG812" s="8">
        <v>8</v>
      </c>
      <c r="AH812" s="8">
        <v>8</v>
      </c>
      <c r="AI812" s="8">
        <v>0</v>
      </c>
      <c r="AJ812" s="8">
        <v>0.5</v>
      </c>
      <c r="AK812" s="13">
        <f t="shared" si="108"/>
        <v>0.49187500000000001</v>
      </c>
      <c r="AL812" s="13">
        <f t="shared" si="109"/>
        <v>-0.10298611111111111</v>
      </c>
      <c r="AM812" s="14">
        <f t="shared" si="110"/>
        <v>-3.7074999999999996</v>
      </c>
    </row>
    <row r="813" spans="1:39" x14ac:dyDescent="0.2">
      <c r="A813" s="8"/>
      <c r="B813" s="8" t="s">
        <v>353</v>
      </c>
      <c r="C813" s="8" t="s">
        <v>364</v>
      </c>
      <c r="D813" s="9">
        <v>37</v>
      </c>
      <c r="E813" s="10" t="s">
        <v>28</v>
      </c>
      <c r="F813" s="10" t="s">
        <v>207</v>
      </c>
      <c r="G813" s="10" t="s">
        <v>207</v>
      </c>
      <c r="H813" s="11">
        <v>0.5</v>
      </c>
      <c r="I813" s="9">
        <v>80</v>
      </c>
      <c r="J813" s="9">
        <v>46</v>
      </c>
      <c r="K813" s="9">
        <v>26</v>
      </c>
      <c r="L813" s="9">
        <v>8</v>
      </c>
      <c r="M813" s="9"/>
      <c r="N813" s="9">
        <f t="shared" si="106"/>
        <v>100</v>
      </c>
      <c r="O813" s="12">
        <f t="shared" si="107"/>
        <v>0.625</v>
      </c>
      <c r="P813" s="9" t="s">
        <v>30</v>
      </c>
      <c r="Q813" s="9">
        <v>26</v>
      </c>
      <c r="R813" s="9">
        <v>15</v>
      </c>
      <c r="S813" s="9">
        <v>11</v>
      </c>
      <c r="T813" s="9">
        <v>0</v>
      </c>
      <c r="U813" s="9">
        <v>0.57699999999999996</v>
      </c>
      <c r="V813" s="8" t="s">
        <v>349</v>
      </c>
      <c r="W813" s="11">
        <v>0.5</v>
      </c>
      <c r="X813" s="8">
        <v>80</v>
      </c>
      <c r="Y813" s="8">
        <v>53</v>
      </c>
      <c r="Z813" s="8">
        <v>23</v>
      </c>
      <c r="AA813" s="8">
        <v>4</v>
      </c>
      <c r="AB813" s="8">
        <v>0</v>
      </c>
      <c r="AC813" s="9">
        <f t="shared" si="104"/>
        <v>110</v>
      </c>
      <c r="AD813" s="12">
        <f t="shared" si="105"/>
        <v>0.6875</v>
      </c>
      <c r="AE813" s="9" t="s">
        <v>30</v>
      </c>
      <c r="AF813" s="8">
        <v>5</v>
      </c>
      <c r="AG813" s="8">
        <v>2</v>
      </c>
      <c r="AH813" s="8">
        <v>3</v>
      </c>
      <c r="AI813" s="8">
        <v>0</v>
      </c>
      <c r="AJ813" s="8">
        <v>0.4</v>
      </c>
      <c r="AK813" s="13">
        <f t="shared" si="108"/>
        <v>0.62187499999999996</v>
      </c>
      <c r="AL813" s="13">
        <f t="shared" si="109"/>
        <v>3.1250000000000444E-3</v>
      </c>
      <c r="AM813" s="14">
        <f t="shared" si="110"/>
        <v>0.5</v>
      </c>
    </row>
    <row r="814" spans="1:39" x14ac:dyDescent="0.2">
      <c r="A814" s="8"/>
      <c r="B814" s="8" t="s">
        <v>292</v>
      </c>
      <c r="C814" s="8" t="s">
        <v>364</v>
      </c>
      <c r="D814" s="9">
        <v>43</v>
      </c>
      <c r="E814" s="10" t="s">
        <v>28</v>
      </c>
      <c r="F814" s="10" t="s">
        <v>208</v>
      </c>
      <c r="G814" s="10" t="s">
        <v>208</v>
      </c>
      <c r="H814" s="11">
        <v>0.5</v>
      </c>
      <c r="I814" s="9">
        <v>80</v>
      </c>
      <c r="J814" s="9">
        <v>30</v>
      </c>
      <c r="K814" s="9">
        <v>38</v>
      </c>
      <c r="L814" s="9">
        <v>12</v>
      </c>
      <c r="M814" s="9"/>
      <c r="N814" s="9">
        <f t="shared" si="106"/>
        <v>72</v>
      </c>
      <c r="O814" s="12">
        <f t="shared" si="107"/>
        <v>0.45</v>
      </c>
      <c r="P814" s="9" t="s">
        <v>72</v>
      </c>
      <c r="Q814" s="9"/>
      <c r="R814" s="9"/>
      <c r="S814" s="9"/>
      <c r="T814" s="9"/>
      <c r="U814" s="9"/>
      <c r="V814" s="8"/>
      <c r="W814" s="11">
        <v>0.5</v>
      </c>
      <c r="X814" s="8">
        <v>80</v>
      </c>
      <c r="Y814" s="8">
        <v>34</v>
      </c>
      <c r="Z814" s="8">
        <v>38</v>
      </c>
      <c r="AA814" s="8">
        <v>8</v>
      </c>
      <c r="AB814" s="8">
        <v>0</v>
      </c>
      <c r="AC814" s="9">
        <f t="shared" si="104"/>
        <v>76</v>
      </c>
      <c r="AD814" s="12">
        <f t="shared" si="105"/>
        <v>0.47499999999999998</v>
      </c>
      <c r="AE814" s="9" t="s">
        <v>72</v>
      </c>
      <c r="AF814" s="8"/>
      <c r="AG814" s="8"/>
      <c r="AH814" s="8"/>
      <c r="AI814" s="8"/>
      <c r="AJ814" s="8"/>
      <c r="AK814" s="13">
        <f t="shared" si="108"/>
        <v>0.48375000000000001</v>
      </c>
      <c r="AL814" s="13">
        <f t="shared" si="109"/>
        <v>-3.3750000000000002E-2</v>
      </c>
      <c r="AM814" s="14">
        <f t="shared" si="110"/>
        <v>-5.4000000000000057</v>
      </c>
    </row>
    <row r="815" spans="1:39" x14ac:dyDescent="0.2">
      <c r="A815" s="8"/>
      <c r="B815" s="8" t="s">
        <v>325</v>
      </c>
      <c r="C815" s="8" t="s">
        <v>364</v>
      </c>
      <c r="D815" s="9">
        <v>40</v>
      </c>
      <c r="E815" s="10" t="s">
        <v>28</v>
      </c>
      <c r="F815" s="10" t="s">
        <v>308</v>
      </c>
      <c r="G815" s="10" t="s">
        <v>309</v>
      </c>
      <c r="H815" s="11">
        <v>0.5</v>
      </c>
      <c r="I815" s="9">
        <v>80</v>
      </c>
      <c r="J815" s="9">
        <v>31</v>
      </c>
      <c r="K815" s="9">
        <v>39</v>
      </c>
      <c r="L815" s="9">
        <v>10</v>
      </c>
      <c r="M815" s="9"/>
      <c r="N815" s="9">
        <f t="shared" si="106"/>
        <v>72</v>
      </c>
      <c r="O815" s="12">
        <f t="shared" si="107"/>
        <v>0.45</v>
      </c>
      <c r="P815" s="9" t="s">
        <v>35</v>
      </c>
      <c r="Q815" s="9">
        <v>13</v>
      </c>
      <c r="R815" s="9">
        <v>7</v>
      </c>
      <c r="S815" s="9">
        <v>6</v>
      </c>
      <c r="T815" s="9">
        <v>0</v>
      </c>
      <c r="U815" s="9">
        <v>0.53800000000000003</v>
      </c>
      <c r="V815" s="8"/>
      <c r="W815" s="11">
        <v>0.5</v>
      </c>
      <c r="X815" s="8">
        <v>80</v>
      </c>
      <c r="Y815" s="8">
        <v>43</v>
      </c>
      <c r="Z815" s="8">
        <v>31</v>
      </c>
      <c r="AA815" s="8">
        <v>6</v>
      </c>
      <c r="AB815" s="8">
        <v>0</v>
      </c>
      <c r="AC815" s="9">
        <f t="shared" si="104"/>
        <v>92</v>
      </c>
      <c r="AD815" s="12">
        <f t="shared" si="105"/>
        <v>0.57499999999999996</v>
      </c>
      <c r="AE815" s="9" t="s">
        <v>30</v>
      </c>
      <c r="AF815" s="8">
        <v>3</v>
      </c>
      <c r="AG815" s="8">
        <v>0</v>
      </c>
      <c r="AH815" s="8">
        <v>3</v>
      </c>
      <c r="AI815" s="8">
        <v>0</v>
      </c>
      <c r="AJ815" s="8">
        <v>0</v>
      </c>
      <c r="AK815" s="13">
        <f t="shared" si="108"/>
        <v>0.54874999999999996</v>
      </c>
      <c r="AL815" s="13">
        <f t="shared" si="109"/>
        <v>-9.8749999999999949E-2</v>
      </c>
      <c r="AM815" s="14">
        <f t="shared" si="110"/>
        <v>-15.799999999999997</v>
      </c>
    </row>
    <row r="816" spans="1:39" x14ac:dyDescent="0.2">
      <c r="A816" s="8"/>
      <c r="B816" s="8" t="s">
        <v>371</v>
      </c>
      <c r="C816" s="8" t="s">
        <v>364</v>
      </c>
      <c r="D816" s="9">
        <v>34</v>
      </c>
      <c r="E816" s="10" t="s">
        <v>28</v>
      </c>
      <c r="F816" s="10" t="s">
        <v>209</v>
      </c>
      <c r="G816" s="10" t="s">
        <v>209</v>
      </c>
      <c r="H816" s="11">
        <v>0.5</v>
      </c>
      <c r="I816" s="9">
        <v>80</v>
      </c>
      <c r="J816" s="9">
        <v>32</v>
      </c>
      <c r="K816" s="9">
        <v>33</v>
      </c>
      <c r="L816" s="9">
        <v>15</v>
      </c>
      <c r="M816" s="9"/>
      <c r="N816" s="9">
        <f t="shared" si="106"/>
        <v>79</v>
      </c>
      <c r="O816" s="12">
        <f t="shared" si="107"/>
        <v>0.49375000000000002</v>
      </c>
      <c r="P816" s="9" t="s">
        <v>30</v>
      </c>
      <c r="Q816" s="9">
        <v>6</v>
      </c>
      <c r="R816" s="9">
        <v>2</v>
      </c>
      <c r="S816" s="9">
        <v>4</v>
      </c>
      <c r="T816" s="9">
        <v>0</v>
      </c>
      <c r="U816" s="9">
        <v>0.33300000000000002</v>
      </c>
      <c r="V816" s="8"/>
      <c r="W816" s="11">
        <v>0.5</v>
      </c>
      <c r="X816" s="8">
        <v>80</v>
      </c>
      <c r="Y816" s="8">
        <v>37</v>
      </c>
      <c r="Z816" s="8">
        <v>34</v>
      </c>
      <c r="AA816" s="8">
        <v>9</v>
      </c>
      <c r="AB816" s="8">
        <v>0</v>
      </c>
      <c r="AC816" s="9">
        <f t="shared" si="104"/>
        <v>83</v>
      </c>
      <c r="AD816" s="12">
        <f t="shared" si="105"/>
        <v>0.51875000000000004</v>
      </c>
      <c r="AE816" s="9" t="s">
        <v>39</v>
      </c>
      <c r="AF816" s="8">
        <v>19</v>
      </c>
      <c r="AG816" s="8">
        <v>10</v>
      </c>
      <c r="AH816" s="8">
        <v>9</v>
      </c>
      <c r="AI816" s="8">
        <v>0</v>
      </c>
      <c r="AJ816" s="8">
        <v>0.52600000000000002</v>
      </c>
      <c r="AK816" s="13">
        <f t="shared" si="108"/>
        <v>0.51218750000000002</v>
      </c>
      <c r="AL816" s="13">
        <f t="shared" si="109"/>
        <v>-1.8437499999999996E-2</v>
      </c>
      <c r="AM816" s="14">
        <f t="shared" si="110"/>
        <v>-2.9500000000000028</v>
      </c>
    </row>
    <row r="817" spans="1:39" x14ac:dyDescent="0.2">
      <c r="A817" s="8"/>
      <c r="B817" s="8" t="s">
        <v>372</v>
      </c>
      <c r="C817" s="8" t="s">
        <v>364</v>
      </c>
      <c r="D817" s="9">
        <v>54</v>
      </c>
      <c r="E817" s="10" t="s">
        <v>28</v>
      </c>
      <c r="F817" s="10" t="s">
        <v>41</v>
      </c>
      <c r="G817" s="10" t="s">
        <v>41</v>
      </c>
      <c r="H817" s="11">
        <v>0.5</v>
      </c>
      <c r="I817" s="9">
        <v>80</v>
      </c>
      <c r="J817" s="9">
        <v>32</v>
      </c>
      <c r="K817" s="9">
        <v>42</v>
      </c>
      <c r="L817" s="9">
        <v>6</v>
      </c>
      <c r="M817" s="9"/>
      <c r="N817" s="9">
        <f t="shared" si="106"/>
        <v>70</v>
      </c>
      <c r="O817" s="12">
        <f t="shared" si="107"/>
        <v>0.4375</v>
      </c>
      <c r="P817" s="9" t="s">
        <v>35</v>
      </c>
      <c r="Q817" s="9">
        <v>13</v>
      </c>
      <c r="R817" s="9">
        <v>7</v>
      </c>
      <c r="S817" s="9">
        <v>6</v>
      </c>
      <c r="T817" s="9">
        <v>0</v>
      </c>
      <c r="U817" s="9">
        <v>0.53800000000000003</v>
      </c>
      <c r="V817" s="8"/>
      <c r="W817" s="11">
        <v>0.5</v>
      </c>
      <c r="X817" s="8">
        <v>80</v>
      </c>
      <c r="Y817" s="8">
        <v>25</v>
      </c>
      <c r="Z817" s="8">
        <v>48</v>
      </c>
      <c r="AA817" s="8">
        <v>7</v>
      </c>
      <c r="AB817" s="8">
        <v>0</v>
      </c>
      <c r="AC817" s="9">
        <f t="shared" si="104"/>
        <v>57</v>
      </c>
      <c r="AD817" s="12">
        <f t="shared" si="105"/>
        <v>0.35625000000000001</v>
      </c>
      <c r="AE817" s="9" t="s">
        <v>35</v>
      </c>
      <c r="AF817" s="8">
        <v>10</v>
      </c>
      <c r="AG817" s="8">
        <v>6</v>
      </c>
      <c r="AH817" s="8">
        <v>4</v>
      </c>
      <c r="AI817" s="8">
        <v>0</v>
      </c>
      <c r="AJ817" s="8">
        <v>0.60000000000000009</v>
      </c>
      <c r="AK817" s="13">
        <f t="shared" si="108"/>
        <v>0.40656249999999999</v>
      </c>
      <c r="AL817" s="13">
        <f t="shared" si="109"/>
        <v>3.0937500000000007E-2</v>
      </c>
      <c r="AM817" s="14">
        <f t="shared" si="110"/>
        <v>4.9500000000000028</v>
      </c>
    </row>
    <row r="818" spans="1:39" x14ac:dyDescent="0.2">
      <c r="A818" s="8"/>
      <c r="B818" s="8" t="s">
        <v>335</v>
      </c>
      <c r="C818" s="8" t="s">
        <v>364</v>
      </c>
      <c r="D818" s="9">
        <v>51</v>
      </c>
      <c r="E818" s="10" t="s">
        <v>28</v>
      </c>
      <c r="F818" s="10" t="s">
        <v>233</v>
      </c>
      <c r="G818" s="10" t="s">
        <v>233</v>
      </c>
      <c r="H818" s="11">
        <v>0.5</v>
      </c>
      <c r="I818" s="9">
        <v>80</v>
      </c>
      <c r="J818" s="9">
        <v>29</v>
      </c>
      <c r="K818" s="9">
        <v>43</v>
      </c>
      <c r="L818" s="9">
        <v>8</v>
      </c>
      <c r="M818" s="9"/>
      <c r="N818" s="9">
        <f t="shared" si="106"/>
        <v>66</v>
      </c>
      <c r="O818" s="12">
        <f t="shared" si="107"/>
        <v>0.41249999999999998</v>
      </c>
      <c r="P818" s="9" t="s">
        <v>72</v>
      </c>
      <c r="Q818" s="9"/>
      <c r="R818" s="9"/>
      <c r="S818" s="9"/>
      <c r="T818" s="9"/>
      <c r="U818" s="9"/>
      <c r="V818" s="8"/>
      <c r="W818" s="11">
        <v>0.5</v>
      </c>
      <c r="X818" s="8">
        <v>80</v>
      </c>
      <c r="Y818" s="8">
        <v>23</v>
      </c>
      <c r="Z818" s="8">
        <v>44</v>
      </c>
      <c r="AA818" s="8">
        <v>13</v>
      </c>
      <c r="AB818" s="8">
        <v>0</v>
      </c>
      <c r="AC818" s="9">
        <f t="shared" si="104"/>
        <v>59</v>
      </c>
      <c r="AD818" s="12">
        <f t="shared" si="105"/>
        <v>0.36875000000000002</v>
      </c>
      <c r="AE818" s="9" t="s">
        <v>35</v>
      </c>
      <c r="AF818" s="8">
        <v>3</v>
      </c>
      <c r="AG818" s="8">
        <v>0</v>
      </c>
      <c r="AH818" s="8">
        <v>3</v>
      </c>
      <c r="AI818" s="8">
        <v>0</v>
      </c>
      <c r="AJ818" s="8">
        <v>0</v>
      </c>
      <c r="AK818" s="13">
        <f t="shared" si="108"/>
        <v>0.41468749999999999</v>
      </c>
      <c r="AL818" s="13">
        <f t="shared" si="109"/>
        <v>-2.1875000000000089E-3</v>
      </c>
      <c r="AM818" s="14">
        <f t="shared" si="110"/>
        <v>-0.34999999999999432</v>
      </c>
    </row>
    <row r="819" spans="1:39" x14ac:dyDescent="0.2">
      <c r="A819" s="8"/>
      <c r="B819" s="8" t="s">
        <v>355</v>
      </c>
      <c r="C819" s="8" t="s">
        <v>364</v>
      </c>
      <c r="D819" s="9">
        <v>36</v>
      </c>
      <c r="E819" s="10" t="s">
        <v>28</v>
      </c>
      <c r="F819" s="10" t="s">
        <v>313</v>
      </c>
      <c r="G819" s="10" t="s">
        <v>314</v>
      </c>
      <c r="H819" s="11">
        <v>0.5</v>
      </c>
      <c r="I819" s="9">
        <v>80</v>
      </c>
      <c r="J819" s="9">
        <v>40</v>
      </c>
      <c r="K819" s="9">
        <v>32</v>
      </c>
      <c r="L819" s="9">
        <v>8</v>
      </c>
      <c r="M819" s="9"/>
      <c r="N819" s="9">
        <f t="shared" si="106"/>
        <v>88</v>
      </c>
      <c r="O819" s="12">
        <f t="shared" si="107"/>
        <v>0.55000000000000004</v>
      </c>
      <c r="P819" s="9" t="s">
        <v>39</v>
      </c>
      <c r="Q819" s="9">
        <v>10</v>
      </c>
      <c r="R819" s="9">
        <v>4</v>
      </c>
      <c r="S819" s="9">
        <v>6</v>
      </c>
      <c r="T819" s="9">
        <v>0</v>
      </c>
      <c r="U819" s="9">
        <v>0.4</v>
      </c>
      <c r="V819" s="8"/>
      <c r="W819" s="11">
        <v>0.5</v>
      </c>
      <c r="X819" s="8">
        <v>80</v>
      </c>
      <c r="Y819" s="8">
        <v>26</v>
      </c>
      <c r="Z819" s="8">
        <v>47</v>
      </c>
      <c r="AA819" s="8">
        <v>7</v>
      </c>
      <c r="AB819" s="8">
        <v>0</v>
      </c>
      <c r="AC819" s="9">
        <f t="shared" si="104"/>
        <v>59</v>
      </c>
      <c r="AD819" s="12">
        <f t="shared" si="105"/>
        <v>0.36875000000000002</v>
      </c>
      <c r="AE819" s="9" t="s">
        <v>39</v>
      </c>
      <c r="AF819" s="8">
        <v>3</v>
      </c>
      <c r="AG819" s="8">
        <v>0</v>
      </c>
      <c r="AH819" s="8">
        <v>3</v>
      </c>
      <c r="AI819" s="8">
        <v>0</v>
      </c>
      <c r="AJ819" s="8">
        <v>0</v>
      </c>
      <c r="AK819" s="13">
        <f t="shared" si="108"/>
        <v>0.41468749999999999</v>
      </c>
      <c r="AL819" s="13">
        <f t="shared" si="109"/>
        <v>0.13531250000000006</v>
      </c>
      <c r="AM819" s="14">
        <f t="shared" si="110"/>
        <v>21.650000000000006</v>
      </c>
    </row>
    <row r="820" spans="1:39" x14ac:dyDescent="0.2">
      <c r="A820" s="8"/>
      <c r="B820" s="8" t="s">
        <v>336</v>
      </c>
      <c r="C820" s="8" t="s">
        <v>364</v>
      </c>
      <c r="D820" s="9">
        <v>44</v>
      </c>
      <c r="E820" s="10" t="s">
        <v>28</v>
      </c>
      <c r="F820" s="10" t="s">
        <v>267</v>
      </c>
      <c r="G820" s="10" t="s">
        <v>267</v>
      </c>
      <c r="H820" s="11">
        <v>0.5</v>
      </c>
      <c r="I820" s="9">
        <v>80</v>
      </c>
      <c r="J820" s="9">
        <v>38</v>
      </c>
      <c r="K820" s="9">
        <v>32</v>
      </c>
      <c r="L820" s="9">
        <v>10</v>
      </c>
      <c r="M820" s="9"/>
      <c r="N820" s="9">
        <f t="shared" si="106"/>
        <v>86</v>
      </c>
      <c r="O820" s="12">
        <f t="shared" si="107"/>
        <v>0.53749999999999998</v>
      </c>
      <c r="P820" s="9" t="s">
        <v>43</v>
      </c>
      <c r="Q820" s="9">
        <v>7</v>
      </c>
      <c r="R820" s="9">
        <v>3</v>
      </c>
      <c r="S820" s="9">
        <v>4</v>
      </c>
      <c r="T820" s="9">
        <v>0</v>
      </c>
      <c r="U820" s="9">
        <v>0.42899999999999999</v>
      </c>
      <c r="V820" s="8"/>
      <c r="W820" s="11">
        <v>0.5</v>
      </c>
      <c r="X820" s="8">
        <v>80</v>
      </c>
      <c r="Y820" s="8">
        <v>50</v>
      </c>
      <c r="Z820" s="8">
        <v>23</v>
      </c>
      <c r="AA820" s="8">
        <v>7</v>
      </c>
      <c r="AB820" s="8">
        <v>0</v>
      </c>
      <c r="AC820" s="9">
        <f t="shared" si="104"/>
        <v>107</v>
      </c>
      <c r="AD820" s="12">
        <f t="shared" si="105"/>
        <v>0.66874999999999996</v>
      </c>
      <c r="AE820" s="9" t="s">
        <v>43</v>
      </c>
      <c r="AF820" s="8">
        <v>9</v>
      </c>
      <c r="AG820" s="8">
        <v>5</v>
      </c>
      <c r="AH820" s="8">
        <v>4</v>
      </c>
      <c r="AI820" s="8">
        <v>0</v>
      </c>
      <c r="AJ820" s="8">
        <v>0.55600000000000005</v>
      </c>
      <c r="AK820" s="13">
        <f t="shared" si="108"/>
        <v>0.60968749999999994</v>
      </c>
      <c r="AL820" s="13">
        <f t="shared" si="109"/>
        <v>-7.218749999999996E-2</v>
      </c>
      <c r="AM820" s="14">
        <f t="shared" si="110"/>
        <v>-11.549999999999983</v>
      </c>
    </row>
    <row r="821" spans="1:39" x14ac:dyDescent="0.2">
      <c r="A821" s="8"/>
      <c r="B821" s="8" t="s">
        <v>365</v>
      </c>
      <c r="C821" s="8" t="s">
        <v>373</v>
      </c>
      <c r="D821" s="9">
        <v>36</v>
      </c>
      <c r="E821" s="10" t="s">
        <v>28</v>
      </c>
      <c r="F821" s="10" t="s">
        <v>68</v>
      </c>
      <c r="G821" s="10" t="s">
        <v>68</v>
      </c>
      <c r="H821" s="11">
        <v>0.5</v>
      </c>
      <c r="I821" s="9">
        <v>80</v>
      </c>
      <c r="J821" s="9">
        <v>44</v>
      </c>
      <c r="K821" s="9">
        <v>30</v>
      </c>
      <c r="L821" s="9">
        <v>6</v>
      </c>
      <c r="M821" s="9"/>
      <c r="N821" s="9">
        <f t="shared" si="106"/>
        <v>94</v>
      </c>
      <c r="O821" s="12">
        <f t="shared" si="107"/>
        <v>0.58750000000000002</v>
      </c>
      <c r="P821" s="9" t="s">
        <v>43</v>
      </c>
      <c r="Q821" s="9">
        <v>23</v>
      </c>
      <c r="R821" s="9">
        <v>12</v>
      </c>
      <c r="S821" s="9">
        <v>10</v>
      </c>
      <c r="T821" s="9">
        <v>1</v>
      </c>
      <c r="U821" s="9">
        <v>0.54300000000000004</v>
      </c>
      <c r="V821" s="8" t="s">
        <v>349</v>
      </c>
      <c r="W821" s="11">
        <v>0.5</v>
      </c>
      <c r="X821" s="8">
        <v>80</v>
      </c>
      <c r="Y821" s="8">
        <v>39</v>
      </c>
      <c r="Z821" s="8">
        <v>34</v>
      </c>
      <c r="AA821" s="8">
        <v>7</v>
      </c>
      <c r="AB821" s="8">
        <v>0</v>
      </c>
      <c r="AC821" s="9">
        <f t="shared" ref="AC821:AC884" si="111">2*Y821+AA821+AB821</f>
        <v>85</v>
      </c>
      <c r="AD821" s="12">
        <f t="shared" ref="AD821:AD884" si="112">AC821/SUM(Y821:AB821)/2</f>
        <v>0.53125</v>
      </c>
      <c r="AE821" s="9" t="s">
        <v>39</v>
      </c>
      <c r="AF821" s="8">
        <v>4</v>
      </c>
      <c r="AG821" s="8">
        <v>0</v>
      </c>
      <c r="AH821" s="8">
        <v>4</v>
      </c>
      <c r="AI821" s="8">
        <v>0</v>
      </c>
      <c r="AJ821" s="8">
        <v>0</v>
      </c>
      <c r="AK821" s="13">
        <f t="shared" si="108"/>
        <v>0.52031249999999996</v>
      </c>
      <c r="AL821" s="13">
        <f t="shared" si="109"/>
        <v>6.7187500000000067E-2</v>
      </c>
      <c r="AM821" s="14">
        <f t="shared" si="110"/>
        <v>10.75</v>
      </c>
    </row>
    <row r="822" spans="1:39" x14ac:dyDescent="0.2">
      <c r="A822" s="8"/>
      <c r="B822" s="8" t="s">
        <v>363</v>
      </c>
      <c r="C822" s="8" t="s">
        <v>373</v>
      </c>
      <c r="D822" s="9">
        <v>38</v>
      </c>
      <c r="E822" s="10" t="s">
        <v>28</v>
      </c>
      <c r="F822" s="10" t="s">
        <v>225</v>
      </c>
      <c r="G822" s="10" t="s">
        <v>225</v>
      </c>
      <c r="H822" s="11">
        <v>0.5</v>
      </c>
      <c r="I822" s="9">
        <v>80</v>
      </c>
      <c r="J822" s="9">
        <v>37</v>
      </c>
      <c r="K822" s="9">
        <v>32</v>
      </c>
      <c r="L822" s="9">
        <v>11</v>
      </c>
      <c r="M822" s="9"/>
      <c r="N822" s="9">
        <f t="shared" si="106"/>
        <v>85</v>
      </c>
      <c r="O822" s="12">
        <f t="shared" si="107"/>
        <v>0.53125</v>
      </c>
      <c r="P822" s="9" t="s">
        <v>39</v>
      </c>
      <c r="Q822" s="9">
        <v>6</v>
      </c>
      <c r="R822" s="9">
        <v>2</v>
      </c>
      <c r="S822" s="9">
        <v>4</v>
      </c>
      <c r="T822" s="9">
        <v>0</v>
      </c>
      <c r="U822" s="9">
        <v>0.33300000000000002</v>
      </c>
      <c r="V822" s="8"/>
      <c r="W822" s="11">
        <v>0.5</v>
      </c>
      <c r="X822" s="8">
        <v>80</v>
      </c>
      <c r="Y822" s="8">
        <v>28</v>
      </c>
      <c r="Z822" s="8">
        <v>44</v>
      </c>
      <c r="AA822" s="8">
        <v>8</v>
      </c>
      <c r="AB822" s="8">
        <v>0</v>
      </c>
      <c r="AC822" s="9">
        <f t="shared" si="111"/>
        <v>64</v>
      </c>
      <c r="AD822" s="12">
        <f t="shared" si="112"/>
        <v>0.4</v>
      </c>
      <c r="AE822" s="9" t="s">
        <v>72</v>
      </c>
      <c r="AF822" s="8"/>
      <c r="AG822" s="8"/>
      <c r="AH822" s="8"/>
      <c r="AI822" s="8"/>
      <c r="AJ822" s="8"/>
      <c r="AK822" s="13">
        <f t="shared" si="108"/>
        <v>0.435</v>
      </c>
      <c r="AL822" s="13">
        <f t="shared" si="109"/>
        <v>9.6250000000000002E-2</v>
      </c>
      <c r="AM822" s="14">
        <f t="shared" si="110"/>
        <v>15.400000000000006</v>
      </c>
    </row>
    <row r="823" spans="1:39" x14ac:dyDescent="0.2">
      <c r="A823" s="8"/>
      <c r="B823" s="8" t="s">
        <v>374</v>
      </c>
      <c r="C823" s="8" t="s">
        <v>373</v>
      </c>
      <c r="D823" s="9">
        <v>44</v>
      </c>
      <c r="E823" s="10" t="s">
        <v>28</v>
      </c>
      <c r="F823" s="10" t="s">
        <v>240</v>
      </c>
      <c r="G823" s="10" t="s">
        <v>240</v>
      </c>
      <c r="H823" s="11">
        <v>0.5</v>
      </c>
      <c r="I823" s="9">
        <v>80</v>
      </c>
      <c r="J823" s="9">
        <v>48</v>
      </c>
      <c r="K823" s="9">
        <v>23</v>
      </c>
      <c r="L823" s="9">
        <v>9</v>
      </c>
      <c r="M823" s="9"/>
      <c r="N823" s="9">
        <f t="shared" si="106"/>
        <v>105</v>
      </c>
      <c r="O823" s="12">
        <f t="shared" si="107"/>
        <v>0.65625</v>
      </c>
      <c r="P823" s="9" t="s">
        <v>30</v>
      </c>
      <c r="Q823" s="9">
        <v>9</v>
      </c>
      <c r="R823" s="9">
        <v>4</v>
      </c>
      <c r="S823" s="9">
        <v>5</v>
      </c>
      <c r="T823" s="9">
        <v>0</v>
      </c>
      <c r="U823" s="9">
        <v>0.44400000000000001</v>
      </c>
      <c r="V823" s="8"/>
      <c r="W823" s="11">
        <v>0.5</v>
      </c>
      <c r="X823" s="8">
        <v>80</v>
      </c>
      <c r="Y823" s="8">
        <v>46</v>
      </c>
      <c r="Z823" s="8">
        <v>31</v>
      </c>
      <c r="AA823" s="8">
        <v>3</v>
      </c>
      <c r="AB823" s="8">
        <v>0</v>
      </c>
      <c r="AC823" s="9">
        <f t="shared" si="111"/>
        <v>95</v>
      </c>
      <c r="AD823" s="12">
        <f t="shared" si="112"/>
        <v>0.59375</v>
      </c>
      <c r="AE823" s="9" t="s">
        <v>43</v>
      </c>
      <c r="AF823" s="8">
        <v>6</v>
      </c>
      <c r="AG823" s="8">
        <v>2</v>
      </c>
      <c r="AH823" s="8">
        <v>4</v>
      </c>
      <c r="AI823" s="8">
        <v>0</v>
      </c>
      <c r="AJ823" s="8">
        <v>0.33300000000000002</v>
      </c>
      <c r="AK823" s="13">
        <f t="shared" si="108"/>
        <v>0.56093749999999998</v>
      </c>
      <c r="AL823" s="13">
        <f t="shared" si="109"/>
        <v>9.5312500000000022E-2</v>
      </c>
      <c r="AM823" s="14">
        <f t="shared" si="110"/>
        <v>15.25</v>
      </c>
    </row>
    <row r="824" spans="1:39" x14ac:dyDescent="0.2">
      <c r="A824" s="8"/>
      <c r="B824" s="8" t="s">
        <v>375</v>
      </c>
      <c r="C824" s="8" t="s">
        <v>373</v>
      </c>
      <c r="D824" s="9">
        <v>41</v>
      </c>
      <c r="E824" s="10" t="s">
        <v>28</v>
      </c>
      <c r="F824" s="10" t="s">
        <v>84</v>
      </c>
      <c r="G824" s="10" t="s">
        <v>84</v>
      </c>
      <c r="H824" s="11">
        <v>0.5</v>
      </c>
      <c r="I824" s="9">
        <v>80</v>
      </c>
      <c r="J824" s="9">
        <v>30</v>
      </c>
      <c r="K824" s="9">
        <v>41</v>
      </c>
      <c r="L824" s="9">
        <v>9</v>
      </c>
      <c r="M824" s="9"/>
      <c r="N824" s="9">
        <f t="shared" si="106"/>
        <v>69</v>
      </c>
      <c r="O824" s="12">
        <f t="shared" si="107"/>
        <v>0.43125000000000002</v>
      </c>
      <c r="P824" s="9" t="s">
        <v>39</v>
      </c>
      <c r="Q824" s="9">
        <v>5</v>
      </c>
      <c r="R824" s="9">
        <v>1</v>
      </c>
      <c r="S824" s="9">
        <v>4</v>
      </c>
      <c r="T824" s="9">
        <v>0</v>
      </c>
      <c r="U824" s="9">
        <v>0.2</v>
      </c>
      <c r="V824" s="8"/>
      <c r="W824" s="11">
        <v>0.5</v>
      </c>
      <c r="X824" s="8">
        <v>80</v>
      </c>
      <c r="Y824" s="8">
        <v>29</v>
      </c>
      <c r="Z824" s="8">
        <v>37</v>
      </c>
      <c r="AA824" s="8">
        <v>14</v>
      </c>
      <c r="AB824" s="8">
        <v>0</v>
      </c>
      <c r="AC824" s="9">
        <f t="shared" si="111"/>
        <v>72</v>
      </c>
      <c r="AD824" s="12">
        <f t="shared" si="112"/>
        <v>0.45</v>
      </c>
      <c r="AE824" s="9" t="s">
        <v>39</v>
      </c>
      <c r="AF824" s="8">
        <v>4</v>
      </c>
      <c r="AG824" s="8">
        <v>0</v>
      </c>
      <c r="AH824" s="8">
        <v>4</v>
      </c>
      <c r="AI824" s="8">
        <v>0</v>
      </c>
      <c r="AJ824" s="8">
        <v>0</v>
      </c>
      <c r="AK824" s="13">
        <f t="shared" si="108"/>
        <v>0.46750000000000003</v>
      </c>
      <c r="AL824" s="13">
        <f t="shared" si="109"/>
        <v>-3.6250000000000004E-2</v>
      </c>
      <c r="AM824" s="14">
        <f t="shared" si="110"/>
        <v>-5.8000000000000114</v>
      </c>
    </row>
    <row r="825" spans="1:39" x14ac:dyDescent="0.2">
      <c r="A825" s="8"/>
      <c r="B825" s="8" t="s">
        <v>307</v>
      </c>
      <c r="C825" s="8" t="s">
        <v>373</v>
      </c>
      <c r="D825" s="9">
        <v>43</v>
      </c>
      <c r="E825" s="10" t="s">
        <v>28</v>
      </c>
      <c r="F825" s="10" t="s">
        <v>87</v>
      </c>
      <c r="G825" s="10" t="s">
        <v>87</v>
      </c>
      <c r="H825" s="11">
        <v>0.5</v>
      </c>
      <c r="I825" s="9">
        <v>80</v>
      </c>
      <c r="J825" s="9">
        <v>41</v>
      </c>
      <c r="K825" s="9">
        <v>28</v>
      </c>
      <c r="L825" s="9">
        <v>11</v>
      </c>
      <c r="M825" s="9"/>
      <c r="N825" s="9">
        <f t="shared" si="106"/>
        <v>93</v>
      </c>
      <c r="O825" s="12">
        <f t="shared" si="107"/>
        <v>0.58125000000000004</v>
      </c>
      <c r="P825" s="9" t="s">
        <v>30</v>
      </c>
      <c r="Q825" s="9">
        <v>16</v>
      </c>
      <c r="R825" s="9">
        <v>9</v>
      </c>
      <c r="S825" s="9">
        <v>7</v>
      </c>
      <c r="T825" s="9">
        <v>0</v>
      </c>
      <c r="U825" s="9">
        <v>0.56300000000000006</v>
      </c>
      <c r="V825" s="8" t="s">
        <v>99</v>
      </c>
      <c r="W825" s="11">
        <v>0.5</v>
      </c>
      <c r="X825" s="8">
        <v>80</v>
      </c>
      <c r="Y825" s="8">
        <v>34</v>
      </c>
      <c r="Z825" s="8">
        <v>36</v>
      </c>
      <c r="AA825" s="8">
        <v>10</v>
      </c>
      <c r="AB825" s="8">
        <v>0</v>
      </c>
      <c r="AC825" s="9">
        <f t="shared" si="111"/>
        <v>78</v>
      </c>
      <c r="AD825" s="12">
        <f t="shared" si="112"/>
        <v>0.48749999999999999</v>
      </c>
      <c r="AE825" s="9" t="s">
        <v>43</v>
      </c>
      <c r="AF825" s="8">
        <v>16</v>
      </c>
      <c r="AG825" s="8">
        <v>9</v>
      </c>
      <c r="AH825" s="8">
        <v>7</v>
      </c>
      <c r="AI825" s="8">
        <v>0</v>
      </c>
      <c r="AJ825" s="8">
        <v>0.56300000000000006</v>
      </c>
      <c r="AK825" s="13">
        <f t="shared" si="108"/>
        <v>0.49187500000000001</v>
      </c>
      <c r="AL825" s="13">
        <f t="shared" si="109"/>
        <v>8.9375000000000038E-2</v>
      </c>
      <c r="AM825" s="14">
        <f t="shared" si="110"/>
        <v>14.299999999999997</v>
      </c>
    </row>
    <row r="826" spans="1:39" x14ac:dyDescent="0.2">
      <c r="A826" s="8"/>
      <c r="B826" s="8" t="s">
        <v>302</v>
      </c>
      <c r="C826" s="8" t="s">
        <v>373</v>
      </c>
      <c r="D826" s="9">
        <v>44</v>
      </c>
      <c r="E826" s="10" t="s">
        <v>28</v>
      </c>
      <c r="F826" s="10" t="s">
        <v>303</v>
      </c>
      <c r="G826" s="10" t="s">
        <v>303</v>
      </c>
      <c r="H826" s="11">
        <v>0.5</v>
      </c>
      <c r="I826" s="9">
        <v>80</v>
      </c>
      <c r="J826" s="9">
        <v>44</v>
      </c>
      <c r="K826" s="9">
        <v>25</v>
      </c>
      <c r="L826" s="9">
        <v>11</v>
      </c>
      <c r="M826" s="9"/>
      <c r="N826" s="9">
        <f t="shared" si="106"/>
        <v>99</v>
      </c>
      <c r="O826" s="12">
        <f t="shared" si="107"/>
        <v>0.61875000000000002</v>
      </c>
      <c r="P826" s="9" t="s">
        <v>43</v>
      </c>
      <c r="Q826" s="9">
        <v>19</v>
      </c>
      <c r="R826" s="9">
        <v>16</v>
      </c>
      <c r="S826" s="9">
        <v>2</v>
      </c>
      <c r="T826" s="9">
        <v>1</v>
      </c>
      <c r="U826" s="9">
        <v>0.86799999999999999</v>
      </c>
      <c r="V826" s="8" t="s">
        <v>44</v>
      </c>
      <c r="W826" s="11">
        <v>0.5</v>
      </c>
      <c r="X826" s="8">
        <v>80</v>
      </c>
      <c r="Y826" s="8">
        <v>50</v>
      </c>
      <c r="Z826" s="8">
        <v>24</v>
      </c>
      <c r="AA826" s="8">
        <v>6</v>
      </c>
      <c r="AB826" s="8">
        <v>0</v>
      </c>
      <c r="AC826" s="9">
        <f t="shared" si="111"/>
        <v>106</v>
      </c>
      <c r="AD826" s="12">
        <f t="shared" si="112"/>
        <v>0.66249999999999998</v>
      </c>
      <c r="AE826" s="9" t="s">
        <v>30</v>
      </c>
      <c r="AF826" s="8">
        <v>21</v>
      </c>
      <c r="AG826" s="8">
        <v>16</v>
      </c>
      <c r="AH826" s="8">
        <v>5</v>
      </c>
      <c r="AI826" s="8">
        <v>0</v>
      </c>
      <c r="AJ826" s="8">
        <v>0.76200000000000001</v>
      </c>
      <c r="AK826" s="13">
        <f t="shared" si="108"/>
        <v>0.60562499999999997</v>
      </c>
      <c r="AL826" s="13">
        <f t="shared" si="109"/>
        <v>1.3125000000000053E-2</v>
      </c>
      <c r="AM826" s="14">
        <f t="shared" si="110"/>
        <v>2.1000000000000085</v>
      </c>
    </row>
    <row r="827" spans="1:39" x14ac:dyDescent="0.2">
      <c r="A827" s="8"/>
      <c r="B827" s="8" t="s">
        <v>269</v>
      </c>
      <c r="C827" s="8" t="s">
        <v>373</v>
      </c>
      <c r="D827" s="9">
        <v>59</v>
      </c>
      <c r="E827" s="10" t="s">
        <v>28</v>
      </c>
      <c r="F827" s="10" t="s">
        <v>305</v>
      </c>
      <c r="G827" s="10" t="s">
        <v>306</v>
      </c>
      <c r="H827" s="11">
        <v>0.5</v>
      </c>
      <c r="I827" s="9">
        <v>54</v>
      </c>
      <c r="J827" s="9">
        <v>22</v>
      </c>
      <c r="K827" s="9">
        <v>25</v>
      </c>
      <c r="L827" s="9">
        <v>7</v>
      </c>
      <c r="M827" s="9"/>
      <c r="N827" s="9">
        <f t="shared" si="106"/>
        <v>51</v>
      </c>
      <c r="O827" s="12">
        <f t="shared" si="107"/>
        <v>0.47222222222222221</v>
      </c>
      <c r="P827" s="9" t="s">
        <v>35</v>
      </c>
      <c r="Q827" s="9"/>
      <c r="R827" s="9"/>
      <c r="S827" s="9"/>
      <c r="T827" s="9"/>
      <c r="U827" s="9"/>
      <c r="V827" s="8"/>
      <c r="W827" s="11">
        <v>0.5</v>
      </c>
      <c r="X827" s="8">
        <v>80</v>
      </c>
      <c r="Y827" s="8">
        <v>43</v>
      </c>
      <c r="Z827" s="8">
        <v>30</v>
      </c>
      <c r="AA827" s="8">
        <v>7</v>
      </c>
      <c r="AB827" s="8">
        <v>0</v>
      </c>
      <c r="AC827" s="9">
        <f t="shared" si="111"/>
        <v>93</v>
      </c>
      <c r="AD827" s="12">
        <f t="shared" si="112"/>
        <v>0.58125000000000004</v>
      </c>
      <c r="AE827" s="9" t="s">
        <v>30</v>
      </c>
      <c r="AF827" s="8">
        <v>6</v>
      </c>
      <c r="AG827" s="8">
        <v>2</v>
      </c>
      <c r="AH827" s="8">
        <v>4</v>
      </c>
      <c r="AI827" s="8">
        <v>0</v>
      </c>
      <c r="AJ827" s="8">
        <v>0.33300000000000002</v>
      </c>
      <c r="AK827" s="13">
        <f t="shared" si="108"/>
        <v>0.55281250000000004</v>
      </c>
      <c r="AL827" s="13">
        <f t="shared" si="109"/>
        <v>-8.059027777777783E-2</v>
      </c>
      <c r="AM827" s="14">
        <f t="shared" si="110"/>
        <v>-8.7037500000000065</v>
      </c>
    </row>
    <row r="828" spans="1:39" x14ac:dyDescent="0.2">
      <c r="A828" s="8"/>
      <c r="B828" s="8" t="s">
        <v>322</v>
      </c>
      <c r="C828" s="8" t="s">
        <v>373</v>
      </c>
      <c r="D828" s="9">
        <v>41</v>
      </c>
      <c r="E828" s="10" t="s">
        <v>28</v>
      </c>
      <c r="F828" s="10" t="s">
        <v>305</v>
      </c>
      <c r="G828" s="10" t="s">
        <v>306</v>
      </c>
      <c r="H828" s="11">
        <v>0.5</v>
      </c>
      <c r="I828" s="9">
        <v>26</v>
      </c>
      <c r="J828" s="9">
        <v>13</v>
      </c>
      <c r="K828" s="9">
        <v>13</v>
      </c>
      <c r="L828" s="9">
        <v>0</v>
      </c>
      <c r="M828" s="9"/>
      <c r="N828" s="9">
        <f t="shared" si="106"/>
        <v>26</v>
      </c>
      <c r="O828" s="12">
        <f t="shared" si="107"/>
        <v>0.5</v>
      </c>
      <c r="P828" s="9" t="s">
        <v>35</v>
      </c>
      <c r="Q828" s="9">
        <v>6</v>
      </c>
      <c r="R828" s="9">
        <v>2</v>
      </c>
      <c r="S828" s="9">
        <v>4</v>
      </c>
      <c r="T828" s="9">
        <v>0</v>
      </c>
      <c r="U828" s="9">
        <v>0.33300000000000002</v>
      </c>
      <c r="V828" s="8"/>
      <c r="W828" s="11">
        <v>0.5</v>
      </c>
      <c r="X828" s="8">
        <v>80</v>
      </c>
      <c r="Y828" s="8">
        <v>43</v>
      </c>
      <c r="Z828" s="8">
        <v>30</v>
      </c>
      <c r="AA828" s="8">
        <v>7</v>
      </c>
      <c r="AB828" s="8">
        <v>0</v>
      </c>
      <c r="AC828" s="9">
        <f t="shared" si="111"/>
        <v>93</v>
      </c>
      <c r="AD828" s="12">
        <f t="shared" si="112"/>
        <v>0.58125000000000004</v>
      </c>
      <c r="AE828" s="9" t="s">
        <v>30</v>
      </c>
      <c r="AF828" s="8">
        <v>6</v>
      </c>
      <c r="AG828" s="8">
        <v>2</v>
      </c>
      <c r="AH828" s="8">
        <v>4</v>
      </c>
      <c r="AI828" s="8">
        <v>0</v>
      </c>
      <c r="AJ828" s="8">
        <v>0.33300000000000002</v>
      </c>
      <c r="AK828" s="13">
        <f t="shared" si="108"/>
        <v>0.55281250000000004</v>
      </c>
      <c r="AL828" s="13">
        <f t="shared" si="109"/>
        <v>-5.281250000000004E-2</v>
      </c>
      <c r="AM828" s="14">
        <f t="shared" si="110"/>
        <v>-2.7462500000000034</v>
      </c>
    </row>
    <row r="829" spans="1:39" x14ac:dyDescent="0.2">
      <c r="A829" s="8"/>
      <c r="B829" s="8" t="s">
        <v>367</v>
      </c>
      <c r="C829" s="8" t="s">
        <v>373</v>
      </c>
      <c r="D829" s="9">
        <v>37</v>
      </c>
      <c r="E829" s="10" t="s">
        <v>28</v>
      </c>
      <c r="F829" s="10" t="s">
        <v>199</v>
      </c>
      <c r="G829" s="10" t="s">
        <v>199</v>
      </c>
      <c r="H829" s="11">
        <v>0.5</v>
      </c>
      <c r="I829" s="9">
        <v>27</v>
      </c>
      <c r="J829" s="9">
        <v>7</v>
      </c>
      <c r="K829" s="9">
        <v>16</v>
      </c>
      <c r="L829" s="9">
        <v>4</v>
      </c>
      <c r="M829" s="9"/>
      <c r="N829" s="9">
        <f t="shared" si="106"/>
        <v>18</v>
      </c>
      <c r="O829" s="12">
        <f t="shared" si="107"/>
        <v>0.33333333333333331</v>
      </c>
      <c r="P829" s="9" t="s">
        <v>35</v>
      </c>
      <c r="Q829" s="9"/>
      <c r="R829" s="9"/>
      <c r="S829" s="9"/>
      <c r="T829" s="9"/>
      <c r="U829" s="9"/>
      <c r="V829" s="8"/>
      <c r="W829" s="11">
        <v>0.5</v>
      </c>
      <c r="X829" s="8">
        <v>80</v>
      </c>
      <c r="Y829" s="8">
        <v>31</v>
      </c>
      <c r="Z829" s="8">
        <v>41</v>
      </c>
      <c r="AA829" s="8">
        <v>8</v>
      </c>
      <c r="AB829" s="8">
        <v>0</v>
      </c>
      <c r="AC829" s="9">
        <f t="shared" si="111"/>
        <v>70</v>
      </c>
      <c r="AD829" s="12">
        <f t="shared" si="112"/>
        <v>0.4375</v>
      </c>
      <c r="AE829" s="9" t="s">
        <v>35</v>
      </c>
      <c r="AF829" s="8">
        <v>5</v>
      </c>
      <c r="AG829" s="8">
        <v>1</v>
      </c>
      <c r="AH829" s="8">
        <v>4</v>
      </c>
      <c r="AI829" s="8">
        <v>0</v>
      </c>
      <c r="AJ829" s="8">
        <v>0.2</v>
      </c>
      <c r="AK829" s="13">
        <f t="shared" si="108"/>
        <v>0.45937499999999998</v>
      </c>
      <c r="AL829" s="13">
        <f t="shared" si="109"/>
        <v>-0.12604166666666666</v>
      </c>
      <c r="AM829" s="14">
        <f t="shared" si="110"/>
        <v>-6.8062499999999986</v>
      </c>
    </row>
    <row r="830" spans="1:39" x14ac:dyDescent="0.2">
      <c r="A830" s="8"/>
      <c r="B830" s="8" t="s">
        <v>376</v>
      </c>
      <c r="C830" s="8" t="s">
        <v>373</v>
      </c>
      <c r="D830" s="9">
        <v>36</v>
      </c>
      <c r="E830" s="10" t="s">
        <v>28</v>
      </c>
      <c r="F830" s="10" t="s">
        <v>199</v>
      </c>
      <c r="G830" s="10" t="s">
        <v>199</v>
      </c>
      <c r="H830" s="11">
        <v>0.5</v>
      </c>
      <c r="I830" s="9">
        <v>52</v>
      </c>
      <c r="J830" s="9">
        <v>23</v>
      </c>
      <c r="K830" s="9">
        <v>25</v>
      </c>
      <c r="L830" s="9">
        <v>4</v>
      </c>
      <c r="M830" s="9"/>
      <c r="N830" s="9">
        <f t="shared" si="106"/>
        <v>50</v>
      </c>
      <c r="O830" s="12">
        <f t="shared" si="107"/>
        <v>0.48076923076923078</v>
      </c>
      <c r="P830" s="9" t="s">
        <v>35</v>
      </c>
      <c r="Q830" s="9">
        <v>5</v>
      </c>
      <c r="R830" s="9">
        <v>1</v>
      </c>
      <c r="S830" s="9">
        <v>4</v>
      </c>
      <c r="T830" s="9">
        <v>0</v>
      </c>
      <c r="U830" s="9">
        <v>0.2</v>
      </c>
      <c r="V830" s="8"/>
      <c r="W830" s="11">
        <v>0.5</v>
      </c>
      <c r="X830" s="8">
        <v>80</v>
      </c>
      <c r="Y830" s="8">
        <v>31</v>
      </c>
      <c r="Z830" s="8">
        <v>41</v>
      </c>
      <c r="AA830" s="8">
        <v>8</v>
      </c>
      <c r="AB830" s="8">
        <v>0</v>
      </c>
      <c r="AC830" s="9">
        <f t="shared" si="111"/>
        <v>70</v>
      </c>
      <c r="AD830" s="12">
        <f t="shared" si="112"/>
        <v>0.4375</v>
      </c>
      <c r="AE830" s="9" t="s">
        <v>35</v>
      </c>
      <c r="AF830" s="8">
        <v>5</v>
      </c>
      <c r="AG830" s="8">
        <v>1</v>
      </c>
      <c r="AH830" s="8">
        <v>4</v>
      </c>
      <c r="AI830" s="8">
        <v>0</v>
      </c>
      <c r="AJ830" s="8">
        <v>0.2</v>
      </c>
      <c r="AK830" s="13">
        <f t="shared" si="108"/>
        <v>0.45937499999999998</v>
      </c>
      <c r="AL830" s="13">
        <f t="shared" si="109"/>
        <v>2.1394230769230804E-2</v>
      </c>
      <c r="AM830" s="14">
        <f t="shared" si="110"/>
        <v>2.2250000000000014</v>
      </c>
    </row>
    <row r="831" spans="1:39" x14ac:dyDescent="0.2">
      <c r="A831" s="8"/>
      <c r="B831" s="8" t="s">
        <v>346</v>
      </c>
      <c r="C831" s="8" t="s">
        <v>373</v>
      </c>
      <c r="D831" s="9">
        <v>42</v>
      </c>
      <c r="E831" s="10" t="s">
        <v>28</v>
      </c>
      <c r="F831" s="10" t="s">
        <v>199</v>
      </c>
      <c r="G831" s="10" t="s">
        <v>199</v>
      </c>
      <c r="H831" s="11">
        <v>0.5</v>
      </c>
      <c r="I831" s="9">
        <v>1</v>
      </c>
      <c r="J831" s="9">
        <v>0</v>
      </c>
      <c r="K831" s="9">
        <v>1</v>
      </c>
      <c r="L831" s="9">
        <v>0</v>
      </c>
      <c r="M831" s="9"/>
      <c r="N831" s="9">
        <f t="shared" si="106"/>
        <v>0</v>
      </c>
      <c r="O831" s="12">
        <f t="shared" si="107"/>
        <v>0</v>
      </c>
      <c r="P831" s="9" t="s">
        <v>35</v>
      </c>
      <c r="Q831" s="9"/>
      <c r="R831" s="9"/>
      <c r="S831" s="9"/>
      <c r="T831" s="9"/>
      <c r="U831" s="9"/>
      <c r="V831" s="8"/>
      <c r="W831" s="11">
        <v>0.5</v>
      </c>
      <c r="X831" s="8">
        <v>80</v>
      </c>
      <c r="Y831" s="8">
        <v>31</v>
      </c>
      <c r="Z831" s="8">
        <v>41</v>
      </c>
      <c r="AA831" s="8">
        <v>8</v>
      </c>
      <c r="AB831" s="8">
        <v>0</v>
      </c>
      <c r="AC831" s="9">
        <f t="shared" si="111"/>
        <v>70</v>
      </c>
      <c r="AD831" s="12">
        <f t="shared" si="112"/>
        <v>0.4375</v>
      </c>
      <c r="AE831" s="9" t="s">
        <v>35</v>
      </c>
      <c r="AF831" s="8">
        <v>5</v>
      </c>
      <c r="AG831" s="8">
        <v>1</v>
      </c>
      <c r="AH831" s="8">
        <v>4</v>
      </c>
      <c r="AI831" s="8">
        <v>0</v>
      </c>
      <c r="AJ831" s="8">
        <v>0.2</v>
      </c>
      <c r="AK831" s="13">
        <f t="shared" si="108"/>
        <v>0.45937499999999998</v>
      </c>
      <c r="AL831" s="13">
        <f t="shared" si="109"/>
        <v>-0.45937499999999998</v>
      </c>
      <c r="AM831" s="14">
        <f t="shared" si="110"/>
        <v>-0.91874999999999996</v>
      </c>
    </row>
    <row r="832" spans="1:39" x14ac:dyDescent="0.2">
      <c r="A832" s="8"/>
      <c r="B832" s="8" t="s">
        <v>333</v>
      </c>
      <c r="C832" s="8" t="s">
        <v>373</v>
      </c>
      <c r="D832" s="9">
        <v>50</v>
      </c>
      <c r="E832" s="10" t="s">
        <v>28</v>
      </c>
      <c r="F832" s="10" t="s">
        <v>201</v>
      </c>
      <c r="G832" s="10" t="s">
        <v>202</v>
      </c>
      <c r="H832" s="11">
        <v>0.5</v>
      </c>
      <c r="I832" s="9">
        <v>80</v>
      </c>
      <c r="J832" s="9">
        <v>19</v>
      </c>
      <c r="K832" s="9">
        <v>48</v>
      </c>
      <c r="L832" s="9">
        <v>13</v>
      </c>
      <c r="M832" s="9"/>
      <c r="N832" s="9">
        <f t="shared" si="106"/>
        <v>51</v>
      </c>
      <c r="O832" s="12">
        <f t="shared" si="107"/>
        <v>0.31874999999999998</v>
      </c>
      <c r="P832" s="9" t="s">
        <v>72</v>
      </c>
      <c r="Q832" s="9"/>
      <c r="R832" s="9"/>
      <c r="S832" s="9"/>
      <c r="T832" s="9"/>
      <c r="U832" s="9"/>
      <c r="V832" s="8"/>
      <c r="W832" s="11">
        <v>0.5</v>
      </c>
      <c r="X832" s="8">
        <v>80</v>
      </c>
      <c r="Y832" s="8">
        <v>30</v>
      </c>
      <c r="Z832" s="8">
        <v>40</v>
      </c>
      <c r="AA832" s="8">
        <v>10</v>
      </c>
      <c r="AB832" s="8">
        <v>0</v>
      </c>
      <c r="AC832" s="9">
        <f t="shared" si="111"/>
        <v>70</v>
      </c>
      <c r="AD832" s="12">
        <f t="shared" si="112"/>
        <v>0.4375</v>
      </c>
      <c r="AE832" s="9" t="s">
        <v>72</v>
      </c>
      <c r="AF832" s="8"/>
      <c r="AG832" s="8"/>
      <c r="AH832" s="8"/>
      <c r="AI832" s="8"/>
      <c r="AJ832" s="8"/>
      <c r="AK832" s="13">
        <f t="shared" si="108"/>
        <v>0.45937499999999998</v>
      </c>
      <c r="AL832" s="13">
        <f t="shared" si="109"/>
        <v>-0.140625</v>
      </c>
      <c r="AM832" s="14">
        <f t="shared" si="110"/>
        <v>-22.5</v>
      </c>
    </row>
    <row r="833" spans="1:39" x14ac:dyDescent="0.2">
      <c r="A833" s="8"/>
      <c r="B833" s="8" t="s">
        <v>362</v>
      </c>
      <c r="C833" s="8" t="s">
        <v>373</v>
      </c>
      <c r="D833" s="9">
        <v>41</v>
      </c>
      <c r="E833" s="10" t="s">
        <v>28</v>
      </c>
      <c r="F833" s="10" t="s">
        <v>29</v>
      </c>
      <c r="G833" s="10" t="s">
        <v>29</v>
      </c>
      <c r="H833" s="11">
        <v>0.5</v>
      </c>
      <c r="I833" s="9">
        <v>80</v>
      </c>
      <c r="J833" s="9">
        <v>45</v>
      </c>
      <c r="K833" s="9">
        <v>22</v>
      </c>
      <c r="L833" s="9">
        <v>13</v>
      </c>
      <c r="M833" s="9"/>
      <c r="N833" s="9">
        <f t="shared" si="106"/>
        <v>103</v>
      </c>
      <c r="O833" s="12">
        <f t="shared" si="107"/>
        <v>0.64375000000000004</v>
      </c>
      <c r="P833" s="9" t="s">
        <v>30</v>
      </c>
      <c r="Q833" s="9">
        <v>11</v>
      </c>
      <c r="R833" s="9">
        <v>5</v>
      </c>
      <c r="S833" s="9">
        <v>6</v>
      </c>
      <c r="T833" s="9">
        <v>0</v>
      </c>
      <c r="U833" s="9">
        <v>0.45500000000000002</v>
      </c>
      <c r="V833" s="8"/>
      <c r="W833" s="11">
        <v>0.5</v>
      </c>
      <c r="X833" s="8">
        <v>80</v>
      </c>
      <c r="Y833" s="8">
        <v>41</v>
      </c>
      <c r="Z833" s="8">
        <v>29</v>
      </c>
      <c r="AA833" s="8">
        <v>10</v>
      </c>
      <c r="AB833" s="8">
        <v>0</v>
      </c>
      <c r="AC833" s="9">
        <f t="shared" si="111"/>
        <v>92</v>
      </c>
      <c r="AD833" s="12">
        <f t="shared" si="112"/>
        <v>0.57499999999999996</v>
      </c>
      <c r="AE833" s="9" t="s">
        <v>43</v>
      </c>
      <c r="AF833" s="8">
        <v>17</v>
      </c>
      <c r="AG833" s="8">
        <v>10</v>
      </c>
      <c r="AH833" s="8">
        <v>7</v>
      </c>
      <c r="AI833" s="8">
        <v>0</v>
      </c>
      <c r="AJ833" s="8">
        <v>0.58799999999999997</v>
      </c>
      <c r="AK833" s="13">
        <f t="shared" si="108"/>
        <v>0.54874999999999996</v>
      </c>
      <c r="AL833" s="13">
        <f t="shared" si="109"/>
        <v>9.5000000000000084E-2</v>
      </c>
      <c r="AM833" s="14">
        <f t="shared" si="110"/>
        <v>15.200000000000003</v>
      </c>
    </row>
    <row r="834" spans="1:39" x14ac:dyDescent="0.2">
      <c r="A834" s="8"/>
      <c r="B834" s="8" t="s">
        <v>352</v>
      </c>
      <c r="C834" s="8" t="s">
        <v>373</v>
      </c>
      <c r="D834" s="9">
        <v>45</v>
      </c>
      <c r="E834" s="10" t="s">
        <v>28</v>
      </c>
      <c r="F834" s="10" t="s">
        <v>264</v>
      </c>
      <c r="G834" s="10" t="s">
        <v>264</v>
      </c>
      <c r="H834" s="11">
        <v>0.5</v>
      </c>
      <c r="I834" s="9">
        <v>50</v>
      </c>
      <c r="J834" s="9">
        <v>21</v>
      </c>
      <c r="K834" s="9">
        <v>24</v>
      </c>
      <c r="L834" s="9">
        <v>5</v>
      </c>
      <c r="M834" s="9"/>
      <c r="N834" s="9">
        <f t="shared" si="106"/>
        <v>47</v>
      </c>
      <c r="O834" s="12">
        <f t="shared" si="107"/>
        <v>0.47</v>
      </c>
      <c r="P834" s="9" t="s">
        <v>35</v>
      </c>
      <c r="Q834" s="9"/>
      <c r="R834" s="9"/>
      <c r="S834" s="9"/>
      <c r="T834" s="9"/>
      <c r="U834" s="9"/>
      <c r="V834" s="8"/>
      <c r="W834" s="11">
        <v>0.5</v>
      </c>
      <c r="X834" s="8">
        <v>80</v>
      </c>
      <c r="Y834" s="8">
        <v>29</v>
      </c>
      <c r="Z834" s="8">
        <v>45</v>
      </c>
      <c r="AA834" s="8">
        <v>6</v>
      </c>
      <c r="AB834" s="8">
        <v>0</v>
      </c>
      <c r="AC834" s="9">
        <f t="shared" si="111"/>
        <v>64</v>
      </c>
      <c r="AD834" s="12">
        <f t="shared" si="112"/>
        <v>0.4</v>
      </c>
      <c r="AE834" s="9" t="s">
        <v>69</v>
      </c>
      <c r="AF834" s="8"/>
      <c r="AG834" s="8"/>
      <c r="AH834" s="8"/>
      <c r="AI834" s="8"/>
      <c r="AJ834" s="8"/>
      <c r="AK834" s="13">
        <f t="shared" si="108"/>
        <v>0.435</v>
      </c>
      <c r="AL834" s="13">
        <f t="shared" si="109"/>
        <v>3.4999999999999976E-2</v>
      </c>
      <c r="AM834" s="14">
        <f t="shared" si="110"/>
        <v>3.5</v>
      </c>
    </row>
    <row r="835" spans="1:39" x14ac:dyDescent="0.2">
      <c r="A835" s="8"/>
      <c r="B835" s="8" t="s">
        <v>359</v>
      </c>
      <c r="C835" s="8" t="s">
        <v>373</v>
      </c>
      <c r="D835" s="9">
        <v>35</v>
      </c>
      <c r="E835" s="10" t="s">
        <v>28</v>
      </c>
      <c r="F835" s="10" t="s">
        <v>264</v>
      </c>
      <c r="G835" s="10" t="s">
        <v>264</v>
      </c>
      <c r="H835" s="11">
        <v>0.5</v>
      </c>
      <c r="I835" s="9">
        <v>30</v>
      </c>
      <c r="J835" s="9">
        <v>17</v>
      </c>
      <c r="K835" s="9">
        <v>12</v>
      </c>
      <c r="L835" s="9">
        <v>1</v>
      </c>
      <c r="M835" s="9"/>
      <c r="N835" s="9">
        <f t="shared" ref="N835:N898" si="113">2*J835+L835+M835</f>
        <v>35</v>
      </c>
      <c r="O835" s="12">
        <f t="shared" ref="O835:O898" si="114">N835/SUM(J835:M835)/2</f>
        <v>0.58333333333333337</v>
      </c>
      <c r="P835" s="9" t="s">
        <v>35</v>
      </c>
      <c r="Q835" s="9">
        <v>20</v>
      </c>
      <c r="R835" s="9">
        <v>11</v>
      </c>
      <c r="S835" s="9">
        <v>9</v>
      </c>
      <c r="T835" s="9">
        <v>0</v>
      </c>
      <c r="U835" s="9">
        <v>0.55000000000000004</v>
      </c>
      <c r="V835" s="8"/>
      <c r="W835" s="11">
        <v>0.5</v>
      </c>
      <c r="X835" s="8">
        <v>80</v>
      </c>
      <c r="Y835" s="8">
        <v>29</v>
      </c>
      <c r="Z835" s="8">
        <v>45</v>
      </c>
      <c r="AA835" s="8">
        <v>6</v>
      </c>
      <c r="AB835" s="8">
        <v>0</v>
      </c>
      <c r="AC835" s="9">
        <f t="shared" si="111"/>
        <v>64</v>
      </c>
      <c r="AD835" s="12">
        <f t="shared" si="112"/>
        <v>0.4</v>
      </c>
      <c r="AE835" s="9" t="s">
        <v>69</v>
      </c>
      <c r="AF835" s="8"/>
      <c r="AG835" s="8"/>
      <c r="AH835" s="8"/>
      <c r="AI835" s="8"/>
      <c r="AJ835" s="8"/>
      <c r="AK835" s="13">
        <f t="shared" ref="AK835:AK898" si="115">IF(X835&lt;&gt;" ",(AD835-$AO$1*(AD835-W835))*(H835/W835),$AO$2)</f>
        <v>0.435</v>
      </c>
      <c r="AL835" s="13">
        <f t="shared" ref="AL835:AL898" si="116">O835-AK835</f>
        <v>0.14833333333333337</v>
      </c>
      <c r="AM835" s="14">
        <f t="shared" ref="AM835:AM898" si="117">N835-AK835*I835*2</f>
        <v>8.8999999999999986</v>
      </c>
    </row>
    <row r="836" spans="1:39" x14ac:dyDescent="0.2">
      <c r="A836" s="8"/>
      <c r="B836" s="8" t="s">
        <v>368</v>
      </c>
      <c r="C836" s="8" t="s">
        <v>373</v>
      </c>
      <c r="D836" s="9">
        <v>44</v>
      </c>
      <c r="E836" s="10" t="s">
        <v>28</v>
      </c>
      <c r="F836" s="10" t="s">
        <v>247</v>
      </c>
      <c r="G836" s="10" t="s">
        <v>247</v>
      </c>
      <c r="H836" s="11">
        <v>0.5</v>
      </c>
      <c r="I836" s="9">
        <v>80</v>
      </c>
      <c r="J836" s="9">
        <v>39</v>
      </c>
      <c r="K836" s="9">
        <v>31</v>
      </c>
      <c r="L836" s="9">
        <v>10</v>
      </c>
      <c r="M836" s="9"/>
      <c r="N836" s="9">
        <f t="shared" si="113"/>
        <v>88</v>
      </c>
      <c r="O836" s="12">
        <f t="shared" si="114"/>
        <v>0.55000000000000004</v>
      </c>
      <c r="P836" s="9" t="s">
        <v>30</v>
      </c>
      <c r="Q836" s="9">
        <v>6</v>
      </c>
      <c r="R836" s="9">
        <v>2</v>
      </c>
      <c r="S836" s="9">
        <v>4</v>
      </c>
      <c r="T836" s="9">
        <v>0</v>
      </c>
      <c r="U836" s="9">
        <v>0.33300000000000002</v>
      </c>
      <c r="V836" s="8"/>
      <c r="W836" s="11">
        <v>0.5</v>
      </c>
      <c r="X836" s="8">
        <v>80</v>
      </c>
      <c r="Y836" s="8">
        <v>35</v>
      </c>
      <c r="Z836" s="8">
        <v>33</v>
      </c>
      <c r="AA836" s="8">
        <v>12</v>
      </c>
      <c r="AB836" s="8">
        <v>0</v>
      </c>
      <c r="AC836" s="9">
        <f t="shared" si="111"/>
        <v>82</v>
      </c>
      <c r="AD836" s="12">
        <f t="shared" si="112"/>
        <v>0.51249999999999996</v>
      </c>
      <c r="AE836" s="9" t="s">
        <v>39</v>
      </c>
      <c r="AF836" s="8">
        <v>14</v>
      </c>
      <c r="AG836" s="8">
        <v>7</v>
      </c>
      <c r="AH836" s="8">
        <v>7</v>
      </c>
      <c r="AI836" s="8">
        <v>0</v>
      </c>
      <c r="AJ836" s="8">
        <v>0.5</v>
      </c>
      <c r="AK836" s="13">
        <f t="shared" si="115"/>
        <v>0.50812499999999994</v>
      </c>
      <c r="AL836" s="13">
        <f t="shared" si="116"/>
        <v>4.1875000000000107E-2</v>
      </c>
      <c r="AM836" s="14">
        <f t="shared" si="117"/>
        <v>6.7000000000000171</v>
      </c>
    </row>
    <row r="837" spans="1:39" x14ac:dyDescent="0.2">
      <c r="A837" s="8"/>
      <c r="B837" s="8" t="s">
        <v>325</v>
      </c>
      <c r="C837" s="8" t="s">
        <v>373</v>
      </c>
      <c r="D837" s="9">
        <v>41</v>
      </c>
      <c r="E837" s="10" t="s">
        <v>28</v>
      </c>
      <c r="F837" s="10" t="s">
        <v>92</v>
      </c>
      <c r="G837" s="10" t="s">
        <v>92</v>
      </c>
      <c r="H837" s="11">
        <v>0.5</v>
      </c>
      <c r="I837" s="9">
        <v>80</v>
      </c>
      <c r="J837" s="9">
        <v>36</v>
      </c>
      <c r="K837" s="9">
        <v>34</v>
      </c>
      <c r="L837" s="9">
        <v>10</v>
      </c>
      <c r="M837" s="9"/>
      <c r="N837" s="9">
        <f t="shared" si="113"/>
        <v>82</v>
      </c>
      <c r="O837" s="12">
        <f t="shared" si="114"/>
        <v>0.51249999999999996</v>
      </c>
      <c r="P837" s="9" t="s">
        <v>72</v>
      </c>
      <c r="Q837" s="9"/>
      <c r="R837" s="9"/>
      <c r="S837" s="9"/>
      <c r="T837" s="9"/>
      <c r="U837" s="9"/>
      <c r="V837" s="8"/>
      <c r="W837" s="11">
        <v>0.5</v>
      </c>
      <c r="X837" s="8">
        <v>80</v>
      </c>
      <c r="Y837" s="8">
        <v>34</v>
      </c>
      <c r="Z837" s="8">
        <v>38</v>
      </c>
      <c r="AA837" s="8">
        <v>8</v>
      </c>
      <c r="AB837" s="8">
        <v>0</v>
      </c>
      <c r="AC837" s="9">
        <f t="shared" si="111"/>
        <v>76</v>
      </c>
      <c r="AD837" s="12">
        <f t="shared" si="112"/>
        <v>0.47499999999999998</v>
      </c>
      <c r="AE837" s="9" t="s">
        <v>35</v>
      </c>
      <c r="AF837" s="8">
        <v>6</v>
      </c>
      <c r="AG837" s="8">
        <v>2</v>
      </c>
      <c r="AH837" s="8">
        <v>4</v>
      </c>
      <c r="AI837" s="8">
        <v>0</v>
      </c>
      <c r="AJ837" s="8">
        <v>0.33300000000000002</v>
      </c>
      <c r="AK837" s="13">
        <f t="shared" si="115"/>
        <v>0.48375000000000001</v>
      </c>
      <c r="AL837" s="13">
        <f t="shared" si="116"/>
        <v>2.8749999999999942E-2</v>
      </c>
      <c r="AM837" s="14">
        <f t="shared" si="117"/>
        <v>4.5999999999999943</v>
      </c>
    </row>
    <row r="838" spans="1:39" x14ac:dyDescent="0.2">
      <c r="A838" s="8"/>
      <c r="B838" s="8" t="s">
        <v>353</v>
      </c>
      <c r="C838" s="8" t="s">
        <v>373</v>
      </c>
      <c r="D838" s="9">
        <v>38</v>
      </c>
      <c r="E838" s="10" t="s">
        <v>28</v>
      </c>
      <c r="F838" s="10" t="s">
        <v>207</v>
      </c>
      <c r="G838" s="10" t="s">
        <v>207</v>
      </c>
      <c r="H838" s="11">
        <v>0.5</v>
      </c>
      <c r="I838" s="9">
        <v>80</v>
      </c>
      <c r="J838" s="9">
        <v>38</v>
      </c>
      <c r="K838" s="9">
        <v>33</v>
      </c>
      <c r="L838" s="9">
        <v>9</v>
      </c>
      <c r="M838" s="9"/>
      <c r="N838" s="9">
        <f t="shared" si="113"/>
        <v>85</v>
      </c>
      <c r="O838" s="12">
        <f t="shared" si="114"/>
        <v>0.53125</v>
      </c>
      <c r="P838" s="9" t="s">
        <v>39</v>
      </c>
      <c r="Q838" s="9">
        <v>7</v>
      </c>
      <c r="R838" s="9">
        <v>3</v>
      </c>
      <c r="S838" s="9">
        <v>4</v>
      </c>
      <c r="T838" s="9">
        <v>0</v>
      </c>
      <c r="U838" s="9">
        <v>0.42899999999999999</v>
      </c>
      <c r="V838" s="8"/>
      <c r="W838" s="11">
        <v>0.5</v>
      </c>
      <c r="X838" s="8">
        <v>80</v>
      </c>
      <c r="Y838" s="8">
        <v>46</v>
      </c>
      <c r="Z838" s="8">
        <v>26</v>
      </c>
      <c r="AA838" s="8">
        <v>8</v>
      </c>
      <c r="AB838" s="8">
        <v>0</v>
      </c>
      <c r="AC838" s="9">
        <f t="shared" si="111"/>
        <v>100</v>
      </c>
      <c r="AD838" s="12">
        <f t="shared" si="112"/>
        <v>0.625</v>
      </c>
      <c r="AE838" s="9" t="s">
        <v>30</v>
      </c>
      <c r="AF838" s="8">
        <v>26</v>
      </c>
      <c r="AG838" s="8">
        <v>15</v>
      </c>
      <c r="AH838" s="8">
        <v>11</v>
      </c>
      <c r="AI838" s="8">
        <v>0</v>
      </c>
      <c r="AJ838" s="8">
        <v>0.57699999999999996</v>
      </c>
      <c r="AK838" s="13">
        <f t="shared" si="115"/>
        <v>0.58125000000000004</v>
      </c>
      <c r="AL838" s="13">
        <f t="shared" si="116"/>
        <v>-5.0000000000000044E-2</v>
      </c>
      <c r="AM838" s="14">
        <f t="shared" si="117"/>
        <v>-8</v>
      </c>
    </row>
    <row r="839" spans="1:39" x14ac:dyDescent="0.2">
      <c r="A839" s="8"/>
      <c r="B839" s="8" t="s">
        <v>377</v>
      </c>
      <c r="C839" s="8" t="s">
        <v>373</v>
      </c>
      <c r="D839" s="9">
        <v>43</v>
      </c>
      <c r="E839" s="10" t="s">
        <v>28</v>
      </c>
      <c r="F839" s="10" t="s">
        <v>208</v>
      </c>
      <c r="G839" s="10" t="s">
        <v>208</v>
      </c>
      <c r="H839" s="11">
        <v>0.5</v>
      </c>
      <c r="I839" s="9">
        <v>80</v>
      </c>
      <c r="J839" s="9">
        <v>36</v>
      </c>
      <c r="K839" s="9">
        <v>35</v>
      </c>
      <c r="L839" s="9">
        <v>9</v>
      </c>
      <c r="M839" s="9"/>
      <c r="N839" s="9">
        <f t="shared" si="113"/>
        <v>81</v>
      </c>
      <c r="O839" s="12">
        <f t="shared" si="114"/>
        <v>0.50624999999999998</v>
      </c>
      <c r="P839" s="9" t="s">
        <v>69</v>
      </c>
      <c r="Q839" s="9"/>
      <c r="R839" s="9"/>
      <c r="S839" s="9"/>
      <c r="T839" s="9"/>
      <c r="U839" s="9"/>
      <c r="V839" s="8"/>
      <c r="W839" s="11">
        <v>0.5</v>
      </c>
      <c r="X839" s="8">
        <v>80</v>
      </c>
      <c r="Y839" s="8">
        <v>30</v>
      </c>
      <c r="Z839" s="8">
        <v>38</v>
      </c>
      <c r="AA839" s="8">
        <v>12</v>
      </c>
      <c r="AB839" s="8">
        <v>0</v>
      </c>
      <c r="AC839" s="9">
        <f t="shared" si="111"/>
        <v>72</v>
      </c>
      <c r="AD839" s="12">
        <f t="shared" si="112"/>
        <v>0.45</v>
      </c>
      <c r="AE839" s="9" t="s">
        <v>72</v>
      </c>
      <c r="AF839" s="8"/>
      <c r="AG839" s="8"/>
      <c r="AH839" s="8"/>
      <c r="AI839" s="8"/>
      <c r="AJ839" s="8"/>
      <c r="AK839" s="13">
        <f t="shared" si="115"/>
        <v>0.46750000000000003</v>
      </c>
      <c r="AL839" s="13">
        <f t="shared" si="116"/>
        <v>3.8749999999999951E-2</v>
      </c>
      <c r="AM839" s="14">
        <f t="shared" si="117"/>
        <v>6.1999999999999886</v>
      </c>
    </row>
    <row r="840" spans="1:39" x14ac:dyDescent="0.2">
      <c r="A840" s="8"/>
      <c r="B840" s="8" t="s">
        <v>378</v>
      </c>
      <c r="C840" s="8" t="s">
        <v>373</v>
      </c>
      <c r="D840" s="9">
        <v>34</v>
      </c>
      <c r="E840" s="10" t="s">
        <v>28</v>
      </c>
      <c r="F840" s="10" t="s">
        <v>308</v>
      </c>
      <c r="G840" s="10" t="s">
        <v>309</v>
      </c>
      <c r="H840" s="11">
        <v>0.5</v>
      </c>
      <c r="I840" s="9">
        <v>24</v>
      </c>
      <c r="J840" s="9">
        <v>10</v>
      </c>
      <c r="K840" s="9">
        <v>13</v>
      </c>
      <c r="L840" s="9">
        <v>1</v>
      </c>
      <c r="M840" s="9"/>
      <c r="N840" s="9">
        <f t="shared" si="113"/>
        <v>21</v>
      </c>
      <c r="O840" s="12">
        <f t="shared" si="114"/>
        <v>0.4375</v>
      </c>
      <c r="P840" s="9" t="s">
        <v>72</v>
      </c>
      <c r="Q840" s="9"/>
      <c r="R840" s="9"/>
      <c r="S840" s="9"/>
      <c r="T840" s="9"/>
      <c r="U840" s="9"/>
      <c r="V840" s="8"/>
      <c r="W840" s="11">
        <v>0.5</v>
      </c>
      <c r="X840" s="8">
        <v>80</v>
      </c>
      <c r="Y840" s="8">
        <v>31</v>
      </c>
      <c r="Z840" s="8">
        <v>39</v>
      </c>
      <c r="AA840" s="8">
        <v>10</v>
      </c>
      <c r="AB840" s="8">
        <v>0</v>
      </c>
      <c r="AC840" s="9">
        <f t="shared" si="111"/>
        <v>72</v>
      </c>
      <c r="AD840" s="12">
        <f t="shared" si="112"/>
        <v>0.45</v>
      </c>
      <c r="AE840" s="9" t="s">
        <v>35</v>
      </c>
      <c r="AF840" s="8">
        <v>13</v>
      </c>
      <c r="AG840" s="8">
        <v>7</v>
      </c>
      <c r="AH840" s="8">
        <v>6</v>
      </c>
      <c r="AI840" s="8">
        <v>0</v>
      </c>
      <c r="AJ840" s="8">
        <v>0.53800000000000003</v>
      </c>
      <c r="AK840" s="13">
        <f t="shared" si="115"/>
        <v>0.46750000000000003</v>
      </c>
      <c r="AL840" s="13">
        <f t="shared" si="116"/>
        <v>-3.0000000000000027E-2</v>
      </c>
      <c r="AM840" s="14">
        <f t="shared" si="117"/>
        <v>-1.4400000000000013</v>
      </c>
    </row>
    <row r="841" spans="1:39" x14ac:dyDescent="0.2">
      <c r="A841" s="8"/>
      <c r="B841" s="8" t="s">
        <v>379</v>
      </c>
      <c r="C841" s="8" t="s">
        <v>373</v>
      </c>
      <c r="D841" s="9">
        <v>38</v>
      </c>
      <c r="E841" s="10" t="s">
        <v>28</v>
      </c>
      <c r="F841" s="10" t="s">
        <v>308</v>
      </c>
      <c r="G841" s="10" t="s">
        <v>309</v>
      </c>
      <c r="H841" s="11">
        <v>0.5</v>
      </c>
      <c r="I841" s="9">
        <v>56</v>
      </c>
      <c r="J841" s="9">
        <v>22</v>
      </c>
      <c r="K841" s="9">
        <v>30</v>
      </c>
      <c r="L841" s="9">
        <v>4</v>
      </c>
      <c r="M841" s="9"/>
      <c r="N841" s="9">
        <f t="shared" si="113"/>
        <v>48</v>
      </c>
      <c r="O841" s="12">
        <f t="shared" si="114"/>
        <v>0.42857142857142855</v>
      </c>
      <c r="P841" s="9" t="s">
        <v>72</v>
      </c>
      <c r="Q841" s="9"/>
      <c r="R841" s="9"/>
      <c r="S841" s="9"/>
      <c r="T841" s="9"/>
      <c r="U841" s="9"/>
      <c r="V841" s="8"/>
      <c r="W841" s="11">
        <v>0.5</v>
      </c>
      <c r="X841" s="8">
        <v>80</v>
      </c>
      <c r="Y841" s="8">
        <v>31</v>
      </c>
      <c r="Z841" s="8">
        <v>39</v>
      </c>
      <c r="AA841" s="8">
        <v>10</v>
      </c>
      <c r="AB841" s="8">
        <v>0</v>
      </c>
      <c r="AC841" s="9">
        <f t="shared" si="111"/>
        <v>72</v>
      </c>
      <c r="AD841" s="12">
        <f t="shared" si="112"/>
        <v>0.45</v>
      </c>
      <c r="AE841" s="9" t="s">
        <v>35</v>
      </c>
      <c r="AF841" s="8">
        <v>13</v>
      </c>
      <c r="AG841" s="8">
        <v>7</v>
      </c>
      <c r="AH841" s="8">
        <v>6</v>
      </c>
      <c r="AI841" s="8">
        <v>0</v>
      </c>
      <c r="AJ841" s="8">
        <v>0.53800000000000003</v>
      </c>
      <c r="AK841" s="13">
        <f t="shared" si="115"/>
        <v>0.46750000000000003</v>
      </c>
      <c r="AL841" s="13">
        <f t="shared" si="116"/>
        <v>-3.8928571428571479E-2</v>
      </c>
      <c r="AM841" s="14">
        <f t="shared" si="117"/>
        <v>-4.3599999999999994</v>
      </c>
    </row>
    <row r="842" spans="1:39" x14ac:dyDescent="0.2">
      <c r="A842" s="8"/>
      <c r="B842" s="8" t="s">
        <v>371</v>
      </c>
      <c r="C842" s="8" t="s">
        <v>373</v>
      </c>
      <c r="D842" s="9">
        <v>35</v>
      </c>
      <c r="E842" s="10" t="s">
        <v>28</v>
      </c>
      <c r="F842" s="10" t="s">
        <v>209</v>
      </c>
      <c r="G842" s="10" t="s">
        <v>209</v>
      </c>
      <c r="H842" s="11">
        <v>0.5</v>
      </c>
      <c r="I842" s="9">
        <v>80</v>
      </c>
      <c r="J842" s="9">
        <v>34</v>
      </c>
      <c r="K842" s="9">
        <v>38</v>
      </c>
      <c r="L842" s="9">
        <v>8</v>
      </c>
      <c r="M842" s="9"/>
      <c r="N842" s="9">
        <f t="shared" si="113"/>
        <v>76</v>
      </c>
      <c r="O842" s="12">
        <f t="shared" si="114"/>
        <v>0.47499999999999998</v>
      </c>
      <c r="P842" s="9" t="s">
        <v>43</v>
      </c>
      <c r="Q842" s="9">
        <v>10</v>
      </c>
      <c r="R842" s="9">
        <v>5</v>
      </c>
      <c r="S842" s="9">
        <v>5</v>
      </c>
      <c r="T842" s="9">
        <v>0</v>
      </c>
      <c r="U842" s="9">
        <v>0.5</v>
      </c>
      <c r="V842" s="8"/>
      <c r="W842" s="11">
        <v>0.5</v>
      </c>
      <c r="X842" s="8">
        <v>80</v>
      </c>
      <c r="Y842" s="8">
        <v>32</v>
      </c>
      <c r="Z842" s="8">
        <v>33</v>
      </c>
      <c r="AA842" s="8">
        <v>15</v>
      </c>
      <c r="AB842" s="8">
        <v>0</v>
      </c>
      <c r="AC842" s="9">
        <f t="shared" si="111"/>
        <v>79</v>
      </c>
      <c r="AD842" s="12">
        <f t="shared" si="112"/>
        <v>0.49375000000000002</v>
      </c>
      <c r="AE842" s="9" t="s">
        <v>30</v>
      </c>
      <c r="AF842" s="8">
        <v>6</v>
      </c>
      <c r="AG842" s="8">
        <v>2</v>
      </c>
      <c r="AH842" s="8">
        <v>4</v>
      </c>
      <c r="AI842" s="8">
        <v>0</v>
      </c>
      <c r="AJ842" s="8">
        <v>0.33300000000000002</v>
      </c>
      <c r="AK842" s="13">
        <f t="shared" si="115"/>
        <v>0.49593750000000003</v>
      </c>
      <c r="AL842" s="13">
        <f t="shared" si="116"/>
        <v>-2.0937500000000053E-2</v>
      </c>
      <c r="AM842" s="14">
        <f t="shared" si="117"/>
        <v>-3.3500000000000085</v>
      </c>
    </row>
    <row r="843" spans="1:39" x14ac:dyDescent="0.2">
      <c r="A843" s="8"/>
      <c r="B843" s="8" t="s">
        <v>372</v>
      </c>
      <c r="C843" s="8" t="s">
        <v>373</v>
      </c>
      <c r="D843" s="9">
        <v>55</v>
      </c>
      <c r="E843" s="10" t="s">
        <v>28</v>
      </c>
      <c r="F843" s="10" t="s">
        <v>41</v>
      </c>
      <c r="G843" s="10" t="s">
        <v>41</v>
      </c>
      <c r="H843" s="11">
        <v>0.5</v>
      </c>
      <c r="I843" s="9">
        <v>80</v>
      </c>
      <c r="J843" s="9">
        <v>21</v>
      </c>
      <c r="K843" s="9">
        <v>49</v>
      </c>
      <c r="L843" s="9">
        <v>10</v>
      </c>
      <c r="M843" s="9"/>
      <c r="N843" s="9">
        <f t="shared" si="113"/>
        <v>52</v>
      </c>
      <c r="O843" s="12">
        <f t="shared" si="114"/>
        <v>0.32500000000000001</v>
      </c>
      <c r="P843" s="9" t="s">
        <v>35</v>
      </c>
      <c r="Q843" s="9">
        <v>6</v>
      </c>
      <c r="R843" s="9">
        <v>2</v>
      </c>
      <c r="S843" s="9">
        <v>4</v>
      </c>
      <c r="T843" s="9">
        <v>0</v>
      </c>
      <c r="U843" s="9">
        <v>0.33300000000000002</v>
      </c>
      <c r="V843" s="8"/>
      <c r="W843" s="11">
        <v>0.5</v>
      </c>
      <c r="X843" s="8">
        <v>80</v>
      </c>
      <c r="Y843" s="8">
        <v>32</v>
      </c>
      <c r="Z843" s="8">
        <v>42</v>
      </c>
      <c r="AA843" s="8">
        <v>6</v>
      </c>
      <c r="AB843" s="8">
        <v>0</v>
      </c>
      <c r="AC843" s="9">
        <f t="shared" si="111"/>
        <v>70</v>
      </c>
      <c r="AD843" s="12">
        <f t="shared" si="112"/>
        <v>0.4375</v>
      </c>
      <c r="AE843" s="9" t="s">
        <v>35</v>
      </c>
      <c r="AF843" s="8">
        <v>13</v>
      </c>
      <c r="AG843" s="8">
        <v>7</v>
      </c>
      <c r="AH843" s="8">
        <v>6</v>
      </c>
      <c r="AI843" s="8">
        <v>0</v>
      </c>
      <c r="AJ843" s="8">
        <v>0.53800000000000003</v>
      </c>
      <c r="AK843" s="13">
        <f t="shared" si="115"/>
        <v>0.45937499999999998</v>
      </c>
      <c r="AL843" s="13">
        <f t="shared" si="116"/>
        <v>-0.13437499999999997</v>
      </c>
      <c r="AM843" s="14">
        <f t="shared" si="117"/>
        <v>-21.5</v>
      </c>
    </row>
    <row r="844" spans="1:39" x14ac:dyDescent="0.2">
      <c r="A844" s="8"/>
      <c r="B844" s="8" t="s">
        <v>295</v>
      </c>
      <c r="C844" s="8" t="s">
        <v>373</v>
      </c>
      <c r="D844" s="9">
        <v>46</v>
      </c>
      <c r="E844" s="10" t="s">
        <v>28</v>
      </c>
      <c r="F844" s="10" t="s">
        <v>233</v>
      </c>
      <c r="G844" s="10" t="s">
        <v>233</v>
      </c>
      <c r="H844" s="11">
        <v>0.5</v>
      </c>
      <c r="I844" s="9">
        <v>80</v>
      </c>
      <c r="J844" s="9">
        <v>25</v>
      </c>
      <c r="K844" s="9">
        <v>46</v>
      </c>
      <c r="L844" s="9">
        <v>9</v>
      </c>
      <c r="M844" s="9"/>
      <c r="N844" s="9">
        <f t="shared" si="113"/>
        <v>59</v>
      </c>
      <c r="O844" s="12">
        <f t="shared" si="114"/>
        <v>0.36875000000000002</v>
      </c>
      <c r="P844" s="9" t="s">
        <v>72</v>
      </c>
      <c r="Q844" s="9"/>
      <c r="R844" s="9"/>
      <c r="S844" s="9"/>
      <c r="T844" s="9"/>
      <c r="U844" s="9"/>
      <c r="V844" s="8"/>
      <c r="W844" s="11">
        <v>0.5</v>
      </c>
      <c r="X844" s="8">
        <v>80</v>
      </c>
      <c r="Y844" s="8">
        <v>29</v>
      </c>
      <c r="Z844" s="8">
        <v>43</v>
      </c>
      <c r="AA844" s="8">
        <v>8</v>
      </c>
      <c r="AB844" s="8">
        <v>0</v>
      </c>
      <c r="AC844" s="9">
        <f t="shared" si="111"/>
        <v>66</v>
      </c>
      <c r="AD844" s="12">
        <f t="shared" si="112"/>
        <v>0.41249999999999998</v>
      </c>
      <c r="AE844" s="9" t="s">
        <v>72</v>
      </c>
      <c r="AF844" s="8"/>
      <c r="AG844" s="8"/>
      <c r="AH844" s="8"/>
      <c r="AI844" s="8"/>
      <c r="AJ844" s="8"/>
      <c r="AK844" s="13">
        <f t="shared" si="115"/>
        <v>0.44312499999999999</v>
      </c>
      <c r="AL844" s="13">
        <f t="shared" si="116"/>
        <v>-7.4374999999999969E-2</v>
      </c>
      <c r="AM844" s="14">
        <f t="shared" si="117"/>
        <v>-11.900000000000006</v>
      </c>
    </row>
    <row r="845" spans="1:39" x14ac:dyDescent="0.2">
      <c r="A845" s="8"/>
      <c r="B845" s="8" t="s">
        <v>355</v>
      </c>
      <c r="C845" s="8" t="s">
        <v>373</v>
      </c>
      <c r="D845" s="9">
        <v>37</v>
      </c>
      <c r="E845" s="10" t="s">
        <v>28</v>
      </c>
      <c r="F845" s="10" t="s">
        <v>313</v>
      </c>
      <c r="G845" s="10" t="s">
        <v>314</v>
      </c>
      <c r="H845" s="11">
        <v>0.5</v>
      </c>
      <c r="I845" s="9">
        <v>80</v>
      </c>
      <c r="J845" s="9">
        <v>33</v>
      </c>
      <c r="K845" s="9">
        <v>36</v>
      </c>
      <c r="L845" s="9">
        <v>11</v>
      </c>
      <c r="M845" s="9"/>
      <c r="N845" s="9">
        <f t="shared" si="113"/>
        <v>77</v>
      </c>
      <c r="O845" s="12">
        <f t="shared" si="114"/>
        <v>0.48125000000000001</v>
      </c>
      <c r="P845" s="9" t="s">
        <v>39</v>
      </c>
      <c r="Q845" s="9">
        <v>5</v>
      </c>
      <c r="R845" s="9">
        <v>1</v>
      </c>
      <c r="S845" s="9">
        <v>4</v>
      </c>
      <c r="T845" s="9">
        <v>0</v>
      </c>
      <c r="U845" s="9">
        <v>0.2</v>
      </c>
      <c r="V845" s="8"/>
      <c r="W845" s="11">
        <v>0.5</v>
      </c>
      <c r="X845" s="8">
        <v>80</v>
      </c>
      <c r="Y845" s="8">
        <v>40</v>
      </c>
      <c r="Z845" s="8">
        <v>32</v>
      </c>
      <c r="AA845" s="8">
        <v>8</v>
      </c>
      <c r="AB845" s="8">
        <v>0</v>
      </c>
      <c r="AC845" s="9">
        <f t="shared" si="111"/>
        <v>88</v>
      </c>
      <c r="AD845" s="12">
        <f t="shared" si="112"/>
        <v>0.55000000000000004</v>
      </c>
      <c r="AE845" s="9" t="s">
        <v>39</v>
      </c>
      <c r="AF845" s="8">
        <v>10</v>
      </c>
      <c r="AG845" s="8">
        <v>4</v>
      </c>
      <c r="AH845" s="8">
        <v>6</v>
      </c>
      <c r="AI845" s="8">
        <v>0</v>
      </c>
      <c r="AJ845" s="8">
        <v>0.4</v>
      </c>
      <c r="AK845" s="13">
        <f t="shared" si="115"/>
        <v>0.53249999999999997</v>
      </c>
      <c r="AL845" s="13">
        <f t="shared" si="116"/>
        <v>-5.1249999999999962E-2</v>
      </c>
      <c r="AM845" s="14">
        <f t="shared" si="117"/>
        <v>-8.1999999999999886</v>
      </c>
    </row>
    <row r="846" spans="1:39" x14ac:dyDescent="0.2">
      <c r="A846" s="8"/>
      <c r="B846" s="8" t="s">
        <v>336</v>
      </c>
      <c r="C846" s="8" t="s">
        <v>373</v>
      </c>
      <c r="D846" s="9">
        <v>45</v>
      </c>
      <c r="E846" s="10" t="s">
        <v>28</v>
      </c>
      <c r="F846" s="10" t="s">
        <v>267</v>
      </c>
      <c r="G846" s="10" t="s">
        <v>267</v>
      </c>
      <c r="H846" s="11">
        <v>0.5</v>
      </c>
      <c r="I846" s="9">
        <v>80</v>
      </c>
      <c r="J846" s="9">
        <v>38</v>
      </c>
      <c r="K846" s="9">
        <v>33</v>
      </c>
      <c r="L846" s="9">
        <v>9</v>
      </c>
      <c r="M846" s="9"/>
      <c r="N846" s="9">
        <f t="shared" si="113"/>
        <v>85</v>
      </c>
      <c r="O846" s="12">
        <f t="shared" si="114"/>
        <v>0.53125</v>
      </c>
      <c r="P846" s="9" t="s">
        <v>43</v>
      </c>
      <c r="Q846" s="9">
        <v>14</v>
      </c>
      <c r="R846" s="9">
        <v>7</v>
      </c>
      <c r="S846" s="9">
        <v>7</v>
      </c>
      <c r="T846" s="9">
        <v>0</v>
      </c>
      <c r="U846" s="9">
        <v>0.5</v>
      </c>
      <c r="V846" s="8"/>
      <c r="W846" s="11">
        <v>0.5</v>
      </c>
      <c r="X846" s="8">
        <v>80</v>
      </c>
      <c r="Y846" s="8">
        <v>38</v>
      </c>
      <c r="Z846" s="8">
        <v>32</v>
      </c>
      <c r="AA846" s="8">
        <v>10</v>
      </c>
      <c r="AB846" s="8">
        <v>0</v>
      </c>
      <c r="AC846" s="9">
        <f t="shared" si="111"/>
        <v>86</v>
      </c>
      <c r="AD846" s="12">
        <f t="shared" si="112"/>
        <v>0.53749999999999998</v>
      </c>
      <c r="AE846" s="9" t="s">
        <v>43</v>
      </c>
      <c r="AF846" s="8">
        <v>7</v>
      </c>
      <c r="AG846" s="8">
        <v>3</v>
      </c>
      <c r="AH846" s="8">
        <v>4</v>
      </c>
      <c r="AI846" s="8">
        <v>0</v>
      </c>
      <c r="AJ846" s="8">
        <v>0.42899999999999999</v>
      </c>
      <c r="AK846" s="13">
        <f t="shared" si="115"/>
        <v>0.52437500000000004</v>
      </c>
      <c r="AL846" s="13">
        <f t="shared" si="116"/>
        <v>6.8749999999999645E-3</v>
      </c>
      <c r="AM846" s="14">
        <f t="shared" si="117"/>
        <v>1.0999999999999943</v>
      </c>
    </row>
    <row r="847" spans="1:39" x14ac:dyDescent="0.2">
      <c r="A847" s="8"/>
      <c r="B847" s="8" t="s">
        <v>365</v>
      </c>
      <c r="C847" s="8" t="s">
        <v>380</v>
      </c>
      <c r="D847" s="9">
        <v>37</v>
      </c>
      <c r="E847" s="10" t="s">
        <v>28</v>
      </c>
      <c r="F847" s="10" t="s">
        <v>68</v>
      </c>
      <c r="G847" s="10" t="s">
        <v>68</v>
      </c>
      <c r="H847" s="11">
        <v>0.5</v>
      </c>
      <c r="I847" s="9">
        <v>80</v>
      </c>
      <c r="J847" s="9">
        <v>37</v>
      </c>
      <c r="K847" s="9">
        <v>29</v>
      </c>
      <c r="L847" s="9">
        <v>14</v>
      </c>
      <c r="M847" s="9"/>
      <c r="N847" s="9">
        <f t="shared" si="113"/>
        <v>88</v>
      </c>
      <c r="O847" s="12">
        <f t="shared" si="114"/>
        <v>0.55000000000000004</v>
      </c>
      <c r="P847" s="9" t="s">
        <v>43</v>
      </c>
      <c r="Q847" s="9">
        <v>10</v>
      </c>
      <c r="R847" s="9">
        <v>5</v>
      </c>
      <c r="S847" s="9">
        <v>5</v>
      </c>
      <c r="T847" s="9">
        <v>0</v>
      </c>
      <c r="U847" s="9">
        <v>0.5</v>
      </c>
      <c r="V847" s="8"/>
      <c r="W847" s="11">
        <v>0.5</v>
      </c>
      <c r="X847" s="8">
        <v>80</v>
      </c>
      <c r="Y847" s="8">
        <v>44</v>
      </c>
      <c r="Z847" s="8">
        <v>30</v>
      </c>
      <c r="AA847" s="8">
        <v>6</v>
      </c>
      <c r="AB847" s="8">
        <v>0</v>
      </c>
      <c r="AC847" s="9">
        <f t="shared" si="111"/>
        <v>94</v>
      </c>
      <c r="AD847" s="12">
        <f t="shared" si="112"/>
        <v>0.58750000000000002</v>
      </c>
      <c r="AE847" s="9" t="s">
        <v>43</v>
      </c>
      <c r="AF847" s="8">
        <v>23</v>
      </c>
      <c r="AG847" s="8">
        <v>12</v>
      </c>
      <c r="AH847" s="8">
        <v>10</v>
      </c>
      <c r="AI847" s="8">
        <v>1</v>
      </c>
      <c r="AJ847" s="8">
        <v>0.54300000000000004</v>
      </c>
      <c r="AK847" s="13">
        <f t="shared" si="115"/>
        <v>0.55687500000000001</v>
      </c>
      <c r="AL847" s="13">
        <f t="shared" si="116"/>
        <v>-6.8749999999999645E-3</v>
      </c>
      <c r="AM847" s="14">
        <f t="shared" si="117"/>
        <v>-1.0999999999999943</v>
      </c>
    </row>
    <row r="848" spans="1:39" x14ac:dyDescent="0.2">
      <c r="A848" s="8"/>
      <c r="B848" s="8" t="s">
        <v>363</v>
      </c>
      <c r="C848" s="8" t="s">
        <v>380</v>
      </c>
      <c r="D848" s="9">
        <v>39</v>
      </c>
      <c r="E848" s="10" t="s">
        <v>28</v>
      </c>
      <c r="F848" s="10" t="s">
        <v>225</v>
      </c>
      <c r="G848" s="10" t="s">
        <v>225</v>
      </c>
      <c r="H848" s="11">
        <v>0.5</v>
      </c>
      <c r="I848" s="9">
        <v>80</v>
      </c>
      <c r="J848" s="9">
        <v>38</v>
      </c>
      <c r="K848" s="9">
        <v>35</v>
      </c>
      <c r="L848" s="9">
        <v>7</v>
      </c>
      <c r="M848" s="9"/>
      <c r="N848" s="9">
        <f t="shared" si="113"/>
        <v>83</v>
      </c>
      <c r="O848" s="12">
        <f t="shared" si="114"/>
        <v>0.51875000000000004</v>
      </c>
      <c r="P848" s="9" t="s">
        <v>39</v>
      </c>
      <c r="Q848" s="9">
        <v>5</v>
      </c>
      <c r="R848" s="9">
        <v>1</v>
      </c>
      <c r="S848" s="9">
        <v>4</v>
      </c>
      <c r="T848" s="9">
        <v>0</v>
      </c>
      <c r="U848" s="9">
        <v>0.2</v>
      </c>
      <c r="V848" s="8"/>
      <c r="W848" s="11">
        <v>0.5</v>
      </c>
      <c r="X848" s="8">
        <v>80</v>
      </c>
      <c r="Y848" s="8">
        <v>37</v>
      </c>
      <c r="Z848" s="8">
        <v>32</v>
      </c>
      <c r="AA848" s="8">
        <v>11</v>
      </c>
      <c r="AB848" s="8">
        <v>0</v>
      </c>
      <c r="AC848" s="9">
        <f t="shared" si="111"/>
        <v>85</v>
      </c>
      <c r="AD848" s="12">
        <f t="shared" si="112"/>
        <v>0.53125</v>
      </c>
      <c r="AE848" s="9" t="s">
        <v>39</v>
      </c>
      <c r="AF848" s="8">
        <v>6</v>
      </c>
      <c r="AG848" s="8">
        <v>2</v>
      </c>
      <c r="AH848" s="8">
        <v>4</v>
      </c>
      <c r="AI848" s="8">
        <v>0</v>
      </c>
      <c r="AJ848" s="8">
        <v>0.33300000000000002</v>
      </c>
      <c r="AK848" s="13">
        <f t="shared" si="115"/>
        <v>0.52031249999999996</v>
      </c>
      <c r="AL848" s="13">
        <f t="shared" si="116"/>
        <v>-1.5624999999999112E-3</v>
      </c>
      <c r="AM848" s="14">
        <f t="shared" si="117"/>
        <v>-0.25</v>
      </c>
    </row>
    <row r="849" spans="1:39" x14ac:dyDescent="0.2">
      <c r="A849" s="8"/>
      <c r="B849" s="8" t="s">
        <v>374</v>
      </c>
      <c r="C849" s="8" t="s">
        <v>380</v>
      </c>
      <c r="D849" s="9">
        <v>45</v>
      </c>
      <c r="E849" s="10" t="s">
        <v>28</v>
      </c>
      <c r="F849" s="10" t="s">
        <v>240</v>
      </c>
      <c r="G849" s="10" t="s">
        <v>240</v>
      </c>
      <c r="H849" s="11">
        <v>0.5</v>
      </c>
      <c r="I849" s="9">
        <v>80</v>
      </c>
      <c r="J849" s="9">
        <v>54</v>
      </c>
      <c r="K849" s="9">
        <v>17</v>
      </c>
      <c r="L849" s="9">
        <v>9</v>
      </c>
      <c r="M849" s="9"/>
      <c r="N849" s="9">
        <f t="shared" si="113"/>
        <v>117</v>
      </c>
      <c r="O849" s="12">
        <f t="shared" si="114"/>
        <v>0.73124999999999996</v>
      </c>
      <c r="P849" s="9" t="s">
        <v>30</v>
      </c>
      <c r="Q849" s="9">
        <v>22</v>
      </c>
      <c r="R849" s="9">
        <v>16</v>
      </c>
      <c r="S849" s="9">
        <v>6</v>
      </c>
      <c r="T849" s="9">
        <v>0</v>
      </c>
      <c r="U849" s="9">
        <v>0.72699999999999998</v>
      </c>
      <c r="V849" s="8" t="s">
        <v>44</v>
      </c>
      <c r="W849" s="11">
        <v>0.5</v>
      </c>
      <c r="X849" s="8">
        <v>80</v>
      </c>
      <c r="Y849" s="8">
        <v>48</v>
      </c>
      <c r="Z849" s="8">
        <v>23</v>
      </c>
      <c r="AA849" s="8">
        <v>9</v>
      </c>
      <c r="AB849" s="8">
        <v>0</v>
      </c>
      <c r="AC849" s="9">
        <f t="shared" si="111"/>
        <v>105</v>
      </c>
      <c r="AD849" s="12">
        <f t="shared" si="112"/>
        <v>0.65625</v>
      </c>
      <c r="AE849" s="9" t="s">
        <v>30</v>
      </c>
      <c r="AF849" s="8">
        <v>9</v>
      </c>
      <c r="AG849" s="8">
        <v>4</v>
      </c>
      <c r="AH849" s="8">
        <v>5</v>
      </c>
      <c r="AI849" s="8">
        <v>0</v>
      </c>
      <c r="AJ849" s="8">
        <v>0.44400000000000001</v>
      </c>
      <c r="AK849" s="13">
        <f t="shared" si="115"/>
        <v>0.6015625</v>
      </c>
      <c r="AL849" s="13">
        <f t="shared" si="116"/>
        <v>0.12968749999999996</v>
      </c>
      <c r="AM849" s="14">
        <f t="shared" si="117"/>
        <v>20.75</v>
      </c>
    </row>
    <row r="850" spans="1:39" x14ac:dyDescent="0.2">
      <c r="A850" s="8"/>
      <c r="B850" s="8" t="s">
        <v>353</v>
      </c>
      <c r="C850" s="8" t="s">
        <v>380</v>
      </c>
      <c r="D850" s="9">
        <v>39</v>
      </c>
      <c r="E850" s="10" t="s">
        <v>28</v>
      </c>
      <c r="F850" s="10" t="s">
        <v>84</v>
      </c>
      <c r="G850" s="10" t="s">
        <v>84</v>
      </c>
      <c r="H850" s="11">
        <v>0.5</v>
      </c>
      <c r="I850" s="9">
        <v>80</v>
      </c>
      <c r="J850" s="9">
        <v>27</v>
      </c>
      <c r="K850" s="9">
        <v>41</v>
      </c>
      <c r="L850" s="9">
        <v>12</v>
      </c>
      <c r="M850" s="9"/>
      <c r="N850" s="9">
        <f t="shared" si="113"/>
        <v>66</v>
      </c>
      <c r="O850" s="12">
        <f t="shared" si="114"/>
        <v>0.41249999999999998</v>
      </c>
      <c r="P850" s="9" t="s">
        <v>35</v>
      </c>
      <c r="Q850" s="9">
        <v>16</v>
      </c>
      <c r="R850" s="9">
        <v>9</v>
      </c>
      <c r="S850" s="9">
        <v>7</v>
      </c>
      <c r="T850" s="9">
        <v>0</v>
      </c>
      <c r="U850" s="9">
        <v>0.56300000000000006</v>
      </c>
      <c r="V850" s="8"/>
      <c r="W850" s="11">
        <v>0.5</v>
      </c>
      <c r="X850" s="8">
        <v>80</v>
      </c>
      <c r="Y850" s="8">
        <v>30</v>
      </c>
      <c r="Z850" s="8">
        <v>41</v>
      </c>
      <c r="AA850" s="8">
        <v>9</v>
      </c>
      <c r="AB850" s="8">
        <v>0</v>
      </c>
      <c r="AC850" s="9">
        <f t="shared" si="111"/>
        <v>69</v>
      </c>
      <c r="AD850" s="12">
        <f t="shared" si="112"/>
        <v>0.43125000000000002</v>
      </c>
      <c r="AE850" s="9" t="s">
        <v>39</v>
      </c>
      <c r="AF850" s="8">
        <v>5</v>
      </c>
      <c r="AG850" s="8">
        <v>1</v>
      </c>
      <c r="AH850" s="8">
        <v>4</v>
      </c>
      <c r="AI850" s="8">
        <v>0</v>
      </c>
      <c r="AJ850" s="8">
        <v>0.2</v>
      </c>
      <c r="AK850" s="13">
        <f t="shared" si="115"/>
        <v>0.45531250000000001</v>
      </c>
      <c r="AL850" s="13">
        <f t="shared" si="116"/>
        <v>-4.2812500000000031E-2</v>
      </c>
      <c r="AM850" s="14">
        <f t="shared" si="117"/>
        <v>-6.8499999999999943</v>
      </c>
    </row>
    <row r="851" spans="1:39" x14ac:dyDescent="0.2">
      <c r="A851" s="8"/>
      <c r="B851" s="8" t="s">
        <v>307</v>
      </c>
      <c r="C851" s="8" t="s">
        <v>380</v>
      </c>
      <c r="D851" s="9">
        <v>44</v>
      </c>
      <c r="E851" s="10" t="s">
        <v>28</v>
      </c>
      <c r="F851" s="10" t="s">
        <v>87</v>
      </c>
      <c r="G851" s="10" t="s">
        <v>87</v>
      </c>
      <c r="H851" s="11">
        <v>0.5</v>
      </c>
      <c r="I851" s="9">
        <v>80</v>
      </c>
      <c r="J851" s="9">
        <v>34</v>
      </c>
      <c r="K851" s="9">
        <v>34</v>
      </c>
      <c r="L851" s="9">
        <v>12</v>
      </c>
      <c r="M851" s="9"/>
      <c r="N851" s="9">
        <f t="shared" si="113"/>
        <v>80</v>
      </c>
      <c r="O851" s="12">
        <f t="shared" si="114"/>
        <v>0.5</v>
      </c>
      <c r="P851" s="9" t="s">
        <v>30</v>
      </c>
      <c r="Q851" s="9">
        <v>6</v>
      </c>
      <c r="R851" s="9">
        <v>2</v>
      </c>
      <c r="S851" s="9">
        <v>4</v>
      </c>
      <c r="T851" s="9">
        <v>0</v>
      </c>
      <c r="U851" s="9">
        <v>0.33300000000000002</v>
      </c>
      <c r="V851" s="8"/>
      <c r="W851" s="11">
        <v>0.5</v>
      </c>
      <c r="X851" s="8">
        <v>80</v>
      </c>
      <c r="Y851" s="8">
        <v>41</v>
      </c>
      <c r="Z851" s="8">
        <v>28</v>
      </c>
      <c r="AA851" s="8">
        <v>11</v>
      </c>
      <c r="AB851" s="8">
        <v>0</v>
      </c>
      <c r="AC851" s="9">
        <f t="shared" si="111"/>
        <v>93</v>
      </c>
      <c r="AD851" s="12">
        <f t="shared" si="112"/>
        <v>0.58125000000000004</v>
      </c>
      <c r="AE851" s="9" t="s">
        <v>30</v>
      </c>
      <c r="AF851" s="8">
        <v>16</v>
      </c>
      <c r="AG851" s="8">
        <v>9</v>
      </c>
      <c r="AH851" s="8">
        <v>7</v>
      </c>
      <c r="AI851" s="8">
        <v>0</v>
      </c>
      <c r="AJ851" s="8">
        <v>0.56300000000000006</v>
      </c>
      <c r="AK851" s="13">
        <f t="shared" si="115"/>
        <v>0.55281250000000004</v>
      </c>
      <c r="AL851" s="13">
        <f t="shared" si="116"/>
        <v>-5.281250000000004E-2</v>
      </c>
      <c r="AM851" s="14">
        <f t="shared" si="117"/>
        <v>-8.4500000000000028</v>
      </c>
    </row>
    <row r="852" spans="1:39" x14ac:dyDescent="0.2">
      <c r="A852" s="8"/>
      <c r="B852" s="8" t="s">
        <v>302</v>
      </c>
      <c r="C852" s="8" t="s">
        <v>380</v>
      </c>
      <c r="D852" s="9">
        <v>45</v>
      </c>
      <c r="E852" s="10" t="s">
        <v>28</v>
      </c>
      <c r="F852" s="10" t="s">
        <v>303</v>
      </c>
      <c r="G852" s="10" t="s">
        <v>303</v>
      </c>
      <c r="H852" s="11">
        <v>0.5</v>
      </c>
      <c r="I852" s="9">
        <v>80</v>
      </c>
      <c r="J852" s="9">
        <v>38</v>
      </c>
      <c r="K852" s="9">
        <v>34</v>
      </c>
      <c r="L852" s="9">
        <v>8</v>
      </c>
      <c r="M852" s="9"/>
      <c r="N852" s="9">
        <f t="shared" si="113"/>
        <v>84</v>
      </c>
      <c r="O852" s="12">
        <f t="shared" si="114"/>
        <v>0.52500000000000002</v>
      </c>
      <c r="P852" s="9" t="s">
        <v>39</v>
      </c>
      <c r="Q852" s="9">
        <v>7</v>
      </c>
      <c r="R852" s="9">
        <v>3</v>
      </c>
      <c r="S852" s="9">
        <v>4</v>
      </c>
      <c r="T852" s="9">
        <v>0</v>
      </c>
      <c r="U852" s="9">
        <v>0.42899999999999999</v>
      </c>
      <c r="V852" s="8"/>
      <c r="W852" s="11">
        <v>0.5</v>
      </c>
      <c r="X852" s="8">
        <v>80</v>
      </c>
      <c r="Y852" s="8">
        <v>44</v>
      </c>
      <c r="Z852" s="8">
        <v>25</v>
      </c>
      <c r="AA852" s="8">
        <v>11</v>
      </c>
      <c r="AB852" s="8">
        <v>0</v>
      </c>
      <c r="AC852" s="9">
        <f t="shared" si="111"/>
        <v>99</v>
      </c>
      <c r="AD852" s="12">
        <f t="shared" si="112"/>
        <v>0.61875000000000002</v>
      </c>
      <c r="AE852" s="9" t="s">
        <v>43</v>
      </c>
      <c r="AF852" s="8">
        <v>19</v>
      </c>
      <c r="AG852" s="8">
        <v>16</v>
      </c>
      <c r="AH852" s="8">
        <v>2</v>
      </c>
      <c r="AI852" s="8">
        <v>1</v>
      </c>
      <c r="AJ852" s="8">
        <v>0.86799999999999999</v>
      </c>
      <c r="AK852" s="13">
        <f t="shared" si="115"/>
        <v>0.57718749999999996</v>
      </c>
      <c r="AL852" s="13">
        <f t="shared" si="116"/>
        <v>-5.2187499999999942E-2</v>
      </c>
      <c r="AM852" s="14">
        <f t="shared" si="117"/>
        <v>-8.3499999999999943</v>
      </c>
    </row>
    <row r="853" spans="1:39" x14ac:dyDescent="0.2">
      <c r="A853" s="8"/>
      <c r="B853" s="8" t="s">
        <v>322</v>
      </c>
      <c r="C853" s="8" t="s">
        <v>380</v>
      </c>
      <c r="D853" s="9">
        <v>42</v>
      </c>
      <c r="E853" s="10" t="s">
        <v>28</v>
      </c>
      <c r="F853" s="10" t="s">
        <v>305</v>
      </c>
      <c r="G853" s="10" t="s">
        <v>306</v>
      </c>
      <c r="H853" s="11">
        <v>0.5</v>
      </c>
      <c r="I853" s="9">
        <v>80</v>
      </c>
      <c r="J853" s="9">
        <v>37</v>
      </c>
      <c r="K853" s="9">
        <v>38</v>
      </c>
      <c r="L853" s="9">
        <v>5</v>
      </c>
      <c r="M853" s="9"/>
      <c r="N853" s="9">
        <f t="shared" si="113"/>
        <v>79</v>
      </c>
      <c r="O853" s="12">
        <f t="shared" si="114"/>
        <v>0.49375000000000002</v>
      </c>
      <c r="P853" s="9" t="s">
        <v>35</v>
      </c>
      <c r="Q853" s="9">
        <v>4</v>
      </c>
      <c r="R853" s="9">
        <v>0</v>
      </c>
      <c r="S853" s="9">
        <v>4</v>
      </c>
      <c r="T853" s="9">
        <v>0</v>
      </c>
      <c r="U853" s="9">
        <v>0</v>
      </c>
      <c r="V853" s="8"/>
      <c r="W853" s="11">
        <v>0.5</v>
      </c>
      <c r="X853" s="8">
        <v>80</v>
      </c>
      <c r="Y853" s="8">
        <v>35</v>
      </c>
      <c r="Z853" s="8">
        <v>38</v>
      </c>
      <c r="AA853" s="8">
        <v>7</v>
      </c>
      <c r="AB853" s="8">
        <v>0</v>
      </c>
      <c r="AC853" s="9">
        <f t="shared" si="111"/>
        <v>77</v>
      </c>
      <c r="AD853" s="12">
        <f t="shared" si="112"/>
        <v>0.48125000000000001</v>
      </c>
      <c r="AE853" s="9" t="s">
        <v>35</v>
      </c>
      <c r="AF853" s="8">
        <v>6</v>
      </c>
      <c r="AG853" s="8">
        <v>2</v>
      </c>
      <c r="AH853" s="8">
        <v>4</v>
      </c>
      <c r="AI853" s="8">
        <v>0</v>
      </c>
      <c r="AJ853" s="8">
        <v>0.33300000000000002</v>
      </c>
      <c r="AK853" s="13">
        <f t="shared" si="115"/>
        <v>0.48781249999999998</v>
      </c>
      <c r="AL853" s="13">
        <f t="shared" si="116"/>
        <v>5.93750000000004E-3</v>
      </c>
      <c r="AM853" s="14">
        <f t="shared" si="117"/>
        <v>0.95000000000000284</v>
      </c>
    </row>
    <row r="854" spans="1:39" x14ac:dyDescent="0.2">
      <c r="A854" s="8"/>
      <c r="B854" s="8" t="s">
        <v>376</v>
      </c>
      <c r="C854" s="8" t="s">
        <v>380</v>
      </c>
      <c r="D854" s="9">
        <v>37</v>
      </c>
      <c r="E854" s="10" t="s">
        <v>28</v>
      </c>
      <c r="F854" s="10" t="s">
        <v>199</v>
      </c>
      <c r="G854" s="10" t="s">
        <v>199</v>
      </c>
      <c r="H854" s="11">
        <v>0.5</v>
      </c>
      <c r="I854" s="9">
        <v>80</v>
      </c>
      <c r="J854" s="9">
        <v>42</v>
      </c>
      <c r="K854" s="9">
        <v>31</v>
      </c>
      <c r="L854" s="9">
        <v>7</v>
      </c>
      <c r="M854" s="9"/>
      <c r="N854" s="9">
        <f t="shared" si="113"/>
        <v>91</v>
      </c>
      <c r="O854" s="12">
        <f t="shared" si="114"/>
        <v>0.56874999999999998</v>
      </c>
      <c r="P854" s="9" t="s">
        <v>43</v>
      </c>
      <c r="Q854" s="9">
        <v>11</v>
      </c>
      <c r="R854" s="9">
        <v>4</v>
      </c>
      <c r="S854" s="9">
        <v>7</v>
      </c>
      <c r="T854" s="9">
        <v>0</v>
      </c>
      <c r="U854" s="9">
        <v>0.36399999999999999</v>
      </c>
      <c r="V854" s="8"/>
      <c r="W854" s="11">
        <v>0.5</v>
      </c>
      <c r="X854" s="8">
        <v>80</v>
      </c>
      <c r="Y854" s="8">
        <v>30</v>
      </c>
      <c r="Z854" s="8">
        <v>42</v>
      </c>
      <c r="AA854" s="8">
        <v>8</v>
      </c>
      <c r="AB854" s="8">
        <v>0</v>
      </c>
      <c r="AC854" s="9">
        <f t="shared" si="111"/>
        <v>68</v>
      </c>
      <c r="AD854" s="12">
        <f t="shared" si="112"/>
        <v>0.42499999999999999</v>
      </c>
      <c r="AE854" s="9" t="s">
        <v>35</v>
      </c>
      <c r="AF854" s="8">
        <v>5</v>
      </c>
      <c r="AG854" s="8">
        <v>1</v>
      </c>
      <c r="AH854" s="8">
        <v>4</v>
      </c>
      <c r="AI854" s="8">
        <v>0</v>
      </c>
      <c r="AJ854" s="8">
        <v>0.2</v>
      </c>
      <c r="AK854" s="13">
        <f t="shared" si="115"/>
        <v>0.45124999999999998</v>
      </c>
      <c r="AL854" s="13">
        <f t="shared" si="116"/>
        <v>0.11749999999999999</v>
      </c>
      <c r="AM854" s="14">
        <f t="shared" si="117"/>
        <v>18.799999999999997</v>
      </c>
    </row>
    <row r="855" spans="1:39" x14ac:dyDescent="0.2">
      <c r="A855" s="8"/>
      <c r="B855" s="8" t="s">
        <v>381</v>
      </c>
      <c r="C855" s="8" t="s">
        <v>380</v>
      </c>
      <c r="D855" s="9">
        <v>40</v>
      </c>
      <c r="E855" s="10" t="s">
        <v>28</v>
      </c>
      <c r="F855" s="10" t="s">
        <v>201</v>
      </c>
      <c r="G855" s="10" t="s">
        <v>202</v>
      </c>
      <c r="H855" s="11">
        <v>0.5</v>
      </c>
      <c r="I855" s="9">
        <v>80</v>
      </c>
      <c r="J855" s="9">
        <v>27</v>
      </c>
      <c r="K855" s="9">
        <v>37</v>
      </c>
      <c r="L855" s="9">
        <v>16</v>
      </c>
      <c r="M855" s="9"/>
      <c r="N855" s="9">
        <f t="shared" si="113"/>
        <v>70</v>
      </c>
      <c r="O855" s="12">
        <f t="shared" si="114"/>
        <v>0.4375</v>
      </c>
      <c r="P855" s="9" t="s">
        <v>39</v>
      </c>
      <c r="Q855" s="9">
        <v>5</v>
      </c>
      <c r="R855" s="9">
        <v>1</v>
      </c>
      <c r="S855" s="9">
        <v>4</v>
      </c>
      <c r="T855" s="9">
        <v>0</v>
      </c>
      <c r="U855" s="9">
        <v>0.2</v>
      </c>
      <c r="V855" s="8"/>
      <c r="W855" s="11">
        <v>0.5</v>
      </c>
      <c r="X855" s="8">
        <v>80</v>
      </c>
      <c r="Y855" s="8">
        <v>19</v>
      </c>
      <c r="Z855" s="8">
        <v>48</v>
      </c>
      <c r="AA855" s="8">
        <v>13</v>
      </c>
      <c r="AB855" s="8">
        <v>0</v>
      </c>
      <c r="AC855" s="9">
        <f t="shared" si="111"/>
        <v>51</v>
      </c>
      <c r="AD855" s="12">
        <f t="shared" si="112"/>
        <v>0.31874999999999998</v>
      </c>
      <c r="AE855" s="9" t="s">
        <v>72</v>
      </c>
      <c r="AF855" s="8"/>
      <c r="AG855" s="8"/>
      <c r="AH855" s="8"/>
      <c r="AI855" s="8"/>
      <c r="AJ855" s="8"/>
      <c r="AK855" s="13">
        <f t="shared" si="115"/>
        <v>0.38218750000000001</v>
      </c>
      <c r="AL855" s="13">
        <f t="shared" si="116"/>
        <v>5.5312499999999987E-2</v>
      </c>
      <c r="AM855" s="14">
        <f t="shared" si="117"/>
        <v>8.8499999999999943</v>
      </c>
    </row>
    <row r="856" spans="1:39" x14ac:dyDescent="0.2">
      <c r="A856" s="8"/>
      <c r="B856" s="8" t="s">
        <v>382</v>
      </c>
      <c r="C856" s="8" t="s">
        <v>380</v>
      </c>
      <c r="D856" s="9">
        <v>36</v>
      </c>
      <c r="E856" s="10" t="s">
        <v>28</v>
      </c>
      <c r="F856" s="10" t="s">
        <v>29</v>
      </c>
      <c r="G856" s="10" t="s">
        <v>29</v>
      </c>
      <c r="H856" s="11">
        <v>0.5</v>
      </c>
      <c r="I856" s="9">
        <v>80</v>
      </c>
      <c r="J856" s="9">
        <v>53</v>
      </c>
      <c r="K856" s="9">
        <v>18</v>
      </c>
      <c r="L856" s="9">
        <v>9</v>
      </c>
      <c r="M856" s="9"/>
      <c r="N856" s="9">
        <f t="shared" si="113"/>
        <v>115</v>
      </c>
      <c r="O856" s="12">
        <f t="shared" si="114"/>
        <v>0.71875</v>
      </c>
      <c r="P856" s="9" t="s">
        <v>30</v>
      </c>
      <c r="Q856" s="9">
        <v>21</v>
      </c>
      <c r="R856" s="9">
        <v>14</v>
      </c>
      <c r="S856" s="9">
        <v>7</v>
      </c>
      <c r="T856" s="9">
        <v>0</v>
      </c>
      <c r="U856" s="9">
        <v>0.66700000000000004</v>
      </c>
      <c r="V856" s="8" t="s">
        <v>349</v>
      </c>
      <c r="W856" s="11">
        <v>0.5</v>
      </c>
      <c r="X856" s="8">
        <v>80</v>
      </c>
      <c r="Y856" s="8">
        <v>45</v>
      </c>
      <c r="Z856" s="8">
        <v>22</v>
      </c>
      <c r="AA856" s="8">
        <v>13</v>
      </c>
      <c r="AB856" s="8">
        <v>0</v>
      </c>
      <c r="AC856" s="9">
        <f t="shared" si="111"/>
        <v>103</v>
      </c>
      <c r="AD856" s="12">
        <f t="shared" si="112"/>
        <v>0.64375000000000004</v>
      </c>
      <c r="AE856" s="9" t="s">
        <v>30</v>
      </c>
      <c r="AF856" s="8">
        <v>11</v>
      </c>
      <c r="AG856" s="8">
        <v>5</v>
      </c>
      <c r="AH856" s="8">
        <v>6</v>
      </c>
      <c r="AI856" s="8">
        <v>0</v>
      </c>
      <c r="AJ856" s="8">
        <v>0.45500000000000002</v>
      </c>
      <c r="AK856" s="13">
        <f t="shared" si="115"/>
        <v>0.59343750000000006</v>
      </c>
      <c r="AL856" s="13">
        <f t="shared" si="116"/>
        <v>0.12531249999999994</v>
      </c>
      <c r="AM856" s="14">
        <f t="shared" si="117"/>
        <v>20.049999999999983</v>
      </c>
    </row>
    <row r="857" spans="1:39" x14ac:dyDescent="0.2">
      <c r="A857" s="8"/>
      <c r="B857" s="8" t="s">
        <v>359</v>
      </c>
      <c r="C857" s="8" t="s">
        <v>380</v>
      </c>
      <c r="D857" s="9">
        <v>36</v>
      </c>
      <c r="E857" s="10" t="s">
        <v>28</v>
      </c>
      <c r="F857" s="10" t="s">
        <v>264</v>
      </c>
      <c r="G857" s="10" t="s">
        <v>264</v>
      </c>
      <c r="H857" s="11">
        <v>0.5</v>
      </c>
      <c r="I857" s="9">
        <v>80</v>
      </c>
      <c r="J857" s="9">
        <v>27</v>
      </c>
      <c r="K857" s="9">
        <v>41</v>
      </c>
      <c r="L857" s="9">
        <v>12</v>
      </c>
      <c r="M857" s="9"/>
      <c r="N857" s="9">
        <f t="shared" si="113"/>
        <v>66</v>
      </c>
      <c r="O857" s="12">
        <f t="shared" si="114"/>
        <v>0.41249999999999998</v>
      </c>
      <c r="P857" s="9" t="s">
        <v>72</v>
      </c>
      <c r="Q857" s="9"/>
      <c r="R857" s="9"/>
      <c r="S857" s="9"/>
      <c r="T857" s="9"/>
      <c r="U857" s="9"/>
      <c r="V857" s="8"/>
      <c r="W857" s="11">
        <v>0.5</v>
      </c>
      <c r="X857" s="8">
        <v>80</v>
      </c>
      <c r="Y857" s="8">
        <v>38</v>
      </c>
      <c r="Z857" s="8">
        <v>36</v>
      </c>
      <c r="AA857" s="8">
        <v>6</v>
      </c>
      <c r="AB857" s="8">
        <v>0</v>
      </c>
      <c r="AC857" s="9">
        <f t="shared" si="111"/>
        <v>82</v>
      </c>
      <c r="AD857" s="12">
        <f t="shared" si="112"/>
        <v>0.51249999999999996</v>
      </c>
      <c r="AE857" s="9" t="s">
        <v>35</v>
      </c>
      <c r="AF857" s="8">
        <v>20</v>
      </c>
      <c r="AG857" s="8">
        <v>11</v>
      </c>
      <c r="AH857" s="8">
        <v>9</v>
      </c>
      <c r="AI857" s="8">
        <v>0</v>
      </c>
      <c r="AJ857" s="8">
        <v>0.55000000000000004</v>
      </c>
      <c r="AK857" s="13">
        <f t="shared" si="115"/>
        <v>0.50812499999999994</v>
      </c>
      <c r="AL857" s="13">
        <f t="shared" si="116"/>
        <v>-9.562499999999996E-2</v>
      </c>
      <c r="AM857" s="14">
        <f t="shared" si="117"/>
        <v>-15.299999999999983</v>
      </c>
    </row>
    <row r="858" spans="1:39" x14ac:dyDescent="0.2">
      <c r="A858" s="8"/>
      <c r="B858" s="8" t="s">
        <v>232</v>
      </c>
      <c r="C858" s="8" t="s">
        <v>380</v>
      </c>
      <c r="D858" s="9">
        <v>56</v>
      </c>
      <c r="E858" s="10" t="s">
        <v>28</v>
      </c>
      <c r="F858" s="10" t="s">
        <v>247</v>
      </c>
      <c r="G858" s="10" t="s">
        <v>247</v>
      </c>
      <c r="H858" s="11">
        <v>0.5</v>
      </c>
      <c r="I858" s="9">
        <v>53</v>
      </c>
      <c r="J858" s="9">
        <v>21</v>
      </c>
      <c r="K858" s="9">
        <v>29</v>
      </c>
      <c r="L858" s="9">
        <v>3</v>
      </c>
      <c r="M858" s="9"/>
      <c r="N858" s="9">
        <f t="shared" si="113"/>
        <v>45</v>
      </c>
      <c r="O858" s="12">
        <f t="shared" si="114"/>
        <v>0.42452830188679247</v>
      </c>
      <c r="P858" s="9" t="s">
        <v>69</v>
      </c>
      <c r="Q858" s="9"/>
      <c r="R858" s="9"/>
      <c r="S858" s="9"/>
      <c r="T858" s="9"/>
      <c r="U858" s="9"/>
      <c r="V858" s="8"/>
      <c r="W858" s="11">
        <v>0.5</v>
      </c>
      <c r="X858" s="8">
        <v>80</v>
      </c>
      <c r="Y858" s="8">
        <v>39</v>
      </c>
      <c r="Z858" s="8">
        <v>31</v>
      </c>
      <c r="AA858" s="8">
        <v>10</v>
      </c>
      <c r="AB858" s="8">
        <v>0</v>
      </c>
      <c r="AC858" s="9">
        <f t="shared" si="111"/>
        <v>88</v>
      </c>
      <c r="AD858" s="12">
        <f t="shared" si="112"/>
        <v>0.55000000000000004</v>
      </c>
      <c r="AE858" s="9" t="s">
        <v>30</v>
      </c>
      <c r="AF858" s="8">
        <v>6</v>
      </c>
      <c r="AG858" s="8">
        <v>2</v>
      </c>
      <c r="AH858" s="8">
        <v>4</v>
      </c>
      <c r="AI858" s="8">
        <v>0</v>
      </c>
      <c r="AJ858" s="8">
        <v>0.33300000000000002</v>
      </c>
      <c r="AK858" s="13">
        <f t="shared" si="115"/>
        <v>0.53249999999999997</v>
      </c>
      <c r="AL858" s="13">
        <f t="shared" si="116"/>
        <v>-0.1079716981132075</v>
      </c>
      <c r="AM858" s="14">
        <f t="shared" si="117"/>
        <v>-11.445</v>
      </c>
    </row>
    <row r="859" spans="1:39" x14ac:dyDescent="0.2">
      <c r="A859" s="8"/>
      <c r="B859" s="8" t="s">
        <v>368</v>
      </c>
      <c r="C859" s="8" t="s">
        <v>380</v>
      </c>
      <c r="D859" s="9">
        <v>45</v>
      </c>
      <c r="E859" s="10" t="s">
        <v>28</v>
      </c>
      <c r="F859" s="10" t="s">
        <v>247</v>
      </c>
      <c r="G859" s="10" t="s">
        <v>247</v>
      </c>
      <c r="H859" s="11">
        <v>0.5</v>
      </c>
      <c r="I859" s="9">
        <v>27</v>
      </c>
      <c r="J859" s="9">
        <v>7</v>
      </c>
      <c r="K859" s="9">
        <v>18</v>
      </c>
      <c r="L859" s="9">
        <v>2</v>
      </c>
      <c r="M859" s="9"/>
      <c r="N859" s="9">
        <f t="shared" si="113"/>
        <v>16</v>
      </c>
      <c r="O859" s="12">
        <f t="shared" si="114"/>
        <v>0.29629629629629628</v>
      </c>
      <c r="P859" s="9" t="s">
        <v>69</v>
      </c>
      <c r="Q859" s="9"/>
      <c r="R859" s="9"/>
      <c r="S859" s="9"/>
      <c r="T859" s="9"/>
      <c r="U859" s="9"/>
      <c r="V859" s="8"/>
      <c r="W859" s="11">
        <v>0.5</v>
      </c>
      <c r="X859" s="8">
        <v>80</v>
      </c>
      <c r="Y859" s="8">
        <v>39</v>
      </c>
      <c r="Z859" s="8">
        <v>31</v>
      </c>
      <c r="AA859" s="8">
        <v>10</v>
      </c>
      <c r="AB859" s="8">
        <v>0</v>
      </c>
      <c r="AC859" s="9">
        <f t="shared" si="111"/>
        <v>88</v>
      </c>
      <c r="AD859" s="12">
        <f t="shared" si="112"/>
        <v>0.55000000000000004</v>
      </c>
      <c r="AE859" s="9" t="s">
        <v>30</v>
      </c>
      <c r="AF859" s="8">
        <v>6</v>
      </c>
      <c r="AG859" s="8">
        <v>2</v>
      </c>
      <c r="AH859" s="8">
        <v>4</v>
      </c>
      <c r="AI859" s="8">
        <v>0</v>
      </c>
      <c r="AJ859" s="8">
        <v>0.33300000000000002</v>
      </c>
      <c r="AK859" s="13">
        <f t="shared" si="115"/>
        <v>0.53249999999999997</v>
      </c>
      <c r="AL859" s="13">
        <f t="shared" si="116"/>
        <v>-0.23620370370370369</v>
      </c>
      <c r="AM859" s="14">
        <f t="shared" si="117"/>
        <v>-12.754999999999999</v>
      </c>
    </row>
    <row r="860" spans="1:39" x14ac:dyDescent="0.2">
      <c r="A860" s="8"/>
      <c r="B860" s="8" t="s">
        <v>325</v>
      </c>
      <c r="C860" s="8" t="s">
        <v>380</v>
      </c>
      <c r="D860" s="9">
        <v>42</v>
      </c>
      <c r="E860" s="10" t="s">
        <v>28</v>
      </c>
      <c r="F860" s="10" t="s">
        <v>92</v>
      </c>
      <c r="G860" s="10" t="s">
        <v>92</v>
      </c>
      <c r="H860" s="11">
        <v>0.5</v>
      </c>
      <c r="I860" s="9">
        <v>78</v>
      </c>
      <c r="J860" s="9">
        <v>37</v>
      </c>
      <c r="K860" s="9">
        <v>33</v>
      </c>
      <c r="L860" s="9">
        <v>8</v>
      </c>
      <c r="M860" s="9"/>
      <c r="N860" s="9">
        <f t="shared" si="113"/>
        <v>82</v>
      </c>
      <c r="O860" s="12">
        <f t="shared" si="114"/>
        <v>0.52564102564102566</v>
      </c>
      <c r="P860" s="9" t="s">
        <v>39</v>
      </c>
      <c r="Q860" s="9"/>
      <c r="R860" s="9"/>
      <c r="S860" s="9"/>
      <c r="T860" s="9"/>
      <c r="U860" s="9"/>
      <c r="V860" s="8"/>
      <c r="W860" s="11">
        <v>0.5</v>
      </c>
      <c r="X860" s="8">
        <v>80</v>
      </c>
      <c r="Y860" s="8">
        <v>36</v>
      </c>
      <c r="Z860" s="8">
        <v>34</v>
      </c>
      <c r="AA860" s="8">
        <v>10</v>
      </c>
      <c r="AB860" s="8">
        <v>0</v>
      </c>
      <c r="AC860" s="9">
        <f t="shared" si="111"/>
        <v>82</v>
      </c>
      <c r="AD860" s="12">
        <f t="shared" si="112"/>
        <v>0.51249999999999996</v>
      </c>
      <c r="AE860" s="9" t="s">
        <v>72</v>
      </c>
      <c r="AF860" s="8"/>
      <c r="AG860" s="8"/>
      <c r="AH860" s="8"/>
      <c r="AI860" s="8"/>
      <c r="AJ860" s="8"/>
      <c r="AK860" s="13">
        <f t="shared" si="115"/>
        <v>0.50812499999999994</v>
      </c>
      <c r="AL860" s="13">
        <f t="shared" si="116"/>
        <v>1.7516025641025723E-2</v>
      </c>
      <c r="AM860" s="14">
        <f t="shared" si="117"/>
        <v>2.7325000000000159</v>
      </c>
    </row>
    <row r="861" spans="1:39" x14ac:dyDescent="0.2">
      <c r="A861" s="8"/>
      <c r="B861" s="8" t="s">
        <v>369</v>
      </c>
      <c r="C861" s="8" t="s">
        <v>380</v>
      </c>
      <c r="D861" s="9">
        <v>46</v>
      </c>
      <c r="E861" s="10" t="s">
        <v>28</v>
      </c>
      <c r="F861" s="10" t="s">
        <v>92</v>
      </c>
      <c r="G861" s="10" t="s">
        <v>92</v>
      </c>
      <c r="H861" s="11">
        <v>0.5</v>
      </c>
      <c r="I861" s="9">
        <v>2</v>
      </c>
      <c r="J861" s="9">
        <v>0</v>
      </c>
      <c r="K861" s="9">
        <v>2</v>
      </c>
      <c r="L861" s="9">
        <v>0</v>
      </c>
      <c r="M861" s="9"/>
      <c r="N861" s="9">
        <f t="shared" si="113"/>
        <v>0</v>
      </c>
      <c r="O861" s="12">
        <f t="shared" si="114"/>
        <v>0</v>
      </c>
      <c r="P861" s="9" t="s">
        <v>39</v>
      </c>
      <c r="Q861" s="9">
        <v>4</v>
      </c>
      <c r="R861" s="9">
        <v>0</v>
      </c>
      <c r="S861" s="9">
        <v>4</v>
      </c>
      <c r="T861" s="9">
        <v>0</v>
      </c>
      <c r="U861" s="9">
        <v>0</v>
      </c>
      <c r="V861" s="8"/>
      <c r="W861" s="11">
        <v>0.5</v>
      </c>
      <c r="X861" s="8">
        <v>80</v>
      </c>
      <c r="Y861" s="8">
        <v>36</v>
      </c>
      <c r="Z861" s="8">
        <v>34</v>
      </c>
      <c r="AA861" s="8">
        <v>10</v>
      </c>
      <c r="AB861" s="8">
        <v>0</v>
      </c>
      <c r="AC861" s="9">
        <f t="shared" si="111"/>
        <v>82</v>
      </c>
      <c r="AD861" s="12">
        <f t="shared" si="112"/>
        <v>0.51249999999999996</v>
      </c>
      <c r="AE861" s="9" t="s">
        <v>72</v>
      </c>
      <c r="AF861" s="8"/>
      <c r="AG861" s="8"/>
      <c r="AH861" s="8"/>
      <c r="AI861" s="8"/>
      <c r="AJ861" s="8"/>
      <c r="AK861" s="13">
        <f t="shared" si="115"/>
        <v>0.50812499999999994</v>
      </c>
      <c r="AL861" s="13">
        <f t="shared" si="116"/>
        <v>-0.50812499999999994</v>
      </c>
      <c r="AM861" s="14">
        <f t="shared" si="117"/>
        <v>-2.0324999999999998</v>
      </c>
    </row>
    <row r="862" spans="1:39" x14ac:dyDescent="0.2">
      <c r="A862" s="8"/>
      <c r="B862" s="8" t="s">
        <v>383</v>
      </c>
      <c r="C862" s="8" t="s">
        <v>380</v>
      </c>
      <c r="D862" s="9">
        <v>33</v>
      </c>
      <c r="E862" s="10" t="s">
        <v>28</v>
      </c>
      <c r="F862" s="10" t="s">
        <v>207</v>
      </c>
      <c r="G862" s="10" t="s">
        <v>207</v>
      </c>
      <c r="H862" s="11">
        <v>0.5</v>
      </c>
      <c r="I862" s="9">
        <v>80</v>
      </c>
      <c r="J862" s="9">
        <v>36</v>
      </c>
      <c r="K862" s="9">
        <v>36</v>
      </c>
      <c r="L862" s="9">
        <v>8</v>
      </c>
      <c r="M862" s="9"/>
      <c r="N862" s="9">
        <f t="shared" si="113"/>
        <v>80</v>
      </c>
      <c r="O862" s="12">
        <f t="shared" si="114"/>
        <v>0.5</v>
      </c>
      <c r="P862" s="9" t="s">
        <v>35</v>
      </c>
      <c r="Q862" s="9">
        <v>19</v>
      </c>
      <c r="R862" s="9">
        <v>10</v>
      </c>
      <c r="S862" s="9">
        <v>9</v>
      </c>
      <c r="T862" s="9">
        <v>0</v>
      </c>
      <c r="U862" s="9">
        <v>0.52600000000000002</v>
      </c>
      <c r="V862" s="8"/>
      <c r="W862" s="11">
        <v>0.5</v>
      </c>
      <c r="X862" s="8">
        <v>80</v>
      </c>
      <c r="Y862" s="8">
        <v>38</v>
      </c>
      <c r="Z862" s="8">
        <v>33</v>
      </c>
      <c r="AA862" s="8">
        <v>9</v>
      </c>
      <c r="AB862" s="8">
        <v>0</v>
      </c>
      <c r="AC862" s="9">
        <f t="shared" si="111"/>
        <v>85</v>
      </c>
      <c r="AD862" s="12">
        <f t="shared" si="112"/>
        <v>0.53125</v>
      </c>
      <c r="AE862" s="9" t="s">
        <v>39</v>
      </c>
      <c r="AF862" s="8">
        <v>7</v>
      </c>
      <c r="AG862" s="8">
        <v>3</v>
      </c>
      <c r="AH862" s="8">
        <v>4</v>
      </c>
      <c r="AI862" s="8">
        <v>0</v>
      </c>
      <c r="AJ862" s="8">
        <v>0.42899999999999999</v>
      </c>
      <c r="AK862" s="13">
        <f t="shared" si="115"/>
        <v>0.52031249999999996</v>
      </c>
      <c r="AL862" s="13">
        <f t="shared" si="116"/>
        <v>-2.0312499999999956E-2</v>
      </c>
      <c r="AM862" s="14">
        <f t="shared" si="117"/>
        <v>-3.25</v>
      </c>
    </row>
    <row r="863" spans="1:39" x14ac:dyDescent="0.2">
      <c r="A863" s="8"/>
      <c r="B863" s="8" t="s">
        <v>384</v>
      </c>
      <c r="C863" s="8" t="s">
        <v>380</v>
      </c>
      <c r="D863" s="9">
        <v>51</v>
      </c>
      <c r="E863" s="10" t="s">
        <v>28</v>
      </c>
      <c r="F863" s="10" t="s">
        <v>208</v>
      </c>
      <c r="G863" s="10" t="s">
        <v>208</v>
      </c>
      <c r="H863" s="11">
        <v>0.5</v>
      </c>
      <c r="I863" s="9">
        <v>80</v>
      </c>
      <c r="J863" s="9">
        <v>40</v>
      </c>
      <c r="K863" s="9">
        <v>33</v>
      </c>
      <c r="L863" s="9">
        <v>7</v>
      </c>
      <c r="M863" s="9"/>
      <c r="N863" s="9">
        <f t="shared" si="113"/>
        <v>87</v>
      </c>
      <c r="O863" s="12">
        <f t="shared" si="114"/>
        <v>0.54374999999999996</v>
      </c>
      <c r="P863" s="9" t="s">
        <v>43</v>
      </c>
      <c r="Q863" s="9">
        <v>11</v>
      </c>
      <c r="R863" s="9">
        <v>7</v>
      </c>
      <c r="S863" s="9">
        <v>4</v>
      </c>
      <c r="T863" s="9">
        <v>0</v>
      </c>
      <c r="U863" s="9">
        <v>0.63600000000000001</v>
      </c>
      <c r="V863" s="8"/>
      <c r="W863" s="11">
        <v>0.5</v>
      </c>
      <c r="X863" s="8">
        <v>80</v>
      </c>
      <c r="Y863" s="8">
        <v>36</v>
      </c>
      <c r="Z863" s="8">
        <v>35</v>
      </c>
      <c r="AA863" s="8">
        <v>9</v>
      </c>
      <c r="AB863" s="8">
        <v>0</v>
      </c>
      <c r="AC863" s="9">
        <f t="shared" si="111"/>
        <v>81</v>
      </c>
      <c r="AD863" s="12">
        <f t="shared" si="112"/>
        <v>0.50624999999999998</v>
      </c>
      <c r="AE863" s="9" t="s">
        <v>69</v>
      </c>
      <c r="AF863" s="8"/>
      <c r="AG863" s="8"/>
      <c r="AH863" s="8"/>
      <c r="AI863" s="8"/>
      <c r="AJ863" s="8"/>
      <c r="AK863" s="13">
        <f t="shared" si="115"/>
        <v>0.50406249999999997</v>
      </c>
      <c r="AL863" s="13">
        <f t="shared" si="116"/>
        <v>3.9687499999999987E-2</v>
      </c>
      <c r="AM863" s="14">
        <f t="shared" si="117"/>
        <v>6.3500000000000085</v>
      </c>
    </row>
    <row r="864" spans="1:39" x14ac:dyDescent="0.2">
      <c r="A864" s="8"/>
      <c r="B864" s="8" t="s">
        <v>362</v>
      </c>
      <c r="C864" s="8" t="s">
        <v>380</v>
      </c>
      <c r="D864" s="9">
        <v>42</v>
      </c>
      <c r="E864" s="10" t="s">
        <v>28</v>
      </c>
      <c r="F864" s="10" t="s">
        <v>308</v>
      </c>
      <c r="G864" s="10" t="s">
        <v>309</v>
      </c>
      <c r="H864" s="11">
        <v>0.5</v>
      </c>
      <c r="I864" s="9">
        <v>47</v>
      </c>
      <c r="J864" s="9">
        <v>16</v>
      </c>
      <c r="K864" s="9">
        <v>26</v>
      </c>
      <c r="L864" s="9">
        <v>5</v>
      </c>
      <c r="M864" s="9"/>
      <c r="N864" s="9">
        <f t="shared" si="113"/>
        <v>37</v>
      </c>
      <c r="O864" s="12">
        <f t="shared" si="114"/>
        <v>0.39361702127659576</v>
      </c>
      <c r="P864" s="9" t="s">
        <v>72</v>
      </c>
      <c r="Q864" s="9"/>
      <c r="R864" s="9"/>
      <c r="S864" s="9"/>
      <c r="T864" s="9"/>
      <c r="U864" s="9"/>
      <c r="V864" s="8"/>
      <c r="W864" s="11">
        <v>0.5</v>
      </c>
      <c r="X864" s="8">
        <v>80</v>
      </c>
      <c r="Y864" s="8">
        <v>32</v>
      </c>
      <c r="Z864" s="8">
        <v>43</v>
      </c>
      <c r="AA864" s="8">
        <v>5</v>
      </c>
      <c r="AB864" s="8">
        <v>0</v>
      </c>
      <c r="AC864" s="9">
        <f t="shared" si="111"/>
        <v>69</v>
      </c>
      <c r="AD864" s="12">
        <f t="shared" si="112"/>
        <v>0.43125000000000002</v>
      </c>
      <c r="AE864" s="9" t="s">
        <v>72</v>
      </c>
      <c r="AF864" s="8"/>
      <c r="AG864" s="8"/>
      <c r="AH864" s="8"/>
      <c r="AI864" s="8"/>
      <c r="AJ864" s="8"/>
      <c r="AK864" s="13">
        <f t="shared" si="115"/>
        <v>0.45531250000000001</v>
      </c>
      <c r="AL864" s="13">
        <f t="shared" si="116"/>
        <v>-6.1695478723404251E-2</v>
      </c>
      <c r="AM864" s="14">
        <f t="shared" si="117"/>
        <v>-5.7993749999999977</v>
      </c>
    </row>
    <row r="865" spans="1:39" x14ac:dyDescent="0.2">
      <c r="A865" s="8"/>
      <c r="B865" s="8" t="s">
        <v>379</v>
      </c>
      <c r="C865" s="8" t="s">
        <v>380</v>
      </c>
      <c r="D865" s="9">
        <v>39</v>
      </c>
      <c r="E865" s="10" t="s">
        <v>28</v>
      </c>
      <c r="F865" s="10" t="s">
        <v>308</v>
      </c>
      <c r="G865" s="10" t="s">
        <v>309</v>
      </c>
      <c r="H865" s="11">
        <v>0.5</v>
      </c>
      <c r="I865" s="9">
        <v>33</v>
      </c>
      <c r="J865" s="9">
        <v>11</v>
      </c>
      <c r="K865" s="9">
        <v>20</v>
      </c>
      <c r="L865" s="9">
        <v>2</v>
      </c>
      <c r="M865" s="9"/>
      <c r="N865" s="9">
        <f t="shared" si="113"/>
        <v>24</v>
      </c>
      <c r="O865" s="12">
        <f t="shared" si="114"/>
        <v>0.36363636363636365</v>
      </c>
      <c r="P865" s="9" t="s">
        <v>72</v>
      </c>
      <c r="Q865" s="9"/>
      <c r="R865" s="9"/>
      <c r="S865" s="9"/>
      <c r="T865" s="9"/>
      <c r="U865" s="9"/>
      <c r="V865" s="8"/>
      <c r="W865" s="11">
        <v>0.5</v>
      </c>
      <c r="X865" s="8">
        <v>80</v>
      </c>
      <c r="Y865" s="8">
        <v>32</v>
      </c>
      <c r="Z865" s="8">
        <v>43</v>
      </c>
      <c r="AA865" s="8">
        <v>5</v>
      </c>
      <c r="AB865" s="8">
        <v>0</v>
      </c>
      <c r="AC865" s="9">
        <f t="shared" si="111"/>
        <v>69</v>
      </c>
      <c r="AD865" s="12">
        <f t="shared" si="112"/>
        <v>0.43125000000000002</v>
      </c>
      <c r="AE865" s="9" t="s">
        <v>72</v>
      </c>
      <c r="AF865" s="8"/>
      <c r="AG865" s="8"/>
      <c r="AH865" s="8"/>
      <c r="AI865" s="8"/>
      <c r="AJ865" s="8"/>
      <c r="AK865" s="13">
        <f t="shared" si="115"/>
        <v>0.45531250000000001</v>
      </c>
      <c r="AL865" s="13">
        <f t="shared" si="116"/>
        <v>-9.1676136363636362E-2</v>
      </c>
      <c r="AM865" s="14">
        <f t="shared" si="117"/>
        <v>-6.0506250000000001</v>
      </c>
    </row>
    <row r="866" spans="1:39" x14ac:dyDescent="0.2">
      <c r="A866" s="8"/>
      <c r="B866" s="8" t="s">
        <v>385</v>
      </c>
      <c r="C866" s="8" t="s">
        <v>380</v>
      </c>
      <c r="D866" s="9">
        <v>32</v>
      </c>
      <c r="E866" s="10" t="s">
        <v>28</v>
      </c>
      <c r="F866" s="10" t="s">
        <v>209</v>
      </c>
      <c r="G866" s="10" t="s">
        <v>209</v>
      </c>
      <c r="H866" s="11">
        <v>0.5</v>
      </c>
      <c r="I866" s="9">
        <v>80</v>
      </c>
      <c r="J866" s="9">
        <v>33</v>
      </c>
      <c r="K866" s="9">
        <v>35</v>
      </c>
      <c r="L866" s="9">
        <v>12</v>
      </c>
      <c r="M866" s="9"/>
      <c r="N866" s="9">
        <f t="shared" si="113"/>
        <v>78</v>
      </c>
      <c r="O866" s="12">
        <f t="shared" si="114"/>
        <v>0.48749999999999999</v>
      </c>
      <c r="P866" s="9" t="s">
        <v>43</v>
      </c>
      <c r="Q866" s="9">
        <v>10</v>
      </c>
      <c r="R866" s="9">
        <v>5</v>
      </c>
      <c r="S866" s="9">
        <v>5</v>
      </c>
      <c r="T866" s="9">
        <v>0</v>
      </c>
      <c r="U866" s="9">
        <v>0.5</v>
      </c>
      <c r="V866" s="8"/>
      <c r="W866" s="11">
        <v>0.5</v>
      </c>
      <c r="X866" s="8">
        <v>80</v>
      </c>
      <c r="Y866" s="8">
        <v>34</v>
      </c>
      <c r="Z866" s="8">
        <v>38</v>
      </c>
      <c r="AA866" s="8">
        <v>8</v>
      </c>
      <c r="AB866" s="8">
        <v>0</v>
      </c>
      <c r="AC866" s="9">
        <f t="shared" si="111"/>
        <v>76</v>
      </c>
      <c r="AD866" s="12">
        <f t="shared" si="112"/>
        <v>0.47499999999999998</v>
      </c>
      <c r="AE866" s="9" t="s">
        <v>43</v>
      </c>
      <c r="AF866" s="8">
        <v>10</v>
      </c>
      <c r="AG866" s="8">
        <v>5</v>
      </c>
      <c r="AH866" s="8">
        <v>5</v>
      </c>
      <c r="AI866" s="8">
        <v>0</v>
      </c>
      <c r="AJ866" s="8">
        <v>0.5</v>
      </c>
      <c r="AK866" s="13">
        <f t="shared" si="115"/>
        <v>0.48375000000000001</v>
      </c>
      <c r="AL866" s="13">
        <f t="shared" si="116"/>
        <v>3.7499999999999756E-3</v>
      </c>
      <c r="AM866" s="14">
        <f t="shared" si="117"/>
        <v>0.59999999999999432</v>
      </c>
    </row>
    <row r="867" spans="1:39" x14ac:dyDescent="0.2">
      <c r="A867" s="8"/>
      <c r="B867" s="8" t="s">
        <v>386</v>
      </c>
      <c r="C867" s="8" t="s">
        <v>380</v>
      </c>
      <c r="D867" s="9">
        <v>58</v>
      </c>
      <c r="E867" s="10" t="s">
        <v>28</v>
      </c>
      <c r="F867" s="10" t="s">
        <v>41</v>
      </c>
      <c r="G867" s="10" t="s">
        <v>41</v>
      </c>
      <c r="H867" s="11">
        <v>0.5</v>
      </c>
      <c r="I867" s="9">
        <v>47</v>
      </c>
      <c r="J867" s="9">
        <v>17</v>
      </c>
      <c r="K867" s="9">
        <v>26</v>
      </c>
      <c r="L867" s="9">
        <v>4</v>
      </c>
      <c r="M867" s="9"/>
      <c r="N867" s="9">
        <f t="shared" si="113"/>
        <v>38</v>
      </c>
      <c r="O867" s="12">
        <f t="shared" si="114"/>
        <v>0.40425531914893614</v>
      </c>
      <c r="P867" s="9" t="s">
        <v>72</v>
      </c>
      <c r="Q867" s="9"/>
      <c r="R867" s="9"/>
      <c r="S867" s="9"/>
      <c r="T867" s="9"/>
      <c r="U867" s="9"/>
      <c r="V867" s="8"/>
      <c r="W867" s="11">
        <v>0.5</v>
      </c>
      <c r="X867" s="8">
        <v>80</v>
      </c>
      <c r="Y867" s="8">
        <v>21</v>
      </c>
      <c r="Z867" s="8">
        <v>49</v>
      </c>
      <c r="AA867" s="8">
        <v>10</v>
      </c>
      <c r="AB867" s="8">
        <v>0</v>
      </c>
      <c r="AC867" s="9">
        <f t="shared" si="111"/>
        <v>52</v>
      </c>
      <c r="AD867" s="12">
        <f t="shared" si="112"/>
        <v>0.32500000000000001</v>
      </c>
      <c r="AE867" s="9" t="s">
        <v>35</v>
      </c>
      <c r="AF867" s="8">
        <v>6</v>
      </c>
      <c r="AG867" s="8">
        <v>2</v>
      </c>
      <c r="AH867" s="8">
        <v>4</v>
      </c>
      <c r="AI867" s="8">
        <v>0</v>
      </c>
      <c r="AJ867" s="8">
        <v>0.33300000000000002</v>
      </c>
      <c r="AK867" s="13">
        <f t="shared" si="115"/>
        <v>0.38624999999999998</v>
      </c>
      <c r="AL867" s="13">
        <f t="shared" si="116"/>
        <v>1.8005319148936161E-2</v>
      </c>
      <c r="AM867" s="14">
        <f t="shared" si="117"/>
        <v>1.6925000000000026</v>
      </c>
    </row>
    <row r="868" spans="1:39" x14ac:dyDescent="0.2">
      <c r="A868" s="8"/>
      <c r="B868" s="8" t="s">
        <v>372</v>
      </c>
      <c r="C868" s="8" t="s">
        <v>380</v>
      </c>
      <c r="D868" s="9">
        <v>56</v>
      </c>
      <c r="E868" s="10" t="s">
        <v>28</v>
      </c>
      <c r="F868" s="10" t="s">
        <v>41</v>
      </c>
      <c r="G868" s="10" t="s">
        <v>41</v>
      </c>
      <c r="H868" s="11">
        <v>0.5</v>
      </c>
      <c r="I868" s="9">
        <v>33</v>
      </c>
      <c r="J868" s="9">
        <v>11</v>
      </c>
      <c r="K868" s="9">
        <v>20</v>
      </c>
      <c r="L868" s="9">
        <v>2</v>
      </c>
      <c r="M868" s="9"/>
      <c r="N868" s="9">
        <f t="shared" si="113"/>
        <v>24</v>
      </c>
      <c r="O868" s="12">
        <f t="shared" si="114"/>
        <v>0.36363636363636365</v>
      </c>
      <c r="P868" s="9" t="s">
        <v>72</v>
      </c>
      <c r="Q868" s="9"/>
      <c r="R868" s="9"/>
      <c r="S868" s="9"/>
      <c r="T868" s="9"/>
      <c r="U868" s="9"/>
      <c r="V868" s="8"/>
      <c r="W868" s="11">
        <v>0.5</v>
      </c>
      <c r="X868" s="8">
        <v>80</v>
      </c>
      <c r="Y868" s="8">
        <v>21</v>
      </c>
      <c r="Z868" s="8">
        <v>49</v>
      </c>
      <c r="AA868" s="8">
        <v>10</v>
      </c>
      <c r="AB868" s="8">
        <v>0</v>
      </c>
      <c r="AC868" s="9">
        <f t="shared" si="111"/>
        <v>52</v>
      </c>
      <c r="AD868" s="12">
        <f t="shared" si="112"/>
        <v>0.32500000000000001</v>
      </c>
      <c r="AE868" s="9" t="s">
        <v>35</v>
      </c>
      <c r="AF868" s="8">
        <v>6</v>
      </c>
      <c r="AG868" s="8">
        <v>2</v>
      </c>
      <c r="AH868" s="8">
        <v>4</v>
      </c>
      <c r="AI868" s="8">
        <v>0</v>
      </c>
      <c r="AJ868" s="8">
        <v>0.33300000000000002</v>
      </c>
      <c r="AK868" s="13">
        <f t="shared" si="115"/>
        <v>0.38624999999999998</v>
      </c>
      <c r="AL868" s="13">
        <f t="shared" si="116"/>
        <v>-2.2613636363636336E-2</v>
      </c>
      <c r="AM868" s="14">
        <f t="shared" si="117"/>
        <v>-1.4924999999999997</v>
      </c>
    </row>
    <row r="869" spans="1:39" x14ac:dyDescent="0.2">
      <c r="A869" s="8"/>
      <c r="B869" s="8" t="s">
        <v>295</v>
      </c>
      <c r="C869" s="8" t="s">
        <v>380</v>
      </c>
      <c r="D869" s="9">
        <v>47</v>
      </c>
      <c r="E869" s="10" t="s">
        <v>28</v>
      </c>
      <c r="F869" s="10" t="s">
        <v>233</v>
      </c>
      <c r="G869" s="10" t="s">
        <v>233</v>
      </c>
      <c r="H869" s="11">
        <v>0.5</v>
      </c>
      <c r="I869" s="9">
        <v>80</v>
      </c>
      <c r="J869" s="9">
        <v>33</v>
      </c>
      <c r="K869" s="9">
        <v>39</v>
      </c>
      <c r="L869" s="9">
        <v>8</v>
      </c>
      <c r="M869" s="9"/>
      <c r="N869" s="9">
        <f t="shared" si="113"/>
        <v>74</v>
      </c>
      <c r="O869" s="12">
        <f t="shared" si="114"/>
        <v>0.46250000000000002</v>
      </c>
      <c r="P869" s="9" t="s">
        <v>35</v>
      </c>
      <c r="Q869" s="9">
        <v>7</v>
      </c>
      <c r="R869" s="9">
        <v>3</v>
      </c>
      <c r="S869" s="9">
        <v>4</v>
      </c>
      <c r="T869" s="9">
        <v>0</v>
      </c>
      <c r="U869" s="9">
        <v>0.42899999999999999</v>
      </c>
      <c r="V869" s="8"/>
      <c r="W869" s="11">
        <v>0.5</v>
      </c>
      <c r="X869" s="8">
        <v>80</v>
      </c>
      <c r="Y869" s="8">
        <v>25</v>
      </c>
      <c r="Z869" s="8">
        <v>46</v>
      </c>
      <c r="AA869" s="8">
        <v>9</v>
      </c>
      <c r="AB869" s="8">
        <v>0</v>
      </c>
      <c r="AC869" s="9">
        <f t="shared" si="111"/>
        <v>59</v>
      </c>
      <c r="AD869" s="12">
        <f t="shared" si="112"/>
        <v>0.36875000000000002</v>
      </c>
      <c r="AE869" s="9" t="s">
        <v>72</v>
      </c>
      <c r="AF869" s="8"/>
      <c r="AG869" s="8"/>
      <c r="AH869" s="8"/>
      <c r="AI869" s="8"/>
      <c r="AJ869" s="8"/>
      <c r="AK869" s="13">
        <f t="shared" si="115"/>
        <v>0.41468749999999999</v>
      </c>
      <c r="AL869" s="13">
        <f t="shared" si="116"/>
        <v>4.7812500000000036E-2</v>
      </c>
      <c r="AM869" s="14">
        <f t="shared" si="117"/>
        <v>7.6500000000000057</v>
      </c>
    </row>
    <row r="870" spans="1:39" x14ac:dyDescent="0.2">
      <c r="A870" s="8"/>
      <c r="B870" s="8" t="s">
        <v>355</v>
      </c>
      <c r="C870" s="8" t="s">
        <v>380</v>
      </c>
      <c r="D870" s="9">
        <v>38</v>
      </c>
      <c r="E870" s="10" t="s">
        <v>28</v>
      </c>
      <c r="F870" s="10" t="s">
        <v>313</v>
      </c>
      <c r="G870" s="10" t="s">
        <v>314</v>
      </c>
      <c r="H870" s="11">
        <v>0.5</v>
      </c>
      <c r="I870" s="9">
        <v>52</v>
      </c>
      <c r="J870" s="9">
        <v>18</v>
      </c>
      <c r="K870" s="9">
        <v>25</v>
      </c>
      <c r="L870" s="9">
        <v>9</v>
      </c>
      <c r="M870" s="9"/>
      <c r="N870" s="9">
        <f t="shared" si="113"/>
        <v>45</v>
      </c>
      <c r="O870" s="12">
        <f t="shared" si="114"/>
        <v>0.43269230769230771</v>
      </c>
      <c r="P870" s="9" t="s">
        <v>72</v>
      </c>
      <c r="Q870" s="9"/>
      <c r="R870" s="9"/>
      <c r="S870" s="9"/>
      <c r="T870" s="9"/>
      <c r="U870" s="9"/>
      <c r="V870" s="8"/>
      <c r="W870" s="11">
        <v>0.5</v>
      </c>
      <c r="X870" s="8">
        <v>80</v>
      </c>
      <c r="Y870" s="8">
        <v>33</v>
      </c>
      <c r="Z870" s="8">
        <v>36</v>
      </c>
      <c r="AA870" s="8">
        <v>11</v>
      </c>
      <c r="AB870" s="8">
        <v>0</v>
      </c>
      <c r="AC870" s="9">
        <f t="shared" si="111"/>
        <v>77</v>
      </c>
      <c r="AD870" s="12">
        <f t="shared" si="112"/>
        <v>0.48125000000000001</v>
      </c>
      <c r="AE870" s="9" t="s">
        <v>39</v>
      </c>
      <c r="AF870" s="8">
        <v>5</v>
      </c>
      <c r="AG870" s="8">
        <v>1</v>
      </c>
      <c r="AH870" s="8">
        <v>4</v>
      </c>
      <c r="AI870" s="8">
        <v>0</v>
      </c>
      <c r="AJ870" s="8">
        <v>0.2</v>
      </c>
      <c r="AK870" s="13">
        <f t="shared" si="115"/>
        <v>0.48781249999999998</v>
      </c>
      <c r="AL870" s="13">
        <f t="shared" si="116"/>
        <v>-5.5120192307692273E-2</v>
      </c>
      <c r="AM870" s="14">
        <f t="shared" si="117"/>
        <v>-5.7325000000000017</v>
      </c>
    </row>
    <row r="871" spans="1:39" x14ac:dyDescent="0.2">
      <c r="A871" s="8"/>
      <c r="B871" s="8" t="s">
        <v>387</v>
      </c>
      <c r="C871" s="8" t="s">
        <v>380</v>
      </c>
      <c r="D871" s="9">
        <v>34</v>
      </c>
      <c r="E871" s="10" t="s">
        <v>28</v>
      </c>
      <c r="F871" s="10" t="s">
        <v>313</v>
      </c>
      <c r="G871" s="10" t="s">
        <v>314</v>
      </c>
      <c r="H871" s="11">
        <v>0.5</v>
      </c>
      <c r="I871" s="9">
        <v>28</v>
      </c>
      <c r="J871" s="9">
        <v>8</v>
      </c>
      <c r="K871" s="9">
        <v>17</v>
      </c>
      <c r="L871" s="9">
        <v>3</v>
      </c>
      <c r="M871" s="9"/>
      <c r="N871" s="9">
        <f t="shared" si="113"/>
        <v>19</v>
      </c>
      <c r="O871" s="12">
        <f t="shared" si="114"/>
        <v>0.3392857142857143</v>
      </c>
      <c r="P871" s="9" t="s">
        <v>72</v>
      </c>
      <c r="Q871" s="9"/>
      <c r="R871" s="9"/>
      <c r="S871" s="9"/>
      <c r="T871" s="9"/>
      <c r="U871" s="9"/>
      <c r="V871" s="8"/>
      <c r="W871" s="11">
        <v>0.5</v>
      </c>
      <c r="X871" s="8">
        <v>80</v>
      </c>
      <c r="Y871" s="8">
        <v>33</v>
      </c>
      <c r="Z871" s="8">
        <v>36</v>
      </c>
      <c r="AA871" s="8">
        <v>11</v>
      </c>
      <c r="AB871" s="8">
        <v>0</v>
      </c>
      <c r="AC871" s="9">
        <f t="shared" si="111"/>
        <v>77</v>
      </c>
      <c r="AD871" s="12">
        <f t="shared" si="112"/>
        <v>0.48125000000000001</v>
      </c>
      <c r="AE871" s="9" t="s">
        <v>39</v>
      </c>
      <c r="AF871" s="8">
        <v>5</v>
      </c>
      <c r="AG871" s="8">
        <v>1</v>
      </c>
      <c r="AH871" s="8">
        <v>4</v>
      </c>
      <c r="AI871" s="8">
        <v>0</v>
      </c>
      <c r="AJ871" s="8">
        <v>0.2</v>
      </c>
      <c r="AK871" s="13">
        <f t="shared" si="115"/>
        <v>0.48781249999999998</v>
      </c>
      <c r="AL871" s="13">
        <f t="shared" si="116"/>
        <v>-0.14852678571428568</v>
      </c>
      <c r="AM871" s="14">
        <f t="shared" si="117"/>
        <v>-8.317499999999999</v>
      </c>
    </row>
    <row r="872" spans="1:39" x14ac:dyDescent="0.2">
      <c r="A872" s="8"/>
      <c r="B872" s="8" t="s">
        <v>336</v>
      </c>
      <c r="C872" s="8" t="s">
        <v>380</v>
      </c>
      <c r="D872" s="9">
        <v>46</v>
      </c>
      <c r="E872" s="10" t="s">
        <v>28</v>
      </c>
      <c r="F872" s="10" t="s">
        <v>267</v>
      </c>
      <c r="G872" s="10" t="s">
        <v>267</v>
      </c>
      <c r="H872" s="11">
        <v>0.5</v>
      </c>
      <c r="I872" s="9">
        <v>80</v>
      </c>
      <c r="J872" s="9">
        <v>41</v>
      </c>
      <c r="K872" s="9">
        <v>29</v>
      </c>
      <c r="L872" s="9">
        <v>10</v>
      </c>
      <c r="M872" s="9"/>
      <c r="N872" s="9">
        <f t="shared" si="113"/>
        <v>92</v>
      </c>
      <c r="O872" s="12">
        <f t="shared" si="114"/>
        <v>0.57499999999999996</v>
      </c>
      <c r="P872" s="9" t="s">
        <v>30</v>
      </c>
      <c r="Q872" s="9">
        <v>6</v>
      </c>
      <c r="R872" s="9">
        <v>2</v>
      </c>
      <c r="S872" s="9">
        <v>4</v>
      </c>
      <c r="T872" s="9">
        <v>0</v>
      </c>
      <c r="U872" s="9">
        <v>0.33300000000000002</v>
      </c>
      <c r="V872" s="8"/>
      <c r="W872" s="11">
        <v>0.5</v>
      </c>
      <c r="X872" s="8">
        <v>80</v>
      </c>
      <c r="Y872" s="8">
        <v>38</v>
      </c>
      <c r="Z872" s="8">
        <v>33</v>
      </c>
      <c r="AA872" s="8">
        <v>9</v>
      </c>
      <c r="AB872" s="8">
        <v>0</v>
      </c>
      <c r="AC872" s="9">
        <f t="shared" si="111"/>
        <v>85</v>
      </c>
      <c r="AD872" s="12">
        <f t="shared" si="112"/>
        <v>0.53125</v>
      </c>
      <c r="AE872" s="9" t="s">
        <v>43</v>
      </c>
      <c r="AF872" s="8">
        <v>14</v>
      </c>
      <c r="AG872" s="8">
        <v>7</v>
      </c>
      <c r="AH872" s="8">
        <v>7</v>
      </c>
      <c r="AI872" s="8">
        <v>0</v>
      </c>
      <c r="AJ872" s="8">
        <v>0.5</v>
      </c>
      <c r="AK872" s="13">
        <f t="shared" si="115"/>
        <v>0.52031249999999996</v>
      </c>
      <c r="AL872" s="13">
        <f t="shared" si="116"/>
        <v>5.46875E-2</v>
      </c>
      <c r="AM872" s="14">
        <f t="shared" si="117"/>
        <v>8.75</v>
      </c>
    </row>
    <row r="873" spans="1:39" x14ac:dyDescent="0.2">
      <c r="A873" s="8"/>
      <c r="B873" s="8" t="s">
        <v>388</v>
      </c>
      <c r="C873" s="8" t="s">
        <v>389</v>
      </c>
      <c r="D873" s="9">
        <v>37</v>
      </c>
      <c r="E873" s="10" t="s">
        <v>28</v>
      </c>
      <c r="F873" s="10" t="s">
        <v>68</v>
      </c>
      <c r="G873" s="10" t="s">
        <v>68</v>
      </c>
      <c r="H873" s="11">
        <v>0.5</v>
      </c>
      <c r="I873" s="9">
        <v>80</v>
      </c>
      <c r="J873" s="9">
        <v>46</v>
      </c>
      <c r="K873" s="9">
        <v>25</v>
      </c>
      <c r="L873" s="9">
        <v>9</v>
      </c>
      <c r="M873" s="9"/>
      <c r="N873" s="9">
        <f t="shared" si="113"/>
        <v>101</v>
      </c>
      <c r="O873" s="12">
        <f t="shared" si="114"/>
        <v>0.63124999999999998</v>
      </c>
      <c r="P873" s="9" t="s">
        <v>30</v>
      </c>
      <c r="Q873" s="9">
        <v>21</v>
      </c>
      <c r="R873" s="9">
        <v>13</v>
      </c>
      <c r="S873" s="9">
        <v>8</v>
      </c>
      <c r="T873" s="9">
        <v>0</v>
      </c>
      <c r="U873" s="9">
        <v>0.61899999999999999</v>
      </c>
      <c r="V873" s="8" t="s">
        <v>349</v>
      </c>
      <c r="W873" s="11">
        <v>0.5</v>
      </c>
      <c r="X873" s="8">
        <v>80</v>
      </c>
      <c r="Y873" s="8">
        <v>37</v>
      </c>
      <c r="Z873" s="8">
        <v>29</v>
      </c>
      <c r="AA873" s="8">
        <v>14</v>
      </c>
      <c r="AB873" s="8">
        <v>0</v>
      </c>
      <c r="AC873" s="9">
        <f t="shared" si="111"/>
        <v>88</v>
      </c>
      <c r="AD873" s="12">
        <f t="shared" si="112"/>
        <v>0.55000000000000004</v>
      </c>
      <c r="AE873" s="9" t="s">
        <v>43</v>
      </c>
      <c r="AF873" s="8">
        <v>10</v>
      </c>
      <c r="AG873" s="8">
        <v>5</v>
      </c>
      <c r="AH873" s="8">
        <v>5</v>
      </c>
      <c r="AI873" s="8">
        <v>0</v>
      </c>
      <c r="AJ873" s="8">
        <v>0.5</v>
      </c>
      <c r="AK873" s="13">
        <f t="shared" si="115"/>
        <v>0.53249999999999997</v>
      </c>
      <c r="AL873" s="13">
        <f t="shared" si="116"/>
        <v>9.8750000000000004E-2</v>
      </c>
      <c r="AM873" s="14">
        <f t="shared" si="117"/>
        <v>15.800000000000011</v>
      </c>
    </row>
    <row r="874" spans="1:39" x14ac:dyDescent="0.2">
      <c r="A874" s="8"/>
      <c r="B874" s="8" t="s">
        <v>390</v>
      </c>
      <c r="C874" s="8" t="s">
        <v>389</v>
      </c>
      <c r="D874" s="9">
        <v>41</v>
      </c>
      <c r="E874" s="10" t="s">
        <v>28</v>
      </c>
      <c r="F874" s="10" t="s">
        <v>225</v>
      </c>
      <c r="G874" s="10" t="s">
        <v>225</v>
      </c>
      <c r="H874" s="11">
        <v>0.5</v>
      </c>
      <c r="I874" s="9">
        <v>80</v>
      </c>
      <c r="J874" s="9">
        <v>45</v>
      </c>
      <c r="K874" s="9">
        <v>27</v>
      </c>
      <c r="L874" s="9">
        <v>8</v>
      </c>
      <c r="M874" s="9"/>
      <c r="N874" s="9">
        <f t="shared" si="113"/>
        <v>98</v>
      </c>
      <c r="O874" s="12">
        <f t="shared" si="114"/>
        <v>0.61250000000000004</v>
      </c>
      <c r="P874" s="9" t="s">
        <v>43</v>
      </c>
      <c r="Q874" s="9">
        <v>6</v>
      </c>
      <c r="R874" s="9">
        <v>2</v>
      </c>
      <c r="S874" s="9">
        <v>4</v>
      </c>
      <c r="T874" s="9">
        <v>0</v>
      </c>
      <c r="U874" s="9">
        <v>0.33300000000000002</v>
      </c>
      <c r="V874" s="8"/>
      <c r="W874" s="11">
        <v>0.5</v>
      </c>
      <c r="X874" s="8">
        <v>80</v>
      </c>
      <c r="Y874" s="8">
        <v>38</v>
      </c>
      <c r="Z874" s="8">
        <v>35</v>
      </c>
      <c r="AA874" s="8">
        <v>7</v>
      </c>
      <c r="AB874" s="8">
        <v>0</v>
      </c>
      <c r="AC874" s="9">
        <f t="shared" si="111"/>
        <v>83</v>
      </c>
      <c r="AD874" s="12">
        <f t="shared" si="112"/>
        <v>0.51875000000000004</v>
      </c>
      <c r="AE874" s="9" t="s">
        <v>39</v>
      </c>
      <c r="AF874" s="8">
        <v>5</v>
      </c>
      <c r="AG874" s="8">
        <v>1</v>
      </c>
      <c r="AH874" s="8">
        <v>4</v>
      </c>
      <c r="AI874" s="8">
        <v>0</v>
      </c>
      <c r="AJ874" s="8">
        <v>0.2</v>
      </c>
      <c r="AK874" s="13">
        <f t="shared" si="115"/>
        <v>0.51218750000000002</v>
      </c>
      <c r="AL874" s="13">
        <f t="shared" si="116"/>
        <v>0.10031250000000003</v>
      </c>
      <c r="AM874" s="14">
        <f t="shared" si="117"/>
        <v>16.049999999999997</v>
      </c>
    </row>
    <row r="875" spans="1:39" x14ac:dyDescent="0.2">
      <c r="A875" s="8"/>
      <c r="B875" s="8" t="s">
        <v>374</v>
      </c>
      <c r="C875" s="8" t="s">
        <v>389</v>
      </c>
      <c r="D875" s="9">
        <v>46</v>
      </c>
      <c r="E875" s="10" t="s">
        <v>28</v>
      </c>
      <c r="F875" s="10" t="s">
        <v>240</v>
      </c>
      <c r="G875" s="10" t="s">
        <v>240</v>
      </c>
      <c r="H875" s="11">
        <v>0.5</v>
      </c>
      <c r="I875" s="9">
        <v>80</v>
      </c>
      <c r="J875" s="9">
        <v>42</v>
      </c>
      <c r="K875" s="9">
        <v>23</v>
      </c>
      <c r="L875" s="9">
        <v>15</v>
      </c>
      <c r="M875" s="9"/>
      <c r="N875" s="9">
        <f t="shared" si="113"/>
        <v>99</v>
      </c>
      <c r="O875" s="12">
        <f t="shared" si="114"/>
        <v>0.61875000000000002</v>
      </c>
      <c r="P875" s="9" t="s">
        <v>30</v>
      </c>
      <c r="Q875" s="9">
        <v>6</v>
      </c>
      <c r="R875" s="9">
        <v>2</v>
      </c>
      <c r="S875" s="9">
        <v>4</v>
      </c>
      <c r="T875" s="9">
        <v>0</v>
      </c>
      <c r="U875" s="9">
        <v>0.33300000000000002</v>
      </c>
      <c r="V875" s="8"/>
      <c r="W875" s="11">
        <v>0.5</v>
      </c>
      <c r="X875" s="8">
        <v>80</v>
      </c>
      <c r="Y875" s="8">
        <v>54</v>
      </c>
      <c r="Z875" s="8">
        <v>17</v>
      </c>
      <c r="AA875" s="8">
        <v>9</v>
      </c>
      <c r="AB875" s="8">
        <v>0</v>
      </c>
      <c r="AC875" s="9">
        <f t="shared" si="111"/>
        <v>117</v>
      </c>
      <c r="AD875" s="12">
        <f t="shared" si="112"/>
        <v>0.73124999999999996</v>
      </c>
      <c r="AE875" s="9" t="s">
        <v>30</v>
      </c>
      <c r="AF875" s="8">
        <v>22</v>
      </c>
      <c r="AG875" s="8">
        <v>16</v>
      </c>
      <c r="AH875" s="8">
        <v>6</v>
      </c>
      <c r="AI875" s="8">
        <v>0</v>
      </c>
      <c r="AJ875" s="8">
        <v>0.72699999999999998</v>
      </c>
      <c r="AK875" s="13">
        <f t="shared" si="115"/>
        <v>0.65031249999999996</v>
      </c>
      <c r="AL875" s="13">
        <f t="shared" si="116"/>
        <v>-3.1562499999999938E-2</v>
      </c>
      <c r="AM875" s="14">
        <f t="shared" si="117"/>
        <v>-5.0499999999999972</v>
      </c>
    </row>
    <row r="876" spans="1:39" x14ac:dyDescent="0.2">
      <c r="A876" s="8"/>
      <c r="B876" s="8" t="s">
        <v>353</v>
      </c>
      <c r="C876" s="8" t="s">
        <v>389</v>
      </c>
      <c r="D876" s="9">
        <v>40</v>
      </c>
      <c r="E876" s="10" t="s">
        <v>28</v>
      </c>
      <c r="F876" s="10" t="s">
        <v>84</v>
      </c>
      <c r="G876" s="10" t="s">
        <v>84</v>
      </c>
      <c r="H876" s="11">
        <v>0.5</v>
      </c>
      <c r="I876" s="9">
        <v>80</v>
      </c>
      <c r="J876" s="9">
        <v>41</v>
      </c>
      <c r="K876" s="9">
        <v>33</v>
      </c>
      <c r="L876" s="9">
        <v>6</v>
      </c>
      <c r="M876" s="9"/>
      <c r="N876" s="9">
        <f t="shared" si="113"/>
        <v>88</v>
      </c>
      <c r="O876" s="12">
        <f t="shared" si="114"/>
        <v>0.55000000000000004</v>
      </c>
      <c r="P876" s="9" t="s">
        <v>30</v>
      </c>
      <c r="Q876" s="9">
        <v>20</v>
      </c>
      <c r="R876" s="9">
        <v>10</v>
      </c>
      <c r="S876" s="9">
        <v>10</v>
      </c>
      <c r="T876" s="9">
        <v>0</v>
      </c>
      <c r="U876" s="9">
        <v>0.5</v>
      </c>
      <c r="V876" s="8"/>
      <c r="W876" s="11">
        <v>0.5</v>
      </c>
      <c r="X876" s="8">
        <v>80</v>
      </c>
      <c r="Y876" s="8">
        <v>27</v>
      </c>
      <c r="Z876" s="8">
        <v>41</v>
      </c>
      <c r="AA876" s="8">
        <v>12</v>
      </c>
      <c r="AB876" s="8">
        <v>0</v>
      </c>
      <c r="AC876" s="9">
        <f t="shared" si="111"/>
        <v>66</v>
      </c>
      <c r="AD876" s="12">
        <f t="shared" si="112"/>
        <v>0.41249999999999998</v>
      </c>
      <c r="AE876" s="9" t="s">
        <v>35</v>
      </c>
      <c r="AF876" s="8">
        <v>16</v>
      </c>
      <c r="AG876" s="8">
        <v>9</v>
      </c>
      <c r="AH876" s="8">
        <v>7</v>
      </c>
      <c r="AI876" s="8">
        <v>0</v>
      </c>
      <c r="AJ876" s="8">
        <v>0.56300000000000006</v>
      </c>
      <c r="AK876" s="13">
        <f t="shared" si="115"/>
        <v>0.44312499999999999</v>
      </c>
      <c r="AL876" s="13">
        <f t="shared" si="116"/>
        <v>0.10687500000000005</v>
      </c>
      <c r="AM876" s="14">
        <f t="shared" si="117"/>
        <v>17.099999999999994</v>
      </c>
    </row>
    <row r="877" spans="1:39" x14ac:dyDescent="0.2">
      <c r="A877" s="8"/>
      <c r="B877" s="8" t="s">
        <v>307</v>
      </c>
      <c r="C877" s="8" t="s">
        <v>389</v>
      </c>
      <c r="D877" s="9">
        <v>45</v>
      </c>
      <c r="E877" s="10" t="s">
        <v>28</v>
      </c>
      <c r="F877" s="10" t="s">
        <v>87</v>
      </c>
      <c r="G877" s="10" t="s">
        <v>87</v>
      </c>
      <c r="H877" s="11">
        <v>0.5</v>
      </c>
      <c r="I877" s="9">
        <v>80</v>
      </c>
      <c r="J877" s="9">
        <v>28</v>
      </c>
      <c r="K877" s="9">
        <v>38</v>
      </c>
      <c r="L877" s="9">
        <v>14</v>
      </c>
      <c r="M877" s="9"/>
      <c r="N877" s="9">
        <f t="shared" si="113"/>
        <v>70</v>
      </c>
      <c r="O877" s="12">
        <f t="shared" si="114"/>
        <v>0.4375</v>
      </c>
      <c r="P877" s="9" t="s">
        <v>72</v>
      </c>
      <c r="Q877" s="9"/>
      <c r="R877" s="9"/>
      <c r="S877" s="9"/>
      <c r="T877" s="9"/>
      <c r="U877" s="9"/>
      <c r="V877" s="8"/>
      <c r="W877" s="11">
        <v>0.5</v>
      </c>
      <c r="X877" s="8">
        <v>80</v>
      </c>
      <c r="Y877" s="8">
        <v>34</v>
      </c>
      <c r="Z877" s="8">
        <v>34</v>
      </c>
      <c r="AA877" s="8">
        <v>12</v>
      </c>
      <c r="AB877" s="8">
        <v>0</v>
      </c>
      <c r="AC877" s="9">
        <f t="shared" si="111"/>
        <v>80</v>
      </c>
      <c r="AD877" s="12">
        <f t="shared" si="112"/>
        <v>0.5</v>
      </c>
      <c r="AE877" s="9" t="s">
        <v>30</v>
      </c>
      <c r="AF877" s="8">
        <v>6</v>
      </c>
      <c r="AG877" s="8">
        <v>2</v>
      </c>
      <c r="AH877" s="8">
        <v>4</v>
      </c>
      <c r="AI877" s="8">
        <v>0</v>
      </c>
      <c r="AJ877" s="8">
        <v>0.33300000000000002</v>
      </c>
      <c r="AK877" s="13">
        <f t="shared" si="115"/>
        <v>0.5</v>
      </c>
      <c r="AL877" s="13">
        <f t="shared" si="116"/>
        <v>-6.25E-2</v>
      </c>
      <c r="AM877" s="14">
        <f t="shared" si="117"/>
        <v>-10</v>
      </c>
    </row>
    <row r="878" spans="1:39" x14ac:dyDescent="0.2">
      <c r="A878" s="8"/>
      <c r="B878" s="8" t="s">
        <v>213</v>
      </c>
      <c r="C878" s="8" t="s">
        <v>389</v>
      </c>
      <c r="D878" s="9">
        <v>55</v>
      </c>
      <c r="E878" s="10" t="s">
        <v>28</v>
      </c>
      <c r="F878" s="10" t="s">
        <v>303</v>
      </c>
      <c r="G878" s="10" t="s">
        <v>303</v>
      </c>
      <c r="H878" s="11">
        <v>0.5</v>
      </c>
      <c r="I878" s="9">
        <v>80</v>
      </c>
      <c r="J878" s="9">
        <v>38</v>
      </c>
      <c r="K878" s="9">
        <v>28</v>
      </c>
      <c r="L878" s="9">
        <v>14</v>
      </c>
      <c r="M878" s="9"/>
      <c r="N878" s="9">
        <f t="shared" si="113"/>
        <v>90</v>
      </c>
      <c r="O878" s="12">
        <f t="shared" si="114"/>
        <v>0.5625</v>
      </c>
      <c r="P878" s="9" t="s">
        <v>43</v>
      </c>
      <c r="Q878" s="9">
        <v>22</v>
      </c>
      <c r="R878" s="9">
        <v>16</v>
      </c>
      <c r="S878" s="9">
        <v>6</v>
      </c>
      <c r="T878" s="9">
        <v>0</v>
      </c>
      <c r="U878" s="9">
        <v>0.72699999999999998</v>
      </c>
      <c r="V878" s="8" t="s">
        <v>44</v>
      </c>
      <c r="W878" s="11">
        <v>0.5</v>
      </c>
      <c r="X878" s="8">
        <v>80</v>
      </c>
      <c r="Y878" s="8">
        <v>38</v>
      </c>
      <c r="Z878" s="8">
        <v>34</v>
      </c>
      <c r="AA878" s="8">
        <v>8</v>
      </c>
      <c r="AB878" s="8">
        <v>0</v>
      </c>
      <c r="AC878" s="9">
        <f t="shared" si="111"/>
        <v>84</v>
      </c>
      <c r="AD878" s="12">
        <f t="shared" si="112"/>
        <v>0.52500000000000002</v>
      </c>
      <c r="AE878" s="9" t="s">
        <v>39</v>
      </c>
      <c r="AF878" s="8">
        <v>7</v>
      </c>
      <c r="AG878" s="8">
        <v>3</v>
      </c>
      <c r="AH878" s="8">
        <v>4</v>
      </c>
      <c r="AI878" s="8">
        <v>0</v>
      </c>
      <c r="AJ878" s="8">
        <v>0.42899999999999999</v>
      </c>
      <c r="AK878" s="13">
        <f t="shared" si="115"/>
        <v>0.51624999999999999</v>
      </c>
      <c r="AL878" s="13">
        <f t="shared" si="116"/>
        <v>4.6250000000000013E-2</v>
      </c>
      <c r="AM878" s="14">
        <f t="shared" si="117"/>
        <v>7.4000000000000057</v>
      </c>
    </row>
    <row r="879" spans="1:39" x14ac:dyDescent="0.2">
      <c r="A879" s="8"/>
      <c r="B879" s="8" t="s">
        <v>391</v>
      </c>
      <c r="C879" s="8" t="s">
        <v>389</v>
      </c>
      <c r="D879" s="9">
        <v>41</v>
      </c>
      <c r="E879" s="10" t="s">
        <v>28</v>
      </c>
      <c r="F879" s="10" t="s">
        <v>305</v>
      </c>
      <c r="G879" s="10" t="s">
        <v>306</v>
      </c>
      <c r="H879" s="11">
        <v>0.5</v>
      </c>
      <c r="I879" s="9">
        <v>80</v>
      </c>
      <c r="J879" s="9">
        <v>38</v>
      </c>
      <c r="K879" s="9">
        <v>33</v>
      </c>
      <c r="L879" s="9">
        <v>9</v>
      </c>
      <c r="M879" s="9"/>
      <c r="N879" s="9">
        <f t="shared" si="113"/>
        <v>85</v>
      </c>
      <c r="O879" s="12">
        <f t="shared" si="114"/>
        <v>0.53125</v>
      </c>
      <c r="P879" s="9" t="s">
        <v>35</v>
      </c>
      <c r="Q879" s="9">
        <v>7</v>
      </c>
      <c r="R879" s="9">
        <v>3</v>
      </c>
      <c r="S879" s="9">
        <v>4</v>
      </c>
      <c r="T879" s="9">
        <v>0</v>
      </c>
      <c r="U879" s="9">
        <v>0.42899999999999999</v>
      </c>
      <c r="V879" s="8"/>
      <c r="W879" s="11">
        <v>0.5</v>
      </c>
      <c r="X879" s="8">
        <v>80</v>
      </c>
      <c r="Y879" s="8">
        <v>37</v>
      </c>
      <c r="Z879" s="8">
        <v>38</v>
      </c>
      <c r="AA879" s="8">
        <v>5</v>
      </c>
      <c r="AB879" s="8">
        <v>0</v>
      </c>
      <c r="AC879" s="9">
        <f t="shared" si="111"/>
        <v>79</v>
      </c>
      <c r="AD879" s="12">
        <f t="shared" si="112"/>
        <v>0.49375000000000002</v>
      </c>
      <c r="AE879" s="9" t="s">
        <v>35</v>
      </c>
      <c r="AF879" s="8">
        <v>4</v>
      </c>
      <c r="AG879" s="8">
        <v>0</v>
      </c>
      <c r="AH879" s="8">
        <v>4</v>
      </c>
      <c r="AI879" s="8">
        <v>0</v>
      </c>
      <c r="AJ879" s="8">
        <v>0</v>
      </c>
      <c r="AK879" s="13">
        <f t="shared" si="115"/>
        <v>0.49593750000000003</v>
      </c>
      <c r="AL879" s="13">
        <f t="shared" si="116"/>
        <v>3.5312499999999969E-2</v>
      </c>
      <c r="AM879" s="14">
        <f t="shared" si="117"/>
        <v>5.6499999999999915</v>
      </c>
    </row>
    <row r="880" spans="1:39" x14ac:dyDescent="0.2">
      <c r="A880" s="8"/>
      <c r="B880" s="8" t="s">
        <v>370</v>
      </c>
      <c r="C880" s="8" t="s">
        <v>389</v>
      </c>
      <c r="D880" s="9">
        <v>41</v>
      </c>
      <c r="E880" s="10" t="s">
        <v>28</v>
      </c>
      <c r="F880" s="10" t="s">
        <v>199</v>
      </c>
      <c r="G880" s="10" t="s">
        <v>199</v>
      </c>
      <c r="H880" s="11">
        <v>0.5</v>
      </c>
      <c r="I880" s="9">
        <v>80</v>
      </c>
      <c r="J880" s="9">
        <v>34</v>
      </c>
      <c r="K880" s="9">
        <v>39</v>
      </c>
      <c r="L880" s="9">
        <v>7</v>
      </c>
      <c r="M880" s="9"/>
      <c r="N880" s="9">
        <f t="shared" si="113"/>
        <v>75</v>
      </c>
      <c r="O880" s="12">
        <f t="shared" si="114"/>
        <v>0.46875</v>
      </c>
      <c r="P880" s="9" t="s">
        <v>35</v>
      </c>
      <c r="Q880" s="9">
        <v>10</v>
      </c>
      <c r="R880" s="9">
        <v>4</v>
      </c>
      <c r="S880" s="9">
        <v>6</v>
      </c>
      <c r="T880" s="9">
        <v>0</v>
      </c>
      <c r="U880" s="9">
        <v>0.4</v>
      </c>
      <c r="V880" s="8"/>
      <c r="W880" s="11">
        <v>0.5</v>
      </c>
      <c r="X880" s="8">
        <v>80</v>
      </c>
      <c r="Y880" s="8">
        <v>42</v>
      </c>
      <c r="Z880" s="8">
        <v>31</v>
      </c>
      <c r="AA880" s="8">
        <v>7</v>
      </c>
      <c r="AB880" s="8">
        <v>0</v>
      </c>
      <c r="AC880" s="9">
        <f t="shared" si="111"/>
        <v>91</v>
      </c>
      <c r="AD880" s="12">
        <f t="shared" si="112"/>
        <v>0.56874999999999998</v>
      </c>
      <c r="AE880" s="9" t="s">
        <v>43</v>
      </c>
      <c r="AF880" s="8">
        <v>11</v>
      </c>
      <c r="AG880" s="8">
        <v>4</v>
      </c>
      <c r="AH880" s="8">
        <v>7</v>
      </c>
      <c r="AI880" s="8">
        <v>0</v>
      </c>
      <c r="AJ880" s="8">
        <v>0.36399999999999999</v>
      </c>
      <c r="AK880" s="13">
        <f t="shared" si="115"/>
        <v>0.54468749999999999</v>
      </c>
      <c r="AL880" s="13">
        <f t="shared" si="116"/>
        <v>-7.5937499999999991E-2</v>
      </c>
      <c r="AM880" s="14">
        <f t="shared" si="117"/>
        <v>-12.150000000000006</v>
      </c>
    </row>
    <row r="881" spans="1:39" x14ac:dyDescent="0.2">
      <c r="A881" s="8"/>
      <c r="B881" s="8" t="s">
        <v>381</v>
      </c>
      <c r="C881" s="8" t="s">
        <v>389</v>
      </c>
      <c r="D881" s="9">
        <v>41</v>
      </c>
      <c r="E881" s="10" t="s">
        <v>28</v>
      </c>
      <c r="F881" s="10" t="s">
        <v>201</v>
      </c>
      <c r="G881" s="10" t="s">
        <v>202</v>
      </c>
      <c r="H881" s="11">
        <v>0.5</v>
      </c>
      <c r="I881" s="9">
        <v>80</v>
      </c>
      <c r="J881" s="9">
        <v>36</v>
      </c>
      <c r="K881" s="9">
        <v>40</v>
      </c>
      <c r="L881" s="9">
        <v>4</v>
      </c>
      <c r="M881" s="9"/>
      <c r="N881" s="9">
        <f t="shared" si="113"/>
        <v>76</v>
      </c>
      <c r="O881" s="12">
        <f t="shared" si="114"/>
        <v>0.47499999999999998</v>
      </c>
      <c r="P881" s="9" t="s">
        <v>35</v>
      </c>
      <c r="Q881" s="9">
        <v>7</v>
      </c>
      <c r="R881" s="9">
        <v>3</v>
      </c>
      <c r="S881" s="9">
        <v>4</v>
      </c>
      <c r="T881" s="9">
        <v>0</v>
      </c>
      <c r="U881" s="9">
        <v>0.42899999999999999</v>
      </c>
      <c r="V881" s="8"/>
      <c r="W881" s="11">
        <v>0.5</v>
      </c>
      <c r="X881" s="8">
        <v>80</v>
      </c>
      <c r="Y881" s="8">
        <v>27</v>
      </c>
      <c r="Z881" s="8">
        <v>37</v>
      </c>
      <c r="AA881" s="8">
        <v>16</v>
      </c>
      <c r="AB881" s="8">
        <v>0</v>
      </c>
      <c r="AC881" s="9">
        <f t="shared" si="111"/>
        <v>70</v>
      </c>
      <c r="AD881" s="12">
        <f t="shared" si="112"/>
        <v>0.4375</v>
      </c>
      <c r="AE881" s="9" t="s">
        <v>39</v>
      </c>
      <c r="AF881" s="8">
        <v>5</v>
      </c>
      <c r="AG881" s="8">
        <v>1</v>
      </c>
      <c r="AH881" s="8">
        <v>4</v>
      </c>
      <c r="AI881" s="8">
        <v>0</v>
      </c>
      <c r="AJ881" s="8">
        <v>0.2</v>
      </c>
      <c r="AK881" s="13">
        <f t="shared" si="115"/>
        <v>0.45937499999999998</v>
      </c>
      <c r="AL881" s="13">
        <f t="shared" si="116"/>
        <v>1.5625E-2</v>
      </c>
      <c r="AM881" s="14">
        <f t="shared" si="117"/>
        <v>2.5</v>
      </c>
    </row>
    <row r="882" spans="1:39" x14ac:dyDescent="0.2">
      <c r="A882" s="8"/>
      <c r="B882" s="8" t="s">
        <v>382</v>
      </c>
      <c r="C882" s="8" t="s">
        <v>389</v>
      </c>
      <c r="D882" s="9">
        <v>37</v>
      </c>
      <c r="E882" s="10" t="s">
        <v>28</v>
      </c>
      <c r="F882" s="10" t="s">
        <v>29</v>
      </c>
      <c r="G882" s="10" t="s">
        <v>29</v>
      </c>
      <c r="H882" s="11">
        <v>0.5</v>
      </c>
      <c r="I882" s="9">
        <v>80</v>
      </c>
      <c r="J882" s="9">
        <v>41</v>
      </c>
      <c r="K882" s="9">
        <v>28</v>
      </c>
      <c r="L882" s="9">
        <v>11</v>
      </c>
      <c r="M882" s="9"/>
      <c r="N882" s="9">
        <f t="shared" si="113"/>
        <v>93</v>
      </c>
      <c r="O882" s="12">
        <f t="shared" si="114"/>
        <v>0.58125000000000004</v>
      </c>
      <c r="P882" s="9" t="s">
        <v>39</v>
      </c>
      <c r="Q882" s="9">
        <v>11</v>
      </c>
      <c r="R882" s="9">
        <v>5</v>
      </c>
      <c r="S882" s="9">
        <v>6</v>
      </c>
      <c r="T882" s="9">
        <v>0</v>
      </c>
      <c r="U882" s="9">
        <v>0.45500000000000002</v>
      </c>
      <c r="V882" s="8" t="s">
        <v>99</v>
      </c>
      <c r="W882" s="11">
        <v>0.5</v>
      </c>
      <c r="X882" s="8">
        <v>80</v>
      </c>
      <c r="Y882" s="8">
        <v>53</v>
      </c>
      <c r="Z882" s="8">
        <v>18</v>
      </c>
      <c r="AA882" s="8">
        <v>9</v>
      </c>
      <c r="AB882" s="8">
        <v>0</v>
      </c>
      <c r="AC882" s="9">
        <f t="shared" si="111"/>
        <v>115</v>
      </c>
      <c r="AD882" s="12">
        <f t="shared" si="112"/>
        <v>0.71875</v>
      </c>
      <c r="AE882" s="9" t="s">
        <v>30</v>
      </c>
      <c r="AF882" s="8">
        <v>21</v>
      </c>
      <c r="AG882" s="8">
        <v>14</v>
      </c>
      <c r="AH882" s="8">
        <v>7</v>
      </c>
      <c r="AI882" s="8">
        <v>0</v>
      </c>
      <c r="AJ882" s="8">
        <v>0.66700000000000004</v>
      </c>
      <c r="AK882" s="13">
        <f t="shared" si="115"/>
        <v>0.64218750000000002</v>
      </c>
      <c r="AL882" s="13">
        <f t="shared" si="116"/>
        <v>-6.0937499999999978E-2</v>
      </c>
      <c r="AM882" s="14">
        <f t="shared" si="117"/>
        <v>-9.75</v>
      </c>
    </row>
    <row r="883" spans="1:39" x14ac:dyDescent="0.2">
      <c r="A883" s="8"/>
      <c r="B883" s="8" t="s">
        <v>359</v>
      </c>
      <c r="C883" s="8" t="s">
        <v>389</v>
      </c>
      <c r="D883" s="9">
        <v>37</v>
      </c>
      <c r="E883" s="10" t="s">
        <v>28</v>
      </c>
      <c r="F883" s="10" t="s">
        <v>264</v>
      </c>
      <c r="G883" s="10" t="s">
        <v>264</v>
      </c>
      <c r="H883" s="11">
        <v>0.5</v>
      </c>
      <c r="I883" s="9">
        <v>14</v>
      </c>
      <c r="J883" s="9">
        <v>6</v>
      </c>
      <c r="K883" s="9">
        <v>6</v>
      </c>
      <c r="L883" s="9">
        <v>2</v>
      </c>
      <c r="M883" s="9"/>
      <c r="N883" s="9">
        <f t="shared" si="113"/>
        <v>14</v>
      </c>
      <c r="O883" s="12">
        <f t="shared" si="114"/>
        <v>0.5</v>
      </c>
      <c r="P883" s="9" t="s">
        <v>43</v>
      </c>
      <c r="Q883" s="9"/>
      <c r="R883" s="9"/>
      <c r="S883" s="9"/>
      <c r="T883" s="9"/>
      <c r="U883" s="9"/>
      <c r="V883" s="8"/>
      <c r="W883" s="11">
        <v>0.5</v>
      </c>
      <c r="X883" s="8">
        <v>80</v>
      </c>
      <c r="Y883" s="8">
        <v>27</v>
      </c>
      <c r="Z883" s="8">
        <v>41</v>
      </c>
      <c r="AA883" s="8">
        <v>12</v>
      </c>
      <c r="AB883" s="8">
        <v>0</v>
      </c>
      <c r="AC883" s="9">
        <f t="shared" si="111"/>
        <v>66</v>
      </c>
      <c r="AD883" s="12">
        <f t="shared" si="112"/>
        <v>0.41249999999999998</v>
      </c>
      <c r="AE883" s="9" t="s">
        <v>72</v>
      </c>
      <c r="AF883" s="8"/>
      <c r="AG883" s="8"/>
      <c r="AH883" s="8"/>
      <c r="AI883" s="8"/>
      <c r="AJ883" s="8"/>
      <c r="AK883" s="13">
        <f t="shared" si="115"/>
        <v>0.44312499999999999</v>
      </c>
      <c r="AL883" s="13">
        <f t="shared" si="116"/>
        <v>5.6875000000000009E-2</v>
      </c>
      <c r="AM883" s="14">
        <f t="shared" si="117"/>
        <v>1.5925000000000011</v>
      </c>
    </row>
    <row r="884" spans="1:39" x14ac:dyDescent="0.2">
      <c r="A884" s="8"/>
      <c r="B884" s="8" t="s">
        <v>342</v>
      </c>
      <c r="C884" s="8" t="s">
        <v>389</v>
      </c>
      <c r="D884" s="9">
        <v>46</v>
      </c>
      <c r="E884" s="10" t="s">
        <v>28</v>
      </c>
      <c r="F884" s="10" t="s">
        <v>264</v>
      </c>
      <c r="G884" s="10" t="s">
        <v>264</v>
      </c>
      <c r="H884" s="11">
        <v>0.5</v>
      </c>
      <c r="I884" s="9">
        <v>66</v>
      </c>
      <c r="J884" s="9">
        <v>31</v>
      </c>
      <c r="K884" s="9">
        <v>28</v>
      </c>
      <c r="L884" s="9">
        <v>7</v>
      </c>
      <c r="M884" s="9"/>
      <c r="N884" s="9">
        <f t="shared" si="113"/>
        <v>69</v>
      </c>
      <c r="O884" s="12">
        <f t="shared" si="114"/>
        <v>0.52272727272727271</v>
      </c>
      <c r="P884" s="9" t="s">
        <v>43</v>
      </c>
      <c r="Q884" s="9">
        <v>6</v>
      </c>
      <c r="R884" s="9">
        <v>2</v>
      </c>
      <c r="S884" s="9">
        <v>4</v>
      </c>
      <c r="T884" s="9">
        <v>0</v>
      </c>
      <c r="U884" s="9">
        <v>0.33300000000000002</v>
      </c>
      <c r="V884" s="8"/>
      <c r="W884" s="11">
        <v>0.5</v>
      </c>
      <c r="X884" s="8">
        <v>80</v>
      </c>
      <c r="Y884" s="8">
        <v>27</v>
      </c>
      <c r="Z884" s="8">
        <v>41</v>
      </c>
      <c r="AA884" s="8">
        <v>12</v>
      </c>
      <c r="AB884" s="8">
        <v>0</v>
      </c>
      <c r="AC884" s="9">
        <f t="shared" si="111"/>
        <v>66</v>
      </c>
      <c r="AD884" s="12">
        <f t="shared" si="112"/>
        <v>0.41249999999999998</v>
      </c>
      <c r="AE884" s="9" t="s">
        <v>72</v>
      </c>
      <c r="AF884" s="8"/>
      <c r="AG884" s="8"/>
      <c r="AH884" s="8"/>
      <c r="AI884" s="8"/>
      <c r="AJ884" s="8"/>
      <c r="AK884" s="13">
        <f t="shared" si="115"/>
        <v>0.44312499999999999</v>
      </c>
      <c r="AL884" s="13">
        <f t="shared" si="116"/>
        <v>7.9602272727272716E-2</v>
      </c>
      <c r="AM884" s="14">
        <f t="shared" si="117"/>
        <v>10.5075</v>
      </c>
    </row>
    <row r="885" spans="1:39" x14ac:dyDescent="0.2">
      <c r="A885" s="8"/>
      <c r="B885" s="8" t="s">
        <v>232</v>
      </c>
      <c r="C885" s="8" t="s">
        <v>389</v>
      </c>
      <c r="D885" s="9">
        <v>57</v>
      </c>
      <c r="E885" s="10" t="s">
        <v>28</v>
      </c>
      <c r="F885" s="10" t="s">
        <v>247</v>
      </c>
      <c r="G885" s="10" t="s">
        <v>247</v>
      </c>
      <c r="H885" s="11">
        <v>0.5</v>
      </c>
      <c r="I885" s="9">
        <v>80</v>
      </c>
      <c r="J885" s="9">
        <v>31</v>
      </c>
      <c r="K885" s="9">
        <v>38</v>
      </c>
      <c r="L885" s="9">
        <v>11</v>
      </c>
      <c r="M885" s="9"/>
      <c r="N885" s="9">
        <f t="shared" si="113"/>
        <v>73</v>
      </c>
      <c r="O885" s="12">
        <f t="shared" si="114"/>
        <v>0.45624999999999999</v>
      </c>
      <c r="P885" s="9" t="s">
        <v>35</v>
      </c>
      <c r="Q885" s="9">
        <v>5</v>
      </c>
      <c r="R885" s="9">
        <v>1</v>
      </c>
      <c r="S885" s="9">
        <v>4</v>
      </c>
      <c r="T885" s="9">
        <v>0</v>
      </c>
      <c r="U885" s="9">
        <v>0.2</v>
      </c>
      <c r="V885" s="8"/>
      <c r="W885" s="11">
        <v>0.5</v>
      </c>
      <c r="X885" s="8">
        <v>80</v>
      </c>
      <c r="Y885" s="8">
        <v>28</v>
      </c>
      <c r="Z885" s="8">
        <v>47</v>
      </c>
      <c r="AA885" s="8">
        <v>5</v>
      </c>
      <c r="AB885" s="8">
        <v>0</v>
      </c>
      <c r="AC885" s="9">
        <f t="shared" ref="AC885:AC948" si="118">2*Y885+AA885+AB885</f>
        <v>61</v>
      </c>
      <c r="AD885" s="12">
        <f t="shared" ref="AD885:AD948" si="119">AC885/SUM(Y885:AB885)/2</f>
        <v>0.38124999999999998</v>
      </c>
      <c r="AE885" s="9" t="s">
        <v>69</v>
      </c>
      <c r="AF885" s="8"/>
      <c r="AG885" s="8"/>
      <c r="AH885" s="8"/>
      <c r="AI885" s="8"/>
      <c r="AJ885" s="8"/>
      <c r="AK885" s="13">
        <f t="shared" si="115"/>
        <v>0.42281249999999998</v>
      </c>
      <c r="AL885" s="13">
        <f t="shared" si="116"/>
        <v>3.3437500000000009E-2</v>
      </c>
      <c r="AM885" s="14">
        <f t="shared" si="117"/>
        <v>5.3500000000000085</v>
      </c>
    </row>
    <row r="886" spans="1:39" x14ac:dyDescent="0.2">
      <c r="A886" s="8"/>
      <c r="B886" s="8" t="s">
        <v>288</v>
      </c>
      <c r="C886" s="8" t="s">
        <v>389</v>
      </c>
      <c r="D886" s="9">
        <v>55</v>
      </c>
      <c r="E886" s="10" t="s">
        <v>28</v>
      </c>
      <c r="F886" s="10" t="s">
        <v>92</v>
      </c>
      <c r="G886" s="10" t="s">
        <v>92</v>
      </c>
      <c r="H886" s="11">
        <v>0.5</v>
      </c>
      <c r="I886" s="9">
        <v>80</v>
      </c>
      <c r="J886" s="9">
        <v>36</v>
      </c>
      <c r="K886" s="9">
        <v>31</v>
      </c>
      <c r="L886" s="9">
        <v>13</v>
      </c>
      <c r="M886" s="9"/>
      <c r="N886" s="9">
        <f t="shared" si="113"/>
        <v>85</v>
      </c>
      <c r="O886" s="12">
        <f t="shared" si="114"/>
        <v>0.53125</v>
      </c>
      <c r="P886" s="9" t="s">
        <v>30</v>
      </c>
      <c r="Q886" s="9">
        <v>10</v>
      </c>
      <c r="R886" s="9">
        <v>5</v>
      </c>
      <c r="S886" s="9">
        <v>5</v>
      </c>
      <c r="T886" s="9">
        <v>0</v>
      </c>
      <c r="U886" s="9">
        <v>0.5</v>
      </c>
      <c r="V886" s="8"/>
      <c r="W886" s="11">
        <v>0.5</v>
      </c>
      <c r="X886" s="8">
        <v>80</v>
      </c>
      <c r="Y886" s="8">
        <v>37</v>
      </c>
      <c r="Z886" s="8">
        <v>35</v>
      </c>
      <c r="AA886" s="8">
        <v>8</v>
      </c>
      <c r="AB886" s="8">
        <v>0</v>
      </c>
      <c r="AC886" s="9">
        <f t="shared" si="118"/>
        <v>82</v>
      </c>
      <c r="AD886" s="12">
        <f t="shared" si="119"/>
        <v>0.51249999999999996</v>
      </c>
      <c r="AE886" s="9" t="s">
        <v>39</v>
      </c>
      <c r="AF886" s="8">
        <v>4</v>
      </c>
      <c r="AG886" s="8">
        <v>0</v>
      </c>
      <c r="AH886" s="8">
        <v>4</v>
      </c>
      <c r="AI886" s="8">
        <v>0</v>
      </c>
      <c r="AJ886" s="8">
        <v>0</v>
      </c>
      <c r="AK886" s="13">
        <f t="shared" si="115"/>
        <v>0.50812499999999994</v>
      </c>
      <c r="AL886" s="13">
        <f t="shared" si="116"/>
        <v>2.3125000000000062E-2</v>
      </c>
      <c r="AM886" s="14">
        <f t="shared" si="117"/>
        <v>3.7000000000000171</v>
      </c>
    </row>
    <row r="887" spans="1:39" x14ac:dyDescent="0.2">
      <c r="A887" s="8"/>
      <c r="B887" s="8" t="s">
        <v>383</v>
      </c>
      <c r="C887" s="8" t="s">
        <v>389</v>
      </c>
      <c r="D887" s="9">
        <v>34</v>
      </c>
      <c r="E887" s="10" t="s">
        <v>28</v>
      </c>
      <c r="F887" s="10" t="s">
        <v>207</v>
      </c>
      <c r="G887" s="10" t="s">
        <v>207</v>
      </c>
      <c r="H887" s="11">
        <v>0.5</v>
      </c>
      <c r="I887" s="9">
        <v>80</v>
      </c>
      <c r="J887" s="9">
        <v>30</v>
      </c>
      <c r="K887" s="9">
        <v>39</v>
      </c>
      <c r="L887" s="9">
        <v>11</v>
      </c>
      <c r="M887" s="9"/>
      <c r="N887" s="9">
        <f t="shared" si="113"/>
        <v>71</v>
      </c>
      <c r="O887" s="12">
        <f t="shared" si="114"/>
        <v>0.44374999999999998</v>
      </c>
      <c r="P887" s="9" t="s">
        <v>69</v>
      </c>
      <c r="Q887" s="9"/>
      <c r="R887" s="9"/>
      <c r="S887" s="9"/>
      <c r="T887" s="9"/>
      <c r="U887" s="9"/>
      <c r="V887" s="8"/>
      <c r="W887" s="11">
        <v>0.5</v>
      </c>
      <c r="X887" s="8">
        <v>80</v>
      </c>
      <c r="Y887" s="8">
        <v>36</v>
      </c>
      <c r="Z887" s="8">
        <v>36</v>
      </c>
      <c r="AA887" s="8">
        <v>8</v>
      </c>
      <c r="AB887" s="8">
        <v>0</v>
      </c>
      <c r="AC887" s="9">
        <f t="shared" si="118"/>
        <v>80</v>
      </c>
      <c r="AD887" s="12">
        <f t="shared" si="119"/>
        <v>0.5</v>
      </c>
      <c r="AE887" s="9" t="s">
        <v>35</v>
      </c>
      <c r="AF887" s="8">
        <v>19</v>
      </c>
      <c r="AG887" s="8">
        <v>10</v>
      </c>
      <c r="AH887" s="8">
        <v>9</v>
      </c>
      <c r="AI887" s="8">
        <v>0</v>
      </c>
      <c r="AJ887" s="8">
        <v>0.52600000000000002</v>
      </c>
      <c r="AK887" s="13">
        <f t="shared" si="115"/>
        <v>0.5</v>
      </c>
      <c r="AL887" s="13">
        <f t="shared" si="116"/>
        <v>-5.6250000000000022E-2</v>
      </c>
      <c r="AM887" s="14">
        <f t="shared" si="117"/>
        <v>-9</v>
      </c>
    </row>
    <row r="888" spans="1:39" x14ac:dyDescent="0.2">
      <c r="A888" s="8"/>
      <c r="B888" s="8" t="s">
        <v>323</v>
      </c>
      <c r="C888" s="8" t="s">
        <v>389</v>
      </c>
      <c r="D888" s="9">
        <v>43</v>
      </c>
      <c r="E888" s="10" t="s">
        <v>28</v>
      </c>
      <c r="F888" s="10" t="s">
        <v>208</v>
      </c>
      <c r="G888" s="10" t="s">
        <v>208</v>
      </c>
      <c r="H888" s="11">
        <v>0.5</v>
      </c>
      <c r="I888" s="9">
        <v>54</v>
      </c>
      <c r="J888" s="9">
        <v>22</v>
      </c>
      <c r="K888" s="9">
        <v>26</v>
      </c>
      <c r="L888" s="9">
        <v>6</v>
      </c>
      <c r="M888" s="9"/>
      <c r="N888" s="9">
        <f t="shared" si="113"/>
        <v>50</v>
      </c>
      <c r="O888" s="12">
        <f t="shared" si="114"/>
        <v>0.46296296296296297</v>
      </c>
      <c r="P888" s="9" t="s">
        <v>72</v>
      </c>
      <c r="Q888" s="9"/>
      <c r="R888" s="9"/>
      <c r="S888" s="9"/>
      <c r="T888" s="9"/>
      <c r="U888" s="9"/>
      <c r="V888" s="8"/>
      <c r="W888" s="11">
        <v>0.5</v>
      </c>
      <c r="X888" s="8">
        <v>80</v>
      </c>
      <c r="Y888" s="8">
        <v>40</v>
      </c>
      <c r="Z888" s="8">
        <v>33</v>
      </c>
      <c r="AA888" s="8">
        <v>7</v>
      </c>
      <c r="AB888" s="8">
        <v>0</v>
      </c>
      <c r="AC888" s="9">
        <f t="shared" si="118"/>
        <v>87</v>
      </c>
      <c r="AD888" s="12">
        <f t="shared" si="119"/>
        <v>0.54374999999999996</v>
      </c>
      <c r="AE888" s="9" t="s">
        <v>43</v>
      </c>
      <c r="AF888" s="8">
        <v>11</v>
      </c>
      <c r="AG888" s="8">
        <v>7</v>
      </c>
      <c r="AH888" s="8">
        <v>4</v>
      </c>
      <c r="AI888" s="8">
        <v>0</v>
      </c>
      <c r="AJ888" s="8">
        <v>0.63600000000000001</v>
      </c>
      <c r="AK888" s="13">
        <f t="shared" si="115"/>
        <v>0.5284375</v>
      </c>
      <c r="AL888" s="13">
        <f t="shared" si="116"/>
        <v>-6.5474537037037039E-2</v>
      </c>
      <c r="AM888" s="14">
        <f t="shared" si="117"/>
        <v>-7.0712499999999991</v>
      </c>
    </row>
    <row r="889" spans="1:39" x14ac:dyDescent="0.2">
      <c r="A889" s="8"/>
      <c r="B889" s="8" t="s">
        <v>384</v>
      </c>
      <c r="C889" s="8" t="s">
        <v>389</v>
      </c>
      <c r="D889" s="9">
        <v>52</v>
      </c>
      <c r="E889" s="10" t="s">
        <v>28</v>
      </c>
      <c r="F889" s="10" t="s">
        <v>208</v>
      </c>
      <c r="G889" s="10" t="s">
        <v>208</v>
      </c>
      <c r="H889" s="11">
        <v>0.5</v>
      </c>
      <c r="I889" s="9">
        <v>26</v>
      </c>
      <c r="J889" s="9">
        <v>10</v>
      </c>
      <c r="K889" s="9">
        <v>14</v>
      </c>
      <c r="L889" s="9">
        <v>2</v>
      </c>
      <c r="M889" s="9"/>
      <c r="N889" s="9">
        <f t="shared" si="113"/>
        <v>22</v>
      </c>
      <c r="O889" s="12">
        <f t="shared" si="114"/>
        <v>0.42307692307692307</v>
      </c>
      <c r="P889" s="9" t="s">
        <v>72</v>
      </c>
      <c r="Q889" s="9"/>
      <c r="R889" s="9"/>
      <c r="S889" s="9"/>
      <c r="T889" s="9"/>
      <c r="U889" s="9"/>
      <c r="V889" s="8"/>
      <c r="W889" s="11">
        <v>0.5</v>
      </c>
      <c r="X889" s="8">
        <v>80</v>
      </c>
      <c r="Y889" s="8">
        <v>40</v>
      </c>
      <c r="Z889" s="8">
        <v>33</v>
      </c>
      <c r="AA889" s="8">
        <v>7</v>
      </c>
      <c r="AB889" s="8">
        <v>0</v>
      </c>
      <c r="AC889" s="9">
        <f t="shared" si="118"/>
        <v>87</v>
      </c>
      <c r="AD889" s="12">
        <f t="shared" si="119"/>
        <v>0.54374999999999996</v>
      </c>
      <c r="AE889" s="9" t="s">
        <v>43</v>
      </c>
      <c r="AF889" s="8">
        <v>11</v>
      </c>
      <c r="AG889" s="8">
        <v>7</v>
      </c>
      <c r="AH889" s="8">
        <v>4</v>
      </c>
      <c r="AI889" s="8">
        <v>0</v>
      </c>
      <c r="AJ889" s="8">
        <v>0.63600000000000001</v>
      </c>
      <c r="AK889" s="13">
        <f t="shared" si="115"/>
        <v>0.5284375</v>
      </c>
      <c r="AL889" s="13">
        <f t="shared" si="116"/>
        <v>-0.10536057692307693</v>
      </c>
      <c r="AM889" s="14">
        <f t="shared" si="117"/>
        <v>-5.4787500000000016</v>
      </c>
    </row>
    <row r="890" spans="1:39" x14ac:dyDescent="0.2">
      <c r="A890" s="8"/>
      <c r="B890" s="8" t="s">
        <v>325</v>
      </c>
      <c r="C890" s="8" t="s">
        <v>389</v>
      </c>
      <c r="D890" s="9">
        <v>43</v>
      </c>
      <c r="E890" s="10" t="s">
        <v>28</v>
      </c>
      <c r="F890" s="10" t="s">
        <v>308</v>
      </c>
      <c r="G890" s="10" t="s">
        <v>309</v>
      </c>
      <c r="H890" s="11">
        <v>0.5</v>
      </c>
      <c r="I890" s="9">
        <v>80</v>
      </c>
      <c r="J890" s="9">
        <v>12</v>
      </c>
      <c r="K890" s="9">
        <v>61</v>
      </c>
      <c r="L890" s="9">
        <v>7</v>
      </c>
      <c r="M890" s="9"/>
      <c r="N890" s="9">
        <f t="shared" si="113"/>
        <v>31</v>
      </c>
      <c r="O890" s="12">
        <f t="shared" si="114"/>
        <v>0.19375000000000001</v>
      </c>
      <c r="P890" s="9" t="s">
        <v>72</v>
      </c>
      <c r="Q890" s="9"/>
      <c r="R890" s="9"/>
      <c r="S890" s="9"/>
      <c r="T890" s="9"/>
      <c r="U890" s="9"/>
      <c r="V890" s="8"/>
      <c r="W890" s="11">
        <v>0.5</v>
      </c>
      <c r="X890" s="8">
        <v>80</v>
      </c>
      <c r="Y890" s="8">
        <v>27</v>
      </c>
      <c r="Z890" s="8">
        <v>46</v>
      </c>
      <c r="AA890" s="8">
        <v>7</v>
      </c>
      <c r="AB890" s="8">
        <v>0</v>
      </c>
      <c r="AC890" s="9">
        <f t="shared" si="118"/>
        <v>61</v>
      </c>
      <c r="AD890" s="12">
        <f t="shared" si="119"/>
        <v>0.38124999999999998</v>
      </c>
      <c r="AE890" s="9" t="s">
        <v>72</v>
      </c>
      <c r="AF890" s="8"/>
      <c r="AG890" s="8"/>
      <c r="AH890" s="8"/>
      <c r="AI890" s="8"/>
      <c r="AJ890" s="8"/>
      <c r="AK890" s="13">
        <f t="shared" si="115"/>
        <v>0.42281249999999998</v>
      </c>
      <c r="AL890" s="13">
        <f t="shared" si="116"/>
        <v>-0.22906249999999997</v>
      </c>
      <c r="AM890" s="14">
        <f t="shared" si="117"/>
        <v>-36.649999999999991</v>
      </c>
    </row>
    <row r="891" spans="1:39" x14ac:dyDescent="0.2">
      <c r="A891" s="8"/>
      <c r="B891" s="8" t="s">
        <v>385</v>
      </c>
      <c r="C891" s="8" t="s">
        <v>389</v>
      </c>
      <c r="D891" s="9">
        <v>33</v>
      </c>
      <c r="E891" s="10" t="s">
        <v>28</v>
      </c>
      <c r="F891" s="10" t="s">
        <v>209</v>
      </c>
      <c r="G891" s="10" t="s">
        <v>209</v>
      </c>
      <c r="H891" s="11">
        <v>0.5</v>
      </c>
      <c r="I891" s="9">
        <v>80</v>
      </c>
      <c r="J891" s="9">
        <v>37</v>
      </c>
      <c r="K891" s="9">
        <v>34</v>
      </c>
      <c r="L891" s="9">
        <v>9</v>
      </c>
      <c r="M891" s="9"/>
      <c r="N891" s="9">
        <f t="shared" si="113"/>
        <v>83</v>
      </c>
      <c r="O891" s="12">
        <f t="shared" si="114"/>
        <v>0.51875000000000004</v>
      </c>
      <c r="P891" s="9" t="s">
        <v>43</v>
      </c>
      <c r="Q891" s="9">
        <v>12</v>
      </c>
      <c r="R891" s="9">
        <v>7</v>
      </c>
      <c r="S891" s="9">
        <v>5</v>
      </c>
      <c r="T891" s="9">
        <v>0</v>
      </c>
      <c r="U891" s="9">
        <v>0.58299999999999996</v>
      </c>
      <c r="V891" s="8"/>
      <c r="W891" s="11">
        <v>0.5</v>
      </c>
      <c r="X891" s="8">
        <v>80</v>
      </c>
      <c r="Y891" s="8">
        <v>33</v>
      </c>
      <c r="Z891" s="8">
        <v>35</v>
      </c>
      <c r="AA891" s="8">
        <v>12</v>
      </c>
      <c r="AB891" s="8">
        <v>0</v>
      </c>
      <c r="AC891" s="9">
        <f t="shared" si="118"/>
        <v>78</v>
      </c>
      <c r="AD891" s="12">
        <f t="shared" si="119"/>
        <v>0.48749999999999999</v>
      </c>
      <c r="AE891" s="9" t="s">
        <v>43</v>
      </c>
      <c r="AF891" s="8">
        <v>10</v>
      </c>
      <c r="AG891" s="8">
        <v>5</v>
      </c>
      <c r="AH891" s="8">
        <v>5</v>
      </c>
      <c r="AI891" s="8">
        <v>0</v>
      </c>
      <c r="AJ891" s="8">
        <v>0.5</v>
      </c>
      <c r="AK891" s="13">
        <f t="shared" si="115"/>
        <v>0.49187500000000001</v>
      </c>
      <c r="AL891" s="13">
        <f t="shared" si="116"/>
        <v>2.6875000000000038E-2</v>
      </c>
      <c r="AM891" s="14">
        <f t="shared" si="117"/>
        <v>4.2999999999999972</v>
      </c>
    </row>
    <row r="892" spans="1:39" x14ac:dyDescent="0.2">
      <c r="A892" s="8"/>
      <c r="B892" s="8" t="s">
        <v>352</v>
      </c>
      <c r="C892" s="8" t="s">
        <v>389</v>
      </c>
      <c r="D892" s="9">
        <v>47</v>
      </c>
      <c r="E892" s="10" t="s">
        <v>28</v>
      </c>
      <c r="F892" s="10" t="s">
        <v>41</v>
      </c>
      <c r="G892" s="10" t="s">
        <v>41</v>
      </c>
      <c r="H892" s="11">
        <v>0.5</v>
      </c>
      <c r="I892" s="9">
        <v>80</v>
      </c>
      <c r="J892" s="9">
        <v>38</v>
      </c>
      <c r="K892" s="9">
        <v>38</v>
      </c>
      <c r="L892" s="9">
        <v>4</v>
      </c>
      <c r="M892" s="9"/>
      <c r="N892" s="9">
        <f t="shared" si="113"/>
        <v>80</v>
      </c>
      <c r="O892" s="12">
        <f t="shared" si="114"/>
        <v>0.5</v>
      </c>
      <c r="P892" s="9" t="s">
        <v>39</v>
      </c>
      <c r="Q892" s="9">
        <v>5</v>
      </c>
      <c r="R892" s="9">
        <v>1</v>
      </c>
      <c r="S892" s="9">
        <v>4</v>
      </c>
      <c r="T892" s="9">
        <v>0</v>
      </c>
      <c r="U892" s="9">
        <v>0.2</v>
      </c>
      <c r="V892" s="8"/>
      <c r="W892" s="11">
        <v>0.5</v>
      </c>
      <c r="X892" s="8">
        <v>80</v>
      </c>
      <c r="Y892" s="8">
        <v>28</v>
      </c>
      <c r="Z892" s="8">
        <v>46</v>
      </c>
      <c r="AA892" s="8">
        <v>6</v>
      </c>
      <c r="AB892" s="8">
        <v>0</v>
      </c>
      <c r="AC892" s="9">
        <f t="shared" si="118"/>
        <v>62</v>
      </c>
      <c r="AD892" s="12">
        <f t="shared" si="119"/>
        <v>0.38750000000000001</v>
      </c>
      <c r="AE892" s="9" t="s">
        <v>72</v>
      </c>
      <c r="AF892" s="8"/>
      <c r="AG892" s="8"/>
      <c r="AH892" s="8"/>
      <c r="AI892" s="8"/>
      <c r="AJ892" s="8"/>
      <c r="AK892" s="13">
        <f t="shared" si="115"/>
        <v>0.426875</v>
      </c>
      <c r="AL892" s="13">
        <f t="shared" si="116"/>
        <v>7.3124999999999996E-2</v>
      </c>
      <c r="AM892" s="14">
        <f t="shared" si="117"/>
        <v>11.700000000000003</v>
      </c>
    </row>
    <row r="893" spans="1:39" x14ac:dyDescent="0.2">
      <c r="A893" s="8"/>
      <c r="B893" s="8" t="s">
        <v>295</v>
      </c>
      <c r="C893" s="8" t="s">
        <v>389</v>
      </c>
      <c r="D893" s="9">
        <v>48</v>
      </c>
      <c r="E893" s="10" t="s">
        <v>28</v>
      </c>
      <c r="F893" s="10" t="s">
        <v>233</v>
      </c>
      <c r="G893" s="10" t="s">
        <v>233</v>
      </c>
      <c r="H893" s="11">
        <v>0.5</v>
      </c>
      <c r="I893" s="9">
        <v>80</v>
      </c>
      <c r="J893" s="9">
        <v>25</v>
      </c>
      <c r="K893" s="9">
        <v>41</v>
      </c>
      <c r="L893" s="9">
        <v>14</v>
      </c>
      <c r="M893" s="9"/>
      <c r="N893" s="9">
        <f t="shared" si="113"/>
        <v>64</v>
      </c>
      <c r="O893" s="12">
        <f t="shared" si="114"/>
        <v>0.4</v>
      </c>
      <c r="P893" s="9" t="s">
        <v>72</v>
      </c>
      <c r="Q893" s="9"/>
      <c r="R893" s="9"/>
      <c r="S893" s="9"/>
      <c r="T893" s="9"/>
      <c r="U893" s="9"/>
      <c r="V893" s="8"/>
      <c r="W893" s="11">
        <v>0.5</v>
      </c>
      <c r="X893" s="8">
        <v>80</v>
      </c>
      <c r="Y893" s="8">
        <v>33</v>
      </c>
      <c r="Z893" s="8">
        <v>39</v>
      </c>
      <c r="AA893" s="8">
        <v>8</v>
      </c>
      <c r="AB893" s="8">
        <v>0</v>
      </c>
      <c r="AC893" s="9">
        <f t="shared" si="118"/>
        <v>74</v>
      </c>
      <c r="AD893" s="12">
        <f t="shared" si="119"/>
        <v>0.46250000000000002</v>
      </c>
      <c r="AE893" s="9" t="s">
        <v>35</v>
      </c>
      <c r="AF893" s="8">
        <v>7</v>
      </c>
      <c r="AG893" s="8">
        <v>3</v>
      </c>
      <c r="AH893" s="8">
        <v>4</v>
      </c>
      <c r="AI893" s="8">
        <v>0</v>
      </c>
      <c r="AJ893" s="8">
        <v>0.42899999999999999</v>
      </c>
      <c r="AK893" s="13">
        <f t="shared" si="115"/>
        <v>0.47562500000000002</v>
      </c>
      <c r="AL893" s="13">
        <f t="shared" si="116"/>
        <v>-7.5624999999999998E-2</v>
      </c>
      <c r="AM893" s="14">
        <f t="shared" si="117"/>
        <v>-12.100000000000009</v>
      </c>
    </row>
    <row r="894" spans="1:39" x14ac:dyDescent="0.2">
      <c r="A894" s="8"/>
      <c r="B894" s="8" t="s">
        <v>375</v>
      </c>
      <c r="C894" s="8" t="s">
        <v>389</v>
      </c>
      <c r="D894" s="9">
        <v>43</v>
      </c>
      <c r="E894" s="10" t="s">
        <v>28</v>
      </c>
      <c r="F894" s="10" t="s">
        <v>313</v>
      </c>
      <c r="G894" s="10" t="s">
        <v>314</v>
      </c>
      <c r="H894" s="11">
        <v>0.5</v>
      </c>
      <c r="I894" s="9">
        <v>80</v>
      </c>
      <c r="J894" s="9">
        <v>37</v>
      </c>
      <c r="K894" s="9">
        <v>32</v>
      </c>
      <c r="L894" s="9">
        <v>11</v>
      </c>
      <c r="M894" s="9"/>
      <c r="N894" s="9">
        <f t="shared" si="113"/>
        <v>85</v>
      </c>
      <c r="O894" s="12">
        <f t="shared" si="114"/>
        <v>0.53125</v>
      </c>
      <c r="P894" s="9" t="s">
        <v>39</v>
      </c>
      <c r="Q894" s="9">
        <v>7</v>
      </c>
      <c r="R894" s="9">
        <v>3</v>
      </c>
      <c r="S894" s="9">
        <v>4</v>
      </c>
      <c r="T894" s="9">
        <v>0</v>
      </c>
      <c r="U894" s="9">
        <v>0.42899999999999999</v>
      </c>
      <c r="V894" s="8" t="s">
        <v>99</v>
      </c>
      <c r="W894" s="11">
        <v>0.5</v>
      </c>
      <c r="X894" s="8">
        <v>80</v>
      </c>
      <c r="Y894" s="8">
        <v>26</v>
      </c>
      <c r="Z894" s="8">
        <v>42</v>
      </c>
      <c r="AA894" s="8">
        <v>12</v>
      </c>
      <c r="AB894" s="8">
        <v>0</v>
      </c>
      <c r="AC894" s="9">
        <f t="shared" si="118"/>
        <v>64</v>
      </c>
      <c r="AD894" s="12">
        <f t="shared" si="119"/>
        <v>0.4</v>
      </c>
      <c r="AE894" s="9" t="s">
        <v>72</v>
      </c>
      <c r="AF894" s="8"/>
      <c r="AG894" s="8"/>
      <c r="AH894" s="8"/>
      <c r="AI894" s="8"/>
      <c r="AJ894" s="8"/>
      <c r="AK894" s="13">
        <f t="shared" si="115"/>
        <v>0.435</v>
      </c>
      <c r="AL894" s="13">
        <f t="shared" si="116"/>
        <v>9.6250000000000002E-2</v>
      </c>
      <c r="AM894" s="14">
        <f t="shared" si="117"/>
        <v>15.400000000000006</v>
      </c>
    </row>
    <row r="895" spans="1:39" x14ac:dyDescent="0.2">
      <c r="A895" s="8"/>
      <c r="B895" s="8" t="s">
        <v>336</v>
      </c>
      <c r="C895" s="8" t="s">
        <v>389</v>
      </c>
      <c r="D895" s="9">
        <v>47</v>
      </c>
      <c r="E895" s="10" t="s">
        <v>28</v>
      </c>
      <c r="F895" s="10" t="s">
        <v>267</v>
      </c>
      <c r="G895" s="10" t="s">
        <v>267</v>
      </c>
      <c r="H895" s="11">
        <v>0.5</v>
      </c>
      <c r="I895" s="9">
        <v>46</v>
      </c>
      <c r="J895" s="9">
        <v>18</v>
      </c>
      <c r="K895" s="9">
        <v>24</v>
      </c>
      <c r="L895" s="9">
        <v>4</v>
      </c>
      <c r="M895" s="9"/>
      <c r="N895" s="9">
        <f t="shared" si="113"/>
        <v>40</v>
      </c>
      <c r="O895" s="12">
        <f t="shared" si="114"/>
        <v>0.43478260869565216</v>
      </c>
      <c r="P895" s="9" t="s">
        <v>39</v>
      </c>
      <c r="Q895" s="9"/>
      <c r="R895" s="9"/>
      <c r="S895" s="9"/>
      <c r="T895" s="9"/>
      <c r="U895" s="9"/>
      <c r="V895" s="8"/>
      <c r="W895" s="11">
        <v>0.5</v>
      </c>
      <c r="X895" s="8">
        <v>80</v>
      </c>
      <c r="Y895" s="8">
        <v>41</v>
      </c>
      <c r="Z895" s="8">
        <v>29</v>
      </c>
      <c r="AA895" s="8">
        <v>10</v>
      </c>
      <c r="AB895" s="8">
        <v>0</v>
      </c>
      <c r="AC895" s="9">
        <f t="shared" si="118"/>
        <v>92</v>
      </c>
      <c r="AD895" s="12">
        <f t="shared" si="119"/>
        <v>0.57499999999999996</v>
      </c>
      <c r="AE895" s="9" t="s">
        <v>30</v>
      </c>
      <c r="AF895" s="8">
        <v>6</v>
      </c>
      <c r="AG895" s="8">
        <v>2</v>
      </c>
      <c r="AH895" s="8">
        <v>4</v>
      </c>
      <c r="AI895" s="8">
        <v>0</v>
      </c>
      <c r="AJ895" s="8">
        <v>0.33300000000000002</v>
      </c>
      <c r="AK895" s="13">
        <f t="shared" si="115"/>
        <v>0.54874999999999996</v>
      </c>
      <c r="AL895" s="13">
        <f t="shared" si="116"/>
        <v>-0.1139673913043478</v>
      </c>
      <c r="AM895" s="14">
        <f t="shared" si="117"/>
        <v>-10.484999999999999</v>
      </c>
    </row>
    <row r="896" spans="1:39" x14ac:dyDescent="0.2">
      <c r="A896" s="8"/>
      <c r="B896" s="8" t="s">
        <v>392</v>
      </c>
      <c r="C896" s="8" t="s">
        <v>389</v>
      </c>
      <c r="D896" s="9">
        <v>39</v>
      </c>
      <c r="E896" s="10" t="s">
        <v>28</v>
      </c>
      <c r="F896" s="10" t="s">
        <v>267</v>
      </c>
      <c r="G896" s="10" t="s">
        <v>267</v>
      </c>
      <c r="H896" s="11">
        <v>0.5</v>
      </c>
      <c r="I896" s="9">
        <v>34</v>
      </c>
      <c r="J896" s="9">
        <v>18</v>
      </c>
      <c r="K896" s="9">
        <v>14</v>
      </c>
      <c r="L896" s="9">
        <v>2</v>
      </c>
      <c r="M896" s="9"/>
      <c r="N896" s="9">
        <f t="shared" si="113"/>
        <v>38</v>
      </c>
      <c r="O896" s="12">
        <f t="shared" si="114"/>
        <v>0.55882352941176472</v>
      </c>
      <c r="P896" s="9" t="s">
        <v>39</v>
      </c>
      <c r="Q896" s="9">
        <v>15</v>
      </c>
      <c r="R896" s="9">
        <v>8</v>
      </c>
      <c r="S896" s="9">
        <v>7</v>
      </c>
      <c r="T896" s="9">
        <v>0</v>
      </c>
      <c r="U896" s="9">
        <v>0.53300000000000003</v>
      </c>
      <c r="V896" s="8"/>
      <c r="W896" s="11">
        <v>0.5</v>
      </c>
      <c r="X896" s="8">
        <v>80</v>
      </c>
      <c r="Y896" s="8">
        <v>41</v>
      </c>
      <c r="Z896" s="8">
        <v>29</v>
      </c>
      <c r="AA896" s="8">
        <v>10</v>
      </c>
      <c r="AB896" s="8">
        <v>0</v>
      </c>
      <c r="AC896" s="9">
        <f t="shared" si="118"/>
        <v>92</v>
      </c>
      <c r="AD896" s="12">
        <f t="shared" si="119"/>
        <v>0.57499999999999996</v>
      </c>
      <c r="AE896" s="9" t="s">
        <v>30</v>
      </c>
      <c r="AF896" s="8">
        <v>6</v>
      </c>
      <c r="AG896" s="8">
        <v>2</v>
      </c>
      <c r="AH896" s="8">
        <v>4</v>
      </c>
      <c r="AI896" s="8">
        <v>0</v>
      </c>
      <c r="AJ896" s="8">
        <v>0.33300000000000002</v>
      </c>
      <c r="AK896" s="13">
        <f t="shared" si="115"/>
        <v>0.54874999999999996</v>
      </c>
      <c r="AL896" s="13">
        <f t="shared" si="116"/>
        <v>1.0073529411764759E-2</v>
      </c>
      <c r="AM896" s="14">
        <f t="shared" si="117"/>
        <v>0.68500000000000227</v>
      </c>
    </row>
    <row r="897" spans="1:39" x14ac:dyDescent="0.2">
      <c r="A897" s="8"/>
      <c r="B897" s="8" t="s">
        <v>388</v>
      </c>
      <c r="C897" s="8" t="s">
        <v>393</v>
      </c>
      <c r="D897" s="9">
        <v>38</v>
      </c>
      <c r="E897" s="10" t="s">
        <v>28</v>
      </c>
      <c r="F897" s="10" t="s">
        <v>68</v>
      </c>
      <c r="G897" s="10" t="s">
        <v>68</v>
      </c>
      <c r="H897" s="11">
        <v>0.5</v>
      </c>
      <c r="I897" s="9">
        <v>80</v>
      </c>
      <c r="J897" s="9">
        <v>44</v>
      </c>
      <c r="K897" s="9">
        <v>24</v>
      </c>
      <c r="L897" s="9">
        <v>12</v>
      </c>
      <c r="M897" s="9"/>
      <c r="N897" s="9">
        <f t="shared" si="113"/>
        <v>100</v>
      </c>
      <c r="O897" s="12">
        <f t="shared" si="114"/>
        <v>0.625</v>
      </c>
      <c r="P897" s="9" t="s">
        <v>30</v>
      </c>
      <c r="Q897" s="9">
        <v>19</v>
      </c>
      <c r="R897" s="9">
        <v>10</v>
      </c>
      <c r="S897" s="9">
        <v>9</v>
      </c>
      <c r="T897" s="9">
        <v>0</v>
      </c>
      <c r="U897" s="9">
        <v>0.52600000000000002</v>
      </c>
      <c r="V897" s="8"/>
      <c r="W897" s="11">
        <v>0.5</v>
      </c>
      <c r="X897" s="8">
        <v>80</v>
      </c>
      <c r="Y897" s="8">
        <v>46</v>
      </c>
      <c r="Z897" s="8">
        <v>25</v>
      </c>
      <c r="AA897" s="8">
        <v>9</v>
      </c>
      <c r="AB897" s="8">
        <v>0</v>
      </c>
      <c r="AC897" s="9">
        <f t="shared" si="118"/>
        <v>101</v>
      </c>
      <c r="AD897" s="12">
        <f t="shared" si="119"/>
        <v>0.63124999999999998</v>
      </c>
      <c r="AE897" s="9" t="s">
        <v>30</v>
      </c>
      <c r="AF897" s="8">
        <v>21</v>
      </c>
      <c r="AG897" s="8">
        <v>13</v>
      </c>
      <c r="AH897" s="8">
        <v>8</v>
      </c>
      <c r="AI897" s="8">
        <v>0</v>
      </c>
      <c r="AJ897" s="8">
        <v>0.61899999999999999</v>
      </c>
      <c r="AK897" s="13">
        <f t="shared" si="115"/>
        <v>0.58531250000000001</v>
      </c>
      <c r="AL897" s="13">
        <f t="shared" si="116"/>
        <v>3.9687499999999987E-2</v>
      </c>
      <c r="AM897" s="14">
        <f t="shared" si="117"/>
        <v>6.3499999999999943</v>
      </c>
    </row>
    <row r="898" spans="1:39" x14ac:dyDescent="0.2">
      <c r="A898" s="8"/>
      <c r="B898" s="8" t="s">
        <v>390</v>
      </c>
      <c r="C898" s="8" t="s">
        <v>393</v>
      </c>
      <c r="D898" s="9">
        <v>42</v>
      </c>
      <c r="E898" s="10" t="s">
        <v>28</v>
      </c>
      <c r="F898" s="10" t="s">
        <v>225</v>
      </c>
      <c r="G898" s="10" t="s">
        <v>225</v>
      </c>
      <c r="H898" s="11">
        <v>0.5</v>
      </c>
      <c r="I898" s="9">
        <v>80</v>
      </c>
      <c r="J898" s="9">
        <v>31</v>
      </c>
      <c r="K898" s="9">
        <v>30</v>
      </c>
      <c r="L898" s="9">
        <v>19</v>
      </c>
      <c r="M898" s="9"/>
      <c r="N898" s="9">
        <f t="shared" si="113"/>
        <v>81</v>
      </c>
      <c r="O898" s="12">
        <f t="shared" si="114"/>
        <v>0.50624999999999998</v>
      </c>
      <c r="P898" s="9" t="s">
        <v>39</v>
      </c>
      <c r="Q898" s="9">
        <v>6</v>
      </c>
      <c r="R898" s="9">
        <v>2</v>
      </c>
      <c r="S898" s="9">
        <v>4</v>
      </c>
      <c r="T898" s="9">
        <v>0</v>
      </c>
      <c r="U898" s="9">
        <v>0.33300000000000002</v>
      </c>
      <c r="V898" s="8"/>
      <c r="W898" s="11">
        <v>0.5</v>
      </c>
      <c r="X898" s="8">
        <v>80</v>
      </c>
      <c r="Y898" s="8">
        <v>45</v>
      </c>
      <c r="Z898" s="8">
        <v>27</v>
      </c>
      <c r="AA898" s="8">
        <v>8</v>
      </c>
      <c r="AB898" s="8">
        <v>0</v>
      </c>
      <c r="AC898" s="9">
        <f t="shared" si="118"/>
        <v>98</v>
      </c>
      <c r="AD898" s="12">
        <f t="shared" si="119"/>
        <v>0.61250000000000004</v>
      </c>
      <c r="AE898" s="9" t="s">
        <v>43</v>
      </c>
      <c r="AF898" s="8">
        <v>6</v>
      </c>
      <c r="AG898" s="8">
        <v>2</v>
      </c>
      <c r="AH898" s="8">
        <v>4</v>
      </c>
      <c r="AI898" s="8">
        <v>0</v>
      </c>
      <c r="AJ898" s="8">
        <v>0.33300000000000002</v>
      </c>
      <c r="AK898" s="13">
        <f t="shared" si="115"/>
        <v>0.573125</v>
      </c>
      <c r="AL898" s="13">
        <f t="shared" si="116"/>
        <v>-6.6875000000000018E-2</v>
      </c>
      <c r="AM898" s="14">
        <f t="shared" si="117"/>
        <v>-10.700000000000003</v>
      </c>
    </row>
    <row r="899" spans="1:39" x14ac:dyDescent="0.2">
      <c r="A899" s="8"/>
      <c r="B899" s="8" t="s">
        <v>394</v>
      </c>
      <c r="C899" s="8" t="s">
        <v>393</v>
      </c>
      <c r="D899" s="9">
        <v>37</v>
      </c>
      <c r="E899" s="10" t="s">
        <v>28</v>
      </c>
      <c r="F899" s="10" t="s">
        <v>240</v>
      </c>
      <c r="G899" s="10" t="s">
        <v>240</v>
      </c>
      <c r="H899" s="11">
        <v>0.5</v>
      </c>
      <c r="I899" s="9">
        <v>80</v>
      </c>
      <c r="J899" s="9">
        <v>46</v>
      </c>
      <c r="K899" s="9">
        <v>26</v>
      </c>
      <c r="L899" s="9">
        <v>8</v>
      </c>
      <c r="M899" s="9"/>
      <c r="N899" s="9">
        <f t="shared" ref="N899:N962" si="120">2*J899+L899+M899</f>
        <v>100</v>
      </c>
      <c r="O899" s="12">
        <f t="shared" ref="O899:O962" si="121">N899/SUM(J899:M899)/2</f>
        <v>0.625</v>
      </c>
      <c r="P899" s="9" t="s">
        <v>43</v>
      </c>
      <c r="Q899" s="9">
        <v>7</v>
      </c>
      <c r="R899" s="9">
        <v>3</v>
      </c>
      <c r="S899" s="9">
        <v>4</v>
      </c>
      <c r="T899" s="9">
        <v>0</v>
      </c>
      <c r="U899" s="9">
        <v>0.42899999999999999</v>
      </c>
      <c r="V899" s="8"/>
      <c r="W899" s="11">
        <v>0.5</v>
      </c>
      <c r="X899" s="8">
        <v>80</v>
      </c>
      <c r="Y899" s="8">
        <v>42</v>
      </c>
      <c r="Z899" s="8">
        <v>23</v>
      </c>
      <c r="AA899" s="8">
        <v>15</v>
      </c>
      <c r="AB899" s="8">
        <v>0</v>
      </c>
      <c r="AC899" s="9">
        <f t="shared" si="118"/>
        <v>99</v>
      </c>
      <c r="AD899" s="12">
        <f t="shared" si="119"/>
        <v>0.61875000000000002</v>
      </c>
      <c r="AE899" s="9" t="s">
        <v>30</v>
      </c>
      <c r="AF899" s="8">
        <v>6</v>
      </c>
      <c r="AG899" s="8">
        <v>2</v>
      </c>
      <c r="AH899" s="8">
        <v>4</v>
      </c>
      <c r="AI899" s="8">
        <v>0</v>
      </c>
      <c r="AJ899" s="8">
        <v>0.33300000000000002</v>
      </c>
      <c r="AK899" s="13">
        <f t="shared" ref="AK899:AK962" si="122">IF(X899&lt;&gt;" ",(AD899-$AO$1*(AD899-W899))*(H899/W899),$AO$2)</f>
        <v>0.57718749999999996</v>
      </c>
      <c r="AL899" s="13">
        <f t="shared" ref="AL899:AL962" si="123">O899-AK899</f>
        <v>4.7812500000000036E-2</v>
      </c>
      <c r="AM899" s="14">
        <f t="shared" ref="AM899:AM962" si="124">N899-AK899*I899*2</f>
        <v>7.6500000000000057</v>
      </c>
    </row>
    <row r="900" spans="1:39" x14ac:dyDescent="0.2">
      <c r="A900" s="8"/>
      <c r="B900" s="8" t="s">
        <v>353</v>
      </c>
      <c r="C900" s="8" t="s">
        <v>393</v>
      </c>
      <c r="D900" s="9">
        <v>41</v>
      </c>
      <c r="E900" s="10" t="s">
        <v>28</v>
      </c>
      <c r="F900" s="10" t="s">
        <v>84</v>
      </c>
      <c r="G900" s="10" t="s">
        <v>84</v>
      </c>
      <c r="H900" s="11">
        <v>0.5</v>
      </c>
      <c r="I900" s="9">
        <v>80</v>
      </c>
      <c r="J900" s="9">
        <v>49</v>
      </c>
      <c r="K900" s="9">
        <v>23</v>
      </c>
      <c r="L900" s="9">
        <v>8</v>
      </c>
      <c r="M900" s="9"/>
      <c r="N900" s="9">
        <f t="shared" si="120"/>
        <v>106</v>
      </c>
      <c r="O900" s="12">
        <f t="shared" si="121"/>
        <v>0.66249999999999998</v>
      </c>
      <c r="P900" s="9" t="s">
        <v>30</v>
      </c>
      <c r="Q900" s="9">
        <v>6</v>
      </c>
      <c r="R900" s="9">
        <v>2</v>
      </c>
      <c r="S900" s="9">
        <v>4</v>
      </c>
      <c r="T900" s="9">
        <v>0</v>
      </c>
      <c r="U900" s="9">
        <v>0.33300000000000002</v>
      </c>
      <c r="V900" s="8"/>
      <c r="W900" s="11">
        <v>0.5</v>
      </c>
      <c r="X900" s="8">
        <v>80</v>
      </c>
      <c r="Y900" s="8">
        <v>41</v>
      </c>
      <c r="Z900" s="8">
        <v>33</v>
      </c>
      <c r="AA900" s="8">
        <v>6</v>
      </c>
      <c r="AB900" s="8">
        <v>0</v>
      </c>
      <c r="AC900" s="9">
        <f t="shared" si="118"/>
        <v>88</v>
      </c>
      <c r="AD900" s="12">
        <f t="shared" si="119"/>
        <v>0.55000000000000004</v>
      </c>
      <c r="AE900" s="9" t="s">
        <v>30</v>
      </c>
      <c r="AF900" s="8">
        <v>20</v>
      </c>
      <c r="AG900" s="8">
        <v>10</v>
      </c>
      <c r="AH900" s="8">
        <v>10</v>
      </c>
      <c r="AI900" s="8">
        <v>0</v>
      </c>
      <c r="AJ900" s="8">
        <v>0.5</v>
      </c>
      <c r="AK900" s="13">
        <f t="shared" si="122"/>
        <v>0.53249999999999997</v>
      </c>
      <c r="AL900" s="13">
        <f t="shared" si="123"/>
        <v>0.13</v>
      </c>
      <c r="AM900" s="14">
        <f t="shared" si="124"/>
        <v>20.800000000000011</v>
      </c>
    </row>
    <row r="901" spans="1:39" x14ac:dyDescent="0.2">
      <c r="A901" s="8"/>
      <c r="B901" s="8" t="s">
        <v>336</v>
      </c>
      <c r="C901" s="8" t="s">
        <v>393</v>
      </c>
      <c r="D901" s="9">
        <v>48</v>
      </c>
      <c r="E901" s="10" t="s">
        <v>28</v>
      </c>
      <c r="F901" s="10" t="s">
        <v>87</v>
      </c>
      <c r="G901" s="10" t="s">
        <v>87</v>
      </c>
      <c r="H901" s="11">
        <v>0.5</v>
      </c>
      <c r="I901" s="9">
        <v>80</v>
      </c>
      <c r="J901" s="9">
        <v>34</v>
      </c>
      <c r="K901" s="9">
        <v>38</v>
      </c>
      <c r="L901" s="9">
        <v>8</v>
      </c>
      <c r="M901" s="9"/>
      <c r="N901" s="9">
        <f t="shared" si="120"/>
        <v>76</v>
      </c>
      <c r="O901" s="12">
        <f t="shared" si="121"/>
        <v>0.47499999999999998</v>
      </c>
      <c r="P901" s="9" t="s">
        <v>39</v>
      </c>
      <c r="Q901" s="9">
        <v>7</v>
      </c>
      <c r="R901" s="9">
        <v>3</v>
      </c>
      <c r="S901" s="9">
        <v>4</v>
      </c>
      <c r="T901" s="9">
        <v>0</v>
      </c>
      <c r="U901" s="9">
        <v>0.42899999999999999</v>
      </c>
      <c r="V901" s="8"/>
      <c r="W901" s="11">
        <v>0.5</v>
      </c>
      <c r="X901" s="8">
        <v>80</v>
      </c>
      <c r="Y901" s="8">
        <v>28</v>
      </c>
      <c r="Z901" s="8">
        <v>38</v>
      </c>
      <c r="AA901" s="8">
        <v>14</v>
      </c>
      <c r="AB901" s="8">
        <v>0</v>
      </c>
      <c r="AC901" s="9">
        <f t="shared" si="118"/>
        <v>70</v>
      </c>
      <c r="AD901" s="12">
        <f t="shared" si="119"/>
        <v>0.4375</v>
      </c>
      <c r="AE901" s="9" t="s">
        <v>72</v>
      </c>
      <c r="AF901" s="8"/>
      <c r="AG901" s="8"/>
      <c r="AH901" s="8"/>
      <c r="AI901" s="8"/>
      <c r="AJ901" s="8"/>
      <c r="AK901" s="13">
        <f t="shared" si="122"/>
        <v>0.45937499999999998</v>
      </c>
      <c r="AL901" s="13">
        <f t="shared" si="123"/>
        <v>1.5625E-2</v>
      </c>
      <c r="AM901" s="14">
        <f t="shared" si="124"/>
        <v>2.5</v>
      </c>
    </row>
    <row r="902" spans="1:39" x14ac:dyDescent="0.2">
      <c r="A902" s="8"/>
      <c r="B902" s="8" t="s">
        <v>213</v>
      </c>
      <c r="C902" s="8" t="s">
        <v>393</v>
      </c>
      <c r="D902" s="9">
        <v>56</v>
      </c>
      <c r="E902" s="10" t="s">
        <v>28</v>
      </c>
      <c r="F902" s="10" t="s">
        <v>303</v>
      </c>
      <c r="G902" s="10" t="s">
        <v>303</v>
      </c>
      <c r="H902" s="11">
        <v>0.5</v>
      </c>
      <c r="I902" s="9">
        <v>80</v>
      </c>
      <c r="J902" s="9">
        <v>37</v>
      </c>
      <c r="K902" s="9">
        <v>37</v>
      </c>
      <c r="L902" s="9">
        <v>6</v>
      </c>
      <c r="M902" s="9"/>
      <c r="N902" s="9">
        <f t="shared" si="120"/>
        <v>80</v>
      </c>
      <c r="O902" s="12">
        <f t="shared" si="121"/>
        <v>0.5</v>
      </c>
      <c r="P902" s="9" t="s">
        <v>39</v>
      </c>
      <c r="Q902" s="9">
        <v>18</v>
      </c>
      <c r="R902" s="9">
        <v>9</v>
      </c>
      <c r="S902" s="9">
        <v>9</v>
      </c>
      <c r="T902" s="9">
        <v>0</v>
      </c>
      <c r="U902" s="9">
        <v>0.5</v>
      </c>
      <c r="V902" s="8"/>
      <c r="W902" s="11">
        <v>0.5</v>
      </c>
      <c r="X902" s="8">
        <v>80</v>
      </c>
      <c r="Y902" s="8">
        <v>38</v>
      </c>
      <c r="Z902" s="8">
        <v>28</v>
      </c>
      <c r="AA902" s="8">
        <v>14</v>
      </c>
      <c r="AB902" s="8">
        <v>0</v>
      </c>
      <c r="AC902" s="9">
        <f t="shared" si="118"/>
        <v>90</v>
      </c>
      <c r="AD902" s="12">
        <f t="shared" si="119"/>
        <v>0.5625</v>
      </c>
      <c r="AE902" s="9" t="s">
        <v>43</v>
      </c>
      <c r="AF902" s="8">
        <v>22</v>
      </c>
      <c r="AG902" s="8">
        <v>16</v>
      </c>
      <c r="AH902" s="8">
        <v>6</v>
      </c>
      <c r="AI902" s="8">
        <v>0</v>
      </c>
      <c r="AJ902" s="8">
        <v>0.72699999999999998</v>
      </c>
      <c r="AK902" s="13">
        <f t="shared" si="122"/>
        <v>0.54062500000000002</v>
      </c>
      <c r="AL902" s="13">
        <f t="shared" si="123"/>
        <v>-4.0625000000000022E-2</v>
      </c>
      <c r="AM902" s="14">
        <f t="shared" si="124"/>
        <v>-6.5</v>
      </c>
    </row>
    <row r="903" spans="1:39" x14ac:dyDescent="0.2">
      <c r="A903" s="8"/>
      <c r="B903" s="8" t="s">
        <v>391</v>
      </c>
      <c r="C903" s="8" t="s">
        <v>393</v>
      </c>
      <c r="D903" s="9">
        <v>42</v>
      </c>
      <c r="E903" s="10" t="s">
        <v>28</v>
      </c>
      <c r="F903" s="10" t="s">
        <v>305</v>
      </c>
      <c r="G903" s="10" t="s">
        <v>306</v>
      </c>
      <c r="H903" s="11">
        <v>0.5</v>
      </c>
      <c r="I903" s="9">
        <v>80</v>
      </c>
      <c r="J903" s="9">
        <v>31</v>
      </c>
      <c r="K903" s="9">
        <v>38</v>
      </c>
      <c r="L903" s="9">
        <v>11</v>
      </c>
      <c r="M903" s="9"/>
      <c r="N903" s="9">
        <f t="shared" si="120"/>
        <v>73</v>
      </c>
      <c r="O903" s="12">
        <f t="shared" si="121"/>
        <v>0.45624999999999999</v>
      </c>
      <c r="P903" s="9" t="s">
        <v>35</v>
      </c>
      <c r="Q903" s="9">
        <v>6</v>
      </c>
      <c r="R903" s="9">
        <v>2</v>
      </c>
      <c r="S903" s="9">
        <v>4</v>
      </c>
      <c r="T903" s="9">
        <v>0</v>
      </c>
      <c r="U903" s="9">
        <v>0.33300000000000002</v>
      </c>
      <c r="V903" s="8"/>
      <c r="W903" s="11">
        <v>0.5</v>
      </c>
      <c r="X903" s="8">
        <v>80</v>
      </c>
      <c r="Y903" s="8">
        <v>38</v>
      </c>
      <c r="Z903" s="8">
        <v>33</v>
      </c>
      <c r="AA903" s="8">
        <v>9</v>
      </c>
      <c r="AB903" s="8">
        <v>0</v>
      </c>
      <c r="AC903" s="9">
        <f t="shared" si="118"/>
        <v>85</v>
      </c>
      <c r="AD903" s="12">
        <f t="shared" si="119"/>
        <v>0.53125</v>
      </c>
      <c r="AE903" s="9" t="s">
        <v>35</v>
      </c>
      <c r="AF903" s="8">
        <v>7</v>
      </c>
      <c r="AG903" s="8">
        <v>3</v>
      </c>
      <c r="AH903" s="8">
        <v>4</v>
      </c>
      <c r="AI903" s="8">
        <v>0</v>
      </c>
      <c r="AJ903" s="8">
        <v>0.42899999999999999</v>
      </c>
      <c r="AK903" s="13">
        <f t="shared" si="122"/>
        <v>0.52031249999999996</v>
      </c>
      <c r="AL903" s="13">
        <f t="shared" si="123"/>
        <v>-6.4062499999999967E-2</v>
      </c>
      <c r="AM903" s="14">
        <f t="shared" si="124"/>
        <v>-10.25</v>
      </c>
    </row>
    <row r="904" spans="1:39" x14ac:dyDescent="0.2">
      <c r="A904" s="8"/>
      <c r="B904" s="8" t="s">
        <v>370</v>
      </c>
      <c r="C904" s="8" t="s">
        <v>393</v>
      </c>
      <c r="D904" s="9">
        <v>42</v>
      </c>
      <c r="E904" s="10" t="s">
        <v>28</v>
      </c>
      <c r="F904" s="10" t="s">
        <v>199</v>
      </c>
      <c r="G904" s="10" t="s">
        <v>199</v>
      </c>
      <c r="H904" s="11">
        <v>0.5</v>
      </c>
      <c r="I904" s="9">
        <v>80</v>
      </c>
      <c r="J904" s="9">
        <v>46</v>
      </c>
      <c r="K904" s="9">
        <v>24</v>
      </c>
      <c r="L904" s="9">
        <v>10</v>
      </c>
      <c r="M904" s="9"/>
      <c r="N904" s="9">
        <f t="shared" si="120"/>
        <v>102</v>
      </c>
      <c r="O904" s="12">
        <f t="shared" si="121"/>
        <v>0.63749999999999996</v>
      </c>
      <c r="P904" s="9" t="s">
        <v>30</v>
      </c>
      <c r="Q904" s="9">
        <v>12</v>
      </c>
      <c r="R904" s="9">
        <v>6</v>
      </c>
      <c r="S904" s="9">
        <v>6</v>
      </c>
      <c r="T904" s="9">
        <v>0</v>
      </c>
      <c r="U904" s="9">
        <v>0.5</v>
      </c>
      <c r="V904" s="8"/>
      <c r="W904" s="11">
        <v>0.5</v>
      </c>
      <c r="X904" s="8">
        <v>80</v>
      </c>
      <c r="Y904" s="8">
        <v>34</v>
      </c>
      <c r="Z904" s="8">
        <v>39</v>
      </c>
      <c r="AA904" s="8">
        <v>7</v>
      </c>
      <c r="AB904" s="8">
        <v>0</v>
      </c>
      <c r="AC904" s="9">
        <f t="shared" si="118"/>
        <v>75</v>
      </c>
      <c r="AD904" s="12">
        <f t="shared" si="119"/>
        <v>0.46875</v>
      </c>
      <c r="AE904" s="9" t="s">
        <v>35</v>
      </c>
      <c r="AF904" s="8">
        <v>10</v>
      </c>
      <c r="AG904" s="8">
        <v>4</v>
      </c>
      <c r="AH904" s="8">
        <v>6</v>
      </c>
      <c r="AI904" s="8">
        <v>0</v>
      </c>
      <c r="AJ904" s="8">
        <v>0.4</v>
      </c>
      <c r="AK904" s="13">
        <f t="shared" si="122"/>
        <v>0.47968749999999999</v>
      </c>
      <c r="AL904" s="13">
        <f t="shared" si="123"/>
        <v>0.15781249999999997</v>
      </c>
      <c r="AM904" s="14">
        <f t="shared" si="124"/>
        <v>25.25</v>
      </c>
    </row>
    <row r="905" spans="1:39" x14ac:dyDescent="0.2">
      <c r="A905" s="8"/>
      <c r="B905" s="8" t="s">
        <v>395</v>
      </c>
      <c r="C905" s="8" t="s">
        <v>393</v>
      </c>
      <c r="D905" s="9">
        <v>37</v>
      </c>
      <c r="E905" s="10" t="s">
        <v>28</v>
      </c>
      <c r="F905" s="10" t="s">
        <v>201</v>
      </c>
      <c r="G905" s="10" t="s">
        <v>202</v>
      </c>
      <c r="H905" s="11">
        <v>0.5</v>
      </c>
      <c r="I905" s="9">
        <v>80</v>
      </c>
      <c r="J905" s="9">
        <v>27</v>
      </c>
      <c r="K905" s="9">
        <v>39</v>
      </c>
      <c r="L905" s="9">
        <v>14</v>
      </c>
      <c r="M905" s="9"/>
      <c r="N905" s="9">
        <f t="shared" si="120"/>
        <v>68</v>
      </c>
      <c r="O905" s="12">
        <f t="shared" si="121"/>
        <v>0.42499999999999999</v>
      </c>
      <c r="P905" s="9" t="s">
        <v>35</v>
      </c>
      <c r="Q905" s="9">
        <v>23</v>
      </c>
      <c r="R905" s="9">
        <v>14</v>
      </c>
      <c r="S905" s="9">
        <v>9</v>
      </c>
      <c r="T905" s="9">
        <v>0</v>
      </c>
      <c r="U905" s="9">
        <v>0.60899999999999999</v>
      </c>
      <c r="V905" s="8" t="s">
        <v>334</v>
      </c>
      <c r="W905" s="11">
        <v>0.5</v>
      </c>
      <c r="X905" s="8">
        <v>80</v>
      </c>
      <c r="Y905" s="8">
        <v>36</v>
      </c>
      <c r="Z905" s="8">
        <v>40</v>
      </c>
      <c r="AA905" s="8">
        <v>4</v>
      </c>
      <c r="AB905" s="8">
        <v>0</v>
      </c>
      <c r="AC905" s="9">
        <f t="shared" si="118"/>
        <v>76</v>
      </c>
      <c r="AD905" s="12">
        <f t="shared" si="119"/>
        <v>0.47499999999999998</v>
      </c>
      <c r="AE905" s="9" t="s">
        <v>35</v>
      </c>
      <c r="AF905" s="8">
        <v>7</v>
      </c>
      <c r="AG905" s="8">
        <v>3</v>
      </c>
      <c r="AH905" s="8">
        <v>4</v>
      </c>
      <c r="AI905" s="8">
        <v>0</v>
      </c>
      <c r="AJ905" s="8">
        <v>0.42899999999999999</v>
      </c>
      <c r="AK905" s="13">
        <f t="shared" si="122"/>
        <v>0.48375000000000001</v>
      </c>
      <c r="AL905" s="13">
        <f t="shared" si="123"/>
        <v>-5.8750000000000024E-2</v>
      </c>
      <c r="AM905" s="14">
        <f t="shared" si="124"/>
        <v>-9.4000000000000057</v>
      </c>
    </row>
    <row r="906" spans="1:39" x14ac:dyDescent="0.2">
      <c r="A906" s="8"/>
      <c r="B906" s="8" t="s">
        <v>382</v>
      </c>
      <c r="C906" s="8" t="s">
        <v>393</v>
      </c>
      <c r="D906" s="9">
        <v>38</v>
      </c>
      <c r="E906" s="10" t="s">
        <v>28</v>
      </c>
      <c r="F906" s="10" t="s">
        <v>29</v>
      </c>
      <c r="G906" s="10" t="s">
        <v>29</v>
      </c>
      <c r="H906" s="11">
        <v>0.5</v>
      </c>
      <c r="I906" s="9">
        <v>80</v>
      </c>
      <c r="J906" s="9">
        <v>39</v>
      </c>
      <c r="K906" s="9">
        <v>30</v>
      </c>
      <c r="L906" s="9">
        <v>11</v>
      </c>
      <c r="M906" s="9"/>
      <c r="N906" s="9">
        <f t="shared" si="120"/>
        <v>89</v>
      </c>
      <c r="O906" s="12">
        <f t="shared" si="121"/>
        <v>0.55625000000000002</v>
      </c>
      <c r="P906" s="9" t="s">
        <v>43</v>
      </c>
      <c r="Q906" s="9">
        <v>13</v>
      </c>
      <c r="R906" s="9">
        <v>7</v>
      </c>
      <c r="S906" s="9">
        <v>6</v>
      </c>
      <c r="T906" s="9">
        <v>0</v>
      </c>
      <c r="U906" s="9">
        <v>0.53800000000000003</v>
      </c>
      <c r="V906" s="8"/>
      <c r="W906" s="11">
        <v>0.5</v>
      </c>
      <c r="X906" s="8">
        <v>80</v>
      </c>
      <c r="Y906" s="8">
        <v>41</v>
      </c>
      <c r="Z906" s="8">
        <v>28</v>
      </c>
      <c r="AA906" s="8">
        <v>11</v>
      </c>
      <c r="AB906" s="8">
        <v>0</v>
      </c>
      <c r="AC906" s="9">
        <f t="shared" si="118"/>
        <v>93</v>
      </c>
      <c r="AD906" s="12">
        <f t="shared" si="119"/>
        <v>0.58125000000000004</v>
      </c>
      <c r="AE906" s="9" t="s">
        <v>39</v>
      </c>
      <c r="AF906" s="8">
        <v>11</v>
      </c>
      <c r="AG906" s="8">
        <v>5</v>
      </c>
      <c r="AH906" s="8">
        <v>6</v>
      </c>
      <c r="AI906" s="8">
        <v>0</v>
      </c>
      <c r="AJ906" s="8">
        <v>0.45500000000000002</v>
      </c>
      <c r="AK906" s="13">
        <f t="shared" si="122"/>
        <v>0.55281250000000004</v>
      </c>
      <c r="AL906" s="13">
        <f t="shared" si="123"/>
        <v>3.4374999999999822E-3</v>
      </c>
      <c r="AM906" s="14">
        <f t="shared" si="124"/>
        <v>0.54999999999999716</v>
      </c>
    </row>
    <row r="907" spans="1:39" x14ac:dyDescent="0.2">
      <c r="A907" s="8"/>
      <c r="B907" s="8" t="s">
        <v>342</v>
      </c>
      <c r="C907" s="8" t="s">
        <v>393</v>
      </c>
      <c r="D907" s="9">
        <v>47</v>
      </c>
      <c r="E907" s="10" t="s">
        <v>28</v>
      </c>
      <c r="F907" s="10" t="s">
        <v>264</v>
      </c>
      <c r="G907" s="10" t="s">
        <v>264</v>
      </c>
      <c r="H907" s="11">
        <v>0.5</v>
      </c>
      <c r="I907" s="9">
        <v>67</v>
      </c>
      <c r="J907" s="9">
        <v>28</v>
      </c>
      <c r="K907" s="9">
        <v>28</v>
      </c>
      <c r="L907" s="9">
        <v>11</v>
      </c>
      <c r="M907" s="9"/>
      <c r="N907" s="9">
        <f t="shared" si="120"/>
        <v>67</v>
      </c>
      <c r="O907" s="12">
        <f t="shared" si="121"/>
        <v>0.5</v>
      </c>
      <c r="P907" s="9" t="s">
        <v>35</v>
      </c>
      <c r="Q907" s="9"/>
      <c r="R907" s="9"/>
      <c r="S907" s="9"/>
      <c r="T907" s="9"/>
      <c r="U907" s="9"/>
      <c r="V907" s="8"/>
      <c r="W907" s="11">
        <v>0.5</v>
      </c>
      <c r="X907" s="8">
        <v>80</v>
      </c>
      <c r="Y907" s="8">
        <v>37</v>
      </c>
      <c r="Z907" s="8">
        <v>34</v>
      </c>
      <c r="AA907" s="8">
        <v>9</v>
      </c>
      <c r="AB907" s="8">
        <v>0</v>
      </c>
      <c r="AC907" s="9">
        <f t="shared" si="118"/>
        <v>83</v>
      </c>
      <c r="AD907" s="12">
        <f t="shared" si="119"/>
        <v>0.51875000000000004</v>
      </c>
      <c r="AE907" s="9" t="s">
        <v>43</v>
      </c>
      <c r="AF907" s="8">
        <v>6</v>
      </c>
      <c r="AG907" s="8">
        <v>2</v>
      </c>
      <c r="AH907" s="8">
        <v>4</v>
      </c>
      <c r="AI907" s="8">
        <v>0</v>
      </c>
      <c r="AJ907" s="8">
        <v>0.33300000000000002</v>
      </c>
      <c r="AK907" s="13">
        <f t="shared" si="122"/>
        <v>0.51218750000000002</v>
      </c>
      <c r="AL907" s="13">
        <f t="shared" si="123"/>
        <v>-1.2187500000000018E-2</v>
      </c>
      <c r="AM907" s="14">
        <f t="shared" si="124"/>
        <v>-1.6331250000000068</v>
      </c>
    </row>
    <row r="908" spans="1:39" x14ac:dyDescent="0.2">
      <c r="A908" s="8"/>
      <c r="B908" s="8" t="s">
        <v>275</v>
      </c>
      <c r="C908" s="8" t="s">
        <v>393</v>
      </c>
      <c r="D908" s="9">
        <v>55</v>
      </c>
      <c r="E908" s="10" t="s">
        <v>28</v>
      </c>
      <c r="F908" s="10" t="s">
        <v>264</v>
      </c>
      <c r="G908" s="10" t="s">
        <v>264</v>
      </c>
      <c r="H908" s="11">
        <v>0.5</v>
      </c>
      <c r="I908" s="9">
        <v>13</v>
      </c>
      <c r="J908" s="9">
        <v>4</v>
      </c>
      <c r="K908" s="9">
        <v>5</v>
      </c>
      <c r="L908" s="9">
        <v>4</v>
      </c>
      <c r="M908" s="9"/>
      <c r="N908" s="9">
        <f t="shared" si="120"/>
        <v>12</v>
      </c>
      <c r="O908" s="12">
        <f t="shared" si="121"/>
        <v>0.46153846153846156</v>
      </c>
      <c r="P908" s="9" t="s">
        <v>35</v>
      </c>
      <c r="Q908" s="9">
        <v>7</v>
      </c>
      <c r="R908" s="9">
        <v>3</v>
      </c>
      <c r="S908" s="9">
        <v>4</v>
      </c>
      <c r="T908" s="9">
        <v>0</v>
      </c>
      <c r="U908" s="9">
        <v>0.42899999999999999</v>
      </c>
      <c r="V908" s="8"/>
      <c r="W908" s="11">
        <v>0.5</v>
      </c>
      <c r="X908" s="8">
        <v>80</v>
      </c>
      <c r="Y908" s="8">
        <v>37</v>
      </c>
      <c r="Z908" s="8">
        <v>34</v>
      </c>
      <c r="AA908" s="8">
        <v>9</v>
      </c>
      <c r="AB908" s="8">
        <v>0</v>
      </c>
      <c r="AC908" s="9">
        <f t="shared" si="118"/>
        <v>83</v>
      </c>
      <c r="AD908" s="12">
        <f t="shared" si="119"/>
        <v>0.51875000000000004</v>
      </c>
      <c r="AE908" s="9" t="s">
        <v>43</v>
      </c>
      <c r="AF908" s="8">
        <v>6</v>
      </c>
      <c r="AG908" s="8">
        <v>2</v>
      </c>
      <c r="AH908" s="8">
        <v>4</v>
      </c>
      <c r="AI908" s="8">
        <v>0</v>
      </c>
      <c r="AJ908" s="8">
        <v>0.33300000000000002</v>
      </c>
      <c r="AK908" s="13">
        <f t="shared" si="122"/>
        <v>0.51218750000000002</v>
      </c>
      <c r="AL908" s="13">
        <f t="shared" si="123"/>
        <v>-5.0649038461538454E-2</v>
      </c>
      <c r="AM908" s="14">
        <f t="shared" si="124"/>
        <v>-1.3168749999999996</v>
      </c>
    </row>
    <row r="909" spans="1:39" x14ac:dyDescent="0.2">
      <c r="A909" s="8"/>
      <c r="B909" s="8" t="s">
        <v>232</v>
      </c>
      <c r="C909" s="8" t="s">
        <v>393</v>
      </c>
      <c r="D909" s="9">
        <v>58</v>
      </c>
      <c r="E909" s="10" t="s">
        <v>28</v>
      </c>
      <c r="F909" s="10" t="s">
        <v>247</v>
      </c>
      <c r="G909" s="10" t="s">
        <v>247</v>
      </c>
      <c r="H909" s="11">
        <v>0.5</v>
      </c>
      <c r="I909" s="9">
        <v>80</v>
      </c>
      <c r="J909" s="9">
        <v>25</v>
      </c>
      <c r="K909" s="9">
        <v>45</v>
      </c>
      <c r="L909" s="9">
        <v>10</v>
      </c>
      <c r="M909" s="9"/>
      <c r="N909" s="9">
        <f t="shared" si="120"/>
        <v>60</v>
      </c>
      <c r="O909" s="12">
        <f t="shared" si="121"/>
        <v>0.375</v>
      </c>
      <c r="P909" s="9" t="s">
        <v>69</v>
      </c>
      <c r="Q909" s="9"/>
      <c r="R909" s="9"/>
      <c r="S909" s="9"/>
      <c r="T909" s="9"/>
      <c r="U909" s="9"/>
      <c r="V909" s="8"/>
      <c r="W909" s="11">
        <v>0.5</v>
      </c>
      <c r="X909" s="8">
        <v>80</v>
      </c>
      <c r="Y909" s="8">
        <v>31</v>
      </c>
      <c r="Z909" s="8">
        <v>38</v>
      </c>
      <c r="AA909" s="8">
        <v>11</v>
      </c>
      <c r="AB909" s="8">
        <v>0</v>
      </c>
      <c r="AC909" s="9">
        <f t="shared" si="118"/>
        <v>73</v>
      </c>
      <c r="AD909" s="12">
        <f t="shared" si="119"/>
        <v>0.45624999999999999</v>
      </c>
      <c r="AE909" s="9" t="s">
        <v>35</v>
      </c>
      <c r="AF909" s="8">
        <v>5</v>
      </c>
      <c r="AG909" s="8">
        <v>1</v>
      </c>
      <c r="AH909" s="8">
        <v>4</v>
      </c>
      <c r="AI909" s="8">
        <v>0</v>
      </c>
      <c r="AJ909" s="8">
        <v>0.2</v>
      </c>
      <c r="AK909" s="13">
        <f t="shared" si="122"/>
        <v>0.4715625</v>
      </c>
      <c r="AL909" s="13">
        <f t="shared" si="123"/>
        <v>-9.6562499999999996E-2</v>
      </c>
      <c r="AM909" s="14">
        <f t="shared" si="124"/>
        <v>-15.450000000000003</v>
      </c>
    </row>
    <row r="910" spans="1:39" x14ac:dyDescent="0.2">
      <c r="A910" s="8"/>
      <c r="B910" s="8" t="s">
        <v>288</v>
      </c>
      <c r="C910" s="8" t="s">
        <v>393</v>
      </c>
      <c r="D910" s="9">
        <v>56</v>
      </c>
      <c r="E910" s="10" t="s">
        <v>28</v>
      </c>
      <c r="F910" s="10" t="s">
        <v>92</v>
      </c>
      <c r="G910" s="10" t="s">
        <v>92</v>
      </c>
      <c r="H910" s="11">
        <v>0.5</v>
      </c>
      <c r="I910" s="9">
        <v>80</v>
      </c>
      <c r="J910" s="9">
        <v>36</v>
      </c>
      <c r="K910" s="9">
        <v>31</v>
      </c>
      <c r="L910" s="9">
        <v>13</v>
      </c>
      <c r="M910" s="9"/>
      <c r="N910" s="9">
        <f t="shared" si="120"/>
        <v>85</v>
      </c>
      <c r="O910" s="12">
        <f t="shared" si="121"/>
        <v>0.53125</v>
      </c>
      <c r="P910" s="9" t="s">
        <v>43</v>
      </c>
      <c r="Q910" s="9">
        <v>6</v>
      </c>
      <c r="R910" s="9">
        <v>2</v>
      </c>
      <c r="S910" s="9">
        <v>4</v>
      </c>
      <c r="T910" s="9">
        <v>0</v>
      </c>
      <c r="U910" s="9">
        <v>0.33300000000000002</v>
      </c>
      <c r="V910" s="8"/>
      <c r="W910" s="11">
        <v>0.5</v>
      </c>
      <c r="X910" s="8">
        <v>80</v>
      </c>
      <c r="Y910" s="8">
        <v>36</v>
      </c>
      <c r="Z910" s="8">
        <v>31</v>
      </c>
      <c r="AA910" s="8">
        <v>13</v>
      </c>
      <c r="AB910" s="8">
        <v>0</v>
      </c>
      <c r="AC910" s="9">
        <f t="shared" si="118"/>
        <v>85</v>
      </c>
      <c r="AD910" s="12">
        <f t="shared" si="119"/>
        <v>0.53125</v>
      </c>
      <c r="AE910" s="9" t="s">
        <v>30</v>
      </c>
      <c r="AF910" s="8">
        <v>10</v>
      </c>
      <c r="AG910" s="8">
        <v>5</v>
      </c>
      <c r="AH910" s="8">
        <v>5</v>
      </c>
      <c r="AI910" s="8">
        <v>0</v>
      </c>
      <c r="AJ910" s="8">
        <v>0.5</v>
      </c>
      <c r="AK910" s="13">
        <f t="shared" si="122"/>
        <v>0.52031249999999996</v>
      </c>
      <c r="AL910" s="13">
        <f t="shared" si="123"/>
        <v>1.0937500000000044E-2</v>
      </c>
      <c r="AM910" s="14">
        <f t="shared" si="124"/>
        <v>1.75</v>
      </c>
    </row>
    <row r="911" spans="1:39" x14ac:dyDescent="0.2">
      <c r="A911" s="8"/>
      <c r="B911" s="8" t="s">
        <v>383</v>
      </c>
      <c r="C911" s="8" t="s">
        <v>393</v>
      </c>
      <c r="D911" s="9">
        <v>35</v>
      </c>
      <c r="E911" s="10" t="s">
        <v>28</v>
      </c>
      <c r="F911" s="10" t="s">
        <v>207</v>
      </c>
      <c r="G911" s="10" t="s">
        <v>207</v>
      </c>
      <c r="H911" s="11">
        <v>0.5</v>
      </c>
      <c r="I911" s="9">
        <v>80</v>
      </c>
      <c r="J911" s="9">
        <v>33</v>
      </c>
      <c r="K911" s="9">
        <v>37</v>
      </c>
      <c r="L911" s="9">
        <v>10</v>
      </c>
      <c r="M911" s="9"/>
      <c r="N911" s="9">
        <f t="shared" si="120"/>
        <v>76</v>
      </c>
      <c r="O911" s="12">
        <f t="shared" si="121"/>
        <v>0.47499999999999998</v>
      </c>
      <c r="P911" s="9" t="s">
        <v>72</v>
      </c>
      <c r="Q911" s="9"/>
      <c r="R911" s="9"/>
      <c r="S911" s="9"/>
      <c r="T911" s="9"/>
      <c r="U911" s="9"/>
      <c r="V911" s="8"/>
      <c r="W911" s="11">
        <v>0.5</v>
      </c>
      <c r="X911" s="8">
        <v>80</v>
      </c>
      <c r="Y911" s="8">
        <v>30</v>
      </c>
      <c r="Z911" s="8">
        <v>39</v>
      </c>
      <c r="AA911" s="8">
        <v>11</v>
      </c>
      <c r="AB911" s="8">
        <v>0</v>
      </c>
      <c r="AC911" s="9">
        <f t="shared" si="118"/>
        <v>71</v>
      </c>
      <c r="AD911" s="12">
        <f t="shared" si="119"/>
        <v>0.44374999999999998</v>
      </c>
      <c r="AE911" s="9" t="s">
        <v>69</v>
      </c>
      <c r="AF911" s="8"/>
      <c r="AG911" s="8"/>
      <c r="AH911" s="8"/>
      <c r="AI911" s="8"/>
      <c r="AJ911" s="8"/>
      <c r="AK911" s="13">
        <f t="shared" si="122"/>
        <v>0.4634375</v>
      </c>
      <c r="AL911" s="13">
        <f t="shared" si="123"/>
        <v>1.1562499999999976E-2</v>
      </c>
      <c r="AM911" s="14">
        <f t="shared" si="124"/>
        <v>1.8499999999999943</v>
      </c>
    </row>
    <row r="912" spans="1:39" x14ac:dyDescent="0.2">
      <c r="A912" s="8"/>
      <c r="B912" s="8" t="s">
        <v>340</v>
      </c>
      <c r="C912" s="8" t="s">
        <v>393</v>
      </c>
      <c r="D912" s="9">
        <v>59</v>
      </c>
      <c r="E912" s="10" t="s">
        <v>28</v>
      </c>
      <c r="F912" s="10" t="s">
        <v>208</v>
      </c>
      <c r="G912" s="10" t="s">
        <v>208</v>
      </c>
      <c r="H912" s="11">
        <v>0.5</v>
      </c>
      <c r="I912" s="9">
        <v>80</v>
      </c>
      <c r="J912" s="9">
        <v>41</v>
      </c>
      <c r="K912" s="9">
        <v>33</v>
      </c>
      <c r="L912" s="9">
        <v>6</v>
      </c>
      <c r="M912" s="9"/>
      <c r="N912" s="9">
        <f t="shared" si="120"/>
        <v>88</v>
      </c>
      <c r="O912" s="12">
        <f t="shared" si="121"/>
        <v>0.55000000000000004</v>
      </c>
      <c r="P912" s="9" t="s">
        <v>30</v>
      </c>
      <c r="Q912" s="9">
        <v>24</v>
      </c>
      <c r="R912" s="9">
        <v>16</v>
      </c>
      <c r="S912" s="9">
        <v>8</v>
      </c>
      <c r="T912" s="9">
        <v>0</v>
      </c>
      <c r="U912" s="9">
        <v>0.66700000000000004</v>
      </c>
      <c r="V912" s="8" t="s">
        <v>44</v>
      </c>
      <c r="W912" s="11">
        <v>0.5</v>
      </c>
      <c r="X912" s="8">
        <v>80</v>
      </c>
      <c r="Y912" s="8">
        <v>32</v>
      </c>
      <c r="Z912" s="8">
        <v>40</v>
      </c>
      <c r="AA912" s="8">
        <v>8</v>
      </c>
      <c r="AB912" s="8">
        <v>0</v>
      </c>
      <c r="AC912" s="9">
        <f t="shared" si="118"/>
        <v>72</v>
      </c>
      <c r="AD912" s="12">
        <f t="shared" si="119"/>
        <v>0.45</v>
      </c>
      <c r="AE912" s="9" t="s">
        <v>72</v>
      </c>
      <c r="AF912" s="8"/>
      <c r="AG912" s="8"/>
      <c r="AH912" s="8"/>
      <c r="AI912" s="8"/>
      <c r="AJ912" s="8"/>
      <c r="AK912" s="13">
        <f t="shared" si="122"/>
        <v>0.46750000000000003</v>
      </c>
      <c r="AL912" s="13">
        <f t="shared" si="123"/>
        <v>8.2500000000000018E-2</v>
      </c>
      <c r="AM912" s="14">
        <f t="shared" si="124"/>
        <v>13.199999999999989</v>
      </c>
    </row>
    <row r="913" spans="1:39" x14ac:dyDescent="0.2">
      <c r="A913" s="8"/>
      <c r="B913" s="8" t="s">
        <v>396</v>
      </c>
      <c r="C913" s="8" t="s">
        <v>393</v>
      </c>
      <c r="D913" s="9">
        <v>50</v>
      </c>
      <c r="E913" s="10" t="s">
        <v>28</v>
      </c>
      <c r="F913" s="10" t="s">
        <v>308</v>
      </c>
      <c r="G913" s="10" t="s">
        <v>309</v>
      </c>
      <c r="H913" s="11">
        <v>0.5</v>
      </c>
      <c r="I913" s="9">
        <v>80</v>
      </c>
      <c r="J913" s="9">
        <v>16</v>
      </c>
      <c r="K913" s="9">
        <v>50</v>
      </c>
      <c r="L913" s="9">
        <v>14</v>
      </c>
      <c r="M913" s="9"/>
      <c r="N913" s="9">
        <f t="shared" si="120"/>
        <v>46</v>
      </c>
      <c r="O913" s="12">
        <f t="shared" si="121"/>
        <v>0.28749999999999998</v>
      </c>
      <c r="P913" s="9" t="s">
        <v>72</v>
      </c>
      <c r="Q913" s="9"/>
      <c r="R913" s="9"/>
      <c r="S913" s="9"/>
      <c r="T913" s="9"/>
      <c r="U913" s="9"/>
      <c r="V913" s="8"/>
      <c r="W913" s="11">
        <v>0.5</v>
      </c>
      <c r="X913" s="8">
        <v>80</v>
      </c>
      <c r="Y913" s="8">
        <v>12</v>
      </c>
      <c r="Z913" s="8">
        <v>61</v>
      </c>
      <c r="AA913" s="8">
        <v>7</v>
      </c>
      <c r="AB913" s="8">
        <v>0</v>
      </c>
      <c r="AC913" s="9">
        <f t="shared" si="118"/>
        <v>31</v>
      </c>
      <c r="AD913" s="12">
        <f t="shared" si="119"/>
        <v>0.19375000000000001</v>
      </c>
      <c r="AE913" s="9" t="s">
        <v>72</v>
      </c>
      <c r="AF913" s="8"/>
      <c r="AG913" s="8"/>
      <c r="AH913" s="8"/>
      <c r="AI913" s="8"/>
      <c r="AJ913" s="8"/>
      <c r="AK913" s="13">
        <f t="shared" si="122"/>
        <v>0.30093750000000002</v>
      </c>
      <c r="AL913" s="13">
        <f t="shared" si="123"/>
        <v>-1.3437500000000047E-2</v>
      </c>
      <c r="AM913" s="14">
        <f t="shared" si="124"/>
        <v>-2.1500000000000057</v>
      </c>
    </row>
    <row r="914" spans="1:39" x14ac:dyDescent="0.2">
      <c r="A914" s="8"/>
      <c r="B914" s="8" t="s">
        <v>385</v>
      </c>
      <c r="C914" s="8" t="s">
        <v>393</v>
      </c>
      <c r="D914" s="9">
        <v>34</v>
      </c>
      <c r="E914" s="10" t="s">
        <v>28</v>
      </c>
      <c r="F914" s="10" t="s">
        <v>209</v>
      </c>
      <c r="G914" s="10" t="s">
        <v>209</v>
      </c>
      <c r="H914" s="11">
        <v>0.5</v>
      </c>
      <c r="I914" s="9">
        <v>80</v>
      </c>
      <c r="J914" s="9">
        <v>47</v>
      </c>
      <c r="K914" s="9">
        <v>22</v>
      </c>
      <c r="L914" s="9">
        <v>11</v>
      </c>
      <c r="M914" s="9"/>
      <c r="N914" s="9">
        <f t="shared" si="120"/>
        <v>105</v>
      </c>
      <c r="O914" s="12">
        <f t="shared" si="121"/>
        <v>0.65625</v>
      </c>
      <c r="P914" s="9" t="s">
        <v>43</v>
      </c>
      <c r="Q914" s="9">
        <v>13</v>
      </c>
      <c r="R914" s="9">
        <v>6</v>
      </c>
      <c r="S914" s="9">
        <v>7</v>
      </c>
      <c r="T914" s="9">
        <v>0</v>
      </c>
      <c r="U914" s="9">
        <v>0.46200000000000002</v>
      </c>
      <c r="V914" s="8" t="s">
        <v>99</v>
      </c>
      <c r="W914" s="11">
        <v>0.5</v>
      </c>
      <c r="X914" s="8">
        <v>80</v>
      </c>
      <c r="Y914" s="8">
        <v>37</v>
      </c>
      <c r="Z914" s="8">
        <v>34</v>
      </c>
      <c r="AA914" s="8">
        <v>9</v>
      </c>
      <c r="AB914" s="8">
        <v>0</v>
      </c>
      <c r="AC914" s="9">
        <f t="shared" si="118"/>
        <v>83</v>
      </c>
      <c r="AD914" s="12">
        <f t="shared" si="119"/>
        <v>0.51875000000000004</v>
      </c>
      <c r="AE914" s="9" t="s">
        <v>43</v>
      </c>
      <c r="AF914" s="8">
        <v>12</v>
      </c>
      <c r="AG914" s="8">
        <v>7</v>
      </c>
      <c r="AH914" s="8">
        <v>5</v>
      </c>
      <c r="AI914" s="8">
        <v>0</v>
      </c>
      <c r="AJ914" s="8">
        <v>0.58299999999999996</v>
      </c>
      <c r="AK914" s="13">
        <f t="shared" si="122"/>
        <v>0.51218750000000002</v>
      </c>
      <c r="AL914" s="13">
        <f t="shared" si="123"/>
        <v>0.14406249999999998</v>
      </c>
      <c r="AM914" s="14">
        <f t="shared" si="124"/>
        <v>23.049999999999997</v>
      </c>
    </row>
    <row r="915" spans="1:39" x14ac:dyDescent="0.2">
      <c r="A915" s="8"/>
      <c r="B915" s="8" t="s">
        <v>352</v>
      </c>
      <c r="C915" s="8" t="s">
        <v>393</v>
      </c>
      <c r="D915" s="9">
        <v>48</v>
      </c>
      <c r="E915" s="10" t="s">
        <v>28</v>
      </c>
      <c r="F915" s="10" t="s">
        <v>41</v>
      </c>
      <c r="G915" s="10" t="s">
        <v>41</v>
      </c>
      <c r="H915" s="11">
        <v>0.5</v>
      </c>
      <c r="I915" s="9">
        <v>11</v>
      </c>
      <c r="J915" s="9">
        <v>1</v>
      </c>
      <c r="K915" s="9">
        <v>9</v>
      </c>
      <c r="L915" s="9">
        <v>1</v>
      </c>
      <c r="M915" s="9"/>
      <c r="N915" s="9">
        <f t="shared" si="120"/>
        <v>3</v>
      </c>
      <c r="O915" s="12">
        <f t="shared" si="121"/>
        <v>0.13636363636363635</v>
      </c>
      <c r="P915" s="9" t="s">
        <v>72</v>
      </c>
      <c r="Q915" s="9"/>
      <c r="R915" s="9"/>
      <c r="S915" s="9"/>
      <c r="T915" s="9"/>
      <c r="U915" s="9"/>
      <c r="V915" s="8"/>
      <c r="W915" s="11">
        <v>0.5</v>
      </c>
      <c r="X915" s="8">
        <v>80</v>
      </c>
      <c r="Y915" s="8">
        <v>38</v>
      </c>
      <c r="Z915" s="8">
        <v>38</v>
      </c>
      <c r="AA915" s="8">
        <v>4</v>
      </c>
      <c r="AB915" s="8">
        <v>0</v>
      </c>
      <c r="AC915" s="9">
        <f t="shared" si="118"/>
        <v>80</v>
      </c>
      <c r="AD915" s="12">
        <f t="shared" si="119"/>
        <v>0.5</v>
      </c>
      <c r="AE915" s="9" t="s">
        <v>39</v>
      </c>
      <c r="AF915" s="8">
        <v>5</v>
      </c>
      <c r="AG915" s="8">
        <v>1</v>
      </c>
      <c r="AH915" s="8">
        <v>4</v>
      </c>
      <c r="AI915" s="8">
        <v>0</v>
      </c>
      <c r="AJ915" s="8">
        <v>0.2</v>
      </c>
      <c r="AK915" s="13">
        <f t="shared" si="122"/>
        <v>0.5</v>
      </c>
      <c r="AL915" s="13">
        <f t="shared" si="123"/>
        <v>-0.36363636363636365</v>
      </c>
      <c r="AM915" s="14">
        <f t="shared" si="124"/>
        <v>-8</v>
      </c>
    </row>
    <row r="916" spans="1:39" x14ac:dyDescent="0.2">
      <c r="A916" s="8"/>
      <c r="B916" s="8" t="s">
        <v>335</v>
      </c>
      <c r="C916" s="8" t="s">
        <v>393</v>
      </c>
      <c r="D916" s="9">
        <v>55</v>
      </c>
      <c r="E916" s="10" t="s">
        <v>28</v>
      </c>
      <c r="F916" s="10" t="s">
        <v>41</v>
      </c>
      <c r="G916" s="10" t="s">
        <v>41</v>
      </c>
      <c r="H916" s="11">
        <v>0.5</v>
      </c>
      <c r="I916" s="9">
        <v>69</v>
      </c>
      <c r="J916" s="9">
        <v>22</v>
      </c>
      <c r="K916" s="9">
        <v>37</v>
      </c>
      <c r="L916" s="9">
        <v>10</v>
      </c>
      <c r="M916" s="9"/>
      <c r="N916" s="9">
        <f t="shared" si="120"/>
        <v>54</v>
      </c>
      <c r="O916" s="12">
        <f t="shared" si="121"/>
        <v>0.39130434782608697</v>
      </c>
      <c r="P916" s="9" t="s">
        <v>72</v>
      </c>
      <c r="Q916" s="9"/>
      <c r="R916" s="9"/>
      <c r="S916" s="9"/>
      <c r="T916" s="9"/>
      <c r="U916" s="9"/>
      <c r="V916" s="8"/>
      <c r="W916" s="11">
        <v>0.5</v>
      </c>
      <c r="X916" s="8">
        <v>80</v>
      </c>
      <c r="Y916" s="8">
        <v>38</v>
      </c>
      <c r="Z916" s="8">
        <v>38</v>
      </c>
      <c r="AA916" s="8">
        <v>4</v>
      </c>
      <c r="AB916" s="8">
        <v>0</v>
      </c>
      <c r="AC916" s="9">
        <f t="shared" si="118"/>
        <v>80</v>
      </c>
      <c r="AD916" s="12">
        <f t="shared" si="119"/>
        <v>0.5</v>
      </c>
      <c r="AE916" s="9" t="s">
        <v>39</v>
      </c>
      <c r="AF916" s="8">
        <v>5</v>
      </c>
      <c r="AG916" s="8">
        <v>1</v>
      </c>
      <c r="AH916" s="8">
        <v>4</v>
      </c>
      <c r="AI916" s="8">
        <v>0</v>
      </c>
      <c r="AJ916" s="8">
        <v>0.2</v>
      </c>
      <c r="AK916" s="13">
        <f t="shared" si="122"/>
        <v>0.5</v>
      </c>
      <c r="AL916" s="13">
        <f t="shared" si="123"/>
        <v>-0.10869565217391303</v>
      </c>
      <c r="AM916" s="14">
        <f t="shared" si="124"/>
        <v>-15</v>
      </c>
    </row>
    <row r="917" spans="1:39" x14ac:dyDescent="0.2">
      <c r="A917" s="8"/>
      <c r="B917" s="8" t="s">
        <v>295</v>
      </c>
      <c r="C917" s="8" t="s">
        <v>393</v>
      </c>
      <c r="D917" s="9">
        <v>49</v>
      </c>
      <c r="E917" s="10" t="s">
        <v>28</v>
      </c>
      <c r="F917" s="10" t="s">
        <v>233</v>
      </c>
      <c r="G917" s="10" t="s">
        <v>233</v>
      </c>
      <c r="H917" s="11">
        <v>0.5</v>
      </c>
      <c r="I917" s="9">
        <v>54</v>
      </c>
      <c r="J917" s="9">
        <v>19</v>
      </c>
      <c r="K917" s="9">
        <v>30</v>
      </c>
      <c r="L917" s="9">
        <v>5</v>
      </c>
      <c r="M917" s="9"/>
      <c r="N917" s="9">
        <f t="shared" si="120"/>
        <v>43</v>
      </c>
      <c r="O917" s="12">
        <f t="shared" si="121"/>
        <v>0.39814814814814814</v>
      </c>
      <c r="P917" s="9" t="s">
        <v>35</v>
      </c>
      <c r="Q917" s="9"/>
      <c r="R917" s="9"/>
      <c r="S917" s="9"/>
      <c r="T917" s="9"/>
      <c r="U917" s="9"/>
      <c r="V917" s="8"/>
      <c r="W917" s="11">
        <v>0.5</v>
      </c>
      <c r="X917" s="8">
        <v>80</v>
      </c>
      <c r="Y917" s="8">
        <v>25</v>
      </c>
      <c r="Z917" s="8">
        <v>41</v>
      </c>
      <c r="AA917" s="8">
        <v>14</v>
      </c>
      <c r="AB917" s="8">
        <v>0</v>
      </c>
      <c r="AC917" s="9">
        <f t="shared" si="118"/>
        <v>64</v>
      </c>
      <c r="AD917" s="12">
        <f t="shared" si="119"/>
        <v>0.4</v>
      </c>
      <c r="AE917" s="9" t="s">
        <v>72</v>
      </c>
      <c r="AF917" s="8"/>
      <c r="AG917" s="8"/>
      <c r="AH917" s="8"/>
      <c r="AI917" s="8"/>
      <c r="AJ917" s="8"/>
      <c r="AK917" s="13">
        <f t="shared" si="122"/>
        <v>0.435</v>
      </c>
      <c r="AL917" s="13">
        <f t="shared" si="123"/>
        <v>-3.6851851851851858E-2</v>
      </c>
      <c r="AM917" s="14">
        <f t="shared" si="124"/>
        <v>-3.9799999999999969</v>
      </c>
    </row>
    <row r="918" spans="1:39" x14ac:dyDescent="0.2">
      <c r="A918" s="8"/>
      <c r="B918" s="8" t="s">
        <v>296</v>
      </c>
      <c r="C918" s="8" t="s">
        <v>393</v>
      </c>
      <c r="D918" s="9">
        <v>48</v>
      </c>
      <c r="E918" s="10" t="s">
        <v>28</v>
      </c>
      <c r="F918" s="10" t="s">
        <v>233</v>
      </c>
      <c r="G918" s="10" t="s">
        <v>233</v>
      </c>
      <c r="H918" s="11">
        <v>0.5</v>
      </c>
      <c r="I918" s="9">
        <v>26</v>
      </c>
      <c r="J918" s="9">
        <v>9</v>
      </c>
      <c r="K918" s="9">
        <v>13</v>
      </c>
      <c r="L918" s="9">
        <v>4</v>
      </c>
      <c r="M918" s="9"/>
      <c r="N918" s="9">
        <f t="shared" si="120"/>
        <v>22</v>
      </c>
      <c r="O918" s="12">
        <f t="shared" si="121"/>
        <v>0.42307692307692307</v>
      </c>
      <c r="P918" s="9" t="s">
        <v>35</v>
      </c>
      <c r="Q918" s="9">
        <v>6</v>
      </c>
      <c r="R918" s="9">
        <v>2</v>
      </c>
      <c r="S918" s="9">
        <v>4</v>
      </c>
      <c r="T918" s="9">
        <v>0</v>
      </c>
      <c r="U918" s="9">
        <v>0.33300000000000002</v>
      </c>
      <c r="V918" s="8"/>
      <c r="W918" s="11">
        <v>0.5</v>
      </c>
      <c r="X918" s="8">
        <v>80</v>
      </c>
      <c r="Y918" s="8">
        <v>25</v>
      </c>
      <c r="Z918" s="8">
        <v>41</v>
      </c>
      <c r="AA918" s="8">
        <v>14</v>
      </c>
      <c r="AB918" s="8">
        <v>0</v>
      </c>
      <c r="AC918" s="9">
        <f t="shared" si="118"/>
        <v>64</v>
      </c>
      <c r="AD918" s="12">
        <f t="shared" si="119"/>
        <v>0.4</v>
      </c>
      <c r="AE918" s="9" t="s">
        <v>72</v>
      </c>
      <c r="AF918" s="8"/>
      <c r="AG918" s="8"/>
      <c r="AH918" s="8"/>
      <c r="AI918" s="8"/>
      <c r="AJ918" s="8"/>
      <c r="AK918" s="13">
        <f t="shared" si="122"/>
        <v>0.435</v>
      </c>
      <c r="AL918" s="13">
        <f t="shared" si="123"/>
        <v>-1.1923076923076925E-2</v>
      </c>
      <c r="AM918" s="14">
        <f t="shared" si="124"/>
        <v>-0.62000000000000099</v>
      </c>
    </row>
    <row r="919" spans="1:39" x14ac:dyDescent="0.2">
      <c r="A919" s="8"/>
      <c r="B919" s="8" t="s">
        <v>375</v>
      </c>
      <c r="C919" s="8" t="s">
        <v>393</v>
      </c>
      <c r="D919" s="9">
        <v>44</v>
      </c>
      <c r="E919" s="10" t="s">
        <v>28</v>
      </c>
      <c r="F919" s="10" t="s">
        <v>313</v>
      </c>
      <c r="G919" s="10" t="s">
        <v>314</v>
      </c>
      <c r="H919" s="11">
        <v>0.5</v>
      </c>
      <c r="I919" s="9">
        <v>80</v>
      </c>
      <c r="J919" s="9">
        <v>26</v>
      </c>
      <c r="K919" s="9">
        <v>43</v>
      </c>
      <c r="L919" s="9">
        <v>11</v>
      </c>
      <c r="M919" s="9"/>
      <c r="N919" s="9">
        <f t="shared" si="120"/>
        <v>63</v>
      </c>
      <c r="O919" s="12">
        <f t="shared" si="121"/>
        <v>0.39374999999999999</v>
      </c>
      <c r="P919" s="9" t="s">
        <v>72</v>
      </c>
      <c r="Q919" s="9"/>
      <c r="R919" s="9"/>
      <c r="S919" s="9"/>
      <c r="T919" s="9"/>
      <c r="U919" s="9"/>
      <c r="V919" s="8"/>
      <c r="W919" s="11">
        <v>0.5</v>
      </c>
      <c r="X919" s="8">
        <v>80</v>
      </c>
      <c r="Y919" s="8">
        <v>37</v>
      </c>
      <c r="Z919" s="8">
        <v>32</v>
      </c>
      <c r="AA919" s="8">
        <v>11</v>
      </c>
      <c r="AB919" s="8">
        <v>0</v>
      </c>
      <c r="AC919" s="9">
        <f t="shared" si="118"/>
        <v>85</v>
      </c>
      <c r="AD919" s="12">
        <f t="shared" si="119"/>
        <v>0.53125</v>
      </c>
      <c r="AE919" s="9" t="s">
        <v>39</v>
      </c>
      <c r="AF919" s="8">
        <v>7</v>
      </c>
      <c r="AG919" s="8">
        <v>3</v>
      </c>
      <c r="AH919" s="8">
        <v>4</v>
      </c>
      <c r="AI919" s="8">
        <v>0</v>
      </c>
      <c r="AJ919" s="8">
        <v>0.42899999999999999</v>
      </c>
      <c r="AK919" s="13">
        <f t="shared" si="122"/>
        <v>0.52031249999999996</v>
      </c>
      <c r="AL919" s="13">
        <f t="shared" si="123"/>
        <v>-0.12656249999999997</v>
      </c>
      <c r="AM919" s="14">
        <f t="shared" si="124"/>
        <v>-20.25</v>
      </c>
    </row>
    <row r="920" spans="1:39" x14ac:dyDescent="0.2">
      <c r="A920" s="8"/>
      <c r="B920" s="8" t="s">
        <v>392</v>
      </c>
      <c r="C920" s="8" t="s">
        <v>393</v>
      </c>
      <c r="D920" s="9">
        <v>40</v>
      </c>
      <c r="E920" s="10" t="s">
        <v>28</v>
      </c>
      <c r="F920" s="10" t="s">
        <v>267</v>
      </c>
      <c r="G920" s="10" t="s">
        <v>267</v>
      </c>
      <c r="H920" s="11">
        <v>0.5</v>
      </c>
      <c r="I920" s="9">
        <v>80</v>
      </c>
      <c r="J920" s="9">
        <v>37</v>
      </c>
      <c r="K920" s="9">
        <v>36</v>
      </c>
      <c r="L920" s="9">
        <v>7</v>
      </c>
      <c r="M920" s="9"/>
      <c r="N920" s="9">
        <f t="shared" si="120"/>
        <v>81</v>
      </c>
      <c r="O920" s="12">
        <f t="shared" si="121"/>
        <v>0.50624999999999998</v>
      </c>
      <c r="P920" s="9" t="s">
        <v>39</v>
      </c>
      <c r="Q920" s="9">
        <v>11</v>
      </c>
      <c r="R920" s="9">
        <v>5</v>
      </c>
      <c r="S920" s="9">
        <v>6</v>
      </c>
      <c r="T920" s="9">
        <v>0</v>
      </c>
      <c r="U920" s="9">
        <v>0.45500000000000002</v>
      </c>
      <c r="V920" s="8"/>
      <c r="W920" s="11">
        <v>0.5</v>
      </c>
      <c r="X920" s="8">
        <v>80</v>
      </c>
      <c r="Y920" s="8">
        <v>36</v>
      </c>
      <c r="Z920" s="8">
        <v>38</v>
      </c>
      <c r="AA920" s="8">
        <v>6</v>
      </c>
      <c r="AB920" s="8">
        <v>0</v>
      </c>
      <c r="AC920" s="9">
        <f t="shared" si="118"/>
        <v>78</v>
      </c>
      <c r="AD920" s="12">
        <f t="shared" si="119"/>
        <v>0.48749999999999999</v>
      </c>
      <c r="AE920" s="9" t="s">
        <v>39</v>
      </c>
      <c r="AF920" s="8">
        <v>15</v>
      </c>
      <c r="AG920" s="8">
        <v>8</v>
      </c>
      <c r="AH920" s="8">
        <v>7</v>
      </c>
      <c r="AI920" s="8">
        <v>0</v>
      </c>
      <c r="AJ920" s="8">
        <v>0.53300000000000003</v>
      </c>
      <c r="AK920" s="13">
        <f t="shared" si="122"/>
        <v>0.49187500000000001</v>
      </c>
      <c r="AL920" s="13">
        <f t="shared" si="123"/>
        <v>1.4374999999999971E-2</v>
      </c>
      <c r="AM920" s="14">
        <f t="shared" si="124"/>
        <v>2.2999999999999972</v>
      </c>
    </row>
    <row r="921" spans="1:39" x14ac:dyDescent="0.2">
      <c r="A921" s="8"/>
      <c r="B921" s="8" t="s">
        <v>387</v>
      </c>
      <c r="C921" s="8" t="s">
        <v>397</v>
      </c>
      <c r="D921" s="9">
        <v>37</v>
      </c>
      <c r="E921" s="10" t="s">
        <v>28</v>
      </c>
      <c r="F921" s="10" t="s">
        <v>68</v>
      </c>
      <c r="G921" s="10" t="s">
        <v>68</v>
      </c>
      <c r="H921" s="11">
        <v>0.5</v>
      </c>
      <c r="I921" s="9">
        <v>80</v>
      </c>
      <c r="J921" s="9">
        <v>36</v>
      </c>
      <c r="K921" s="9">
        <v>32</v>
      </c>
      <c r="L921" s="9">
        <v>12</v>
      </c>
      <c r="M921" s="9"/>
      <c r="N921" s="9">
        <f t="shared" si="120"/>
        <v>84</v>
      </c>
      <c r="O921" s="12">
        <f t="shared" si="121"/>
        <v>0.52500000000000002</v>
      </c>
      <c r="P921" s="9" t="s">
        <v>43</v>
      </c>
      <c r="Q921" s="9">
        <v>15</v>
      </c>
      <c r="R921" s="9">
        <v>8</v>
      </c>
      <c r="S921" s="9">
        <v>7</v>
      </c>
      <c r="T921" s="9">
        <v>0</v>
      </c>
      <c r="U921" s="9">
        <v>0.53300000000000003</v>
      </c>
      <c r="V921" s="8"/>
      <c r="W921" s="11">
        <v>0.5</v>
      </c>
      <c r="X921" s="8">
        <v>80</v>
      </c>
      <c r="Y921" s="8">
        <v>44</v>
      </c>
      <c r="Z921" s="8">
        <v>24</v>
      </c>
      <c r="AA921" s="8">
        <v>12</v>
      </c>
      <c r="AB921" s="8">
        <v>0</v>
      </c>
      <c r="AC921" s="9">
        <f t="shared" si="118"/>
        <v>100</v>
      </c>
      <c r="AD921" s="12">
        <f t="shared" si="119"/>
        <v>0.625</v>
      </c>
      <c r="AE921" s="9" t="s">
        <v>30</v>
      </c>
      <c r="AF921" s="8">
        <v>19</v>
      </c>
      <c r="AG921" s="8">
        <v>10</v>
      </c>
      <c r="AH921" s="8">
        <v>9</v>
      </c>
      <c r="AI921" s="8">
        <v>0</v>
      </c>
      <c r="AJ921" s="8">
        <v>0.52600000000000002</v>
      </c>
      <c r="AK921" s="13">
        <f t="shared" si="122"/>
        <v>0.58125000000000004</v>
      </c>
      <c r="AL921" s="13">
        <f t="shared" si="123"/>
        <v>-5.6250000000000022E-2</v>
      </c>
      <c r="AM921" s="14">
        <f t="shared" si="124"/>
        <v>-9</v>
      </c>
    </row>
    <row r="922" spans="1:39" x14ac:dyDescent="0.2">
      <c r="A922" s="8"/>
      <c r="B922" s="8" t="s">
        <v>213</v>
      </c>
      <c r="C922" s="8" t="s">
        <v>397</v>
      </c>
      <c r="D922" s="9">
        <v>57</v>
      </c>
      <c r="E922" s="10" t="s">
        <v>28</v>
      </c>
      <c r="F922" s="10" t="s">
        <v>225</v>
      </c>
      <c r="G922" s="10" t="s">
        <v>225</v>
      </c>
      <c r="H922" s="11">
        <v>0.5</v>
      </c>
      <c r="I922" s="9">
        <v>52</v>
      </c>
      <c r="J922" s="9">
        <v>22</v>
      </c>
      <c r="K922" s="9">
        <v>22</v>
      </c>
      <c r="L922" s="9">
        <v>8</v>
      </c>
      <c r="M922" s="9"/>
      <c r="N922" s="9">
        <f t="shared" si="120"/>
        <v>52</v>
      </c>
      <c r="O922" s="12">
        <f t="shared" si="121"/>
        <v>0.5</v>
      </c>
      <c r="P922" s="9" t="s">
        <v>39</v>
      </c>
      <c r="Q922" s="9">
        <v>7</v>
      </c>
      <c r="R922" s="9">
        <v>3</v>
      </c>
      <c r="S922" s="9">
        <v>4</v>
      </c>
      <c r="T922" s="9">
        <v>0</v>
      </c>
      <c r="U922" s="9">
        <v>0.42899999999999999</v>
      </c>
      <c r="V922" s="8"/>
      <c r="W922" s="11">
        <v>0.5</v>
      </c>
      <c r="X922" s="8">
        <v>80</v>
      </c>
      <c r="Y922" s="8">
        <v>31</v>
      </c>
      <c r="Z922" s="8">
        <v>30</v>
      </c>
      <c r="AA922" s="8">
        <v>19</v>
      </c>
      <c r="AB922" s="8">
        <v>0</v>
      </c>
      <c r="AC922" s="9">
        <f t="shared" si="118"/>
        <v>81</v>
      </c>
      <c r="AD922" s="12">
        <f t="shared" si="119"/>
        <v>0.50624999999999998</v>
      </c>
      <c r="AE922" s="9" t="s">
        <v>39</v>
      </c>
      <c r="AF922" s="8">
        <v>6</v>
      </c>
      <c r="AG922" s="8">
        <v>2</v>
      </c>
      <c r="AH922" s="8">
        <v>4</v>
      </c>
      <c r="AI922" s="8">
        <v>0</v>
      </c>
      <c r="AJ922" s="8">
        <v>0.33300000000000002</v>
      </c>
      <c r="AK922" s="13">
        <f t="shared" si="122"/>
        <v>0.50406249999999997</v>
      </c>
      <c r="AL922" s="13">
        <f t="shared" si="123"/>
        <v>-4.0624999999999689E-3</v>
      </c>
      <c r="AM922" s="14">
        <f t="shared" si="124"/>
        <v>-0.42249999999999943</v>
      </c>
    </row>
    <row r="923" spans="1:39" x14ac:dyDescent="0.2">
      <c r="A923" s="8"/>
      <c r="B923" s="8" t="s">
        <v>390</v>
      </c>
      <c r="C923" s="8" t="s">
        <v>397</v>
      </c>
      <c r="D923" s="9">
        <v>43</v>
      </c>
      <c r="E923" s="10" t="s">
        <v>28</v>
      </c>
      <c r="F923" s="10" t="s">
        <v>225</v>
      </c>
      <c r="G923" s="10" t="s">
        <v>225</v>
      </c>
      <c r="H923" s="11">
        <v>0.5</v>
      </c>
      <c r="I923" s="9">
        <v>28</v>
      </c>
      <c r="J923" s="9">
        <v>9</v>
      </c>
      <c r="K923" s="9">
        <v>15</v>
      </c>
      <c r="L923" s="9">
        <v>4</v>
      </c>
      <c r="M923" s="9"/>
      <c r="N923" s="9">
        <f t="shared" si="120"/>
        <v>22</v>
      </c>
      <c r="O923" s="12">
        <f t="shared" si="121"/>
        <v>0.39285714285714285</v>
      </c>
      <c r="P923" s="9" t="s">
        <v>39</v>
      </c>
      <c r="Q923" s="9"/>
      <c r="R923" s="9"/>
      <c r="S923" s="9"/>
      <c r="T923" s="9"/>
      <c r="U923" s="9"/>
      <c r="V923" s="8"/>
      <c r="W923" s="11">
        <v>0.5</v>
      </c>
      <c r="X923" s="8">
        <v>80</v>
      </c>
      <c r="Y923" s="8">
        <v>31</v>
      </c>
      <c r="Z923" s="8">
        <v>30</v>
      </c>
      <c r="AA923" s="8">
        <v>19</v>
      </c>
      <c r="AB923" s="8">
        <v>0</v>
      </c>
      <c r="AC923" s="9">
        <f t="shared" si="118"/>
        <v>81</v>
      </c>
      <c r="AD923" s="12">
        <f t="shared" si="119"/>
        <v>0.50624999999999998</v>
      </c>
      <c r="AE923" s="9" t="s">
        <v>39</v>
      </c>
      <c r="AF923" s="8">
        <v>6</v>
      </c>
      <c r="AG923" s="8">
        <v>2</v>
      </c>
      <c r="AH923" s="8">
        <v>4</v>
      </c>
      <c r="AI923" s="8">
        <v>0</v>
      </c>
      <c r="AJ923" s="8">
        <v>0.33300000000000002</v>
      </c>
      <c r="AK923" s="13">
        <f t="shared" si="122"/>
        <v>0.50406249999999997</v>
      </c>
      <c r="AL923" s="13">
        <f t="shared" si="123"/>
        <v>-0.11120535714285712</v>
      </c>
      <c r="AM923" s="14">
        <f t="shared" si="124"/>
        <v>-6.2274999999999991</v>
      </c>
    </row>
    <row r="924" spans="1:39" x14ac:dyDescent="0.2">
      <c r="A924" s="8"/>
      <c r="B924" s="8" t="s">
        <v>394</v>
      </c>
      <c r="C924" s="8" t="s">
        <v>397</v>
      </c>
      <c r="D924" s="9">
        <v>38</v>
      </c>
      <c r="E924" s="10" t="s">
        <v>28</v>
      </c>
      <c r="F924" s="10" t="s">
        <v>240</v>
      </c>
      <c r="G924" s="10" t="s">
        <v>240</v>
      </c>
      <c r="H924" s="11">
        <v>0.5</v>
      </c>
      <c r="I924" s="9">
        <v>64</v>
      </c>
      <c r="J924" s="9">
        <v>25</v>
      </c>
      <c r="K924" s="9">
        <v>30</v>
      </c>
      <c r="L924" s="9">
        <v>9</v>
      </c>
      <c r="M924" s="9"/>
      <c r="N924" s="9">
        <f t="shared" si="120"/>
        <v>59</v>
      </c>
      <c r="O924" s="12">
        <f t="shared" si="121"/>
        <v>0.4609375</v>
      </c>
      <c r="P924" s="9" t="s">
        <v>72</v>
      </c>
      <c r="Q924" s="9"/>
      <c r="R924" s="9"/>
      <c r="S924" s="9"/>
      <c r="T924" s="9"/>
      <c r="U924" s="9"/>
      <c r="V924" s="8"/>
      <c r="W924" s="11">
        <v>0.5</v>
      </c>
      <c r="X924" s="8">
        <v>80</v>
      </c>
      <c r="Y924" s="8">
        <v>46</v>
      </c>
      <c r="Z924" s="8">
        <v>26</v>
      </c>
      <c r="AA924" s="8">
        <v>8</v>
      </c>
      <c r="AB924" s="8">
        <v>0</v>
      </c>
      <c r="AC924" s="9">
        <f t="shared" si="118"/>
        <v>100</v>
      </c>
      <c r="AD924" s="12">
        <f t="shared" si="119"/>
        <v>0.625</v>
      </c>
      <c r="AE924" s="9" t="s">
        <v>43</v>
      </c>
      <c r="AF924" s="8">
        <v>7</v>
      </c>
      <c r="AG924" s="8">
        <v>3</v>
      </c>
      <c r="AH924" s="8">
        <v>4</v>
      </c>
      <c r="AI924" s="8">
        <v>0</v>
      </c>
      <c r="AJ924" s="8">
        <v>0.42899999999999999</v>
      </c>
      <c r="AK924" s="13">
        <f t="shared" si="122"/>
        <v>0.58125000000000004</v>
      </c>
      <c r="AL924" s="13">
        <f t="shared" si="123"/>
        <v>-0.12031250000000004</v>
      </c>
      <c r="AM924" s="14">
        <f t="shared" si="124"/>
        <v>-15.400000000000006</v>
      </c>
    </row>
    <row r="925" spans="1:39" x14ac:dyDescent="0.2">
      <c r="A925" s="8"/>
      <c r="B925" s="8" t="s">
        <v>398</v>
      </c>
      <c r="C925" s="8" t="s">
        <v>397</v>
      </c>
      <c r="D925" s="9">
        <v>43</v>
      </c>
      <c r="E925" s="10" t="s">
        <v>28</v>
      </c>
      <c r="F925" s="10" t="s">
        <v>240</v>
      </c>
      <c r="G925" s="10" t="s">
        <v>240</v>
      </c>
      <c r="H925" s="11">
        <v>0.5</v>
      </c>
      <c r="I925" s="9">
        <v>16</v>
      </c>
      <c r="J925" s="9">
        <v>6</v>
      </c>
      <c r="K925" s="9">
        <v>7</v>
      </c>
      <c r="L925" s="9">
        <v>3</v>
      </c>
      <c r="M925" s="9"/>
      <c r="N925" s="9">
        <f t="shared" si="120"/>
        <v>15</v>
      </c>
      <c r="O925" s="12">
        <f t="shared" si="121"/>
        <v>0.46875</v>
      </c>
      <c r="P925" s="9" t="s">
        <v>72</v>
      </c>
      <c r="Q925" s="9"/>
      <c r="R925" s="9"/>
      <c r="S925" s="9"/>
      <c r="T925" s="9"/>
      <c r="U925" s="9"/>
      <c r="V925" s="8"/>
      <c r="W925" s="11">
        <v>0.5</v>
      </c>
      <c r="X925" s="8">
        <v>80</v>
      </c>
      <c r="Y925" s="8">
        <v>46</v>
      </c>
      <c r="Z925" s="8">
        <v>26</v>
      </c>
      <c r="AA925" s="8">
        <v>8</v>
      </c>
      <c r="AB925" s="8">
        <v>0</v>
      </c>
      <c r="AC925" s="9">
        <f t="shared" si="118"/>
        <v>100</v>
      </c>
      <c r="AD925" s="12">
        <f t="shared" si="119"/>
        <v>0.625</v>
      </c>
      <c r="AE925" s="9" t="s">
        <v>43</v>
      </c>
      <c r="AF925" s="8">
        <v>7</v>
      </c>
      <c r="AG925" s="8">
        <v>3</v>
      </c>
      <c r="AH925" s="8">
        <v>4</v>
      </c>
      <c r="AI925" s="8">
        <v>0</v>
      </c>
      <c r="AJ925" s="8">
        <v>0.42899999999999999</v>
      </c>
      <c r="AK925" s="13">
        <f t="shared" si="122"/>
        <v>0.58125000000000004</v>
      </c>
      <c r="AL925" s="13">
        <f t="shared" si="123"/>
        <v>-0.11250000000000004</v>
      </c>
      <c r="AM925" s="14">
        <f t="shared" si="124"/>
        <v>-3.6000000000000014</v>
      </c>
    </row>
    <row r="926" spans="1:39" x14ac:dyDescent="0.2">
      <c r="A926" s="8"/>
      <c r="B926" s="8" t="s">
        <v>353</v>
      </c>
      <c r="C926" s="8" t="s">
        <v>397</v>
      </c>
      <c r="D926" s="9">
        <v>42</v>
      </c>
      <c r="E926" s="10" t="s">
        <v>28</v>
      </c>
      <c r="F926" s="10" t="s">
        <v>84</v>
      </c>
      <c r="G926" s="10" t="s">
        <v>84</v>
      </c>
      <c r="H926" s="11">
        <v>0.5</v>
      </c>
      <c r="I926" s="9">
        <v>80</v>
      </c>
      <c r="J926" s="9">
        <v>36</v>
      </c>
      <c r="K926" s="9">
        <v>29</v>
      </c>
      <c r="L926" s="9">
        <v>15</v>
      </c>
      <c r="M926" s="9"/>
      <c r="N926" s="9">
        <f t="shared" si="120"/>
        <v>87</v>
      </c>
      <c r="O926" s="12">
        <f t="shared" si="121"/>
        <v>0.54374999999999996</v>
      </c>
      <c r="P926" s="9" t="s">
        <v>43</v>
      </c>
      <c r="Q926" s="9">
        <v>18</v>
      </c>
      <c r="R926" s="9">
        <v>12</v>
      </c>
      <c r="S926" s="9">
        <v>6</v>
      </c>
      <c r="T926" s="9">
        <v>0</v>
      </c>
      <c r="U926" s="9">
        <v>0.66700000000000004</v>
      </c>
      <c r="V926" s="8" t="s">
        <v>334</v>
      </c>
      <c r="W926" s="11">
        <v>0.5</v>
      </c>
      <c r="X926" s="8">
        <v>80</v>
      </c>
      <c r="Y926" s="8">
        <v>49</v>
      </c>
      <c r="Z926" s="8">
        <v>23</v>
      </c>
      <c r="AA926" s="8">
        <v>8</v>
      </c>
      <c r="AB926" s="8">
        <v>0</v>
      </c>
      <c r="AC926" s="9">
        <f t="shared" si="118"/>
        <v>106</v>
      </c>
      <c r="AD926" s="12">
        <f t="shared" si="119"/>
        <v>0.66249999999999998</v>
      </c>
      <c r="AE926" s="9" t="s">
        <v>30</v>
      </c>
      <c r="AF926" s="8">
        <v>6</v>
      </c>
      <c r="AG926" s="8">
        <v>2</v>
      </c>
      <c r="AH926" s="8">
        <v>4</v>
      </c>
      <c r="AI926" s="8">
        <v>0</v>
      </c>
      <c r="AJ926" s="8">
        <v>0.33300000000000002</v>
      </c>
      <c r="AK926" s="13">
        <f t="shared" si="122"/>
        <v>0.60562499999999997</v>
      </c>
      <c r="AL926" s="13">
        <f t="shared" si="123"/>
        <v>-6.1875000000000013E-2</v>
      </c>
      <c r="AM926" s="14">
        <f t="shared" si="124"/>
        <v>-9.8999999999999915</v>
      </c>
    </row>
    <row r="927" spans="1:39" x14ac:dyDescent="0.2">
      <c r="A927" s="8"/>
      <c r="B927" s="8" t="s">
        <v>336</v>
      </c>
      <c r="C927" s="8" t="s">
        <v>397</v>
      </c>
      <c r="D927" s="9">
        <v>49</v>
      </c>
      <c r="E927" s="10" t="s">
        <v>28</v>
      </c>
      <c r="F927" s="10" t="s">
        <v>87</v>
      </c>
      <c r="G927" s="10" t="s">
        <v>87</v>
      </c>
      <c r="H927" s="11">
        <v>0.5</v>
      </c>
      <c r="I927" s="9">
        <v>80</v>
      </c>
      <c r="J927" s="9">
        <v>43</v>
      </c>
      <c r="K927" s="9">
        <v>25</v>
      </c>
      <c r="L927" s="9">
        <v>12</v>
      </c>
      <c r="M927" s="9"/>
      <c r="N927" s="9">
        <f t="shared" si="120"/>
        <v>98</v>
      </c>
      <c r="O927" s="12">
        <f t="shared" si="121"/>
        <v>0.61250000000000004</v>
      </c>
      <c r="P927" s="9" t="s">
        <v>30</v>
      </c>
      <c r="Q927" s="9">
        <v>11</v>
      </c>
      <c r="R927" s="9">
        <v>4</v>
      </c>
      <c r="S927" s="9">
        <v>7</v>
      </c>
      <c r="T927" s="9">
        <v>0</v>
      </c>
      <c r="U927" s="9">
        <v>0.36399999999999999</v>
      </c>
      <c r="V927" s="8"/>
      <c r="W927" s="11">
        <v>0.5</v>
      </c>
      <c r="X927" s="8">
        <v>80</v>
      </c>
      <c r="Y927" s="8">
        <v>34</v>
      </c>
      <c r="Z927" s="8">
        <v>38</v>
      </c>
      <c r="AA927" s="8">
        <v>8</v>
      </c>
      <c r="AB927" s="8">
        <v>0</v>
      </c>
      <c r="AC927" s="9">
        <f t="shared" si="118"/>
        <v>76</v>
      </c>
      <c r="AD927" s="12">
        <f t="shared" si="119"/>
        <v>0.47499999999999998</v>
      </c>
      <c r="AE927" s="9" t="s">
        <v>39</v>
      </c>
      <c r="AF927" s="8">
        <v>7</v>
      </c>
      <c r="AG927" s="8">
        <v>3</v>
      </c>
      <c r="AH927" s="8">
        <v>4</v>
      </c>
      <c r="AI927" s="8">
        <v>0</v>
      </c>
      <c r="AJ927" s="8">
        <v>0.42899999999999999</v>
      </c>
      <c r="AK927" s="13">
        <f t="shared" si="122"/>
        <v>0.48375000000000001</v>
      </c>
      <c r="AL927" s="13">
        <f t="shared" si="123"/>
        <v>0.12875000000000003</v>
      </c>
      <c r="AM927" s="14">
        <f t="shared" si="124"/>
        <v>20.599999999999994</v>
      </c>
    </row>
    <row r="928" spans="1:39" x14ac:dyDescent="0.2">
      <c r="A928" s="8"/>
      <c r="B928" s="8" t="s">
        <v>399</v>
      </c>
      <c r="C928" s="8" t="s">
        <v>397</v>
      </c>
      <c r="D928" s="9">
        <v>51</v>
      </c>
      <c r="E928" s="10" t="s">
        <v>28</v>
      </c>
      <c r="F928" s="10" t="s">
        <v>303</v>
      </c>
      <c r="G928" s="10" t="s">
        <v>303</v>
      </c>
      <c r="H928" s="11">
        <v>0.5</v>
      </c>
      <c r="I928" s="9">
        <v>80</v>
      </c>
      <c r="J928" s="9">
        <v>36</v>
      </c>
      <c r="K928" s="9">
        <v>34</v>
      </c>
      <c r="L928" s="9">
        <v>10</v>
      </c>
      <c r="M928" s="9"/>
      <c r="N928" s="9">
        <f t="shared" si="120"/>
        <v>82</v>
      </c>
      <c r="O928" s="12">
        <f t="shared" si="121"/>
        <v>0.51249999999999996</v>
      </c>
      <c r="P928" s="9" t="s">
        <v>39</v>
      </c>
      <c r="Q928" s="9">
        <v>16</v>
      </c>
      <c r="R928" s="9">
        <v>8</v>
      </c>
      <c r="S928" s="9">
        <v>8</v>
      </c>
      <c r="T928" s="9">
        <v>0</v>
      </c>
      <c r="U928" s="9">
        <v>0.5</v>
      </c>
      <c r="V928" s="8"/>
      <c r="W928" s="11">
        <v>0.5</v>
      </c>
      <c r="X928" s="8">
        <v>80</v>
      </c>
      <c r="Y928" s="8">
        <v>37</v>
      </c>
      <c r="Z928" s="8">
        <v>37</v>
      </c>
      <c r="AA928" s="8">
        <v>6</v>
      </c>
      <c r="AB928" s="8">
        <v>0</v>
      </c>
      <c r="AC928" s="9">
        <f t="shared" si="118"/>
        <v>80</v>
      </c>
      <c r="AD928" s="12">
        <f t="shared" si="119"/>
        <v>0.5</v>
      </c>
      <c r="AE928" s="9" t="s">
        <v>39</v>
      </c>
      <c r="AF928" s="8">
        <v>18</v>
      </c>
      <c r="AG928" s="8">
        <v>9</v>
      </c>
      <c r="AH928" s="8">
        <v>9</v>
      </c>
      <c r="AI928" s="8">
        <v>0</v>
      </c>
      <c r="AJ928" s="8">
        <v>0.5</v>
      </c>
      <c r="AK928" s="13">
        <f t="shared" si="122"/>
        <v>0.5</v>
      </c>
      <c r="AL928" s="13">
        <f t="shared" si="123"/>
        <v>1.2499999999999956E-2</v>
      </c>
      <c r="AM928" s="14">
        <f t="shared" si="124"/>
        <v>2</v>
      </c>
    </row>
    <row r="929" spans="1:39" x14ac:dyDescent="0.2">
      <c r="A929" s="8"/>
      <c r="B929" s="8" t="s">
        <v>329</v>
      </c>
      <c r="C929" s="8" t="s">
        <v>397</v>
      </c>
      <c r="D929" s="9">
        <v>51</v>
      </c>
      <c r="E929" s="10" t="s">
        <v>28</v>
      </c>
      <c r="F929" s="10" t="s">
        <v>305</v>
      </c>
      <c r="G929" s="10" t="s">
        <v>306</v>
      </c>
      <c r="H929" s="11">
        <v>0.5</v>
      </c>
      <c r="I929" s="9">
        <v>80</v>
      </c>
      <c r="J929" s="9">
        <v>26</v>
      </c>
      <c r="K929" s="9">
        <v>41</v>
      </c>
      <c r="L929" s="9">
        <v>13</v>
      </c>
      <c r="M929" s="9"/>
      <c r="N929" s="9">
        <f t="shared" si="120"/>
        <v>65</v>
      </c>
      <c r="O929" s="12">
        <f t="shared" si="121"/>
        <v>0.40625</v>
      </c>
      <c r="P929" s="9" t="s">
        <v>35</v>
      </c>
      <c r="Q929" s="9">
        <v>7</v>
      </c>
      <c r="R929" s="9">
        <v>3</v>
      </c>
      <c r="S929" s="9">
        <v>4</v>
      </c>
      <c r="T929" s="9">
        <v>0</v>
      </c>
      <c r="U929" s="9">
        <v>0.42899999999999999</v>
      </c>
      <c r="V929" s="8"/>
      <c r="W929" s="11">
        <v>0.5</v>
      </c>
      <c r="X929" s="8">
        <v>80</v>
      </c>
      <c r="Y929" s="8">
        <v>31</v>
      </c>
      <c r="Z929" s="8">
        <v>38</v>
      </c>
      <c r="AA929" s="8">
        <v>11</v>
      </c>
      <c r="AB929" s="8">
        <v>0</v>
      </c>
      <c r="AC929" s="9">
        <f t="shared" si="118"/>
        <v>73</v>
      </c>
      <c r="AD929" s="12">
        <f t="shared" si="119"/>
        <v>0.45624999999999999</v>
      </c>
      <c r="AE929" s="9" t="s">
        <v>35</v>
      </c>
      <c r="AF929" s="8">
        <v>6</v>
      </c>
      <c r="AG929" s="8">
        <v>2</v>
      </c>
      <c r="AH929" s="8">
        <v>4</v>
      </c>
      <c r="AI929" s="8">
        <v>0</v>
      </c>
      <c r="AJ929" s="8">
        <v>0.33300000000000002</v>
      </c>
      <c r="AK929" s="13">
        <f t="shared" si="122"/>
        <v>0.4715625</v>
      </c>
      <c r="AL929" s="13">
        <f t="shared" si="123"/>
        <v>-6.5312499999999996E-2</v>
      </c>
      <c r="AM929" s="14">
        <f t="shared" si="124"/>
        <v>-10.450000000000003</v>
      </c>
    </row>
    <row r="930" spans="1:39" x14ac:dyDescent="0.2">
      <c r="A930" s="8"/>
      <c r="B930" s="8" t="s">
        <v>370</v>
      </c>
      <c r="C930" s="8" t="s">
        <v>397</v>
      </c>
      <c r="D930" s="9">
        <v>43</v>
      </c>
      <c r="E930" s="10" t="s">
        <v>28</v>
      </c>
      <c r="F930" s="10" t="s">
        <v>199</v>
      </c>
      <c r="G930" s="10" t="s">
        <v>199</v>
      </c>
      <c r="H930" s="11">
        <v>0.5</v>
      </c>
      <c r="I930" s="9">
        <v>80</v>
      </c>
      <c r="J930" s="9">
        <v>35</v>
      </c>
      <c r="K930" s="9">
        <v>31</v>
      </c>
      <c r="L930" s="9">
        <v>14</v>
      </c>
      <c r="M930" s="9"/>
      <c r="N930" s="9">
        <f t="shared" si="120"/>
        <v>84</v>
      </c>
      <c r="O930" s="12">
        <f t="shared" si="121"/>
        <v>0.52500000000000002</v>
      </c>
      <c r="P930" s="9" t="s">
        <v>43</v>
      </c>
      <c r="Q930" s="9">
        <v>6</v>
      </c>
      <c r="R930" s="9">
        <v>2</v>
      </c>
      <c r="S930" s="9">
        <v>4</v>
      </c>
      <c r="T930" s="9">
        <v>0</v>
      </c>
      <c r="U930" s="9">
        <v>0.33300000000000002</v>
      </c>
      <c r="V930" s="8"/>
      <c r="W930" s="11">
        <v>0.5</v>
      </c>
      <c r="X930" s="8">
        <v>80</v>
      </c>
      <c r="Y930" s="8">
        <v>46</v>
      </c>
      <c r="Z930" s="8">
        <v>24</v>
      </c>
      <c r="AA930" s="8">
        <v>10</v>
      </c>
      <c r="AB930" s="8">
        <v>0</v>
      </c>
      <c r="AC930" s="9">
        <f t="shared" si="118"/>
        <v>102</v>
      </c>
      <c r="AD930" s="12">
        <f t="shared" si="119"/>
        <v>0.63749999999999996</v>
      </c>
      <c r="AE930" s="9" t="s">
        <v>30</v>
      </c>
      <c r="AF930" s="8">
        <v>12</v>
      </c>
      <c r="AG930" s="8">
        <v>6</v>
      </c>
      <c r="AH930" s="8">
        <v>6</v>
      </c>
      <c r="AI930" s="8">
        <v>0</v>
      </c>
      <c r="AJ930" s="8">
        <v>0.5</v>
      </c>
      <c r="AK930" s="13">
        <f t="shared" si="122"/>
        <v>0.58937499999999998</v>
      </c>
      <c r="AL930" s="13">
        <f t="shared" si="123"/>
        <v>-6.437499999999996E-2</v>
      </c>
      <c r="AM930" s="14">
        <f t="shared" si="124"/>
        <v>-10.299999999999997</v>
      </c>
    </row>
    <row r="931" spans="1:39" x14ac:dyDescent="0.2">
      <c r="A931" s="8"/>
      <c r="B931" s="8" t="s">
        <v>395</v>
      </c>
      <c r="C931" s="8" t="s">
        <v>397</v>
      </c>
      <c r="D931" s="9">
        <v>38</v>
      </c>
      <c r="E931" s="10" t="s">
        <v>28</v>
      </c>
      <c r="F931" s="10" t="s">
        <v>201</v>
      </c>
      <c r="G931" s="10" t="s">
        <v>202</v>
      </c>
      <c r="H931" s="11">
        <v>0.5</v>
      </c>
      <c r="I931" s="9">
        <v>80</v>
      </c>
      <c r="J931" s="9">
        <v>32</v>
      </c>
      <c r="K931" s="9">
        <v>42</v>
      </c>
      <c r="L931" s="9">
        <v>6</v>
      </c>
      <c r="M931" s="9"/>
      <c r="N931" s="9">
        <f t="shared" si="120"/>
        <v>70</v>
      </c>
      <c r="O931" s="12">
        <f t="shared" si="121"/>
        <v>0.4375</v>
      </c>
      <c r="P931" s="9" t="s">
        <v>35</v>
      </c>
      <c r="Q931" s="9">
        <v>7</v>
      </c>
      <c r="R931" s="9">
        <v>3</v>
      </c>
      <c r="S931" s="9">
        <v>4</v>
      </c>
      <c r="T931" s="9">
        <v>0</v>
      </c>
      <c r="U931" s="9">
        <v>0.42899999999999999</v>
      </c>
      <c r="V931" s="8"/>
      <c r="W931" s="11">
        <v>0.5</v>
      </c>
      <c r="X931" s="8">
        <v>80</v>
      </c>
      <c r="Y931" s="8">
        <v>27</v>
      </c>
      <c r="Z931" s="8">
        <v>39</v>
      </c>
      <c r="AA931" s="8">
        <v>14</v>
      </c>
      <c r="AB931" s="8">
        <v>0</v>
      </c>
      <c r="AC931" s="9">
        <f t="shared" si="118"/>
        <v>68</v>
      </c>
      <c r="AD931" s="12">
        <f t="shared" si="119"/>
        <v>0.42499999999999999</v>
      </c>
      <c r="AE931" s="9" t="s">
        <v>35</v>
      </c>
      <c r="AF931" s="8">
        <v>23</v>
      </c>
      <c r="AG931" s="8">
        <v>14</v>
      </c>
      <c r="AH931" s="8">
        <v>9</v>
      </c>
      <c r="AI931" s="8">
        <v>0</v>
      </c>
      <c r="AJ931" s="8">
        <v>0.60899999999999999</v>
      </c>
      <c r="AK931" s="13">
        <f t="shared" si="122"/>
        <v>0.45124999999999998</v>
      </c>
      <c r="AL931" s="13">
        <f t="shared" si="123"/>
        <v>-1.3749999999999984E-2</v>
      </c>
      <c r="AM931" s="14">
        <f t="shared" si="124"/>
        <v>-2.2000000000000028</v>
      </c>
    </row>
    <row r="932" spans="1:39" x14ac:dyDescent="0.2">
      <c r="A932" s="8"/>
      <c r="B932" s="8" t="s">
        <v>382</v>
      </c>
      <c r="C932" s="8" t="s">
        <v>397</v>
      </c>
      <c r="D932" s="9">
        <v>39</v>
      </c>
      <c r="E932" s="10" t="s">
        <v>28</v>
      </c>
      <c r="F932" s="10" t="s">
        <v>29</v>
      </c>
      <c r="G932" s="10" t="s">
        <v>29</v>
      </c>
      <c r="H932" s="11">
        <v>0.5</v>
      </c>
      <c r="I932" s="9">
        <v>80</v>
      </c>
      <c r="J932" s="9">
        <v>41</v>
      </c>
      <c r="K932" s="9">
        <v>28</v>
      </c>
      <c r="L932" s="9">
        <v>11</v>
      </c>
      <c r="M932" s="9"/>
      <c r="N932" s="9">
        <f t="shared" si="120"/>
        <v>93</v>
      </c>
      <c r="O932" s="12">
        <f t="shared" si="121"/>
        <v>0.58125000000000004</v>
      </c>
      <c r="P932" s="9" t="s">
        <v>30</v>
      </c>
      <c r="Q932" s="9">
        <v>11</v>
      </c>
      <c r="R932" s="9">
        <v>4</v>
      </c>
      <c r="S932" s="9">
        <v>7</v>
      </c>
      <c r="T932" s="9">
        <v>0</v>
      </c>
      <c r="U932" s="9">
        <v>0.36399999999999999</v>
      </c>
      <c r="V932" s="8"/>
      <c r="W932" s="11">
        <v>0.5</v>
      </c>
      <c r="X932" s="8">
        <v>80</v>
      </c>
      <c r="Y932" s="8">
        <v>39</v>
      </c>
      <c r="Z932" s="8">
        <v>30</v>
      </c>
      <c r="AA932" s="8">
        <v>11</v>
      </c>
      <c r="AB932" s="8">
        <v>0</v>
      </c>
      <c r="AC932" s="9">
        <f t="shared" si="118"/>
        <v>89</v>
      </c>
      <c r="AD932" s="12">
        <f t="shared" si="119"/>
        <v>0.55625000000000002</v>
      </c>
      <c r="AE932" s="9" t="s">
        <v>43</v>
      </c>
      <c r="AF932" s="8">
        <v>13</v>
      </c>
      <c r="AG932" s="8">
        <v>7</v>
      </c>
      <c r="AH932" s="8">
        <v>6</v>
      </c>
      <c r="AI932" s="8">
        <v>0</v>
      </c>
      <c r="AJ932" s="8">
        <v>0.53800000000000003</v>
      </c>
      <c r="AK932" s="13">
        <f t="shared" si="122"/>
        <v>0.53656250000000005</v>
      </c>
      <c r="AL932" s="13">
        <f t="shared" si="123"/>
        <v>4.4687499999999991E-2</v>
      </c>
      <c r="AM932" s="14">
        <f t="shared" si="124"/>
        <v>7.1499999999999915</v>
      </c>
    </row>
    <row r="933" spans="1:39" x14ac:dyDescent="0.2">
      <c r="A933" s="8"/>
      <c r="B933" s="8" t="s">
        <v>275</v>
      </c>
      <c r="C933" s="8" t="s">
        <v>397</v>
      </c>
      <c r="D933" s="9">
        <v>56</v>
      </c>
      <c r="E933" s="10" t="s">
        <v>28</v>
      </c>
      <c r="F933" s="10" t="s">
        <v>264</v>
      </c>
      <c r="G933" s="10" t="s">
        <v>264</v>
      </c>
      <c r="H933" s="11">
        <v>0.5</v>
      </c>
      <c r="I933" s="9">
        <v>80</v>
      </c>
      <c r="J933" s="9">
        <v>38</v>
      </c>
      <c r="K933" s="9">
        <v>31</v>
      </c>
      <c r="L933" s="9">
        <v>11</v>
      </c>
      <c r="M933" s="9"/>
      <c r="N933" s="9">
        <f t="shared" si="120"/>
        <v>87</v>
      </c>
      <c r="O933" s="12">
        <f t="shared" si="121"/>
        <v>0.54374999999999996</v>
      </c>
      <c r="P933" s="9" t="s">
        <v>35</v>
      </c>
      <c r="Q933" s="9">
        <v>7</v>
      </c>
      <c r="R933" s="9">
        <v>3</v>
      </c>
      <c r="S933" s="9">
        <v>4</v>
      </c>
      <c r="T933" s="9">
        <v>0</v>
      </c>
      <c r="U933" s="9">
        <v>0.42899999999999999</v>
      </c>
      <c r="V933" s="8"/>
      <c r="W933" s="11">
        <v>0.5</v>
      </c>
      <c r="X933" s="8">
        <v>80</v>
      </c>
      <c r="Y933" s="8">
        <v>32</v>
      </c>
      <c r="Z933" s="8">
        <v>33</v>
      </c>
      <c r="AA933" s="8">
        <v>15</v>
      </c>
      <c r="AB933" s="8">
        <v>0</v>
      </c>
      <c r="AC933" s="9">
        <f t="shared" si="118"/>
        <v>79</v>
      </c>
      <c r="AD933" s="12">
        <f t="shared" si="119"/>
        <v>0.49375000000000002</v>
      </c>
      <c r="AE933" s="9" t="s">
        <v>35</v>
      </c>
      <c r="AF933" s="8">
        <v>7</v>
      </c>
      <c r="AG933" s="8">
        <v>3</v>
      </c>
      <c r="AH933" s="8">
        <v>4</v>
      </c>
      <c r="AI933" s="8">
        <v>0</v>
      </c>
      <c r="AJ933" s="8">
        <v>0.42899999999999999</v>
      </c>
      <c r="AK933" s="13">
        <f t="shared" si="122"/>
        <v>0.49593750000000003</v>
      </c>
      <c r="AL933" s="13">
        <f t="shared" si="123"/>
        <v>4.7812499999999925E-2</v>
      </c>
      <c r="AM933" s="14">
        <f t="shared" si="124"/>
        <v>7.6499999999999915</v>
      </c>
    </row>
    <row r="934" spans="1:39" x14ac:dyDescent="0.2">
      <c r="A934" s="8"/>
      <c r="B934" s="8" t="s">
        <v>232</v>
      </c>
      <c r="C934" s="8" t="s">
        <v>397</v>
      </c>
      <c r="D934" s="9">
        <v>59</v>
      </c>
      <c r="E934" s="10" t="s">
        <v>28</v>
      </c>
      <c r="F934" s="10" t="s">
        <v>247</v>
      </c>
      <c r="G934" s="10" t="s">
        <v>247</v>
      </c>
      <c r="H934" s="11">
        <v>0.5</v>
      </c>
      <c r="I934" s="9">
        <v>80</v>
      </c>
      <c r="J934" s="9">
        <v>34</v>
      </c>
      <c r="K934" s="9">
        <v>35</v>
      </c>
      <c r="L934" s="9">
        <v>11</v>
      </c>
      <c r="M934" s="9"/>
      <c r="N934" s="9">
        <f t="shared" si="120"/>
        <v>79</v>
      </c>
      <c r="O934" s="12">
        <f t="shared" si="121"/>
        <v>0.49375000000000002</v>
      </c>
      <c r="P934" s="9" t="s">
        <v>72</v>
      </c>
      <c r="Q934" s="9"/>
      <c r="R934" s="9"/>
      <c r="S934" s="9"/>
      <c r="T934" s="9"/>
      <c r="U934" s="9"/>
      <c r="V934" s="8"/>
      <c r="W934" s="11">
        <v>0.5</v>
      </c>
      <c r="X934" s="8">
        <v>80</v>
      </c>
      <c r="Y934" s="8">
        <v>25</v>
      </c>
      <c r="Z934" s="8">
        <v>45</v>
      </c>
      <c r="AA934" s="8">
        <v>10</v>
      </c>
      <c r="AB934" s="8">
        <v>0</v>
      </c>
      <c r="AC934" s="9">
        <f t="shared" si="118"/>
        <v>60</v>
      </c>
      <c r="AD934" s="12">
        <f t="shared" si="119"/>
        <v>0.375</v>
      </c>
      <c r="AE934" s="9" t="s">
        <v>69</v>
      </c>
      <c r="AF934" s="8"/>
      <c r="AG934" s="8"/>
      <c r="AH934" s="8"/>
      <c r="AI934" s="8"/>
      <c r="AJ934" s="8"/>
      <c r="AK934" s="13">
        <f t="shared" si="122"/>
        <v>0.41875000000000001</v>
      </c>
      <c r="AL934" s="13">
        <f t="shared" si="123"/>
        <v>7.5000000000000011E-2</v>
      </c>
      <c r="AM934" s="14">
        <f t="shared" si="124"/>
        <v>12</v>
      </c>
    </row>
    <row r="935" spans="1:39" x14ac:dyDescent="0.2">
      <c r="A935" s="8"/>
      <c r="B935" s="8" t="s">
        <v>288</v>
      </c>
      <c r="C935" s="8" t="s">
        <v>397</v>
      </c>
      <c r="D935" s="9">
        <v>57</v>
      </c>
      <c r="E935" s="10" t="s">
        <v>28</v>
      </c>
      <c r="F935" s="10" t="s">
        <v>92</v>
      </c>
      <c r="G935" s="10" t="s">
        <v>92</v>
      </c>
      <c r="H935" s="11">
        <v>0.5</v>
      </c>
      <c r="I935" s="9">
        <v>80</v>
      </c>
      <c r="J935" s="9">
        <v>50</v>
      </c>
      <c r="K935" s="9">
        <v>25</v>
      </c>
      <c r="L935" s="9">
        <v>5</v>
      </c>
      <c r="M935" s="9"/>
      <c r="N935" s="9">
        <f t="shared" si="120"/>
        <v>105</v>
      </c>
      <c r="O935" s="12">
        <f t="shared" si="121"/>
        <v>0.65625</v>
      </c>
      <c r="P935" s="9" t="s">
        <v>30</v>
      </c>
      <c r="Q935" s="9">
        <v>13</v>
      </c>
      <c r="R935" s="9">
        <v>6</v>
      </c>
      <c r="S935" s="9">
        <v>7</v>
      </c>
      <c r="T935" s="9">
        <v>0</v>
      </c>
      <c r="U935" s="9">
        <v>0.46200000000000002</v>
      </c>
      <c r="V935" s="8"/>
      <c r="W935" s="11">
        <v>0.5</v>
      </c>
      <c r="X935" s="8">
        <v>80</v>
      </c>
      <c r="Y935" s="8">
        <v>36</v>
      </c>
      <c r="Z935" s="8">
        <v>31</v>
      </c>
      <c r="AA935" s="8">
        <v>13</v>
      </c>
      <c r="AB935" s="8">
        <v>0</v>
      </c>
      <c r="AC935" s="9">
        <f t="shared" si="118"/>
        <v>85</v>
      </c>
      <c r="AD935" s="12">
        <f t="shared" si="119"/>
        <v>0.53125</v>
      </c>
      <c r="AE935" s="9" t="s">
        <v>43</v>
      </c>
      <c r="AF935" s="8">
        <v>6</v>
      </c>
      <c r="AG935" s="8">
        <v>2</v>
      </c>
      <c r="AH935" s="8">
        <v>4</v>
      </c>
      <c r="AI935" s="8">
        <v>0</v>
      </c>
      <c r="AJ935" s="8">
        <v>0.33300000000000002</v>
      </c>
      <c r="AK935" s="13">
        <f t="shared" si="122"/>
        <v>0.52031249999999996</v>
      </c>
      <c r="AL935" s="13">
        <f t="shared" si="123"/>
        <v>0.13593750000000004</v>
      </c>
      <c r="AM935" s="14">
        <f t="shared" si="124"/>
        <v>21.75</v>
      </c>
    </row>
    <row r="936" spans="1:39" x14ac:dyDescent="0.2">
      <c r="A936" s="8"/>
      <c r="B936" s="8" t="s">
        <v>400</v>
      </c>
      <c r="C936" s="8" t="s">
        <v>397</v>
      </c>
      <c r="D936" s="9">
        <v>59</v>
      </c>
      <c r="E936" s="10" t="s">
        <v>28</v>
      </c>
      <c r="F936" s="10" t="s">
        <v>207</v>
      </c>
      <c r="G936" s="10" t="s">
        <v>207</v>
      </c>
      <c r="H936" s="11">
        <v>0.5</v>
      </c>
      <c r="I936" s="9">
        <v>56</v>
      </c>
      <c r="J936" s="9">
        <v>24</v>
      </c>
      <c r="K936" s="9">
        <v>23</v>
      </c>
      <c r="L936" s="9">
        <v>9</v>
      </c>
      <c r="M936" s="9"/>
      <c r="N936" s="9">
        <f t="shared" si="120"/>
        <v>57</v>
      </c>
      <c r="O936" s="12">
        <f t="shared" si="121"/>
        <v>0.5089285714285714</v>
      </c>
      <c r="P936" s="9" t="s">
        <v>69</v>
      </c>
      <c r="Q936" s="9"/>
      <c r="R936" s="9"/>
      <c r="S936" s="9"/>
      <c r="T936" s="9"/>
      <c r="U936" s="9"/>
      <c r="V936" s="8"/>
      <c r="W936" s="11">
        <v>0.5</v>
      </c>
      <c r="X936" s="8">
        <v>80</v>
      </c>
      <c r="Y936" s="8">
        <v>33</v>
      </c>
      <c r="Z936" s="8">
        <v>37</v>
      </c>
      <c r="AA936" s="8">
        <v>10</v>
      </c>
      <c r="AB936" s="8">
        <v>0</v>
      </c>
      <c r="AC936" s="9">
        <f t="shared" si="118"/>
        <v>76</v>
      </c>
      <c r="AD936" s="12">
        <f t="shared" si="119"/>
        <v>0.47499999999999998</v>
      </c>
      <c r="AE936" s="9" t="s">
        <v>72</v>
      </c>
      <c r="AF936" s="8"/>
      <c r="AG936" s="8"/>
      <c r="AH936" s="8"/>
      <c r="AI936" s="8"/>
      <c r="AJ936" s="8"/>
      <c r="AK936" s="13">
        <f t="shared" si="122"/>
        <v>0.48375000000000001</v>
      </c>
      <c r="AL936" s="13">
        <f t="shared" si="123"/>
        <v>2.5178571428571384E-2</v>
      </c>
      <c r="AM936" s="14">
        <f t="shared" si="124"/>
        <v>2.8200000000000003</v>
      </c>
    </row>
    <row r="937" spans="1:39" x14ac:dyDescent="0.2">
      <c r="A937" s="8"/>
      <c r="B937" s="8" t="s">
        <v>383</v>
      </c>
      <c r="C937" s="8" t="s">
        <v>397</v>
      </c>
      <c r="D937" s="9">
        <v>36</v>
      </c>
      <c r="E937" s="10" t="s">
        <v>28</v>
      </c>
      <c r="F937" s="10" t="s">
        <v>207</v>
      </c>
      <c r="G937" s="10" t="s">
        <v>207</v>
      </c>
      <c r="H937" s="11">
        <v>0.5</v>
      </c>
      <c r="I937" s="9">
        <v>24</v>
      </c>
      <c r="J937" s="9">
        <v>8</v>
      </c>
      <c r="K937" s="9">
        <v>14</v>
      </c>
      <c r="L937" s="9">
        <v>2</v>
      </c>
      <c r="M937" s="9"/>
      <c r="N937" s="9">
        <f t="shared" si="120"/>
        <v>18</v>
      </c>
      <c r="O937" s="12">
        <f t="shared" si="121"/>
        <v>0.375</v>
      </c>
      <c r="P937" s="9" t="s">
        <v>69</v>
      </c>
      <c r="Q937" s="9"/>
      <c r="R937" s="9"/>
      <c r="S937" s="9"/>
      <c r="T937" s="9"/>
      <c r="U937" s="9"/>
      <c r="V937" s="8"/>
      <c r="W937" s="11">
        <v>0.5</v>
      </c>
      <c r="X937" s="8">
        <v>80</v>
      </c>
      <c r="Y937" s="8">
        <v>33</v>
      </c>
      <c r="Z937" s="8">
        <v>37</v>
      </c>
      <c r="AA937" s="8">
        <v>10</v>
      </c>
      <c r="AB937" s="8">
        <v>0</v>
      </c>
      <c r="AC937" s="9">
        <f t="shared" si="118"/>
        <v>76</v>
      </c>
      <c r="AD937" s="12">
        <f t="shared" si="119"/>
        <v>0.47499999999999998</v>
      </c>
      <c r="AE937" s="9" t="s">
        <v>72</v>
      </c>
      <c r="AF937" s="8"/>
      <c r="AG937" s="8"/>
      <c r="AH937" s="8"/>
      <c r="AI937" s="8"/>
      <c r="AJ937" s="8"/>
      <c r="AK937" s="13">
        <f t="shared" si="122"/>
        <v>0.48375000000000001</v>
      </c>
      <c r="AL937" s="13">
        <f t="shared" si="123"/>
        <v>-0.10875000000000001</v>
      </c>
      <c r="AM937" s="14">
        <f t="shared" si="124"/>
        <v>-5.2199999999999989</v>
      </c>
    </row>
    <row r="938" spans="1:39" x14ac:dyDescent="0.2">
      <c r="A938" s="8"/>
      <c r="B938" s="8" t="s">
        <v>210</v>
      </c>
      <c r="C938" s="8" t="s">
        <v>397</v>
      </c>
      <c r="D938" s="9">
        <v>58</v>
      </c>
      <c r="E938" s="10" t="s">
        <v>28</v>
      </c>
      <c r="F938" s="10" t="s">
        <v>208</v>
      </c>
      <c r="G938" s="10" t="s">
        <v>208</v>
      </c>
      <c r="H938" s="11">
        <v>0.5</v>
      </c>
      <c r="I938" s="9">
        <v>80</v>
      </c>
      <c r="J938" s="9">
        <v>39</v>
      </c>
      <c r="K938" s="9">
        <v>32</v>
      </c>
      <c r="L938" s="9">
        <v>9</v>
      </c>
      <c r="M938" s="9"/>
      <c r="N938" s="9">
        <f t="shared" si="120"/>
        <v>87</v>
      </c>
      <c r="O938" s="12">
        <f t="shared" si="121"/>
        <v>0.54374999999999996</v>
      </c>
      <c r="P938" s="9" t="s">
        <v>39</v>
      </c>
      <c r="Q938" s="9">
        <v>21</v>
      </c>
      <c r="R938" s="9">
        <v>16</v>
      </c>
      <c r="S938" s="9">
        <v>5</v>
      </c>
      <c r="T938" s="9">
        <v>0</v>
      </c>
      <c r="U938" s="9">
        <v>0.76200000000000001</v>
      </c>
      <c r="V938" s="8" t="s">
        <v>44</v>
      </c>
      <c r="W938" s="11">
        <v>0.5</v>
      </c>
      <c r="X938" s="8">
        <v>80</v>
      </c>
      <c r="Y938" s="8">
        <v>41</v>
      </c>
      <c r="Z938" s="8">
        <v>33</v>
      </c>
      <c r="AA938" s="8">
        <v>6</v>
      </c>
      <c r="AB938" s="8">
        <v>0</v>
      </c>
      <c r="AC938" s="9">
        <f t="shared" si="118"/>
        <v>88</v>
      </c>
      <c r="AD938" s="12">
        <f t="shared" si="119"/>
        <v>0.55000000000000004</v>
      </c>
      <c r="AE938" s="9" t="s">
        <v>30</v>
      </c>
      <c r="AF938" s="8">
        <v>24</v>
      </c>
      <c r="AG938" s="8">
        <v>16</v>
      </c>
      <c r="AH938" s="8">
        <v>8</v>
      </c>
      <c r="AI938" s="8">
        <v>0</v>
      </c>
      <c r="AJ938" s="8">
        <v>0.66700000000000004</v>
      </c>
      <c r="AK938" s="13">
        <f t="shared" si="122"/>
        <v>0.53249999999999997</v>
      </c>
      <c r="AL938" s="13">
        <f t="shared" si="123"/>
        <v>1.1249999999999982E-2</v>
      </c>
      <c r="AM938" s="14">
        <f t="shared" si="124"/>
        <v>1.8000000000000114</v>
      </c>
    </row>
    <row r="939" spans="1:39" x14ac:dyDescent="0.2">
      <c r="A939" s="8"/>
      <c r="B939" s="8" t="s">
        <v>396</v>
      </c>
      <c r="C939" s="8" t="s">
        <v>397</v>
      </c>
      <c r="D939" s="9">
        <v>51</v>
      </c>
      <c r="E939" s="10" t="s">
        <v>28</v>
      </c>
      <c r="F939" s="10" t="s">
        <v>308</v>
      </c>
      <c r="G939" s="10" t="s">
        <v>309</v>
      </c>
      <c r="H939" s="11">
        <v>0.5</v>
      </c>
      <c r="I939" s="9">
        <v>18</v>
      </c>
      <c r="J939" s="9">
        <v>3</v>
      </c>
      <c r="K939" s="9">
        <v>14</v>
      </c>
      <c r="L939" s="9">
        <v>1</v>
      </c>
      <c r="M939" s="9"/>
      <c r="N939" s="9">
        <f t="shared" si="120"/>
        <v>7</v>
      </c>
      <c r="O939" s="12">
        <f t="shared" si="121"/>
        <v>0.19444444444444445</v>
      </c>
      <c r="P939" s="9" t="s">
        <v>72</v>
      </c>
      <c r="Q939" s="9"/>
      <c r="R939" s="9"/>
      <c r="S939" s="9"/>
      <c r="T939" s="9"/>
      <c r="U939" s="9"/>
      <c r="V939" s="8"/>
      <c r="W939" s="11">
        <v>0.5</v>
      </c>
      <c r="X939" s="8">
        <v>80</v>
      </c>
      <c r="Y939" s="8">
        <v>16</v>
      </c>
      <c r="Z939" s="8">
        <v>50</v>
      </c>
      <c r="AA939" s="8">
        <v>14</v>
      </c>
      <c r="AB939" s="8">
        <v>0</v>
      </c>
      <c r="AC939" s="9">
        <f t="shared" si="118"/>
        <v>46</v>
      </c>
      <c r="AD939" s="12">
        <f t="shared" si="119"/>
        <v>0.28749999999999998</v>
      </c>
      <c r="AE939" s="9" t="s">
        <v>72</v>
      </c>
      <c r="AF939" s="8"/>
      <c r="AG939" s="8"/>
      <c r="AH939" s="8"/>
      <c r="AI939" s="8"/>
      <c r="AJ939" s="8"/>
      <c r="AK939" s="13">
        <f t="shared" si="122"/>
        <v>0.36187499999999995</v>
      </c>
      <c r="AL939" s="13">
        <f t="shared" si="123"/>
        <v>-0.1674305555555555</v>
      </c>
      <c r="AM939" s="14">
        <f t="shared" si="124"/>
        <v>-6.0274999999999981</v>
      </c>
    </row>
    <row r="940" spans="1:39" x14ac:dyDescent="0.2">
      <c r="A940" s="8"/>
      <c r="B940" s="8" t="s">
        <v>381</v>
      </c>
      <c r="C940" s="8" t="s">
        <v>397</v>
      </c>
      <c r="D940" s="9">
        <v>43</v>
      </c>
      <c r="E940" s="10" t="s">
        <v>28</v>
      </c>
      <c r="F940" s="10" t="s">
        <v>308</v>
      </c>
      <c r="G940" s="10" t="s">
        <v>309</v>
      </c>
      <c r="H940" s="11">
        <v>0.5</v>
      </c>
      <c r="I940" s="9">
        <v>62</v>
      </c>
      <c r="J940" s="9">
        <v>17</v>
      </c>
      <c r="K940" s="9">
        <v>34</v>
      </c>
      <c r="L940" s="9">
        <v>11</v>
      </c>
      <c r="M940" s="9"/>
      <c r="N940" s="9">
        <f t="shared" si="120"/>
        <v>45</v>
      </c>
      <c r="O940" s="12">
        <f t="shared" si="121"/>
        <v>0.36290322580645162</v>
      </c>
      <c r="P940" s="9" t="s">
        <v>72</v>
      </c>
      <c r="Q940" s="9"/>
      <c r="R940" s="9"/>
      <c r="S940" s="9"/>
      <c r="T940" s="9"/>
      <c r="U940" s="9"/>
      <c r="V940" s="8"/>
      <c r="W940" s="11">
        <v>0.5</v>
      </c>
      <c r="X940" s="8">
        <v>80</v>
      </c>
      <c r="Y940" s="8">
        <v>16</v>
      </c>
      <c r="Z940" s="8">
        <v>50</v>
      </c>
      <c r="AA940" s="8">
        <v>14</v>
      </c>
      <c r="AB940" s="8">
        <v>0</v>
      </c>
      <c r="AC940" s="9">
        <f t="shared" si="118"/>
        <v>46</v>
      </c>
      <c r="AD940" s="12">
        <f t="shared" si="119"/>
        <v>0.28749999999999998</v>
      </c>
      <c r="AE940" s="9" t="s">
        <v>72</v>
      </c>
      <c r="AF940" s="8"/>
      <c r="AG940" s="8"/>
      <c r="AH940" s="8"/>
      <c r="AI940" s="8"/>
      <c r="AJ940" s="8"/>
      <c r="AK940" s="13">
        <f t="shared" si="122"/>
        <v>0.36187499999999995</v>
      </c>
      <c r="AL940" s="13">
        <f t="shared" si="123"/>
        <v>1.0282258064516769E-3</v>
      </c>
      <c r="AM940" s="14">
        <f t="shared" si="124"/>
        <v>0.12750000000000483</v>
      </c>
    </row>
    <row r="941" spans="1:39" x14ac:dyDescent="0.2">
      <c r="A941" s="8"/>
      <c r="B941" s="8" t="s">
        <v>401</v>
      </c>
      <c r="C941" s="8" t="s">
        <v>397</v>
      </c>
      <c r="D941" s="9">
        <v>52</v>
      </c>
      <c r="E941" s="10" t="s">
        <v>28</v>
      </c>
      <c r="F941" s="10" t="s">
        <v>402</v>
      </c>
      <c r="G941" s="10" t="s">
        <v>402</v>
      </c>
      <c r="H941" s="11">
        <v>0.5</v>
      </c>
      <c r="I941" s="9">
        <v>80</v>
      </c>
      <c r="J941" s="9">
        <v>17</v>
      </c>
      <c r="K941" s="9">
        <v>58</v>
      </c>
      <c r="L941" s="9">
        <v>5</v>
      </c>
      <c r="M941" s="9"/>
      <c r="N941" s="9">
        <f t="shared" si="120"/>
        <v>39</v>
      </c>
      <c r="O941" s="12">
        <f t="shared" si="121"/>
        <v>0.24374999999999999</v>
      </c>
      <c r="P941" s="9" t="s">
        <v>69</v>
      </c>
      <c r="Q941" s="9"/>
      <c r="R941" s="9"/>
      <c r="S941" s="9"/>
      <c r="T941" s="9"/>
      <c r="U941" s="9"/>
      <c r="V941" s="8"/>
      <c r="W941" s="11">
        <v>0.5</v>
      </c>
      <c r="X941" s="8" t="s">
        <v>31</v>
      </c>
      <c r="Y941" s="8" t="s">
        <v>31</v>
      </c>
      <c r="Z941" s="8" t="s">
        <v>31</v>
      </c>
      <c r="AA941" s="8" t="s">
        <v>31</v>
      </c>
      <c r="AB941" s="8" t="s">
        <v>31</v>
      </c>
      <c r="AC941" s="9"/>
      <c r="AD941" s="12"/>
      <c r="AE941" s="9" t="s">
        <v>31</v>
      </c>
      <c r="AF941" s="8" t="s">
        <v>31</v>
      </c>
      <c r="AG941" s="8" t="s">
        <v>31</v>
      </c>
      <c r="AH941" s="8" t="s">
        <v>31</v>
      </c>
      <c r="AI941" s="8" t="s">
        <v>31</v>
      </c>
      <c r="AJ941" s="8" t="s">
        <v>31</v>
      </c>
      <c r="AK941" s="13">
        <f t="shared" si="122"/>
        <v>0.33400000000000002</v>
      </c>
      <c r="AL941" s="13">
        <f t="shared" si="123"/>
        <v>-9.0250000000000025E-2</v>
      </c>
      <c r="AM941" s="14">
        <f t="shared" si="124"/>
        <v>-14.440000000000005</v>
      </c>
    </row>
    <row r="942" spans="1:39" x14ac:dyDescent="0.2">
      <c r="A942" s="8"/>
      <c r="B942" s="8" t="s">
        <v>385</v>
      </c>
      <c r="C942" s="8" t="s">
        <v>397</v>
      </c>
      <c r="D942" s="9">
        <v>35</v>
      </c>
      <c r="E942" s="10" t="s">
        <v>28</v>
      </c>
      <c r="F942" s="10" t="s">
        <v>209</v>
      </c>
      <c r="G942" s="10" t="s">
        <v>209</v>
      </c>
      <c r="H942" s="11">
        <v>0.5</v>
      </c>
      <c r="I942" s="9">
        <v>80</v>
      </c>
      <c r="J942" s="9">
        <v>36</v>
      </c>
      <c r="K942" s="9">
        <v>33</v>
      </c>
      <c r="L942" s="9">
        <v>11</v>
      </c>
      <c r="M942" s="9"/>
      <c r="N942" s="9">
        <f t="shared" si="120"/>
        <v>83</v>
      </c>
      <c r="O942" s="12">
        <f t="shared" si="121"/>
        <v>0.51875000000000004</v>
      </c>
      <c r="P942" s="9" t="s">
        <v>39</v>
      </c>
      <c r="Q942" s="9">
        <v>6</v>
      </c>
      <c r="R942" s="9">
        <v>2</v>
      </c>
      <c r="S942" s="9">
        <v>4</v>
      </c>
      <c r="T942" s="9">
        <v>0</v>
      </c>
      <c r="U942" s="9">
        <v>0.33300000000000002</v>
      </c>
      <c r="V942" s="8"/>
      <c r="W942" s="11">
        <v>0.5</v>
      </c>
      <c r="X942" s="8">
        <v>80</v>
      </c>
      <c r="Y942" s="8">
        <v>47</v>
      </c>
      <c r="Z942" s="8">
        <v>22</v>
      </c>
      <c r="AA942" s="8">
        <v>11</v>
      </c>
      <c r="AB942" s="8">
        <v>0</v>
      </c>
      <c r="AC942" s="9">
        <f t="shared" ref="AC942:AC960" si="125">2*Y942+AA942+AB942</f>
        <v>105</v>
      </c>
      <c r="AD942" s="12">
        <f t="shared" ref="AD942:AD960" si="126">AC942/SUM(Y942:AB942)/2</f>
        <v>0.65625</v>
      </c>
      <c r="AE942" s="9" t="s">
        <v>43</v>
      </c>
      <c r="AF942" s="8">
        <v>13</v>
      </c>
      <c r="AG942" s="8">
        <v>6</v>
      </c>
      <c r="AH942" s="8">
        <v>7</v>
      </c>
      <c r="AI942" s="8">
        <v>0</v>
      </c>
      <c r="AJ942" s="8">
        <v>0.46200000000000002</v>
      </c>
      <c r="AK942" s="13">
        <f t="shared" si="122"/>
        <v>0.6015625</v>
      </c>
      <c r="AL942" s="13">
        <f t="shared" si="123"/>
        <v>-8.2812499999999956E-2</v>
      </c>
      <c r="AM942" s="14">
        <f t="shared" si="124"/>
        <v>-13.25</v>
      </c>
    </row>
    <row r="943" spans="1:39" x14ac:dyDescent="0.2">
      <c r="A943" s="8"/>
      <c r="B943" s="8" t="s">
        <v>335</v>
      </c>
      <c r="C943" s="8" t="s">
        <v>397</v>
      </c>
      <c r="D943" s="9">
        <v>56</v>
      </c>
      <c r="E943" s="10" t="s">
        <v>28</v>
      </c>
      <c r="F943" s="10" t="s">
        <v>41</v>
      </c>
      <c r="G943" s="10" t="s">
        <v>41</v>
      </c>
      <c r="H943" s="11">
        <v>0.5</v>
      </c>
      <c r="I943" s="9">
        <v>80</v>
      </c>
      <c r="J943" s="9">
        <v>30</v>
      </c>
      <c r="K943" s="9">
        <v>43</v>
      </c>
      <c r="L943" s="9">
        <v>7</v>
      </c>
      <c r="M943" s="9"/>
      <c r="N943" s="9">
        <f t="shared" si="120"/>
        <v>67</v>
      </c>
      <c r="O943" s="12">
        <f t="shared" si="121"/>
        <v>0.41875000000000001</v>
      </c>
      <c r="P943" s="9" t="s">
        <v>72</v>
      </c>
      <c r="Q943" s="9"/>
      <c r="R943" s="9"/>
      <c r="S943" s="9"/>
      <c r="T943" s="9"/>
      <c r="U943" s="9"/>
      <c r="V943" s="8"/>
      <c r="W943" s="11">
        <v>0.5</v>
      </c>
      <c r="X943" s="8">
        <v>80</v>
      </c>
      <c r="Y943" s="8">
        <v>23</v>
      </c>
      <c r="Z943" s="8">
        <v>46</v>
      </c>
      <c r="AA943" s="8">
        <v>11</v>
      </c>
      <c r="AB943" s="8">
        <v>0</v>
      </c>
      <c r="AC943" s="9">
        <f t="shared" si="125"/>
        <v>57</v>
      </c>
      <c r="AD943" s="12">
        <f t="shared" si="126"/>
        <v>0.35625000000000001</v>
      </c>
      <c r="AE943" s="9" t="s">
        <v>72</v>
      </c>
      <c r="AF943" s="8"/>
      <c r="AG943" s="8"/>
      <c r="AH943" s="8"/>
      <c r="AI943" s="8"/>
      <c r="AJ943" s="8"/>
      <c r="AK943" s="13">
        <f t="shared" si="122"/>
        <v>0.40656249999999999</v>
      </c>
      <c r="AL943" s="13">
        <f t="shared" si="123"/>
        <v>1.2187500000000018E-2</v>
      </c>
      <c r="AM943" s="14">
        <f t="shared" si="124"/>
        <v>1.9500000000000028</v>
      </c>
    </row>
    <row r="944" spans="1:39" x14ac:dyDescent="0.2">
      <c r="A944" s="8"/>
      <c r="B944" s="8" t="s">
        <v>296</v>
      </c>
      <c r="C944" s="8" t="s">
        <v>397</v>
      </c>
      <c r="D944" s="9">
        <v>49</v>
      </c>
      <c r="E944" s="10" t="s">
        <v>28</v>
      </c>
      <c r="F944" s="10" t="s">
        <v>233</v>
      </c>
      <c r="G944" s="10" t="s">
        <v>233</v>
      </c>
      <c r="H944" s="11">
        <v>0.5</v>
      </c>
      <c r="I944" s="9">
        <v>80</v>
      </c>
      <c r="J944" s="9">
        <v>42</v>
      </c>
      <c r="K944" s="9">
        <v>26</v>
      </c>
      <c r="L944" s="9">
        <v>12</v>
      </c>
      <c r="M944" s="9"/>
      <c r="N944" s="9">
        <f t="shared" si="120"/>
        <v>96</v>
      </c>
      <c r="O944" s="12">
        <f t="shared" si="121"/>
        <v>0.6</v>
      </c>
      <c r="P944" s="9" t="s">
        <v>30</v>
      </c>
      <c r="Q944" s="9">
        <v>13</v>
      </c>
      <c r="R944" s="9">
        <v>6</v>
      </c>
      <c r="S944" s="9">
        <v>7</v>
      </c>
      <c r="T944" s="9">
        <v>0</v>
      </c>
      <c r="U944" s="9">
        <v>0.46200000000000002</v>
      </c>
      <c r="V944" s="8" t="s">
        <v>99</v>
      </c>
      <c r="W944" s="11">
        <v>0.5</v>
      </c>
      <c r="X944" s="8">
        <v>80</v>
      </c>
      <c r="Y944" s="8">
        <v>28</v>
      </c>
      <c r="Z944" s="8">
        <v>43</v>
      </c>
      <c r="AA944" s="8">
        <v>9</v>
      </c>
      <c r="AB944" s="8">
        <v>0</v>
      </c>
      <c r="AC944" s="9">
        <f t="shared" si="125"/>
        <v>65</v>
      </c>
      <c r="AD944" s="12">
        <f t="shared" si="126"/>
        <v>0.40625</v>
      </c>
      <c r="AE944" s="9" t="s">
        <v>35</v>
      </c>
      <c r="AF944" s="8">
        <v>6</v>
      </c>
      <c r="AG944" s="8">
        <v>2</v>
      </c>
      <c r="AH944" s="8">
        <v>4</v>
      </c>
      <c r="AI944" s="8">
        <v>0</v>
      </c>
      <c r="AJ944" s="8">
        <v>0.33300000000000002</v>
      </c>
      <c r="AK944" s="13">
        <f t="shared" si="122"/>
        <v>0.43906250000000002</v>
      </c>
      <c r="AL944" s="13">
        <f t="shared" si="123"/>
        <v>0.16093749999999996</v>
      </c>
      <c r="AM944" s="14">
        <f t="shared" si="124"/>
        <v>25.75</v>
      </c>
    </row>
    <row r="945" spans="1:39" x14ac:dyDescent="0.2">
      <c r="A945" s="8"/>
      <c r="B945" s="8" t="s">
        <v>403</v>
      </c>
      <c r="C945" s="8" t="s">
        <v>397</v>
      </c>
      <c r="D945" s="9">
        <v>37</v>
      </c>
      <c r="E945" s="10" t="s">
        <v>28</v>
      </c>
      <c r="F945" s="10" t="s">
        <v>313</v>
      </c>
      <c r="G945" s="10" t="s">
        <v>314</v>
      </c>
      <c r="H945" s="11">
        <v>0.5</v>
      </c>
      <c r="I945" s="9">
        <v>80</v>
      </c>
      <c r="J945" s="9">
        <v>33</v>
      </c>
      <c r="K945" s="9">
        <v>32</v>
      </c>
      <c r="L945" s="9">
        <v>15</v>
      </c>
      <c r="M945" s="9"/>
      <c r="N945" s="9">
        <f t="shared" si="120"/>
        <v>81</v>
      </c>
      <c r="O945" s="12">
        <f t="shared" si="121"/>
        <v>0.50624999999999998</v>
      </c>
      <c r="P945" s="9" t="s">
        <v>35</v>
      </c>
      <c r="Q945" s="9">
        <v>7</v>
      </c>
      <c r="R945" s="9">
        <v>3</v>
      </c>
      <c r="S945" s="9">
        <v>4</v>
      </c>
      <c r="T945" s="9">
        <v>0</v>
      </c>
      <c r="U945" s="9">
        <v>0.42899999999999999</v>
      </c>
      <c r="V945" s="8"/>
      <c r="W945" s="11">
        <v>0.5</v>
      </c>
      <c r="X945" s="8">
        <v>80</v>
      </c>
      <c r="Y945" s="8">
        <v>26</v>
      </c>
      <c r="Z945" s="8">
        <v>43</v>
      </c>
      <c r="AA945" s="8">
        <v>11</v>
      </c>
      <c r="AB945" s="8">
        <v>0</v>
      </c>
      <c r="AC945" s="9">
        <f t="shared" si="125"/>
        <v>63</v>
      </c>
      <c r="AD945" s="12">
        <f t="shared" si="126"/>
        <v>0.39374999999999999</v>
      </c>
      <c r="AE945" s="9" t="s">
        <v>72</v>
      </c>
      <c r="AF945" s="8"/>
      <c r="AG945" s="8"/>
      <c r="AH945" s="8"/>
      <c r="AI945" s="8"/>
      <c r="AJ945" s="8"/>
      <c r="AK945" s="13">
        <f t="shared" si="122"/>
        <v>0.43093749999999997</v>
      </c>
      <c r="AL945" s="13">
        <f t="shared" si="123"/>
        <v>7.5312500000000004E-2</v>
      </c>
      <c r="AM945" s="14">
        <f t="shared" si="124"/>
        <v>12.050000000000011</v>
      </c>
    </row>
    <row r="946" spans="1:39" x14ac:dyDescent="0.2">
      <c r="A946" s="8"/>
      <c r="B946" s="8" t="s">
        <v>392</v>
      </c>
      <c r="C946" s="8" t="s">
        <v>397</v>
      </c>
      <c r="D946" s="9">
        <v>41</v>
      </c>
      <c r="E946" s="10" t="s">
        <v>28</v>
      </c>
      <c r="F946" s="10" t="s">
        <v>267</v>
      </c>
      <c r="G946" s="10" t="s">
        <v>267</v>
      </c>
      <c r="H946" s="11">
        <v>0.5</v>
      </c>
      <c r="I946" s="9">
        <v>80</v>
      </c>
      <c r="J946" s="9">
        <v>45</v>
      </c>
      <c r="K946" s="9">
        <v>27</v>
      </c>
      <c r="L946" s="9">
        <v>8</v>
      </c>
      <c r="M946" s="9"/>
      <c r="N946" s="9">
        <f t="shared" si="120"/>
        <v>98</v>
      </c>
      <c r="O946" s="12">
        <f t="shared" si="121"/>
        <v>0.61250000000000004</v>
      </c>
      <c r="P946" s="9" t="s">
        <v>43</v>
      </c>
      <c r="Q946" s="9">
        <v>7</v>
      </c>
      <c r="R946" s="9">
        <v>3</v>
      </c>
      <c r="S946" s="9">
        <v>4</v>
      </c>
      <c r="T946" s="9">
        <v>0</v>
      </c>
      <c r="U946" s="9">
        <v>0.42899999999999999</v>
      </c>
      <c r="V946" s="8"/>
      <c r="W946" s="11">
        <v>0.5</v>
      </c>
      <c r="X946" s="8">
        <v>80</v>
      </c>
      <c r="Y946" s="8">
        <v>37</v>
      </c>
      <c r="Z946" s="8">
        <v>36</v>
      </c>
      <c r="AA946" s="8">
        <v>7</v>
      </c>
      <c r="AB946" s="8">
        <v>0</v>
      </c>
      <c r="AC946" s="9">
        <f t="shared" si="125"/>
        <v>81</v>
      </c>
      <c r="AD946" s="12">
        <f t="shared" si="126"/>
        <v>0.50624999999999998</v>
      </c>
      <c r="AE946" s="9" t="s">
        <v>39</v>
      </c>
      <c r="AF946" s="8">
        <v>11</v>
      </c>
      <c r="AG946" s="8">
        <v>5</v>
      </c>
      <c r="AH946" s="8">
        <v>6</v>
      </c>
      <c r="AI946" s="8">
        <v>0</v>
      </c>
      <c r="AJ946" s="8">
        <v>0.45500000000000002</v>
      </c>
      <c r="AK946" s="13">
        <f t="shared" si="122"/>
        <v>0.50406249999999997</v>
      </c>
      <c r="AL946" s="13">
        <f t="shared" si="123"/>
        <v>0.10843750000000008</v>
      </c>
      <c r="AM946" s="14">
        <f t="shared" si="124"/>
        <v>17.350000000000009</v>
      </c>
    </row>
    <row r="947" spans="1:39" x14ac:dyDescent="0.2">
      <c r="A947" s="8"/>
      <c r="B947" s="8" t="s">
        <v>385</v>
      </c>
      <c r="C947" s="8" t="s">
        <v>404</v>
      </c>
      <c r="D947" s="9">
        <v>36</v>
      </c>
      <c r="E947" s="10" t="s">
        <v>28</v>
      </c>
      <c r="F947" s="10" t="s">
        <v>68</v>
      </c>
      <c r="G947" s="10" t="s">
        <v>68</v>
      </c>
      <c r="H947" s="11">
        <v>0.5</v>
      </c>
      <c r="I947" s="9">
        <v>84</v>
      </c>
      <c r="J947" s="9">
        <v>51</v>
      </c>
      <c r="K947" s="9">
        <v>26</v>
      </c>
      <c r="L947" s="9">
        <v>7</v>
      </c>
      <c r="M947" s="9"/>
      <c r="N947" s="9">
        <f t="shared" si="120"/>
        <v>109</v>
      </c>
      <c r="O947" s="12">
        <f t="shared" si="121"/>
        <v>0.64880952380952384</v>
      </c>
      <c r="P947" s="9" t="s">
        <v>30</v>
      </c>
      <c r="Q947" s="9">
        <v>4</v>
      </c>
      <c r="R947" s="9">
        <v>0</v>
      </c>
      <c r="S947" s="9">
        <v>4</v>
      </c>
      <c r="T947" s="9">
        <v>0</v>
      </c>
      <c r="U947" s="9">
        <v>0</v>
      </c>
      <c r="V947" s="8"/>
      <c r="W947" s="11">
        <v>0.5</v>
      </c>
      <c r="X947" s="8">
        <v>80</v>
      </c>
      <c r="Y947" s="8">
        <v>36</v>
      </c>
      <c r="Z947" s="8">
        <v>32</v>
      </c>
      <c r="AA947" s="8">
        <v>12</v>
      </c>
      <c r="AB947" s="8">
        <v>0</v>
      </c>
      <c r="AC947" s="9">
        <f t="shared" si="125"/>
        <v>84</v>
      </c>
      <c r="AD947" s="12">
        <f t="shared" si="126"/>
        <v>0.52500000000000002</v>
      </c>
      <c r="AE947" s="9" t="s">
        <v>43</v>
      </c>
      <c r="AF947" s="8">
        <v>15</v>
      </c>
      <c r="AG947" s="8">
        <v>8</v>
      </c>
      <c r="AH947" s="8">
        <v>7</v>
      </c>
      <c r="AI947" s="8">
        <v>0</v>
      </c>
      <c r="AJ947" s="8">
        <v>0.53300000000000003</v>
      </c>
      <c r="AK947" s="13">
        <f t="shared" si="122"/>
        <v>0.51624999999999999</v>
      </c>
      <c r="AL947" s="13">
        <f t="shared" si="123"/>
        <v>0.13255952380952385</v>
      </c>
      <c r="AM947" s="14">
        <f t="shared" si="124"/>
        <v>22.269999999999996</v>
      </c>
    </row>
    <row r="948" spans="1:39" x14ac:dyDescent="0.2">
      <c r="A948" s="8"/>
      <c r="B948" s="8" t="s">
        <v>213</v>
      </c>
      <c r="C948" s="8" t="s">
        <v>404</v>
      </c>
      <c r="D948" s="9">
        <v>58</v>
      </c>
      <c r="E948" s="10" t="s">
        <v>28</v>
      </c>
      <c r="F948" s="10" t="s">
        <v>225</v>
      </c>
      <c r="G948" s="10" t="s">
        <v>225</v>
      </c>
      <c r="H948" s="11">
        <v>0.5</v>
      </c>
      <c r="I948" s="9">
        <v>84</v>
      </c>
      <c r="J948" s="9">
        <v>38</v>
      </c>
      <c r="K948" s="9">
        <v>36</v>
      </c>
      <c r="L948" s="9">
        <v>10</v>
      </c>
      <c r="M948" s="9"/>
      <c r="N948" s="9">
        <f t="shared" si="120"/>
        <v>86</v>
      </c>
      <c r="O948" s="12">
        <f t="shared" si="121"/>
        <v>0.51190476190476186</v>
      </c>
      <c r="P948" s="9" t="s">
        <v>35</v>
      </c>
      <c r="Q948" s="9">
        <v>8</v>
      </c>
      <c r="R948" s="9">
        <v>4</v>
      </c>
      <c r="S948" s="9">
        <v>4</v>
      </c>
      <c r="T948" s="9">
        <v>0</v>
      </c>
      <c r="U948" s="9">
        <v>0.5</v>
      </c>
      <c r="V948" s="8"/>
      <c r="W948" s="11">
        <v>0.5</v>
      </c>
      <c r="X948" s="8">
        <v>80</v>
      </c>
      <c r="Y948" s="8">
        <v>31</v>
      </c>
      <c r="Z948" s="8">
        <v>37</v>
      </c>
      <c r="AA948" s="8">
        <v>12</v>
      </c>
      <c r="AB948" s="8">
        <v>0</v>
      </c>
      <c r="AC948" s="9">
        <f t="shared" si="125"/>
        <v>74</v>
      </c>
      <c r="AD948" s="12">
        <f t="shared" si="126"/>
        <v>0.46250000000000002</v>
      </c>
      <c r="AE948" s="9" t="s">
        <v>39</v>
      </c>
      <c r="AF948" s="8">
        <v>7</v>
      </c>
      <c r="AG948" s="8">
        <v>3</v>
      </c>
      <c r="AH948" s="8">
        <v>4</v>
      </c>
      <c r="AI948" s="8">
        <v>0</v>
      </c>
      <c r="AJ948" s="8">
        <v>0.42899999999999999</v>
      </c>
      <c r="AK948" s="13">
        <f t="shared" si="122"/>
        <v>0.47562500000000002</v>
      </c>
      <c r="AL948" s="13">
        <f t="shared" si="123"/>
        <v>3.6279761904761842E-2</v>
      </c>
      <c r="AM948" s="14">
        <f t="shared" si="124"/>
        <v>6.0949999999999989</v>
      </c>
    </row>
    <row r="949" spans="1:39" x14ac:dyDescent="0.2">
      <c r="A949" s="8"/>
      <c r="B949" s="8" t="s">
        <v>405</v>
      </c>
      <c r="C949" s="8" t="s">
        <v>404</v>
      </c>
      <c r="D949" s="9">
        <v>45</v>
      </c>
      <c r="E949" s="10" t="s">
        <v>28</v>
      </c>
      <c r="F949" s="10" t="s">
        <v>240</v>
      </c>
      <c r="G949" s="10" t="s">
        <v>240</v>
      </c>
      <c r="H949" s="11">
        <v>0.5</v>
      </c>
      <c r="I949" s="9">
        <v>84</v>
      </c>
      <c r="J949" s="9">
        <v>43</v>
      </c>
      <c r="K949" s="9">
        <v>30</v>
      </c>
      <c r="L949" s="9">
        <v>11</v>
      </c>
      <c r="M949" s="9"/>
      <c r="N949" s="9">
        <f t="shared" si="120"/>
        <v>97</v>
      </c>
      <c r="O949" s="12">
        <f t="shared" si="121"/>
        <v>0.57738095238095233</v>
      </c>
      <c r="P949" s="9" t="s">
        <v>43</v>
      </c>
      <c r="Q949" s="9">
        <v>6</v>
      </c>
      <c r="R949" s="9">
        <v>2</v>
      </c>
      <c r="S949" s="9">
        <v>4</v>
      </c>
      <c r="T949" s="9">
        <v>0</v>
      </c>
      <c r="U949" s="9">
        <v>0.33300000000000002</v>
      </c>
      <c r="V949" s="8"/>
      <c r="W949" s="11">
        <v>0.5</v>
      </c>
      <c r="X949" s="8">
        <v>80</v>
      </c>
      <c r="Y949" s="8">
        <v>31</v>
      </c>
      <c r="Z949" s="8">
        <v>37</v>
      </c>
      <c r="AA949" s="8">
        <v>12</v>
      </c>
      <c r="AB949" s="8">
        <v>0</v>
      </c>
      <c r="AC949" s="9">
        <f t="shared" si="125"/>
        <v>74</v>
      </c>
      <c r="AD949" s="12">
        <f t="shared" si="126"/>
        <v>0.46250000000000002</v>
      </c>
      <c r="AE949" s="9" t="s">
        <v>72</v>
      </c>
      <c r="AF949" s="8"/>
      <c r="AG949" s="8"/>
      <c r="AH949" s="8"/>
      <c r="AI949" s="8"/>
      <c r="AJ949" s="8"/>
      <c r="AK949" s="13">
        <f t="shared" si="122"/>
        <v>0.47562500000000002</v>
      </c>
      <c r="AL949" s="13">
        <f t="shared" si="123"/>
        <v>0.10175595238095231</v>
      </c>
      <c r="AM949" s="14">
        <f t="shared" si="124"/>
        <v>17.094999999999999</v>
      </c>
    </row>
    <row r="950" spans="1:39" x14ac:dyDescent="0.2">
      <c r="A950" s="8"/>
      <c r="B950" s="8" t="s">
        <v>406</v>
      </c>
      <c r="C950" s="8" t="s">
        <v>404</v>
      </c>
      <c r="D950" s="9">
        <v>34</v>
      </c>
      <c r="E950" s="10" t="s">
        <v>28</v>
      </c>
      <c r="F950" s="10" t="s">
        <v>84</v>
      </c>
      <c r="G950" s="10" t="s">
        <v>84</v>
      </c>
      <c r="H950" s="11">
        <v>0.5</v>
      </c>
      <c r="I950" s="9">
        <v>84</v>
      </c>
      <c r="J950" s="9">
        <v>47</v>
      </c>
      <c r="K950" s="9">
        <v>25</v>
      </c>
      <c r="L950" s="9">
        <v>12</v>
      </c>
      <c r="M950" s="9"/>
      <c r="N950" s="9">
        <f t="shared" si="120"/>
        <v>106</v>
      </c>
      <c r="O950" s="12">
        <f t="shared" si="121"/>
        <v>0.63095238095238093</v>
      </c>
      <c r="P950" s="9" t="s">
        <v>30</v>
      </c>
      <c r="Q950" s="9">
        <v>4</v>
      </c>
      <c r="R950" s="9">
        <v>0</v>
      </c>
      <c r="S950" s="9">
        <v>4</v>
      </c>
      <c r="T950" s="9">
        <v>0</v>
      </c>
      <c r="U950" s="9">
        <v>0</v>
      </c>
      <c r="V950" s="8"/>
      <c r="W950" s="11">
        <v>0.5</v>
      </c>
      <c r="X950" s="8">
        <v>80</v>
      </c>
      <c r="Y950" s="8">
        <v>36</v>
      </c>
      <c r="Z950" s="8">
        <v>29</v>
      </c>
      <c r="AA950" s="8">
        <v>15</v>
      </c>
      <c r="AB950" s="8">
        <v>0</v>
      </c>
      <c r="AC950" s="9">
        <f t="shared" si="125"/>
        <v>87</v>
      </c>
      <c r="AD950" s="12">
        <f t="shared" si="126"/>
        <v>0.54374999999999996</v>
      </c>
      <c r="AE950" s="9" t="s">
        <v>43</v>
      </c>
      <c r="AF950" s="8">
        <v>18</v>
      </c>
      <c r="AG950" s="8">
        <v>12</v>
      </c>
      <c r="AH950" s="8">
        <v>6</v>
      </c>
      <c r="AI950" s="8">
        <v>0</v>
      </c>
      <c r="AJ950" s="8">
        <v>0.66700000000000004</v>
      </c>
      <c r="AK950" s="13">
        <f t="shared" si="122"/>
        <v>0.5284375</v>
      </c>
      <c r="AL950" s="13">
        <f t="shared" si="123"/>
        <v>0.10251488095238093</v>
      </c>
      <c r="AM950" s="14">
        <f t="shared" si="124"/>
        <v>17.222499999999997</v>
      </c>
    </row>
    <row r="951" spans="1:39" x14ac:dyDescent="0.2">
      <c r="A951" s="8"/>
      <c r="B951" s="8" t="s">
        <v>336</v>
      </c>
      <c r="C951" s="8" t="s">
        <v>404</v>
      </c>
      <c r="D951" s="9">
        <v>50</v>
      </c>
      <c r="E951" s="10" t="s">
        <v>28</v>
      </c>
      <c r="F951" s="10" t="s">
        <v>87</v>
      </c>
      <c r="G951" s="10" t="s">
        <v>87</v>
      </c>
      <c r="H951" s="11">
        <v>0.5</v>
      </c>
      <c r="I951" s="9">
        <v>84</v>
      </c>
      <c r="J951" s="9">
        <v>47</v>
      </c>
      <c r="K951" s="9">
        <v>28</v>
      </c>
      <c r="L951" s="9">
        <v>9</v>
      </c>
      <c r="M951" s="9"/>
      <c r="N951" s="9">
        <f t="shared" si="120"/>
        <v>103</v>
      </c>
      <c r="O951" s="12">
        <f t="shared" si="121"/>
        <v>0.61309523809523814</v>
      </c>
      <c r="P951" s="9" t="s">
        <v>43</v>
      </c>
      <c r="Q951" s="9">
        <v>7</v>
      </c>
      <c r="R951" s="9">
        <v>3</v>
      </c>
      <c r="S951" s="9">
        <v>4</v>
      </c>
      <c r="T951" s="9">
        <v>0</v>
      </c>
      <c r="U951" s="9">
        <v>0.42899999999999999</v>
      </c>
      <c r="V951" s="8"/>
      <c r="W951" s="11">
        <v>0.5</v>
      </c>
      <c r="X951" s="8">
        <v>80</v>
      </c>
      <c r="Y951" s="8">
        <v>43</v>
      </c>
      <c r="Z951" s="8">
        <v>25</v>
      </c>
      <c r="AA951" s="8">
        <v>12</v>
      </c>
      <c r="AB951" s="8">
        <v>0</v>
      </c>
      <c r="AC951" s="9">
        <f t="shared" si="125"/>
        <v>98</v>
      </c>
      <c r="AD951" s="12">
        <f t="shared" si="126"/>
        <v>0.61250000000000004</v>
      </c>
      <c r="AE951" s="9" t="s">
        <v>30</v>
      </c>
      <c r="AF951" s="8">
        <v>11</v>
      </c>
      <c r="AG951" s="8">
        <v>4</v>
      </c>
      <c r="AH951" s="8">
        <v>7</v>
      </c>
      <c r="AI951" s="8">
        <v>0</v>
      </c>
      <c r="AJ951" s="8">
        <v>0.36399999999999999</v>
      </c>
      <c r="AK951" s="13">
        <f t="shared" si="122"/>
        <v>0.573125</v>
      </c>
      <c r="AL951" s="13">
        <f t="shared" si="123"/>
        <v>3.9970238095238142E-2</v>
      </c>
      <c r="AM951" s="14">
        <f t="shared" si="124"/>
        <v>6.7150000000000034</v>
      </c>
    </row>
    <row r="952" spans="1:39" x14ac:dyDescent="0.2">
      <c r="A952" s="8"/>
      <c r="B952" s="8" t="s">
        <v>399</v>
      </c>
      <c r="C952" s="8" t="s">
        <v>404</v>
      </c>
      <c r="D952" s="9">
        <v>52</v>
      </c>
      <c r="E952" s="10" t="s">
        <v>28</v>
      </c>
      <c r="F952" s="10" t="s">
        <v>303</v>
      </c>
      <c r="G952" s="10" t="s">
        <v>303</v>
      </c>
      <c r="H952" s="11">
        <v>0.5</v>
      </c>
      <c r="I952" s="9">
        <v>84</v>
      </c>
      <c r="J952" s="9">
        <v>26</v>
      </c>
      <c r="K952" s="9">
        <v>50</v>
      </c>
      <c r="L952" s="9">
        <v>8</v>
      </c>
      <c r="M952" s="9"/>
      <c r="N952" s="9">
        <f t="shared" si="120"/>
        <v>60</v>
      </c>
      <c r="O952" s="12">
        <f t="shared" si="121"/>
        <v>0.35714285714285715</v>
      </c>
      <c r="P952" s="9" t="s">
        <v>72</v>
      </c>
      <c r="Q952" s="9"/>
      <c r="R952" s="9"/>
      <c r="S952" s="9"/>
      <c r="T952" s="9"/>
      <c r="U952" s="9"/>
      <c r="V952" s="8"/>
      <c r="W952" s="11">
        <v>0.5</v>
      </c>
      <c r="X952" s="8">
        <v>80</v>
      </c>
      <c r="Y952" s="8">
        <v>36</v>
      </c>
      <c r="Z952" s="8">
        <v>34</v>
      </c>
      <c r="AA952" s="8">
        <v>10</v>
      </c>
      <c r="AB952" s="8">
        <v>0</v>
      </c>
      <c r="AC952" s="9">
        <f t="shared" si="125"/>
        <v>82</v>
      </c>
      <c r="AD952" s="12">
        <f t="shared" si="126"/>
        <v>0.51249999999999996</v>
      </c>
      <c r="AE952" s="9" t="s">
        <v>39</v>
      </c>
      <c r="AF952" s="8">
        <v>16</v>
      </c>
      <c r="AG952" s="8">
        <v>8</v>
      </c>
      <c r="AH952" s="8">
        <v>8</v>
      </c>
      <c r="AI952" s="8">
        <v>0</v>
      </c>
      <c r="AJ952" s="8">
        <v>0.5</v>
      </c>
      <c r="AK952" s="13">
        <f t="shared" si="122"/>
        <v>0.50812499999999994</v>
      </c>
      <c r="AL952" s="13">
        <f t="shared" si="123"/>
        <v>-0.15098214285714279</v>
      </c>
      <c r="AM952" s="14">
        <f t="shared" si="124"/>
        <v>-25.364999999999995</v>
      </c>
    </row>
    <row r="953" spans="1:39" x14ac:dyDescent="0.2">
      <c r="A953" s="8"/>
      <c r="B953" s="8" t="s">
        <v>383</v>
      </c>
      <c r="C953" s="8" t="s">
        <v>404</v>
      </c>
      <c r="D953" s="9">
        <v>37</v>
      </c>
      <c r="E953" s="10" t="s">
        <v>28</v>
      </c>
      <c r="F953" s="10" t="s">
        <v>305</v>
      </c>
      <c r="G953" s="10" t="s">
        <v>306</v>
      </c>
      <c r="H953" s="11">
        <v>0.5</v>
      </c>
      <c r="I953" s="9">
        <v>84</v>
      </c>
      <c r="J953" s="9">
        <v>26</v>
      </c>
      <c r="K953" s="9">
        <v>52</v>
      </c>
      <c r="L953" s="9">
        <v>6</v>
      </c>
      <c r="M953" s="9"/>
      <c r="N953" s="9">
        <f t="shared" si="120"/>
        <v>58</v>
      </c>
      <c r="O953" s="12">
        <f t="shared" si="121"/>
        <v>0.34523809523809523</v>
      </c>
      <c r="P953" s="9" t="s">
        <v>72</v>
      </c>
      <c r="Q953" s="9"/>
      <c r="R953" s="9"/>
      <c r="S953" s="9"/>
      <c r="T953" s="9"/>
      <c r="U953" s="9"/>
      <c r="V953" s="8"/>
      <c r="W953" s="11">
        <v>0.5</v>
      </c>
      <c r="X953" s="8">
        <v>80</v>
      </c>
      <c r="Y953" s="8">
        <v>26</v>
      </c>
      <c r="Z953" s="8">
        <v>41</v>
      </c>
      <c r="AA953" s="8">
        <v>13</v>
      </c>
      <c r="AB953" s="8">
        <v>0</v>
      </c>
      <c r="AC953" s="9">
        <f t="shared" si="125"/>
        <v>65</v>
      </c>
      <c r="AD953" s="12">
        <f t="shared" si="126"/>
        <v>0.40625</v>
      </c>
      <c r="AE953" s="9" t="s">
        <v>35</v>
      </c>
      <c r="AF953" s="8">
        <v>7</v>
      </c>
      <c r="AG953" s="8">
        <v>3</v>
      </c>
      <c r="AH953" s="8">
        <v>4</v>
      </c>
      <c r="AI953" s="8">
        <v>0</v>
      </c>
      <c r="AJ953" s="8">
        <v>0.42899999999999999</v>
      </c>
      <c r="AK953" s="13">
        <f t="shared" si="122"/>
        <v>0.43906250000000002</v>
      </c>
      <c r="AL953" s="13">
        <f t="shared" si="123"/>
        <v>-9.3824404761904789E-2</v>
      </c>
      <c r="AM953" s="14">
        <f t="shared" si="124"/>
        <v>-15.762500000000003</v>
      </c>
    </row>
    <row r="954" spans="1:39" x14ac:dyDescent="0.2">
      <c r="A954" s="8"/>
      <c r="B954" s="8" t="s">
        <v>407</v>
      </c>
      <c r="C954" s="8" t="s">
        <v>404</v>
      </c>
      <c r="D954" s="9">
        <v>36</v>
      </c>
      <c r="E954" s="10" t="s">
        <v>28</v>
      </c>
      <c r="F954" s="10" t="s">
        <v>199</v>
      </c>
      <c r="G954" s="10" t="s">
        <v>199</v>
      </c>
      <c r="H954" s="11">
        <v>0.5</v>
      </c>
      <c r="I954" s="9">
        <v>84</v>
      </c>
      <c r="J954" s="9">
        <v>39</v>
      </c>
      <c r="K954" s="9">
        <v>35</v>
      </c>
      <c r="L954" s="9">
        <v>10</v>
      </c>
      <c r="M954" s="9"/>
      <c r="N954" s="9">
        <f t="shared" si="120"/>
        <v>88</v>
      </c>
      <c r="O954" s="12">
        <f t="shared" si="121"/>
        <v>0.52380952380952384</v>
      </c>
      <c r="P954" s="9" t="s">
        <v>39</v>
      </c>
      <c r="Q954" s="9">
        <v>24</v>
      </c>
      <c r="R954" s="9">
        <v>13</v>
      </c>
      <c r="S954" s="9">
        <v>11</v>
      </c>
      <c r="T954" s="9">
        <v>0</v>
      </c>
      <c r="U954" s="9">
        <v>0.54200000000000004</v>
      </c>
      <c r="V954" s="8" t="s">
        <v>334</v>
      </c>
      <c r="W954" s="11">
        <v>0.5</v>
      </c>
      <c r="X954" s="8">
        <v>80</v>
      </c>
      <c r="Y954" s="8">
        <v>35</v>
      </c>
      <c r="Z954" s="8">
        <v>31</v>
      </c>
      <c r="AA954" s="8">
        <v>14</v>
      </c>
      <c r="AB954" s="8">
        <v>0</v>
      </c>
      <c r="AC954" s="9">
        <f t="shared" si="125"/>
        <v>84</v>
      </c>
      <c r="AD954" s="12">
        <f t="shared" si="126"/>
        <v>0.52500000000000002</v>
      </c>
      <c r="AE954" s="9" t="s">
        <v>43</v>
      </c>
      <c r="AF954" s="8">
        <v>6</v>
      </c>
      <c r="AG954" s="8">
        <v>2</v>
      </c>
      <c r="AH954" s="8">
        <v>4</v>
      </c>
      <c r="AI954" s="8">
        <v>0</v>
      </c>
      <c r="AJ954" s="8">
        <v>0.33300000000000002</v>
      </c>
      <c r="AK954" s="13">
        <f t="shared" si="122"/>
        <v>0.51624999999999999</v>
      </c>
      <c r="AL954" s="13">
        <f t="shared" si="123"/>
        <v>7.5595238095238493E-3</v>
      </c>
      <c r="AM954" s="14">
        <f t="shared" si="124"/>
        <v>1.269999999999996</v>
      </c>
    </row>
    <row r="955" spans="1:39" x14ac:dyDescent="0.2">
      <c r="A955" s="8"/>
      <c r="B955" s="8" t="s">
        <v>395</v>
      </c>
      <c r="C955" s="8" t="s">
        <v>404</v>
      </c>
      <c r="D955" s="9">
        <v>39</v>
      </c>
      <c r="E955" s="10" t="s">
        <v>28</v>
      </c>
      <c r="F955" s="10" t="s">
        <v>201</v>
      </c>
      <c r="G955" s="10" t="s">
        <v>202</v>
      </c>
      <c r="H955" s="11">
        <v>0.5</v>
      </c>
      <c r="I955" s="9">
        <v>84</v>
      </c>
      <c r="J955" s="9">
        <v>36</v>
      </c>
      <c r="K955" s="9">
        <v>38</v>
      </c>
      <c r="L955" s="9">
        <v>10</v>
      </c>
      <c r="M955" s="9"/>
      <c r="N955" s="9">
        <f t="shared" si="120"/>
        <v>82</v>
      </c>
      <c r="O955" s="12">
        <f t="shared" si="121"/>
        <v>0.48809523809523808</v>
      </c>
      <c r="P955" s="9" t="s">
        <v>72</v>
      </c>
      <c r="Q955" s="9"/>
      <c r="R955" s="9"/>
      <c r="S955" s="9"/>
      <c r="T955" s="9"/>
      <c r="U955" s="9"/>
      <c r="V955" s="8"/>
      <c r="W955" s="11">
        <v>0.5</v>
      </c>
      <c r="X955" s="8">
        <v>80</v>
      </c>
      <c r="Y955" s="8">
        <v>32</v>
      </c>
      <c r="Z955" s="8">
        <v>42</v>
      </c>
      <c r="AA955" s="8">
        <v>6</v>
      </c>
      <c r="AB955" s="8">
        <v>0</v>
      </c>
      <c r="AC955" s="9">
        <f t="shared" si="125"/>
        <v>70</v>
      </c>
      <c r="AD955" s="12">
        <f t="shared" si="126"/>
        <v>0.4375</v>
      </c>
      <c r="AE955" s="9" t="s">
        <v>35</v>
      </c>
      <c r="AF955" s="8">
        <v>7</v>
      </c>
      <c r="AG955" s="8">
        <v>3</v>
      </c>
      <c r="AH955" s="8">
        <v>4</v>
      </c>
      <c r="AI955" s="8">
        <v>0</v>
      </c>
      <c r="AJ955" s="8">
        <v>0.42899999999999999</v>
      </c>
      <c r="AK955" s="13">
        <f t="shared" si="122"/>
        <v>0.45937499999999998</v>
      </c>
      <c r="AL955" s="13">
        <f t="shared" si="123"/>
        <v>2.8720238095238104E-2</v>
      </c>
      <c r="AM955" s="14">
        <f t="shared" si="124"/>
        <v>4.8250000000000028</v>
      </c>
    </row>
    <row r="956" spans="1:39" x14ac:dyDescent="0.2">
      <c r="A956" s="8"/>
      <c r="B956" s="8" t="s">
        <v>307</v>
      </c>
      <c r="C956" s="8" t="s">
        <v>404</v>
      </c>
      <c r="D956" s="9">
        <v>48</v>
      </c>
      <c r="E956" s="10" t="s">
        <v>28</v>
      </c>
      <c r="F956" s="10" t="s">
        <v>29</v>
      </c>
      <c r="G956" s="10" t="s">
        <v>29</v>
      </c>
      <c r="H956" s="11">
        <v>0.5</v>
      </c>
      <c r="I956" s="9">
        <v>84</v>
      </c>
      <c r="J956" s="9">
        <v>48</v>
      </c>
      <c r="K956" s="9">
        <v>30</v>
      </c>
      <c r="L956" s="9">
        <v>6</v>
      </c>
      <c r="M956" s="9"/>
      <c r="N956" s="9">
        <f t="shared" si="120"/>
        <v>102</v>
      </c>
      <c r="O956" s="12">
        <f t="shared" si="121"/>
        <v>0.6071428571428571</v>
      </c>
      <c r="P956" s="9" t="s">
        <v>39</v>
      </c>
      <c r="Q956" s="9">
        <v>20</v>
      </c>
      <c r="R956" s="9">
        <v>16</v>
      </c>
      <c r="S956" s="9">
        <v>4</v>
      </c>
      <c r="T956" s="9">
        <v>0</v>
      </c>
      <c r="U956" s="9">
        <v>0.8</v>
      </c>
      <c r="V956" s="8" t="s">
        <v>44</v>
      </c>
      <c r="W956" s="11">
        <v>0.5</v>
      </c>
      <c r="X956" s="8">
        <v>80</v>
      </c>
      <c r="Y956" s="8">
        <v>41</v>
      </c>
      <c r="Z956" s="8">
        <v>28</v>
      </c>
      <c r="AA956" s="8">
        <v>11</v>
      </c>
      <c r="AB956" s="8">
        <v>0</v>
      </c>
      <c r="AC956" s="9">
        <f t="shared" si="125"/>
        <v>93</v>
      </c>
      <c r="AD956" s="12">
        <f t="shared" si="126"/>
        <v>0.58125000000000004</v>
      </c>
      <c r="AE956" s="9" t="s">
        <v>30</v>
      </c>
      <c r="AF956" s="8">
        <v>11</v>
      </c>
      <c r="AG956" s="8">
        <v>4</v>
      </c>
      <c r="AH956" s="8">
        <v>7</v>
      </c>
      <c r="AI956" s="8">
        <v>0</v>
      </c>
      <c r="AJ956" s="8">
        <v>0.36399999999999999</v>
      </c>
      <c r="AK956" s="13">
        <f t="shared" si="122"/>
        <v>0.55281250000000004</v>
      </c>
      <c r="AL956" s="13">
        <f t="shared" si="123"/>
        <v>5.4330357142857055E-2</v>
      </c>
      <c r="AM956" s="14">
        <f t="shared" si="124"/>
        <v>9.1274999999999977</v>
      </c>
    </row>
    <row r="957" spans="1:39" x14ac:dyDescent="0.2">
      <c r="A957" s="8"/>
      <c r="B957" s="8" t="s">
        <v>333</v>
      </c>
      <c r="C957" s="8" t="s">
        <v>404</v>
      </c>
      <c r="D957" s="9">
        <v>55</v>
      </c>
      <c r="E957" s="10" t="s">
        <v>28</v>
      </c>
      <c r="F957" s="10" t="s">
        <v>264</v>
      </c>
      <c r="G957" s="10" t="s">
        <v>264</v>
      </c>
      <c r="H957" s="11">
        <v>0.5</v>
      </c>
      <c r="I957" s="9">
        <v>84</v>
      </c>
      <c r="J957" s="9">
        <v>40</v>
      </c>
      <c r="K957" s="9">
        <v>37</v>
      </c>
      <c r="L957" s="9">
        <v>7</v>
      </c>
      <c r="M957" s="9"/>
      <c r="N957" s="9">
        <f t="shared" si="120"/>
        <v>87</v>
      </c>
      <c r="O957" s="12">
        <f t="shared" si="121"/>
        <v>0.5178571428571429</v>
      </c>
      <c r="P957" s="9" t="s">
        <v>35</v>
      </c>
      <c r="Q957" s="9">
        <v>5</v>
      </c>
      <c r="R957" s="9">
        <v>1</v>
      </c>
      <c r="S957" s="9">
        <v>4</v>
      </c>
      <c r="T957" s="9">
        <v>0</v>
      </c>
      <c r="U957" s="9">
        <v>0.2</v>
      </c>
      <c r="V957" s="8"/>
      <c r="W957" s="11">
        <v>0.5</v>
      </c>
      <c r="X957" s="8">
        <v>80</v>
      </c>
      <c r="Y957" s="8">
        <v>38</v>
      </c>
      <c r="Z957" s="8">
        <v>31</v>
      </c>
      <c r="AA957" s="8">
        <v>11</v>
      </c>
      <c r="AB957" s="8">
        <v>0</v>
      </c>
      <c r="AC957" s="9">
        <f t="shared" si="125"/>
        <v>87</v>
      </c>
      <c r="AD957" s="12">
        <f t="shared" si="126"/>
        <v>0.54374999999999996</v>
      </c>
      <c r="AE957" s="9" t="s">
        <v>35</v>
      </c>
      <c r="AF957" s="8">
        <v>7</v>
      </c>
      <c r="AG957" s="8">
        <v>3</v>
      </c>
      <c r="AH957" s="8">
        <v>4</v>
      </c>
      <c r="AI957" s="8">
        <v>0</v>
      </c>
      <c r="AJ957" s="8">
        <v>0.42899999999999999</v>
      </c>
      <c r="AK957" s="13">
        <f t="shared" si="122"/>
        <v>0.5284375</v>
      </c>
      <c r="AL957" s="13">
        <f t="shared" si="123"/>
        <v>-1.05803571428571E-2</v>
      </c>
      <c r="AM957" s="14">
        <f t="shared" si="124"/>
        <v>-1.7775000000000034</v>
      </c>
    </row>
    <row r="958" spans="1:39" x14ac:dyDescent="0.2">
      <c r="A958" s="8"/>
      <c r="B958" s="8" t="s">
        <v>232</v>
      </c>
      <c r="C958" s="8" t="s">
        <v>404</v>
      </c>
      <c r="D958" s="9">
        <v>60</v>
      </c>
      <c r="E958" s="10" t="s">
        <v>28</v>
      </c>
      <c r="F958" s="10" t="s">
        <v>247</v>
      </c>
      <c r="G958" s="10" t="s">
        <v>247</v>
      </c>
      <c r="H958" s="11">
        <v>0.5</v>
      </c>
      <c r="I958" s="9">
        <v>84</v>
      </c>
      <c r="J958" s="9">
        <v>40</v>
      </c>
      <c r="K958" s="9">
        <v>37</v>
      </c>
      <c r="L958" s="9">
        <v>7</v>
      </c>
      <c r="M958" s="9"/>
      <c r="N958" s="9">
        <f t="shared" si="120"/>
        <v>87</v>
      </c>
      <c r="O958" s="12">
        <f t="shared" si="121"/>
        <v>0.5178571428571429</v>
      </c>
      <c r="P958" s="9" t="s">
        <v>39</v>
      </c>
      <c r="Q958" s="9">
        <v>18</v>
      </c>
      <c r="R958" s="9">
        <v>9</v>
      </c>
      <c r="S958" s="9">
        <v>9</v>
      </c>
      <c r="T958" s="9">
        <v>0</v>
      </c>
      <c r="U958" s="9">
        <v>0.5</v>
      </c>
      <c r="V958" s="8"/>
      <c r="W958" s="11">
        <v>0.5</v>
      </c>
      <c r="X958" s="8">
        <v>80</v>
      </c>
      <c r="Y958" s="8">
        <v>34</v>
      </c>
      <c r="Z958" s="8">
        <v>35</v>
      </c>
      <c r="AA958" s="8">
        <v>11</v>
      </c>
      <c r="AB958" s="8">
        <v>0</v>
      </c>
      <c r="AC958" s="9">
        <f t="shared" si="125"/>
        <v>79</v>
      </c>
      <c r="AD958" s="12">
        <f t="shared" si="126"/>
        <v>0.49375000000000002</v>
      </c>
      <c r="AE958" s="9" t="s">
        <v>72</v>
      </c>
      <c r="AF958" s="8"/>
      <c r="AG958" s="8"/>
      <c r="AH958" s="8"/>
      <c r="AI958" s="8"/>
      <c r="AJ958" s="8"/>
      <c r="AK958" s="13">
        <f t="shared" si="122"/>
        <v>0.49593750000000003</v>
      </c>
      <c r="AL958" s="13">
        <f t="shared" si="123"/>
        <v>2.1919642857142874E-2</v>
      </c>
      <c r="AM958" s="14">
        <f t="shared" si="124"/>
        <v>3.6824999999999903</v>
      </c>
    </row>
    <row r="959" spans="1:39" x14ac:dyDescent="0.2">
      <c r="A959" s="8"/>
      <c r="B959" s="8" t="s">
        <v>288</v>
      </c>
      <c r="C959" s="8" t="s">
        <v>404</v>
      </c>
      <c r="D959" s="9">
        <v>58</v>
      </c>
      <c r="E959" s="10" t="s">
        <v>28</v>
      </c>
      <c r="F959" s="10" t="s">
        <v>92</v>
      </c>
      <c r="G959" s="10" t="s">
        <v>92</v>
      </c>
      <c r="H959" s="11">
        <v>0.5</v>
      </c>
      <c r="I959" s="9">
        <v>40</v>
      </c>
      <c r="J959" s="9">
        <v>19</v>
      </c>
      <c r="K959" s="9">
        <v>17</v>
      </c>
      <c r="L959" s="9">
        <v>4</v>
      </c>
      <c r="M959" s="9"/>
      <c r="N959" s="9">
        <f t="shared" si="120"/>
        <v>42</v>
      </c>
      <c r="O959" s="12">
        <f t="shared" si="121"/>
        <v>0.52500000000000002</v>
      </c>
      <c r="P959" s="9" t="s">
        <v>69</v>
      </c>
      <c r="Q959" s="9"/>
      <c r="R959" s="9"/>
      <c r="S959" s="9"/>
      <c r="T959" s="9"/>
      <c r="U959" s="9"/>
      <c r="V959" s="8"/>
      <c r="W959" s="11">
        <v>0.5</v>
      </c>
      <c r="X959" s="8">
        <v>80</v>
      </c>
      <c r="Y959" s="8">
        <v>50</v>
      </c>
      <c r="Z959" s="8">
        <v>25</v>
      </c>
      <c r="AA959" s="8">
        <v>5</v>
      </c>
      <c r="AB959" s="8">
        <v>0</v>
      </c>
      <c r="AC959" s="9">
        <f t="shared" si="125"/>
        <v>105</v>
      </c>
      <c r="AD959" s="12">
        <f t="shared" si="126"/>
        <v>0.65625</v>
      </c>
      <c r="AE959" s="9" t="s">
        <v>30</v>
      </c>
      <c r="AF959" s="8">
        <v>13</v>
      </c>
      <c r="AG959" s="8">
        <v>6</v>
      </c>
      <c r="AH959" s="8">
        <v>7</v>
      </c>
      <c r="AI959" s="8">
        <v>0</v>
      </c>
      <c r="AJ959" s="8">
        <v>0.46200000000000002</v>
      </c>
      <c r="AK959" s="13">
        <f t="shared" si="122"/>
        <v>0.6015625</v>
      </c>
      <c r="AL959" s="13">
        <f t="shared" si="123"/>
        <v>-7.6562499999999978E-2</v>
      </c>
      <c r="AM959" s="14">
        <f t="shared" si="124"/>
        <v>-6.125</v>
      </c>
    </row>
    <row r="960" spans="1:39" x14ac:dyDescent="0.2">
      <c r="A960" s="8"/>
      <c r="B960" s="8" t="s">
        <v>408</v>
      </c>
      <c r="C960" s="8" t="s">
        <v>404</v>
      </c>
      <c r="D960" s="9">
        <v>40</v>
      </c>
      <c r="E960" s="10" t="s">
        <v>28</v>
      </c>
      <c r="F960" s="10" t="s">
        <v>92</v>
      </c>
      <c r="G960" s="10" t="s">
        <v>92</v>
      </c>
      <c r="H960" s="11">
        <v>0.5</v>
      </c>
      <c r="I960" s="9">
        <v>44</v>
      </c>
      <c r="J960" s="9">
        <v>15</v>
      </c>
      <c r="K960" s="9">
        <v>22</v>
      </c>
      <c r="L960" s="9">
        <v>7</v>
      </c>
      <c r="M960" s="9"/>
      <c r="N960" s="9">
        <f t="shared" si="120"/>
        <v>37</v>
      </c>
      <c r="O960" s="12">
        <f t="shared" si="121"/>
        <v>0.42045454545454547</v>
      </c>
      <c r="P960" s="9" t="s">
        <v>69</v>
      </c>
      <c r="Q960" s="9"/>
      <c r="R960" s="9"/>
      <c r="S960" s="9"/>
      <c r="T960" s="9"/>
      <c r="U960" s="9"/>
      <c r="V960" s="8"/>
      <c r="W960" s="11">
        <v>0.5</v>
      </c>
      <c r="X960" s="8">
        <v>80</v>
      </c>
      <c r="Y960" s="8">
        <v>50</v>
      </c>
      <c r="Z960" s="8">
        <v>25</v>
      </c>
      <c r="AA960" s="8">
        <v>5</v>
      </c>
      <c r="AB960" s="8">
        <v>0</v>
      </c>
      <c r="AC960" s="9">
        <f t="shared" si="125"/>
        <v>105</v>
      </c>
      <c r="AD960" s="12">
        <f t="shared" si="126"/>
        <v>0.65625</v>
      </c>
      <c r="AE960" s="9" t="s">
        <v>30</v>
      </c>
      <c r="AF960" s="8">
        <v>13</v>
      </c>
      <c r="AG960" s="8">
        <v>6</v>
      </c>
      <c r="AH960" s="8">
        <v>7</v>
      </c>
      <c r="AI960" s="8">
        <v>0</v>
      </c>
      <c r="AJ960" s="8">
        <v>0.46200000000000002</v>
      </c>
      <c r="AK960" s="13">
        <f t="shared" si="122"/>
        <v>0.6015625</v>
      </c>
      <c r="AL960" s="13">
        <f t="shared" si="123"/>
        <v>-0.18110795454545453</v>
      </c>
      <c r="AM960" s="14">
        <f t="shared" si="124"/>
        <v>-15.9375</v>
      </c>
    </row>
    <row r="961" spans="1:39" x14ac:dyDescent="0.2">
      <c r="A961" s="8"/>
      <c r="B961" s="8" t="s">
        <v>387</v>
      </c>
      <c r="C961" s="8" t="s">
        <v>404</v>
      </c>
      <c r="D961" s="9">
        <v>38</v>
      </c>
      <c r="E961" s="10" t="s">
        <v>28</v>
      </c>
      <c r="F961" s="10" t="s">
        <v>409</v>
      </c>
      <c r="G961" s="10" t="s">
        <v>409</v>
      </c>
      <c r="H961" s="11">
        <v>0.5</v>
      </c>
      <c r="I961" s="9">
        <v>84</v>
      </c>
      <c r="J961" s="9">
        <v>10</v>
      </c>
      <c r="K961" s="9">
        <v>70</v>
      </c>
      <c r="L961" s="9">
        <v>4</v>
      </c>
      <c r="M961" s="9"/>
      <c r="N961" s="9">
        <f t="shared" si="120"/>
        <v>24</v>
      </c>
      <c r="O961" s="12">
        <f t="shared" si="121"/>
        <v>0.14285714285714285</v>
      </c>
      <c r="P961" s="9" t="s">
        <v>69</v>
      </c>
      <c r="Q961" s="9"/>
      <c r="R961" s="9"/>
      <c r="S961" s="9"/>
      <c r="T961" s="9"/>
      <c r="U961" s="9"/>
      <c r="V961" s="8"/>
      <c r="W961" s="11">
        <v>0.5</v>
      </c>
      <c r="X961" s="8" t="s">
        <v>31</v>
      </c>
      <c r="Y961" s="8" t="s">
        <v>31</v>
      </c>
      <c r="Z961" s="8" t="s">
        <v>31</v>
      </c>
      <c r="AA961" s="8" t="s">
        <v>31</v>
      </c>
      <c r="AB961" s="8" t="s">
        <v>31</v>
      </c>
      <c r="AC961" s="9"/>
      <c r="AD961" s="12"/>
      <c r="AE961" s="9" t="s">
        <v>31</v>
      </c>
      <c r="AF961" s="8" t="s">
        <v>31</v>
      </c>
      <c r="AG961" s="8" t="s">
        <v>31</v>
      </c>
      <c r="AH961" s="8" t="s">
        <v>31</v>
      </c>
      <c r="AI961" s="8" t="s">
        <v>31</v>
      </c>
      <c r="AJ961" s="8" t="s">
        <v>31</v>
      </c>
      <c r="AK961" s="13">
        <f t="shared" si="122"/>
        <v>0.33400000000000002</v>
      </c>
      <c r="AL961" s="13">
        <f t="shared" si="123"/>
        <v>-0.19114285714285717</v>
      </c>
      <c r="AM961" s="14">
        <f t="shared" si="124"/>
        <v>-32.112000000000002</v>
      </c>
    </row>
    <row r="962" spans="1:39" x14ac:dyDescent="0.2">
      <c r="A962" s="8"/>
      <c r="B962" s="8" t="s">
        <v>400</v>
      </c>
      <c r="C962" s="8" t="s">
        <v>404</v>
      </c>
      <c r="D962" s="9">
        <v>60</v>
      </c>
      <c r="E962" s="10" t="s">
        <v>28</v>
      </c>
      <c r="F962" s="10" t="s">
        <v>207</v>
      </c>
      <c r="G962" s="10" t="s">
        <v>207</v>
      </c>
      <c r="H962" s="11">
        <v>0.5</v>
      </c>
      <c r="I962" s="9">
        <v>84</v>
      </c>
      <c r="J962" s="9">
        <v>36</v>
      </c>
      <c r="K962" s="9">
        <v>37</v>
      </c>
      <c r="L962" s="9">
        <v>11</v>
      </c>
      <c r="M962" s="9"/>
      <c r="N962" s="9">
        <f t="shared" si="120"/>
        <v>83</v>
      </c>
      <c r="O962" s="12">
        <f t="shared" si="121"/>
        <v>0.49404761904761907</v>
      </c>
      <c r="P962" s="9" t="s">
        <v>72</v>
      </c>
      <c r="Q962" s="9"/>
      <c r="R962" s="9"/>
      <c r="S962" s="9"/>
      <c r="T962" s="9"/>
      <c r="U962" s="9"/>
      <c r="V962" s="8"/>
      <c r="W962" s="11">
        <v>0.5</v>
      </c>
      <c r="X962" s="8">
        <v>80</v>
      </c>
      <c r="Y962" s="8">
        <v>32</v>
      </c>
      <c r="Z962" s="8">
        <v>37</v>
      </c>
      <c r="AA962" s="8">
        <v>11</v>
      </c>
      <c r="AB962" s="8">
        <v>0</v>
      </c>
      <c r="AC962" s="9">
        <f t="shared" ref="AC962:AC967" si="127">2*Y962+AA962+AB962</f>
        <v>75</v>
      </c>
      <c r="AD962" s="12">
        <f t="shared" ref="AD962:AD967" si="128">AC962/SUM(Y962:AB962)/2</f>
        <v>0.46875</v>
      </c>
      <c r="AE962" s="9" t="s">
        <v>69</v>
      </c>
      <c r="AF962" s="8"/>
      <c r="AG962" s="8"/>
      <c r="AH962" s="8"/>
      <c r="AI962" s="8"/>
      <c r="AJ962" s="8"/>
      <c r="AK962" s="13">
        <f t="shared" si="122"/>
        <v>0.47968749999999999</v>
      </c>
      <c r="AL962" s="13">
        <f t="shared" si="123"/>
        <v>1.436011904761908E-2</v>
      </c>
      <c r="AM962" s="14">
        <f t="shared" si="124"/>
        <v>2.4125000000000085</v>
      </c>
    </row>
    <row r="963" spans="1:39" x14ac:dyDescent="0.2">
      <c r="A963" s="8"/>
      <c r="B963" s="8" t="s">
        <v>210</v>
      </c>
      <c r="C963" s="8" t="s">
        <v>404</v>
      </c>
      <c r="D963" s="9">
        <v>59</v>
      </c>
      <c r="E963" s="10" t="s">
        <v>28</v>
      </c>
      <c r="F963" s="10" t="s">
        <v>208</v>
      </c>
      <c r="G963" s="10" t="s">
        <v>208</v>
      </c>
      <c r="H963" s="11">
        <v>0.5</v>
      </c>
      <c r="I963" s="9">
        <v>84</v>
      </c>
      <c r="J963" s="9">
        <v>56</v>
      </c>
      <c r="K963" s="9">
        <v>21</v>
      </c>
      <c r="L963" s="9">
        <v>7</v>
      </c>
      <c r="M963" s="9"/>
      <c r="N963" s="9">
        <f t="shared" ref="N963:N1026" si="129">2*J963+L963+M963</f>
        <v>119</v>
      </c>
      <c r="O963" s="12">
        <f t="shared" ref="O963:O1026" si="130">N963/SUM(J963:M963)/2</f>
        <v>0.70833333333333337</v>
      </c>
      <c r="P963" s="9" t="s">
        <v>30</v>
      </c>
      <c r="Q963" s="9">
        <v>12</v>
      </c>
      <c r="R963" s="9">
        <v>7</v>
      </c>
      <c r="S963" s="9">
        <v>5</v>
      </c>
      <c r="T963" s="9">
        <v>0</v>
      </c>
      <c r="U963" s="9">
        <v>0.58299999999999996</v>
      </c>
      <c r="V963" s="8"/>
      <c r="W963" s="11">
        <v>0.5</v>
      </c>
      <c r="X963" s="8">
        <v>80</v>
      </c>
      <c r="Y963" s="8">
        <v>39</v>
      </c>
      <c r="Z963" s="8">
        <v>32</v>
      </c>
      <c r="AA963" s="8">
        <v>9</v>
      </c>
      <c r="AB963" s="8">
        <v>0</v>
      </c>
      <c r="AC963" s="9">
        <f t="shared" si="127"/>
        <v>87</v>
      </c>
      <c r="AD963" s="12">
        <f t="shared" si="128"/>
        <v>0.54374999999999996</v>
      </c>
      <c r="AE963" s="9" t="s">
        <v>39</v>
      </c>
      <c r="AF963" s="8">
        <v>21</v>
      </c>
      <c r="AG963" s="8">
        <v>16</v>
      </c>
      <c r="AH963" s="8">
        <v>5</v>
      </c>
      <c r="AI963" s="8">
        <v>0</v>
      </c>
      <c r="AJ963" s="8">
        <v>0.76200000000000001</v>
      </c>
      <c r="AK963" s="13">
        <f t="shared" ref="AK963:AK1026" si="131">IF(X963&lt;&gt;" ",(AD963-$AO$1*(AD963-W963))*(H963/W963),$AO$2)</f>
        <v>0.5284375</v>
      </c>
      <c r="AL963" s="13">
        <f t="shared" ref="AL963:AL1026" si="132">O963-AK963</f>
        <v>0.17989583333333337</v>
      </c>
      <c r="AM963" s="14">
        <f t="shared" ref="AM963:AM1026" si="133">N963-AK963*I963*2</f>
        <v>30.222499999999997</v>
      </c>
    </row>
    <row r="964" spans="1:39" x14ac:dyDescent="0.2">
      <c r="A964" s="8"/>
      <c r="B964" s="8" t="s">
        <v>381</v>
      </c>
      <c r="C964" s="8" t="s">
        <v>404</v>
      </c>
      <c r="D964" s="9">
        <v>44</v>
      </c>
      <c r="E964" s="10" t="s">
        <v>28</v>
      </c>
      <c r="F964" s="10" t="s">
        <v>308</v>
      </c>
      <c r="G964" s="10" t="s">
        <v>309</v>
      </c>
      <c r="H964" s="11">
        <v>0.5</v>
      </c>
      <c r="I964" s="9">
        <v>84</v>
      </c>
      <c r="J964" s="9">
        <v>47</v>
      </c>
      <c r="K964" s="9">
        <v>27</v>
      </c>
      <c r="L964" s="9">
        <v>10</v>
      </c>
      <c r="M964" s="9"/>
      <c r="N964" s="9">
        <f t="shared" si="129"/>
        <v>104</v>
      </c>
      <c r="O964" s="12">
        <f t="shared" si="130"/>
        <v>0.61904761904761907</v>
      </c>
      <c r="P964" s="9" t="s">
        <v>43</v>
      </c>
      <c r="Q964" s="9">
        <v>6</v>
      </c>
      <c r="R964" s="9">
        <v>2</v>
      </c>
      <c r="S964" s="9">
        <v>4</v>
      </c>
      <c r="T964" s="9">
        <v>0</v>
      </c>
      <c r="U964" s="9">
        <v>0.33300000000000002</v>
      </c>
      <c r="V964" s="8"/>
      <c r="W964" s="11">
        <v>0.5</v>
      </c>
      <c r="X964" s="8">
        <v>80</v>
      </c>
      <c r="Y964" s="8">
        <v>20</v>
      </c>
      <c r="Z964" s="8">
        <v>48</v>
      </c>
      <c r="AA964" s="8">
        <v>12</v>
      </c>
      <c r="AB964" s="8">
        <v>0</v>
      </c>
      <c r="AC964" s="9">
        <f t="shared" si="127"/>
        <v>52</v>
      </c>
      <c r="AD964" s="12">
        <f t="shared" si="128"/>
        <v>0.32500000000000001</v>
      </c>
      <c r="AE964" s="9" t="s">
        <v>72</v>
      </c>
      <c r="AF964" s="8"/>
      <c r="AG964" s="8"/>
      <c r="AH964" s="8"/>
      <c r="AI964" s="8"/>
      <c r="AJ964" s="8"/>
      <c r="AK964" s="13">
        <f t="shared" si="131"/>
        <v>0.38624999999999998</v>
      </c>
      <c r="AL964" s="13">
        <f t="shared" si="132"/>
        <v>0.23279761904761909</v>
      </c>
      <c r="AM964" s="14">
        <f t="shared" si="133"/>
        <v>39.11</v>
      </c>
    </row>
    <row r="965" spans="1:39" x14ac:dyDescent="0.2">
      <c r="A965" s="8"/>
      <c r="B965" s="8" t="s">
        <v>401</v>
      </c>
      <c r="C965" s="8" t="s">
        <v>404</v>
      </c>
      <c r="D965" s="9">
        <v>53</v>
      </c>
      <c r="E965" s="10" t="s">
        <v>28</v>
      </c>
      <c r="F965" s="10" t="s">
        <v>402</v>
      </c>
      <c r="G965" s="10" t="s">
        <v>402</v>
      </c>
      <c r="H965" s="11">
        <v>0.5</v>
      </c>
      <c r="I965" s="9">
        <v>84</v>
      </c>
      <c r="J965" s="9">
        <v>11</v>
      </c>
      <c r="K965" s="9">
        <v>71</v>
      </c>
      <c r="L965" s="9">
        <v>2</v>
      </c>
      <c r="M965" s="9"/>
      <c r="N965" s="9">
        <f t="shared" si="129"/>
        <v>24</v>
      </c>
      <c r="O965" s="12">
        <f t="shared" si="130"/>
        <v>0.14285714285714285</v>
      </c>
      <c r="P965" s="9" t="s">
        <v>69</v>
      </c>
      <c r="Q965" s="9"/>
      <c r="R965" s="9"/>
      <c r="S965" s="9"/>
      <c r="T965" s="9"/>
      <c r="U965" s="9"/>
      <c r="V965" s="8"/>
      <c r="W965" s="11">
        <v>0.5</v>
      </c>
      <c r="X965" s="8">
        <v>80</v>
      </c>
      <c r="Y965" s="8">
        <v>17</v>
      </c>
      <c r="Z965" s="8">
        <v>58</v>
      </c>
      <c r="AA965" s="8">
        <v>5</v>
      </c>
      <c r="AB965" s="8">
        <v>0</v>
      </c>
      <c r="AC965" s="9">
        <f t="shared" si="127"/>
        <v>39</v>
      </c>
      <c r="AD965" s="12">
        <f t="shared" si="128"/>
        <v>0.24374999999999999</v>
      </c>
      <c r="AE965" s="9" t="s">
        <v>69</v>
      </c>
      <c r="AF965" s="8"/>
      <c r="AG965" s="8"/>
      <c r="AH965" s="8"/>
      <c r="AI965" s="8"/>
      <c r="AJ965" s="8"/>
      <c r="AK965" s="13">
        <f t="shared" si="131"/>
        <v>0.3334375</v>
      </c>
      <c r="AL965" s="13">
        <f t="shared" si="132"/>
        <v>-0.19058035714285715</v>
      </c>
      <c r="AM965" s="14">
        <f t="shared" si="133"/>
        <v>-32.017499999999998</v>
      </c>
    </row>
    <row r="966" spans="1:39" x14ac:dyDescent="0.2">
      <c r="A966" s="8"/>
      <c r="B966" s="8" t="s">
        <v>292</v>
      </c>
      <c r="C966" s="8" t="s">
        <v>404</v>
      </c>
      <c r="D966" s="9">
        <v>49</v>
      </c>
      <c r="E966" s="10" t="s">
        <v>28</v>
      </c>
      <c r="F966" s="10" t="s">
        <v>209</v>
      </c>
      <c r="G966" s="10" t="s">
        <v>209</v>
      </c>
      <c r="H966" s="11">
        <v>0.5</v>
      </c>
      <c r="I966" s="9">
        <v>73</v>
      </c>
      <c r="J966" s="9">
        <v>33</v>
      </c>
      <c r="K966" s="9">
        <v>30</v>
      </c>
      <c r="L966" s="9">
        <v>10</v>
      </c>
      <c r="M966" s="9"/>
      <c r="N966" s="9">
        <f t="shared" si="129"/>
        <v>76</v>
      </c>
      <c r="O966" s="12">
        <f t="shared" si="130"/>
        <v>0.52054794520547942</v>
      </c>
      <c r="P966" s="9" t="s">
        <v>35</v>
      </c>
      <c r="Q966" s="9">
        <v>11</v>
      </c>
      <c r="R966" s="9">
        <v>7</v>
      </c>
      <c r="S966" s="9">
        <v>4</v>
      </c>
      <c r="T966" s="9">
        <v>0</v>
      </c>
      <c r="U966" s="9">
        <v>0.63600000000000001</v>
      </c>
      <c r="V966" s="8"/>
      <c r="W966" s="11">
        <v>0.5</v>
      </c>
      <c r="X966" s="8">
        <v>80</v>
      </c>
      <c r="Y966" s="8">
        <v>36</v>
      </c>
      <c r="Z966" s="8">
        <v>33</v>
      </c>
      <c r="AA966" s="8">
        <v>11</v>
      </c>
      <c r="AB966" s="8">
        <v>0</v>
      </c>
      <c r="AC966" s="9">
        <f t="shared" si="127"/>
        <v>83</v>
      </c>
      <c r="AD966" s="12">
        <f t="shared" si="128"/>
        <v>0.51875000000000004</v>
      </c>
      <c r="AE966" s="9" t="s">
        <v>39</v>
      </c>
      <c r="AF966" s="8">
        <v>6</v>
      </c>
      <c r="AG966" s="8">
        <v>2</v>
      </c>
      <c r="AH966" s="8">
        <v>4</v>
      </c>
      <c r="AI966" s="8">
        <v>0</v>
      </c>
      <c r="AJ966" s="8">
        <v>0.33300000000000002</v>
      </c>
      <c r="AK966" s="13">
        <f t="shared" si="131"/>
        <v>0.51218750000000002</v>
      </c>
      <c r="AL966" s="13">
        <f t="shared" si="132"/>
        <v>8.3604452054794054E-3</v>
      </c>
      <c r="AM966" s="14">
        <f t="shared" si="133"/>
        <v>1.2206249999999983</v>
      </c>
    </row>
    <row r="967" spans="1:39" x14ac:dyDescent="0.2">
      <c r="A967" s="8"/>
      <c r="B967" s="8" t="s">
        <v>410</v>
      </c>
      <c r="C967" s="8" t="s">
        <v>404</v>
      </c>
      <c r="D967" s="9">
        <v>49</v>
      </c>
      <c r="E967" s="10" t="s">
        <v>28</v>
      </c>
      <c r="F967" s="10" t="s">
        <v>209</v>
      </c>
      <c r="G967" s="10" t="s">
        <v>209</v>
      </c>
      <c r="H967" s="11">
        <v>0.5</v>
      </c>
      <c r="I967" s="9">
        <v>11</v>
      </c>
      <c r="J967" s="9">
        <v>4</v>
      </c>
      <c r="K967" s="9">
        <v>6</v>
      </c>
      <c r="L967" s="9">
        <v>1</v>
      </c>
      <c r="M967" s="9"/>
      <c r="N967" s="9">
        <f t="shared" si="129"/>
        <v>9</v>
      </c>
      <c r="O967" s="12">
        <f t="shared" si="130"/>
        <v>0.40909090909090912</v>
      </c>
      <c r="P967" s="9" t="s">
        <v>35</v>
      </c>
      <c r="Q967" s="9"/>
      <c r="R967" s="9"/>
      <c r="S967" s="9"/>
      <c r="T967" s="9"/>
      <c r="U967" s="9"/>
      <c r="V967" s="8"/>
      <c r="W967" s="11">
        <v>0.5</v>
      </c>
      <c r="X967" s="8">
        <v>80</v>
      </c>
      <c r="Y967" s="8">
        <v>36</v>
      </c>
      <c r="Z967" s="8">
        <v>33</v>
      </c>
      <c r="AA967" s="8">
        <v>11</v>
      </c>
      <c r="AB967" s="8">
        <v>0</v>
      </c>
      <c r="AC967" s="9">
        <f t="shared" si="127"/>
        <v>83</v>
      </c>
      <c r="AD967" s="12">
        <f t="shared" si="128"/>
        <v>0.51875000000000004</v>
      </c>
      <c r="AE967" s="9" t="s">
        <v>39</v>
      </c>
      <c r="AF967" s="8">
        <v>6</v>
      </c>
      <c r="AG967" s="8">
        <v>2</v>
      </c>
      <c r="AH967" s="8">
        <v>4</v>
      </c>
      <c r="AI967" s="8">
        <v>0</v>
      </c>
      <c r="AJ967" s="8">
        <v>0.33300000000000002</v>
      </c>
      <c r="AK967" s="13">
        <f t="shared" si="131"/>
        <v>0.51218750000000002</v>
      </c>
      <c r="AL967" s="13">
        <f t="shared" si="132"/>
        <v>-0.1030965909090909</v>
      </c>
      <c r="AM967" s="14">
        <f t="shared" si="133"/>
        <v>-2.2681250000000013</v>
      </c>
    </row>
    <row r="968" spans="1:39" x14ac:dyDescent="0.2">
      <c r="A968" s="8"/>
      <c r="B968" s="8" t="s">
        <v>374</v>
      </c>
      <c r="C968" s="8" t="s">
        <v>404</v>
      </c>
      <c r="D968" s="9">
        <v>49</v>
      </c>
      <c r="E968" s="10" t="s">
        <v>28</v>
      </c>
      <c r="F968" s="10" t="s">
        <v>411</v>
      </c>
      <c r="G968" s="10" t="s">
        <v>411</v>
      </c>
      <c r="H968" s="11">
        <v>0.5</v>
      </c>
      <c r="I968" s="9">
        <v>84</v>
      </c>
      <c r="J968" s="9">
        <v>23</v>
      </c>
      <c r="K968" s="9">
        <v>54</v>
      </c>
      <c r="L968" s="9">
        <v>7</v>
      </c>
      <c r="M968" s="9"/>
      <c r="N968" s="9">
        <f t="shared" si="129"/>
        <v>53</v>
      </c>
      <c r="O968" s="12">
        <f t="shared" si="130"/>
        <v>0.31547619047619047</v>
      </c>
      <c r="P968" s="9" t="s">
        <v>69</v>
      </c>
      <c r="Q968" s="9"/>
      <c r="R968" s="9"/>
      <c r="S968" s="9"/>
      <c r="T968" s="9"/>
      <c r="U968" s="9"/>
      <c r="V968" s="8"/>
      <c r="W968" s="11">
        <v>0.5</v>
      </c>
      <c r="X968" s="8" t="s">
        <v>31</v>
      </c>
      <c r="Y968" s="8" t="s">
        <v>31</v>
      </c>
      <c r="Z968" s="8" t="s">
        <v>31</v>
      </c>
      <c r="AA968" s="8" t="s">
        <v>31</v>
      </c>
      <c r="AB968" s="8" t="s">
        <v>31</v>
      </c>
      <c r="AC968" s="9"/>
      <c r="AD968" s="12"/>
      <c r="AE968" s="9" t="s">
        <v>31</v>
      </c>
      <c r="AF968" s="8" t="s">
        <v>31</v>
      </c>
      <c r="AG968" s="8" t="s">
        <v>31</v>
      </c>
      <c r="AH968" s="8" t="s">
        <v>31</v>
      </c>
      <c r="AI968" s="8" t="s">
        <v>31</v>
      </c>
      <c r="AJ968" s="8" t="s">
        <v>31</v>
      </c>
      <c r="AK968" s="13">
        <f t="shared" si="131"/>
        <v>0.33400000000000002</v>
      </c>
      <c r="AL968" s="13">
        <f t="shared" si="132"/>
        <v>-1.8523809523809553E-2</v>
      </c>
      <c r="AM968" s="14">
        <f t="shared" si="133"/>
        <v>-3.1120000000000019</v>
      </c>
    </row>
    <row r="969" spans="1:39" x14ac:dyDescent="0.2">
      <c r="A969" s="8"/>
      <c r="B969" s="8" t="s">
        <v>382</v>
      </c>
      <c r="C969" s="8" t="s">
        <v>404</v>
      </c>
      <c r="D969" s="9">
        <v>40</v>
      </c>
      <c r="E969" s="10" t="s">
        <v>28</v>
      </c>
      <c r="F969" s="10" t="s">
        <v>41</v>
      </c>
      <c r="G969" s="10" t="s">
        <v>41</v>
      </c>
      <c r="H969" s="11">
        <v>0.5</v>
      </c>
      <c r="I969" s="9">
        <v>84</v>
      </c>
      <c r="J969" s="9">
        <v>44</v>
      </c>
      <c r="K969" s="9">
        <v>29</v>
      </c>
      <c r="L969" s="9">
        <v>11</v>
      </c>
      <c r="M969" s="9"/>
      <c r="N969" s="9">
        <f t="shared" si="129"/>
        <v>99</v>
      </c>
      <c r="O969" s="12">
        <f t="shared" si="130"/>
        <v>0.5892857142857143</v>
      </c>
      <c r="P969" s="9" t="s">
        <v>39</v>
      </c>
      <c r="Q969" s="9">
        <v>21</v>
      </c>
      <c r="R969" s="9">
        <v>11</v>
      </c>
      <c r="S969" s="9">
        <v>10</v>
      </c>
      <c r="T969" s="9">
        <v>0</v>
      </c>
      <c r="U969" s="9">
        <v>0.52400000000000002</v>
      </c>
      <c r="V969" s="8" t="s">
        <v>99</v>
      </c>
      <c r="W969" s="11">
        <v>0.5</v>
      </c>
      <c r="X969" s="8">
        <v>80</v>
      </c>
      <c r="Y969" s="8">
        <v>30</v>
      </c>
      <c r="Z969" s="8">
        <v>43</v>
      </c>
      <c r="AA969" s="8">
        <v>7</v>
      </c>
      <c r="AB969" s="8">
        <v>0</v>
      </c>
      <c r="AC969" s="9">
        <f t="shared" ref="AC969:AC980" si="134">2*Y969+AA969+AB969</f>
        <v>67</v>
      </c>
      <c r="AD969" s="12">
        <f t="shared" ref="AD969:AD980" si="135">AC969/SUM(Y969:AB969)/2</f>
        <v>0.41875000000000001</v>
      </c>
      <c r="AE969" s="9" t="s">
        <v>72</v>
      </c>
      <c r="AF969" s="8"/>
      <c r="AG969" s="8"/>
      <c r="AH969" s="8"/>
      <c r="AI969" s="8"/>
      <c r="AJ969" s="8"/>
      <c r="AK969" s="13">
        <f t="shared" si="131"/>
        <v>0.44718750000000002</v>
      </c>
      <c r="AL969" s="13">
        <f t="shared" si="132"/>
        <v>0.14209821428571429</v>
      </c>
      <c r="AM969" s="14">
        <f t="shared" si="133"/>
        <v>23.872500000000002</v>
      </c>
    </row>
    <row r="970" spans="1:39" x14ac:dyDescent="0.2">
      <c r="A970" s="8"/>
      <c r="B970" s="8" t="s">
        <v>296</v>
      </c>
      <c r="C970" s="8" t="s">
        <v>404</v>
      </c>
      <c r="D970" s="9">
        <v>50</v>
      </c>
      <c r="E970" s="10" t="s">
        <v>28</v>
      </c>
      <c r="F970" s="10" t="s">
        <v>233</v>
      </c>
      <c r="G970" s="10" t="s">
        <v>233</v>
      </c>
      <c r="H970" s="11">
        <v>0.5</v>
      </c>
      <c r="I970" s="9">
        <v>84</v>
      </c>
      <c r="J970" s="9">
        <v>46</v>
      </c>
      <c r="K970" s="9">
        <v>29</v>
      </c>
      <c r="L970" s="9">
        <v>9</v>
      </c>
      <c r="M970" s="9"/>
      <c r="N970" s="9">
        <f t="shared" si="129"/>
        <v>101</v>
      </c>
      <c r="O970" s="12">
        <f t="shared" si="130"/>
        <v>0.60119047619047616</v>
      </c>
      <c r="P970" s="9" t="s">
        <v>30</v>
      </c>
      <c r="Q970" s="9">
        <v>12</v>
      </c>
      <c r="R970" s="9">
        <v>6</v>
      </c>
      <c r="S970" s="9">
        <v>6</v>
      </c>
      <c r="T970" s="9">
        <v>0</v>
      </c>
      <c r="U970" s="9">
        <v>0.5</v>
      </c>
      <c r="V970" s="8"/>
      <c r="W970" s="11">
        <v>0.5</v>
      </c>
      <c r="X970" s="8">
        <v>80</v>
      </c>
      <c r="Y970" s="8">
        <v>42</v>
      </c>
      <c r="Z970" s="8">
        <v>26</v>
      </c>
      <c r="AA970" s="8">
        <v>12</v>
      </c>
      <c r="AB970" s="8">
        <v>0</v>
      </c>
      <c r="AC970" s="9">
        <f t="shared" si="134"/>
        <v>96</v>
      </c>
      <c r="AD970" s="12">
        <f t="shared" si="135"/>
        <v>0.6</v>
      </c>
      <c r="AE970" s="9" t="s">
        <v>30</v>
      </c>
      <c r="AF970" s="8">
        <v>13</v>
      </c>
      <c r="AG970" s="8">
        <v>6</v>
      </c>
      <c r="AH970" s="8">
        <v>7</v>
      </c>
      <c r="AI970" s="8">
        <v>0</v>
      </c>
      <c r="AJ970" s="8">
        <v>0.46200000000000002</v>
      </c>
      <c r="AK970" s="13">
        <f t="shared" si="131"/>
        <v>0.56499999999999995</v>
      </c>
      <c r="AL970" s="13">
        <f t="shared" si="132"/>
        <v>3.6190476190476217E-2</v>
      </c>
      <c r="AM970" s="14">
        <f t="shared" si="133"/>
        <v>6.0800000000000125</v>
      </c>
    </row>
    <row r="971" spans="1:39" x14ac:dyDescent="0.2">
      <c r="A971" s="8"/>
      <c r="B971" s="8" t="s">
        <v>403</v>
      </c>
      <c r="C971" s="8" t="s">
        <v>404</v>
      </c>
      <c r="D971" s="9">
        <v>38</v>
      </c>
      <c r="E971" s="10" t="s">
        <v>28</v>
      </c>
      <c r="F971" s="10" t="s">
        <v>313</v>
      </c>
      <c r="G971" s="10" t="s">
        <v>314</v>
      </c>
      <c r="H971" s="11">
        <v>0.5</v>
      </c>
      <c r="I971" s="9">
        <v>84</v>
      </c>
      <c r="J971" s="9">
        <v>40</v>
      </c>
      <c r="K971" s="9">
        <v>37</v>
      </c>
      <c r="L971" s="9">
        <v>7</v>
      </c>
      <c r="M971" s="9"/>
      <c r="N971" s="9">
        <f t="shared" si="129"/>
        <v>87</v>
      </c>
      <c r="O971" s="12">
        <f t="shared" si="130"/>
        <v>0.5178571428571429</v>
      </c>
      <c r="P971" s="9" t="s">
        <v>35</v>
      </c>
      <c r="Q971" s="9">
        <v>6</v>
      </c>
      <c r="R971" s="9">
        <v>2</v>
      </c>
      <c r="S971" s="9">
        <v>4</v>
      </c>
      <c r="T971" s="9">
        <v>0</v>
      </c>
      <c r="U971" s="9">
        <v>0.33300000000000002</v>
      </c>
      <c r="V971" s="8"/>
      <c r="W971" s="11">
        <v>0.5</v>
      </c>
      <c r="X971" s="8">
        <v>80</v>
      </c>
      <c r="Y971" s="8">
        <v>33</v>
      </c>
      <c r="Z971" s="8">
        <v>32</v>
      </c>
      <c r="AA971" s="8">
        <v>15</v>
      </c>
      <c r="AB971" s="8">
        <v>0</v>
      </c>
      <c r="AC971" s="9">
        <f t="shared" si="134"/>
        <v>81</v>
      </c>
      <c r="AD971" s="12">
        <f t="shared" si="135"/>
        <v>0.50624999999999998</v>
      </c>
      <c r="AE971" s="9" t="s">
        <v>35</v>
      </c>
      <c r="AF971" s="8">
        <v>7</v>
      </c>
      <c r="AG971" s="8">
        <v>3</v>
      </c>
      <c r="AH971" s="8">
        <v>4</v>
      </c>
      <c r="AI971" s="8">
        <v>0</v>
      </c>
      <c r="AJ971" s="8">
        <v>0.42899999999999999</v>
      </c>
      <c r="AK971" s="13">
        <f t="shared" si="131"/>
        <v>0.50406249999999997</v>
      </c>
      <c r="AL971" s="13">
        <f t="shared" si="132"/>
        <v>1.3794642857142936E-2</v>
      </c>
      <c r="AM971" s="14">
        <f t="shared" si="133"/>
        <v>2.3175000000000097</v>
      </c>
    </row>
    <row r="972" spans="1:39" x14ac:dyDescent="0.2">
      <c r="A972" s="8"/>
      <c r="B972" s="8" t="s">
        <v>392</v>
      </c>
      <c r="C972" s="8" t="s">
        <v>404</v>
      </c>
      <c r="D972" s="9">
        <v>42</v>
      </c>
      <c r="E972" s="10" t="s">
        <v>28</v>
      </c>
      <c r="F972" s="10" t="s">
        <v>267</v>
      </c>
      <c r="G972" s="10" t="s">
        <v>267</v>
      </c>
      <c r="H972" s="11">
        <v>0.5</v>
      </c>
      <c r="I972" s="9">
        <v>84</v>
      </c>
      <c r="J972" s="9">
        <v>43</v>
      </c>
      <c r="K972" s="9">
        <v>34</v>
      </c>
      <c r="L972" s="9">
        <v>7</v>
      </c>
      <c r="M972" s="9"/>
      <c r="N972" s="9">
        <f t="shared" si="129"/>
        <v>93</v>
      </c>
      <c r="O972" s="12">
        <f t="shared" si="130"/>
        <v>0.5535714285714286</v>
      </c>
      <c r="P972" s="9" t="s">
        <v>43</v>
      </c>
      <c r="Q972" s="9">
        <v>6</v>
      </c>
      <c r="R972" s="9">
        <v>2</v>
      </c>
      <c r="S972" s="9">
        <v>4</v>
      </c>
      <c r="T972" s="9">
        <v>0</v>
      </c>
      <c r="U972" s="9">
        <v>0.33300000000000002</v>
      </c>
      <c r="V972" s="8"/>
      <c r="W972" s="11">
        <v>0.5</v>
      </c>
      <c r="X972" s="8">
        <v>80</v>
      </c>
      <c r="Y972" s="8">
        <v>45</v>
      </c>
      <c r="Z972" s="8">
        <v>27</v>
      </c>
      <c r="AA972" s="8">
        <v>8</v>
      </c>
      <c r="AB972" s="8">
        <v>0</v>
      </c>
      <c r="AC972" s="9">
        <f t="shared" si="134"/>
        <v>98</v>
      </c>
      <c r="AD972" s="12">
        <f t="shared" si="135"/>
        <v>0.61250000000000004</v>
      </c>
      <c r="AE972" s="9" t="s">
        <v>43</v>
      </c>
      <c r="AF972" s="8">
        <v>7</v>
      </c>
      <c r="AG972" s="8">
        <v>3</v>
      </c>
      <c r="AH972" s="8">
        <v>4</v>
      </c>
      <c r="AI972" s="8">
        <v>0</v>
      </c>
      <c r="AJ972" s="8">
        <v>0.42899999999999999</v>
      </c>
      <c r="AK972" s="13">
        <f t="shared" si="131"/>
        <v>0.573125</v>
      </c>
      <c r="AL972" s="13">
        <f t="shared" si="132"/>
        <v>-1.9553571428571392E-2</v>
      </c>
      <c r="AM972" s="14">
        <f t="shared" si="133"/>
        <v>-3.2849999999999966</v>
      </c>
    </row>
    <row r="973" spans="1:39" x14ac:dyDescent="0.2">
      <c r="A973" s="8"/>
      <c r="B973" s="8" t="s">
        <v>385</v>
      </c>
      <c r="C973" s="8" t="s">
        <v>412</v>
      </c>
      <c r="D973" s="9">
        <v>37</v>
      </c>
      <c r="E973" s="10" t="s">
        <v>28</v>
      </c>
      <c r="F973" s="10" t="s">
        <v>68</v>
      </c>
      <c r="G973" s="10" t="s">
        <v>68</v>
      </c>
      <c r="H973" s="11">
        <v>0.5</v>
      </c>
      <c r="I973" s="9">
        <v>84</v>
      </c>
      <c r="J973" s="9">
        <v>42</v>
      </c>
      <c r="K973" s="9">
        <v>29</v>
      </c>
      <c r="L973" s="9">
        <v>13</v>
      </c>
      <c r="M973" s="9"/>
      <c r="N973" s="9">
        <f t="shared" si="129"/>
        <v>97</v>
      </c>
      <c r="O973" s="12">
        <f t="shared" si="130"/>
        <v>0.57738095238095233</v>
      </c>
      <c r="P973" s="9" t="s">
        <v>43</v>
      </c>
      <c r="Q973" s="9">
        <v>13</v>
      </c>
      <c r="R973" s="9">
        <v>6</v>
      </c>
      <c r="S973" s="9">
        <v>7</v>
      </c>
      <c r="T973" s="9">
        <v>0</v>
      </c>
      <c r="U973" s="9">
        <v>0.46200000000000002</v>
      </c>
      <c r="V973" s="8"/>
      <c r="W973" s="11">
        <v>0.5</v>
      </c>
      <c r="X973" s="8">
        <v>84</v>
      </c>
      <c r="Y973" s="8">
        <v>51</v>
      </c>
      <c r="Z973" s="8">
        <v>26</v>
      </c>
      <c r="AA973" s="8">
        <v>7</v>
      </c>
      <c r="AB973" s="8">
        <v>0</v>
      </c>
      <c r="AC973" s="9">
        <f t="shared" si="134"/>
        <v>109</v>
      </c>
      <c r="AD973" s="12">
        <f t="shared" si="135"/>
        <v>0.64880952380952384</v>
      </c>
      <c r="AE973" s="9" t="s">
        <v>30</v>
      </c>
      <c r="AF973" s="8">
        <v>4</v>
      </c>
      <c r="AG973" s="8">
        <v>0</v>
      </c>
      <c r="AH973" s="8">
        <v>4</v>
      </c>
      <c r="AI973" s="8">
        <v>0</v>
      </c>
      <c r="AJ973" s="8">
        <v>0</v>
      </c>
      <c r="AK973" s="13">
        <f t="shared" si="131"/>
        <v>0.59672619047619047</v>
      </c>
      <c r="AL973" s="13">
        <f t="shared" si="132"/>
        <v>-1.9345238095238138E-2</v>
      </c>
      <c r="AM973" s="14">
        <f t="shared" si="133"/>
        <v>-3.25</v>
      </c>
    </row>
    <row r="974" spans="1:39" x14ac:dyDescent="0.2">
      <c r="A974" s="8"/>
      <c r="B974" s="8" t="s">
        <v>213</v>
      </c>
      <c r="C974" s="8" t="s">
        <v>412</v>
      </c>
      <c r="D974" s="9">
        <v>59</v>
      </c>
      <c r="E974" s="10" t="s">
        <v>28</v>
      </c>
      <c r="F974" s="10" t="s">
        <v>225</v>
      </c>
      <c r="G974" s="10" t="s">
        <v>225</v>
      </c>
      <c r="H974" s="11">
        <v>0.5</v>
      </c>
      <c r="I974" s="9">
        <v>84</v>
      </c>
      <c r="J974" s="9">
        <v>43</v>
      </c>
      <c r="K974" s="9">
        <v>32</v>
      </c>
      <c r="L974" s="9">
        <v>9</v>
      </c>
      <c r="M974" s="9"/>
      <c r="N974" s="9">
        <f t="shared" si="129"/>
        <v>95</v>
      </c>
      <c r="O974" s="12">
        <f t="shared" si="130"/>
        <v>0.56547619047619047</v>
      </c>
      <c r="P974" s="9" t="s">
        <v>35</v>
      </c>
      <c r="Q974" s="9">
        <v>7</v>
      </c>
      <c r="R974" s="9">
        <v>3</v>
      </c>
      <c r="S974" s="9">
        <v>4</v>
      </c>
      <c r="T974" s="9">
        <v>0</v>
      </c>
      <c r="U974" s="9">
        <v>0.42899999999999999</v>
      </c>
      <c r="V974" s="8"/>
      <c r="W974" s="11">
        <v>0.5</v>
      </c>
      <c r="X974" s="8">
        <v>84</v>
      </c>
      <c r="Y974" s="8">
        <v>38</v>
      </c>
      <c r="Z974" s="8">
        <v>36</v>
      </c>
      <c r="AA974" s="8">
        <v>10</v>
      </c>
      <c r="AB974" s="8">
        <v>0</v>
      </c>
      <c r="AC974" s="9">
        <f t="shared" si="134"/>
        <v>86</v>
      </c>
      <c r="AD974" s="12">
        <f t="shared" si="135"/>
        <v>0.51190476190476186</v>
      </c>
      <c r="AE974" s="9" t="s">
        <v>35</v>
      </c>
      <c r="AF974" s="8">
        <v>8</v>
      </c>
      <c r="AG974" s="8">
        <v>4</v>
      </c>
      <c r="AH974" s="8">
        <v>4</v>
      </c>
      <c r="AI974" s="8">
        <v>0</v>
      </c>
      <c r="AJ974" s="8">
        <v>0.5</v>
      </c>
      <c r="AK974" s="13">
        <f t="shared" si="131"/>
        <v>0.50773809523809521</v>
      </c>
      <c r="AL974" s="13">
        <f t="shared" si="132"/>
        <v>5.7738095238095255E-2</v>
      </c>
      <c r="AM974" s="14">
        <f t="shared" si="133"/>
        <v>9.7000000000000028</v>
      </c>
    </row>
    <row r="975" spans="1:39" x14ac:dyDescent="0.2">
      <c r="A975" s="8"/>
      <c r="B975" s="8" t="s">
        <v>405</v>
      </c>
      <c r="C975" s="8" t="s">
        <v>412</v>
      </c>
      <c r="D975" s="9">
        <v>46</v>
      </c>
      <c r="E975" s="10" t="s">
        <v>28</v>
      </c>
      <c r="F975" s="10" t="s">
        <v>240</v>
      </c>
      <c r="G975" s="10" t="s">
        <v>240</v>
      </c>
      <c r="H975" s="11">
        <v>0.5</v>
      </c>
      <c r="I975" s="9">
        <v>84</v>
      </c>
      <c r="J975" s="9">
        <v>42</v>
      </c>
      <c r="K975" s="9">
        <v>29</v>
      </c>
      <c r="L975" s="9">
        <v>13</v>
      </c>
      <c r="M975" s="9"/>
      <c r="N975" s="9">
        <f t="shared" si="129"/>
        <v>97</v>
      </c>
      <c r="O975" s="12">
        <f t="shared" si="130"/>
        <v>0.57738095238095233</v>
      </c>
      <c r="P975" s="9" t="s">
        <v>30</v>
      </c>
      <c r="Q975" s="9">
        <v>7</v>
      </c>
      <c r="R975" s="9">
        <v>3</v>
      </c>
      <c r="S975" s="9">
        <v>4</v>
      </c>
      <c r="T975" s="9">
        <v>0</v>
      </c>
      <c r="U975" s="9">
        <v>0.42899999999999999</v>
      </c>
      <c r="V975" s="8"/>
      <c r="W975" s="11">
        <v>0.5</v>
      </c>
      <c r="X975" s="8">
        <v>84</v>
      </c>
      <c r="Y975" s="8">
        <v>43</v>
      </c>
      <c r="Z975" s="8">
        <v>30</v>
      </c>
      <c r="AA975" s="8">
        <v>11</v>
      </c>
      <c r="AB975" s="8">
        <v>0</v>
      </c>
      <c r="AC975" s="9">
        <f t="shared" si="134"/>
        <v>97</v>
      </c>
      <c r="AD975" s="12">
        <f t="shared" si="135"/>
        <v>0.57738095238095233</v>
      </c>
      <c r="AE975" s="9" t="s">
        <v>43</v>
      </c>
      <c r="AF975" s="8">
        <v>6</v>
      </c>
      <c r="AG975" s="8">
        <v>2</v>
      </c>
      <c r="AH975" s="8">
        <v>4</v>
      </c>
      <c r="AI975" s="8">
        <v>0</v>
      </c>
      <c r="AJ975" s="8">
        <v>0.33300000000000002</v>
      </c>
      <c r="AK975" s="13">
        <f t="shared" si="131"/>
        <v>0.55029761904761898</v>
      </c>
      <c r="AL975" s="13">
        <f t="shared" si="132"/>
        <v>2.7083333333333348E-2</v>
      </c>
      <c r="AM975" s="14">
        <f t="shared" si="133"/>
        <v>4.5500000000000114</v>
      </c>
    </row>
    <row r="976" spans="1:39" x14ac:dyDescent="0.2">
      <c r="A976" s="8"/>
      <c r="B976" s="8" t="s">
        <v>406</v>
      </c>
      <c r="C976" s="8" t="s">
        <v>412</v>
      </c>
      <c r="D976" s="9">
        <v>35</v>
      </c>
      <c r="E976" s="10" t="s">
        <v>28</v>
      </c>
      <c r="F976" s="10" t="s">
        <v>84</v>
      </c>
      <c r="G976" s="10" t="s">
        <v>84</v>
      </c>
      <c r="H976" s="11">
        <v>0.5</v>
      </c>
      <c r="I976" s="9">
        <v>84</v>
      </c>
      <c r="J976" s="9">
        <v>39</v>
      </c>
      <c r="K976" s="9">
        <v>36</v>
      </c>
      <c r="L976" s="9">
        <v>9</v>
      </c>
      <c r="M976" s="9"/>
      <c r="N976" s="9">
        <f t="shared" si="129"/>
        <v>87</v>
      </c>
      <c r="O976" s="12">
        <f t="shared" si="130"/>
        <v>0.5178571428571429</v>
      </c>
      <c r="P976" s="9" t="s">
        <v>72</v>
      </c>
      <c r="Q976" s="9">
        <v>6</v>
      </c>
      <c r="R976" s="9">
        <v>2</v>
      </c>
      <c r="S976" s="9">
        <v>4</v>
      </c>
      <c r="T976" s="9">
        <v>0</v>
      </c>
      <c r="U976" s="9">
        <v>0.33300000000000002</v>
      </c>
      <c r="V976" s="8"/>
      <c r="W976" s="11">
        <v>0.5</v>
      </c>
      <c r="X976" s="8">
        <v>84</v>
      </c>
      <c r="Y976" s="8">
        <v>47</v>
      </c>
      <c r="Z976" s="8">
        <v>25</v>
      </c>
      <c r="AA976" s="8">
        <v>12</v>
      </c>
      <c r="AB976" s="8">
        <v>0</v>
      </c>
      <c r="AC976" s="9">
        <f t="shared" si="134"/>
        <v>106</v>
      </c>
      <c r="AD976" s="12">
        <f t="shared" si="135"/>
        <v>0.63095238095238093</v>
      </c>
      <c r="AE976" s="9" t="s">
        <v>30</v>
      </c>
      <c r="AF976" s="8">
        <v>4</v>
      </c>
      <c r="AG976" s="8">
        <v>0</v>
      </c>
      <c r="AH976" s="8">
        <v>4</v>
      </c>
      <c r="AI976" s="8">
        <v>0</v>
      </c>
      <c r="AJ976" s="8">
        <v>0</v>
      </c>
      <c r="AK976" s="13">
        <f t="shared" si="131"/>
        <v>0.58511904761904765</v>
      </c>
      <c r="AL976" s="13">
        <f t="shared" si="132"/>
        <v>-6.7261904761904745E-2</v>
      </c>
      <c r="AM976" s="14">
        <f t="shared" si="133"/>
        <v>-11.300000000000011</v>
      </c>
    </row>
    <row r="977" spans="1:39" x14ac:dyDescent="0.2">
      <c r="A977" s="8"/>
      <c r="B977" s="8" t="s">
        <v>395</v>
      </c>
      <c r="C977" s="8" t="s">
        <v>412</v>
      </c>
      <c r="D977" s="9">
        <v>40</v>
      </c>
      <c r="E977" s="10" t="s">
        <v>28</v>
      </c>
      <c r="F977" s="10" t="s">
        <v>201</v>
      </c>
      <c r="G977" s="10" t="s">
        <v>201</v>
      </c>
      <c r="H977" s="11">
        <v>0.5</v>
      </c>
      <c r="I977" s="9">
        <v>84</v>
      </c>
      <c r="J977" s="9">
        <v>42</v>
      </c>
      <c r="K977" s="9">
        <v>29</v>
      </c>
      <c r="L977" s="9">
        <v>13</v>
      </c>
      <c r="M977" s="9"/>
      <c r="N977" s="9">
        <f t="shared" si="129"/>
        <v>97</v>
      </c>
      <c r="O977" s="12">
        <f t="shared" si="130"/>
        <v>0.57738095238095233</v>
      </c>
      <c r="P977" s="9" t="s">
        <v>39</v>
      </c>
      <c r="Q977" s="9">
        <v>9</v>
      </c>
      <c r="R977" s="9">
        <v>5</v>
      </c>
      <c r="S977" s="9">
        <v>4</v>
      </c>
      <c r="T977" s="9">
        <v>0</v>
      </c>
      <c r="U977" s="9">
        <v>0.55600000000000005</v>
      </c>
      <c r="V977" s="8"/>
      <c r="W977" s="11">
        <v>0.5</v>
      </c>
      <c r="X977" s="8">
        <v>84</v>
      </c>
      <c r="Y977" s="8">
        <v>36</v>
      </c>
      <c r="Z977" s="8">
        <v>38</v>
      </c>
      <c r="AA977" s="8">
        <v>10</v>
      </c>
      <c r="AB977" s="8">
        <v>0</v>
      </c>
      <c r="AC977" s="9">
        <f t="shared" si="134"/>
        <v>82</v>
      </c>
      <c r="AD977" s="12">
        <f t="shared" si="135"/>
        <v>0.48809523809523808</v>
      </c>
      <c r="AE977" s="9" t="s">
        <v>72</v>
      </c>
      <c r="AF977" s="8"/>
      <c r="AG977" s="8"/>
      <c r="AH977" s="8"/>
      <c r="AI977" s="8"/>
      <c r="AJ977" s="8"/>
      <c r="AK977" s="13">
        <f t="shared" si="131"/>
        <v>0.49226190476190473</v>
      </c>
      <c r="AL977" s="13">
        <f t="shared" si="132"/>
        <v>8.5119047619047594E-2</v>
      </c>
      <c r="AM977" s="14">
        <f t="shared" si="133"/>
        <v>14.300000000000011</v>
      </c>
    </row>
    <row r="978" spans="1:39" x14ac:dyDescent="0.2">
      <c r="A978" s="8"/>
      <c r="B978" s="8" t="s">
        <v>210</v>
      </c>
      <c r="C978" s="8" t="s">
        <v>412</v>
      </c>
      <c r="D978" s="9">
        <v>60</v>
      </c>
      <c r="E978" s="10" t="s">
        <v>28</v>
      </c>
      <c r="F978" s="10" t="s">
        <v>87</v>
      </c>
      <c r="G978" s="10" t="s">
        <v>87</v>
      </c>
      <c r="H978" s="11">
        <v>0.5</v>
      </c>
      <c r="I978" s="9">
        <v>84</v>
      </c>
      <c r="J978" s="9">
        <v>46</v>
      </c>
      <c r="K978" s="9">
        <v>30</v>
      </c>
      <c r="L978" s="9">
        <v>8</v>
      </c>
      <c r="M978" s="9"/>
      <c r="N978" s="9">
        <f t="shared" si="129"/>
        <v>100</v>
      </c>
      <c r="O978" s="12">
        <f t="shared" si="130"/>
        <v>0.59523809523809523</v>
      </c>
      <c r="P978" s="9" t="s">
        <v>30</v>
      </c>
      <c r="Q978" s="9">
        <v>7</v>
      </c>
      <c r="R978" s="9">
        <v>3</v>
      </c>
      <c r="S978" s="9">
        <v>4</v>
      </c>
      <c r="T978" s="9">
        <v>0</v>
      </c>
      <c r="U978" s="9">
        <v>0.42899999999999999</v>
      </c>
      <c r="V978" s="8"/>
      <c r="W978" s="11">
        <v>0.5</v>
      </c>
      <c r="X978" s="8">
        <v>84</v>
      </c>
      <c r="Y978" s="8">
        <v>47</v>
      </c>
      <c r="Z978" s="8">
        <v>28</v>
      </c>
      <c r="AA978" s="8">
        <v>9</v>
      </c>
      <c r="AB978" s="8">
        <v>0</v>
      </c>
      <c r="AC978" s="9">
        <f t="shared" si="134"/>
        <v>103</v>
      </c>
      <c r="AD978" s="12">
        <f t="shared" si="135"/>
        <v>0.61309523809523814</v>
      </c>
      <c r="AE978" s="9" t="s">
        <v>43</v>
      </c>
      <c r="AF978" s="8">
        <v>7</v>
      </c>
      <c r="AG978" s="8">
        <v>3</v>
      </c>
      <c r="AH978" s="8">
        <v>4</v>
      </c>
      <c r="AI978" s="8">
        <v>0</v>
      </c>
      <c r="AJ978" s="8">
        <v>0.42899999999999999</v>
      </c>
      <c r="AK978" s="13">
        <f t="shared" si="131"/>
        <v>0.57351190476190483</v>
      </c>
      <c r="AL978" s="13">
        <f t="shared" si="132"/>
        <v>2.1726190476190399E-2</v>
      </c>
      <c r="AM978" s="14">
        <f t="shared" si="133"/>
        <v>3.6499999999999915</v>
      </c>
    </row>
    <row r="979" spans="1:39" x14ac:dyDescent="0.2">
      <c r="A979" s="8"/>
      <c r="B979" s="8" t="s">
        <v>302</v>
      </c>
      <c r="C979" s="8" t="s">
        <v>412</v>
      </c>
      <c r="D979" s="9">
        <v>50</v>
      </c>
      <c r="E979" s="10" t="s">
        <v>28</v>
      </c>
      <c r="F979" s="10" t="s">
        <v>303</v>
      </c>
      <c r="G979" s="10" t="s">
        <v>303</v>
      </c>
      <c r="H979" s="11">
        <v>0.5</v>
      </c>
      <c r="I979" s="9">
        <v>60</v>
      </c>
      <c r="J979" s="9">
        <v>22</v>
      </c>
      <c r="K979" s="9">
        <v>27</v>
      </c>
      <c r="L979" s="9">
        <v>11</v>
      </c>
      <c r="M979" s="9"/>
      <c r="N979" s="9">
        <f t="shared" si="129"/>
        <v>55</v>
      </c>
      <c r="O979" s="12">
        <f t="shared" si="130"/>
        <v>0.45833333333333331</v>
      </c>
      <c r="P979" s="9" t="s">
        <v>69</v>
      </c>
      <c r="Q979" s="9"/>
      <c r="R979" s="9"/>
      <c r="S979" s="9"/>
      <c r="T979" s="9"/>
      <c r="U979" s="9"/>
      <c r="V979" s="8"/>
      <c r="W979" s="11">
        <v>0.5</v>
      </c>
      <c r="X979" s="8">
        <v>84</v>
      </c>
      <c r="Y979" s="8">
        <v>26</v>
      </c>
      <c r="Z979" s="8">
        <v>50</v>
      </c>
      <c r="AA979" s="8">
        <v>8</v>
      </c>
      <c r="AB979" s="8">
        <v>0</v>
      </c>
      <c r="AC979" s="9">
        <f t="shared" si="134"/>
        <v>60</v>
      </c>
      <c r="AD979" s="12">
        <f t="shared" si="135"/>
        <v>0.35714285714285715</v>
      </c>
      <c r="AE979" s="9" t="s">
        <v>72</v>
      </c>
      <c r="AF979" s="8"/>
      <c r="AG979" s="8"/>
      <c r="AH979" s="8"/>
      <c r="AI979" s="8"/>
      <c r="AJ979" s="8"/>
      <c r="AK979" s="13">
        <f t="shared" si="131"/>
        <v>0.40714285714285714</v>
      </c>
      <c r="AL979" s="13">
        <f t="shared" si="132"/>
        <v>5.1190476190476175E-2</v>
      </c>
      <c r="AM979" s="14">
        <f t="shared" si="133"/>
        <v>6.1428571428571459</v>
      </c>
    </row>
    <row r="980" spans="1:39" x14ac:dyDescent="0.2">
      <c r="A980" s="8"/>
      <c r="B980" s="8" t="s">
        <v>399</v>
      </c>
      <c r="C980" s="8" t="s">
        <v>412</v>
      </c>
      <c r="D980" s="9">
        <v>53</v>
      </c>
      <c r="E980" s="10" t="s">
        <v>28</v>
      </c>
      <c r="F980" s="10" t="s">
        <v>303</v>
      </c>
      <c r="G980" s="10" t="s">
        <v>303</v>
      </c>
      <c r="H980" s="11">
        <v>0.5</v>
      </c>
      <c r="I980" s="9">
        <v>24</v>
      </c>
      <c r="J980" s="9">
        <v>3</v>
      </c>
      <c r="K980" s="9">
        <v>18</v>
      </c>
      <c r="L980" s="9">
        <v>3</v>
      </c>
      <c r="M980" s="9"/>
      <c r="N980" s="9">
        <f t="shared" si="129"/>
        <v>9</v>
      </c>
      <c r="O980" s="12">
        <f t="shared" si="130"/>
        <v>0.1875</v>
      </c>
      <c r="P980" s="9" t="s">
        <v>69</v>
      </c>
      <c r="Q980" s="9"/>
      <c r="R980" s="9"/>
      <c r="S980" s="9"/>
      <c r="T980" s="9"/>
      <c r="U980" s="9"/>
      <c r="V980" s="8"/>
      <c r="W980" s="11">
        <v>0.5</v>
      </c>
      <c r="X980" s="8">
        <v>84</v>
      </c>
      <c r="Y980" s="8">
        <v>26</v>
      </c>
      <c r="Z980" s="8">
        <v>50</v>
      </c>
      <c r="AA980" s="8">
        <v>8</v>
      </c>
      <c r="AB980" s="8">
        <v>0</v>
      </c>
      <c r="AC980" s="9">
        <f t="shared" si="134"/>
        <v>60</v>
      </c>
      <c r="AD980" s="12">
        <f t="shared" si="135"/>
        <v>0.35714285714285715</v>
      </c>
      <c r="AE980" s="9" t="s">
        <v>72</v>
      </c>
      <c r="AF980" s="8"/>
      <c r="AG980" s="8"/>
      <c r="AH980" s="8"/>
      <c r="AI980" s="8"/>
      <c r="AJ980" s="8"/>
      <c r="AK980" s="13">
        <f t="shared" si="131"/>
        <v>0.40714285714285714</v>
      </c>
      <c r="AL980" s="13">
        <f t="shared" si="132"/>
        <v>-0.21964285714285714</v>
      </c>
      <c r="AM980" s="14">
        <f t="shared" si="133"/>
        <v>-10.542857142857144</v>
      </c>
    </row>
    <row r="981" spans="1:39" x14ac:dyDescent="0.2">
      <c r="A981" s="8"/>
      <c r="B981" s="8" t="s">
        <v>288</v>
      </c>
      <c r="C981" s="8" t="s">
        <v>412</v>
      </c>
      <c r="D981" s="9">
        <v>59</v>
      </c>
      <c r="E981" s="10" t="s">
        <v>28</v>
      </c>
      <c r="F981" s="10" t="s">
        <v>413</v>
      </c>
      <c r="G981" s="10" t="s">
        <v>413</v>
      </c>
      <c r="H981" s="11">
        <v>0.5</v>
      </c>
      <c r="I981" s="9">
        <v>84</v>
      </c>
      <c r="J981" s="9">
        <v>33</v>
      </c>
      <c r="K981" s="9">
        <v>34</v>
      </c>
      <c r="L981" s="9">
        <v>17</v>
      </c>
      <c r="M981" s="9"/>
      <c r="N981" s="9">
        <f t="shared" si="129"/>
        <v>83</v>
      </c>
      <c r="O981" s="12">
        <f t="shared" si="130"/>
        <v>0.49404761904761907</v>
      </c>
      <c r="P981" s="9" t="s">
        <v>72</v>
      </c>
      <c r="Q981" s="9"/>
      <c r="R981" s="9"/>
      <c r="S981" s="9"/>
      <c r="T981" s="9"/>
      <c r="U981" s="9"/>
      <c r="V981" s="8"/>
      <c r="W981" s="11">
        <v>0.5</v>
      </c>
      <c r="X981" s="8" t="s">
        <v>31</v>
      </c>
      <c r="Y981" s="8" t="s">
        <v>31</v>
      </c>
      <c r="Z981" s="8" t="s">
        <v>31</v>
      </c>
      <c r="AA981" s="8" t="s">
        <v>31</v>
      </c>
      <c r="AB981" s="8" t="s">
        <v>31</v>
      </c>
      <c r="AC981" s="9"/>
      <c r="AD981" s="12"/>
      <c r="AE981" s="9" t="s">
        <v>31</v>
      </c>
      <c r="AF981" s="8" t="s">
        <v>31</v>
      </c>
      <c r="AG981" s="8" t="s">
        <v>31</v>
      </c>
      <c r="AH981" s="8" t="s">
        <v>31</v>
      </c>
      <c r="AI981" s="8" t="s">
        <v>31</v>
      </c>
      <c r="AJ981" s="8" t="s">
        <v>31</v>
      </c>
      <c r="AK981" s="13">
        <f t="shared" si="131"/>
        <v>0.33400000000000002</v>
      </c>
      <c r="AL981" s="13">
        <f t="shared" si="132"/>
        <v>0.16004761904761905</v>
      </c>
      <c r="AM981" s="14">
        <f t="shared" si="133"/>
        <v>26.887999999999998</v>
      </c>
    </row>
    <row r="982" spans="1:39" x14ac:dyDescent="0.2">
      <c r="A982" s="8"/>
      <c r="B982" s="8" t="s">
        <v>383</v>
      </c>
      <c r="C982" s="8" t="s">
        <v>412</v>
      </c>
      <c r="D982" s="9">
        <v>38</v>
      </c>
      <c r="E982" s="10" t="s">
        <v>28</v>
      </c>
      <c r="F982" s="10" t="s">
        <v>305</v>
      </c>
      <c r="G982" s="10" t="s">
        <v>306</v>
      </c>
      <c r="H982" s="11">
        <v>0.5</v>
      </c>
      <c r="I982" s="9">
        <v>17</v>
      </c>
      <c r="J982" s="9">
        <v>4</v>
      </c>
      <c r="K982" s="9">
        <v>11</v>
      </c>
      <c r="L982" s="9">
        <v>2</v>
      </c>
      <c r="M982" s="9"/>
      <c r="N982" s="9">
        <f t="shared" si="129"/>
        <v>10</v>
      </c>
      <c r="O982" s="12">
        <f t="shared" si="130"/>
        <v>0.29411764705882354</v>
      </c>
      <c r="P982" s="9" t="s">
        <v>69</v>
      </c>
      <c r="Q982" s="9"/>
      <c r="R982" s="9"/>
      <c r="S982" s="9"/>
      <c r="T982" s="9"/>
      <c r="U982" s="9"/>
      <c r="V982" s="8"/>
      <c r="W982" s="11">
        <v>0.5</v>
      </c>
      <c r="X982" s="8">
        <v>84</v>
      </c>
      <c r="Y982" s="8">
        <v>26</v>
      </c>
      <c r="Z982" s="8">
        <v>52</v>
      </c>
      <c r="AA982" s="8">
        <v>6</v>
      </c>
      <c r="AB982" s="8">
        <v>0</v>
      </c>
      <c r="AC982" s="9">
        <f>2*Y982+AA982+AB982</f>
        <v>58</v>
      </c>
      <c r="AD982" s="12">
        <f>AC982/SUM(Y982:AB982)/2</f>
        <v>0.34523809523809523</v>
      </c>
      <c r="AE982" s="9" t="s">
        <v>72</v>
      </c>
      <c r="AF982" s="8"/>
      <c r="AG982" s="8"/>
      <c r="AH982" s="8"/>
      <c r="AI982" s="8"/>
      <c r="AJ982" s="8"/>
      <c r="AK982" s="13">
        <f t="shared" si="131"/>
        <v>0.39940476190476193</v>
      </c>
      <c r="AL982" s="13">
        <f t="shared" si="132"/>
        <v>-0.10528711484593839</v>
      </c>
      <c r="AM982" s="14">
        <f t="shared" si="133"/>
        <v>-3.5797619047619058</v>
      </c>
    </row>
    <row r="983" spans="1:39" x14ac:dyDescent="0.2">
      <c r="A983" s="8"/>
      <c r="B983" s="8" t="s">
        <v>414</v>
      </c>
      <c r="C983" s="8" t="s">
        <v>412</v>
      </c>
      <c r="D983" s="9">
        <v>32</v>
      </c>
      <c r="E983" s="10" t="s">
        <v>28</v>
      </c>
      <c r="F983" s="10" t="s">
        <v>305</v>
      </c>
      <c r="G983" s="10" t="s">
        <v>306</v>
      </c>
      <c r="H983" s="11">
        <v>0.5</v>
      </c>
      <c r="I983" s="9">
        <v>67</v>
      </c>
      <c r="J983" s="9">
        <v>23</v>
      </c>
      <c r="K983" s="9">
        <v>37</v>
      </c>
      <c r="L983" s="9">
        <v>7</v>
      </c>
      <c r="M983" s="9"/>
      <c r="N983" s="9">
        <f t="shared" si="129"/>
        <v>53</v>
      </c>
      <c r="O983" s="12">
        <f t="shared" si="130"/>
        <v>0.39552238805970147</v>
      </c>
      <c r="P983" s="9" t="s">
        <v>69</v>
      </c>
      <c r="Q983" s="9"/>
      <c r="R983" s="9"/>
      <c r="S983" s="9"/>
      <c r="T983" s="9"/>
      <c r="U983" s="9"/>
      <c r="V983" s="8"/>
      <c r="W983" s="11">
        <v>0.5</v>
      </c>
      <c r="X983" s="8">
        <v>84</v>
      </c>
      <c r="Y983" s="8">
        <v>26</v>
      </c>
      <c r="Z983" s="8">
        <v>52</v>
      </c>
      <c r="AA983" s="8">
        <v>6</v>
      </c>
      <c r="AB983" s="8">
        <v>0</v>
      </c>
      <c r="AC983" s="9">
        <f>2*Y983+AA983+AB983</f>
        <v>58</v>
      </c>
      <c r="AD983" s="12">
        <f>AC983/SUM(Y983:AB983)/2</f>
        <v>0.34523809523809523</v>
      </c>
      <c r="AE983" s="9" t="s">
        <v>72</v>
      </c>
      <c r="AF983" s="8"/>
      <c r="AG983" s="8"/>
      <c r="AH983" s="8"/>
      <c r="AI983" s="8"/>
      <c r="AJ983" s="8"/>
      <c r="AK983" s="13">
        <f t="shared" si="131"/>
        <v>0.39940476190476193</v>
      </c>
      <c r="AL983" s="13">
        <f t="shared" si="132"/>
        <v>-3.8823738450604606E-3</v>
      </c>
      <c r="AM983" s="14">
        <f t="shared" si="133"/>
        <v>-0.52023809523809916</v>
      </c>
    </row>
    <row r="984" spans="1:39" x14ac:dyDescent="0.2">
      <c r="A984" s="8"/>
      <c r="B984" s="8" t="s">
        <v>407</v>
      </c>
      <c r="C984" s="8" t="s">
        <v>412</v>
      </c>
      <c r="D984" s="9">
        <v>37</v>
      </c>
      <c r="E984" s="10" t="s">
        <v>28</v>
      </c>
      <c r="F984" s="10" t="s">
        <v>199</v>
      </c>
      <c r="G984" s="10" t="s">
        <v>199</v>
      </c>
      <c r="H984" s="11">
        <v>0.5</v>
      </c>
      <c r="I984" s="9">
        <v>84</v>
      </c>
      <c r="J984" s="9">
        <v>27</v>
      </c>
      <c r="K984" s="9">
        <v>45</v>
      </c>
      <c r="L984" s="9">
        <v>12</v>
      </c>
      <c r="M984" s="9"/>
      <c r="N984" s="9">
        <f t="shared" si="129"/>
        <v>66</v>
      </c>
      <c r="O984" s="12">
        <f t="shared" si="130"/>
        <v>0.39285714285714285</v>
      </c>
      <c r="P984" s="9" t="s">
        <v>72</v>
      </c>
      <c r="Q984" s="9"/>
      <c r="R984" s="9"/>
      <c r="S984" s="9"/>
      <c r="T984" s="9"/>
      <c r="U984" s="9"/>
      <c r="V984" s="8"/>
      <c r="W984" s="11">
        <v>0.5</v>
      </c>
      <c r="X984" s="8">
        <v>84</v>
      </c>
      <c r="Y984" s="8">
        <v>39</v>
      </c>
      <c r="Z984" s="8">
        <v>35</v>
      </c>
      <c r="AA984" s="8">
        <v>10</v>
      </c>
      <c r="AB984" s="8">
        <v>0</v>
      </c>
      <c r="AC984" s="9">
        <f>2*Y984+AA984+AB984</f>
        <v>88</v>
      </c>
      <c r="AD984" s="12">
        <f>AC984/SUM(Y984:AB984)/2</f>
        <v>0.52380952380952384</v>
      </c>
      <c r="AE984" s="9" t="s">
        <v>39</v>
      </c>
      <c r="AF984" s="8">
        <v>24</v>
      </c>
      <c r="AG984" s="8">
        <v>13</v>
      </c>
      <c r="AH984" s="8">
        <v>11</v>
      </c>
      <c r="AI984" s="8">
        <v>0</v>
      </c>
      <c r="AJ984" s="8">
        <v>0.54200000000000004</v>
      </c>
      <c r="AK984" s="13">
        <f t="shared" si="131"/>
        <v>0.51547619047619053</v>
      </c>
      <c r="AL984" s="13">
        <f t="shared" si="132"/>
        <v>-0.12261904761904768</v>
      </c>
      <c r="AM984" s="14">
        <f t="shared" si="133"/>
        <v>-20.600000000000009</v>
      </c>
    </row>
    <row r="985" spans="1:39" x14ac:dyDescent="0.2">
      <c r="A985" s="8"/>
      <c r="B985" s="8" t="s">
        <v>415</v>
      </c>
      <c r="C985" s="8" t="s">
        <v>412</v>
      </c>
      <c r="D985" s="9">
        <v>38</v>
      </c>
      <c r="E985" s="10" t="s">
        <v>28</v>
      </c>
      <c r="F985" s="10" t="s">
        <v>416</v>
      </c>
      <c r="G985" s="10" t="s">
        <v>417</v>
      </c>
      <c r="H985" s="11">
        <v>0.5</v>
      </c>
      <c r="I985" s="9">
        <v>84</v>
      </c>
      <c r="J985" s="9">
        <v>33</v>
      </c>
      <c r="K985" s="9">
        <v>46</v>
      </c>
      <c r="L985" s="9">
        <v>5</v>
      </c>
      <c r="M985" s="9"/>
      <c r="N985" s="9">
        <f t="shared" si="129"/>
        <v>71</v>
      </c>
      <c r="O985" s="12">
        <f t="shared" si="130"/>
        <v>0.42261904761904762</v>
      </c>
      <c r="P985" s="9" t="s">
        <v>35</v>
      </c>
      <c r="Q985" s="9"/>
      <c r="R985" s="9"/>
      <c r="S985" s="9"/>
      <c r="T985" s="9"/>
      <c r="U985" s="9"/>
      <c r="V985" s="8"/>
      <c r="W985" s="11">
        <v>0.5</v>
      </c>
      <c r="X985" s="8" t="s">
        <v>31</v>
      </c>
      <c r="Y985" s="8" t="s">
        <v>31</v>
      </c>
      <c r="Z985" s="8" t="s">
        <v>31</v>
      </c>
      <c r="AA985" s="8" t="s">
        <v>31</v>
      </c>
      <c r="AB985" s="8" t="s">
        <v>31</v>
      </c>
      <c r="AC985" s="9"/>
      <c r="AD985" s="12"/>
      <c r="AE985" s="9" t="s">
        <v>31</v>
      </c>
      <c r="AF985" s="8" t="s">
        <v>31</v>
      </c>
      <c r="AG985" s="8" t="s">
        <v>31</v>
      </c>
      <c r="AH985" s="8" t="s">
        <v>31</v>
      </c>
      <c r="AI985" s="8" t="s">
        <v>31</v>
      </c>
      <c r="AJ985" s="8" t="s">
        <v>31</v>
      </c>
      <c r="AK985" s="13">
        <f t="shared" si="131"/>
        <v>0.33400000000000002</v>
      </c>
      <c r="AL985" s="13">
        <f t="shared" si="132"/>
        <v>8.8619047619047597E-2</v>
      </c>
      <c r="AM985" s="14">
        <f t="shared" si="133"/>
        <v>14.887999999999998</v>
      </c>
    </row>
    <row r="986" spans="1:39" x14ac:dyDescent="0.2">
      <c r="A986" s="8"/>
      <c r="B986" s="8" t="s">
        <v>307</v>
      </c>
      <c r="C986" s="8" t="s">
        <v>412</v>
      </c>
      <c r="D986" s="9">
        <v>49</v>
      </c>
      <c r="E986" s="10" t="s">
        <v>28</v>
      </c>
      <c r="F986" s="10" t="s">
        <v>29</v>
      </c>
      <c r="G986" s="10" t="s">
        <v>29</v>
      </c>
      <c r="H986" s="11">
        <v>0.5</v>
      </c>
      <c r="I986" s="9">
        <v>84</v>
      </c>
      <c r="J986" s="9">
        <v>41</v>
      </c>
      <c r="K986" s="9">
        <v>29</v>
      </c>
      <c r="L986" s="9">
        <v>14</v>
      </c>
      <c r="M986" s="9"/>
      <c r="N986" s="9">
        <f t="shared" si="129"/>
        <v>96</v>
      </c>
      <c r="O986" s="12">
        <f t="shared" si="130"/>
        <v>0.5714285714285714</v>
      </c>
      <c r="P986" s="9" t="s">
        <v>39</v>
      </c>
      <c r="Q986" s="9">
        <v>7</v>
      </c>
      <c r="R986" s="9">
        <v>3</v>
      </c>
      <c r="S986" s="9">
        <v>4</v>
      </c>
      <c r="T986" s="9">
        <v>0</v>
      </c>
      <c r="U986" s="9">
        <v>0.42899999999999999</v>
      </c>
      <c r="V986" s="8"/>
      <c r="W986" s="11">
        <v>0.5</v>
      </c>
      <c r="X986" s="8">
        <v>84</v>
      </c>
      <c r="Y986" s="8">
        <v>48</v>
      </c>
      <c r="Z986" s="8">
        <v>30</v>
      </c>
      <c r="AA986" s="8">
        <v>6</v>
      </c>
      <c r="AB986" s="8">
        <v>0</v>
      </c>
      <c r="AC986" s="9">
        <f t="shared" ref="AC986:AC1017" si="136">2*Y986+AA986+AB986</f>
        <v>102</v>
      </c>
      <c r="AD986" s="12">
        <f t="shared" ref="AD986:AD1017" si="137">AC986/SUM(Y986:AB986)/2</f>
        <v>0.6071428571428571</v>
      </c>
      <c r="AE986" s="9" t="s">
        <v>39</v>
      </c>
      <c r="AF986" s="8">
        <v>20</v>
      </c>
      <c r="AG986" s="8">
        <v>16</v>
      </c>
      <c r="AH986" s="8">
        <v>4</v>
      </c>
      <c r="AI986" s="8">
        <v>0</v>
      </c>
      <c r="AJ986" s="8">
        <v>0.8</v>
      </c>
      <c r="AK986" s="13">
        <f t="shared" si="131"/>
        <v>0.56964285714285712</v>
      </c>
      <c r="AL986" s="13">
        <f t="shared" si="132"/>
        <v>1.7857142857142794E-3</v>
      </c>
      <c r="AM986" s="14">
        <f t="shared" si="133"/>
        <v>0.30000000000001137</v>
      </c>
    </row>
    <row r="987" spans="1:39" x14ac:dyDescent="0.2">
      <c r="A987" s="8"/>
      <c r="B987" s="8" t="s">
        <v>348</v>
      </c>
      <c r="C987" s="8" t="s">
        <v>412</v>
      </c>
      <c r="D987" s="9">
        <v>48</v>
      </c>
      <c r="E987" s="10" t="s">
        <v>28</v>
      </c>
      <c r="F987" s="10" t="s">
        <v>264</v>
      </c>
      <c r="G987" s="10" t="s">
        <v>264</v>
      </c>
      <c r="H987" s="11">
        <v>0.5</v>
      </c>
      <c r="I987" s="9">
        <v>84</v>
      </c>
      <c r="J987" s="9">
        <v>47</v>
      </c>
      <c r="K987" s="9">
        <v>25</v>
      </c>
      <c r="L987" s="9">
        <v>12</v>
      </c>
      <c r="M987" s="9"/>
      <c r="N987" s="9">
        <f t="shared" si="129"/>
        <v>106</v>
      </c>
      <c r="O987" s="12">
        <f t="shared" si="130"/>
        <v>0.63095238095238093</v>
      </c>
      <c r="P987" s="9" t="s">
        <v>43</v>
      </c>
      <c r="Q987" s="9">
        <v>20</v>
      </c>
      <c r="R987" s="9">
        <v>11</v>
      </c>
      <c r="S987" s="9">
        <v>9</v>
      </c>
      <c r="T987" s="9">
        <v>0</v>
      </c>
      <c r="U987" s="9">
        <v>0.55000000000000004</v>
      </c>
      <c r="V987" s="8" t="s">
        <v>99</v>
      </c>
      <c r="W987" s="11">
        <v>0.5</v>
      </c>
      <c r="X987" s="8">
        <v>84</v>
      </c>
      <c r="Y987" s="8">
        <v>40</v>
      </c>
      <c r="Z987" s="8">
        <v>37</v>
      </c>
      <c r="AA987" s="8">
        <v>7</v>
      </c>
      <c r="AB987" s="8">
        <v>0</v>
      </c>
      <c r="AC987" s="9">
        <f t="shared" si="136"/>
        <v>87</v>
      </c>
      <c r="AD987" s="12">
        <f t="shared" si="137"/>
        <v>0.5178571428571429</v>
      </c>
      <c r="AE987" s="9" t="s">
        <v>35</v>
      </c>
      <c r="AF987" s="8">
        <v>5</v>
      </c>
      <c r="AG987" s="8">
        <v>1</v>
      </c>
      <c r="AH987" s="8">
        <v>4</v>
      </c>
      <c r="AI987" s="8">
        <v>0</v>
      </c>
      <c r="AJ987" s="8">
        <v>0.2</v>
      </c>
      <c r="AK987" s="13">
        <f t="shared" si="131"/>
        <v>0.51160714285714293</v>
      </c>
      <c r="AL987" s="13">
        <f t="shared" si="132"/>
        <v>0.119345238095238</v>
      </c>
      <c r="AM987" s="14">
        <f t="shared" si="133"/>
        <v>20.049999999999983</v>
      </c>
    </row>
    <row r="988" spans="1:39" x14ac:dyDescent="0.2">
      <c r="A988" s="8"/>
      <c r="B988" s="8" t="s">
        <v>232</v>
      </c>
      <c r="C988" s="8" t="s">
        <v>412</v>
      </c>
      <c r="D988" s="9">
        <v>61</v>
      </c>
      <c r="E988" s="10" t="s">
        <v>28</v>
      </c>
      <c r="F988" s="10" t="s">
        <v>247</v>
      </c>
      <c r="G988" s="10" t="s">
        <v>247</v>
      </c>
      <c r="H988" s="11">
        <v>0.5</v>
      </c>
      <c r="I988" s="9">
        <v>84</v>
      </c>
      <c r="J988" s="9">
        <v>36</v>
      </c>
      <c r="K988" s="9">
        <v>36</v>
      </c>
      <c r="L988" s="9">
        <v>12</v>
      </c>
      <c r="M988" s="9"/>
      <c r="N988" s="9">
        <f t="shared" si="129"/>
        <v>84</v>
      </c>
      <c r="O988" s="12">
        <f t="shared" si="130"/>
        <v>0.5</v>
      </c>
      <c r="P988" s="9" t="s">
        <v>35</v>
      </c>
      <c r="Q988" s="9">
        <v>4</v>
      </c>
      <c r="R988" s="9">
        <v>0</v>
      </c>
      <c r="S988" s="9">
        <v>4</v>
      </c>
      <c r="T988" s="9">
        <v>0</v>
      </c>
      <c r="U988" s="9">
        <v>0</v>
      </c>
      <c r="V988" s="8"/>
      <c r="W988" s="11">
        <v>0.5</v>
      </c>
      <c r="X988" s="8">
        <v>84</v>
      </c>
      <c r="Y988" s="8">
        <v>40</v>
      </c>
      <c r="Z988" s="8">
        <v>37</v>
      </c>
      <c r="AA988" s="8">
        <v>7</v>
      </c>
      <c r="AB988" s="8">
        <v>0</v>
      </c>
      <c r="AC988" s="9">
        <f t="shared" si="136"/>
        <v>87</v>
      </c>
      <c r="AD988" s="12">
        <f t="shared" si="137"/>
        <v>0.5178571428571429</v>
      </c>
      <c r="AE988" s="9" t="s">
        <v>39</v>
      </c>
      <c r="AF988" s="8">
        <v>18</v>
      </c>
      <c r="AG988" s="8">
        <v>9</v>
      </c>
      <c r="AH988" s="8">
        <v>9</v>
      </c>
      <c r="AI988" s="8">
        <v>0</v>
      </c>
      <c r="AJ988" s="8">
        <v>0.5</v>
      </c>
      <c r="AK988" s="13">
        <f t="shared" si="131"/>
        <v>0.51160714285714293</v>
      </c>
      <c r="AL988" s="13">
        <f t="shared" si="132"/>
        <v>-1.1607142857142927E-2</v>
      </c>
      <c r="AM988" s="14">
        <f t="shared" si="133"/>
        <v>-1.9500000000000171</v>
      </c>
    </row>
    <row r="989" spans="1:39" x14ac:dyDescent="0.2">
      <c r="A989" s="8"/>
      <c r="B989" s="8" t="s">
        <v>353</v>
      </c>
      <c r="C989" s="8" t="s">
        <v>412</v>
      </c>
      <c r="D989" s="9">
        <v>44</v>
      </c>
      <c r="E989" s="10" t="s">
        <v>28</v>
      </c>
      <c r="F989" s="10" t="s">
        <v>92</v>
      </c>
      <c r="G989" s="10" t="s">
        <v>92</v>
      </c>
      <c r="H989" s="11">
        <v>0.5</v>
      </c>
      <c r="I989" s="9">
        <v>84</v>
      </c>
      <c r="J989" s="9">
        <v>52</v>
      </c>
      <c r="K989" s="9">
        <v>24</v>
      </c>
      <c r="L989" s="9">
        <v>8</v>
      </c>
      <c r="M989" s="9"/>
      <c r="N989" s="9">
        <f t="shared" si="129"/>
        <v>112</v>
      </c>
      <c r="O989" s="12">
        <f t="shared" si="130"/>
        <v>0.66666666666666663</v>
      </c>
      <c r="P989" s="9" t="s">
        <v>30</v>
      </c>
      <c r="Q989" s="9">
        <v>23</v>
      </c>
      <c r="R989" s="9">
        <v>16</v>
      </c>
      <c r="S989" s="9">
        <v>7</v>
      </c>
      <c r="T989" s="9">
        <v>0</v>
      </c>
      <c r="U989" s="9">
        <v>0.69600000000000006</v>
      </c>
      <c r="V989" s="8" t="s">
        <v>44</v>
      </c>
      <c r="W989" s="11">
        <v>0.5</v>
      </c>
      <c r="X989" s="8">
        <v>84</v>
      </c>
      <c r="Y989" s="8">
        <v>34</v>
      </c>
      <c r="Z989" s="8">
        <v>39</v>
      </c>
      <c r="AA989" s="8">
        <v>11</v>
      </c>
      <c r="AB989" s="8">
        <v>0</v>
      </c>
      <c r="AC989" s="9">
        <f t="shared" si="136"/>
        <v>79</v>
      </c>
      <c r="AD989" s="12">
        <f t="shared" si="137"/>
        <v>0.47023809523809523</v>
      </c>
      <c r="AE989" s="9" t="s">
        <v>69</v>
      </c>
      <c r="AF989" s="8"/>
      <c r="AG989" s="8"/>
      <c r="AH989" s="8"/>
      <c r="AI989" s="8"/>
      <c r="AJ989" s="8"/>
      <c r="AK989" s="13">
        <f t="shared" si="131"/>
        <v>0.48065476190476192</v>
      </c>
      <c r="AL989" s="13">
        <f t="shared" si="132"/>
        <v>0.18601190476190471</v>
      </c>
      <c r="AM989" s="14">
        <f t="shared" si="133"/>
        <v>31.25</v>
      </c>
    </row>
    <row r="990" spans="1:39" x14ac:dyDescent="0.2">
      <c r="A990" s="8"/>
      <c r="B990" s="8" t="s">
        <v>387</v>
      </c>
      <c r="C990" s="8" t="s">
        <v>412</v>
      </c>
      <c r="D990" s="9">
        <v>39</v>
      </c>
      <c r="E990" s="10" t="s">
        <v>28</v>
      </c>
      <c r="F990" s="10" t="s">
        <v>409</v>
      </c>
      <c r="G990" s="10" t="s">
        <v>409</v>
      </c>
      <c r="H990" s="11">
        <v>0.5</v>
      </c>
      <c r="I990" s="9">
        <v>84</v>
      </c>
      <c r="J990" s="9">
        <v>14</v>
      </c>
      <c r="K990" s="9">
        <v>61</v>
      </c>
      <c r="L990" s="9">
        <v>9</v>
      </c>
      <c r="M990" s="9"/>
      <c r="N990" s="9">
        <f t="shared" si="129"/>
        <v>37</v>
      </c>
      <c r="O990" s="12">
        <f t="shared" si="130"/>
        <v>0.22023809523809523</v>
      </c>
      <c r="P990" s="9" t="s">
        <v>75</v>
      </c>
      <c r="Q990" s="9"/>
      <c r="R990" s="9"/>
      <c r="S990" s="9"/>
      <c r="T990" s="9"/>
      <c r="U990" s="9"/>
      <c r="V990" s="8"/>
      <c r="W990" s="11">
        <v>0.5</v>
      </c>
      <c r="X990" s="8">
        <v>84</v>
      </c>
      <c r="Y990" s="8">
        <v>10</v>
      </c>
      <c r="Z990" s="8">
        <v>70</v>
      </c>
      <c r="AA990" s="8">
        <v>4</v>
      </c>
      <c r="AB990" s="8">
        <v>0</v>
      </c>
      <c r="AC990" s="9">
        <f t="shared" si="136"/>
        <v>24</v>
      </c>
      <c r="AD990" s="12">
        <f t="shared" si="137"/>
        <v>0.14285714285714285</v>
      </c>
      <c r="AE990" s="9" t="s">
        <v>69</v>
      </c>
      <c r="AF990" s="8"/>
      <c r="AG990" s="8"/>
      <c r="AH990" s="8"/>
      <c r="AI990" s="8"/>
      <c r="AJ990" s="8"/>
      <c r="AK990" s="13">
        <f t="shared" si="131"/>
        <v>0.26785714285714285</v>
      </c>
      <c r="AL990" s="13">
        <f t="shared" si="132"/>
        <v>-4.7619047619047616E-2</v>
      </c>
      <c r="AM990" s="14">
        <f t="shared" si="133"/>
        <v>-8</v>
      </c>
    </row>
    <row r="991" spans="1:39" x14ac:dyDescent="0.2">
      <c r="A991" s="8"/>
      <c r="B991" s="8" t="s">
        <v>368</v>
      </c>
      <c r="C991" s="8" t="s">
        <v>412</v>
      </c>
      <c r="D991" s="9">
        <v>50</v>
      </c>
      <c r="E991" s="10" t="s">
        <v>28</v>
      </c>
      <c r="F991" s="10" t="s">
        <v>207</v>
      </c>
      <c r="G991" s="10" t="s">
        <v>207</v>
      </c>
      <c r="H991" s="11">
        <v>0.5</v>
      </c>
      <c r="I991" s="9">
        <v>84</v>
      </c>
      <c r="J991" s="9">
        <v>35</v>
      </c>
      <c r="K991" s="9">
        <v>39</v>
      </c>
      <c r="L991" s="9">
        <v>10</v>
      </c>
      <c r="M991" s="9"/>
      <c r="N991" s="9">
        <f t="shared" si="129"/>
        <v>80</v>
      </c>
      <c r="O991" s="12">
        <f t="shared" si="130"/>
        <v>0.47619047619047616</v>
      </c>
      <c r="P991" s="9" t="s">
        <v>69</v>
      </c>
      <c r="Q991" s="9"/>
      <c r="R991" s="9"/>
      <c r="S991" s="9"/>
      <c r="T991" s="9"/>
      <c r="U991" s="9"/>
      <c r="V991" s="8"/>
      <c r="W991" s="11">
        <v>0.5</v>
      </c>
      <c r="X991" s="8">
        <v>84</v>
      </c>
      <c r="Y991" s="8">
        <v>36</v>
      </c>
      <c r="Z991" s="8">
        <v>37</v>
      </c>
      <c r="AA991" s="8">
        <v>11</v>
      </c>
      <c r="AB991" s="8">
        <v>0</v>
      </c>
      <c r="AC991" s="9">
        <f t="shared" si="136"/>
        <v>83</v>
      </c>
      <c r="AD991" s="12">
        <f t="shared" si="137"/>
        <v>0.49404761904761907</v>
      </c>
      <c r="AE991" s="9" t="s">
        <v>72</v>
      </c>
      <c r="AF991" s="8"/>
      <c r="AG991" s="8"/>
      <c r="AH991" s="8"/>
      <c r="AI991" s="8"/>
      <c r="AJ991" s="8"/>
      <c r="AK991" s="13">
        <f t="shared" si="131"/>
        <v>0.49613095238095239</v>
      </c>
      <c r="AL991" s="13">
        <f t="shared" si="132"/>
        <v>-1.9940476190476231E-2</v>
      </c>
      <c r="AM991" s="14">
        <f t="shared" si="133"/>
        <v>-3.3500000000000085</v>
      </c>
    </row>
    <row r="992" spans="1:39" x14ac:dyDescent="0.2">
      <c r="A992" s="8"/>
      <c r="B992" s="8" t="s">
        <v>300</v>
      </c>
      <c r="C992" s="8" t="s">
        <v>412</v>
      </c>
      <c r="D992" s="9">
        <v>58</v>
      </c>
      <c r="E992" s="10" t="s">
        <v>28</v>
      </c>
      <c r="F992" s="10" t="s">
        <v>208</v>
      </c>
      <c r="G992" s="10" t="s">
        <v>208</v>
      </c>
      <c r="H992" s="11">
        <v>0.5</v>
      </c>
      <c r="I992" s="9">
        <v>84</v>
      </c>
      <c r="J992" s="9">
        <v>44</v>
      </c>
      <c r="K992" s="9">
        <v>27</v>
      </c>
      <c r="L992" s="9">
        <v>13</v>
      </c>
      <c r="M992" s="9"/>
      <c r="N992" s="9">
        <f t="shared" si="129"/>
        <v>101</v>
      </c>
      <c r="O992" s="12">
        <f t="shared" si="130"/>
        <v>0.60119047619047616</v>
      </c>
      <c r="P992" s="9" t="s">
        <v>30</v>
      </c>
      <c r="Q992" s="9">
        <v>6</v>
      </c>
      <c r="R992" s="9">
        <v>2</v>
      </c>
      <c r="S992" s="9">
        <v>4</v>
      </c>
      <c r="T992" s="9">
        <v>0</v>
      </c>
      <c r="U992" s="9">
        <v>0.33300000000000002</v>
      </c>
      <c r="V992" s="8"/>
      <c r="W992" s="11">
        <v>0.5</v>
      </c>
      <c r="X992" s="8">
        <v>84</v>
      </c>
      <c r="Y992" s="8">
        <v>56</v>
      </c>
      <c r="Z992" s="8">
        <v>21</v>
      </c>
      <c r="AA992" s="8">
        <v>7</v>
      </c>
      <c r="AB992" s="8">
        <v>0</v>
      </c>
      <c r="AC992" s="9">
        <f t="shared" si="136"/>
        <v>119</v>
      </c>
      <c r="AD992" s="12">
        <f t="shared" si="137"/>
        <v>0.70833333333333337</v>
      </c>
      <c r="AE992" s="9" t="s">
        <v>30</v>
      </c>
      <c r="AF992" s="8">
        <v>12</v>
      </c>
      <c r="AG992" s="8">
        <v>7</v>
      </c>
      <c r="AH992" s="8">
        <v>5</v>
      </c>
      <c r="AI992" s="8">
        <v>0</v>
      </c>
      <c r="AJ992" s="8">
        <v>0.58299999999999996</v>
      </c>
      <c r="AK992" s="13">
        <f t="shared" si="131"/>
        <v>0.63541666666666674</v>
      </c>
      <c r="AL992" s="13">
        <f t="shared" si="132"/>
        <v>-3.4226190476190577E-2</v>
      </c>
      <c r="AM992" s="14">
        <f t="shared" si="133"/>
        <v>-5.7500000000000142</v>
      </c>
    </row>
    <row r="993" spans="1:39" x14ac:dyDescent="0.2">
      <c r="A993" s="8"/>
      <c r="B993" s="8" t="s">
        <v>381</v>
      </c>
      <c r="C993" s="8" t="s">
        <v>412</v>
      </c>
      <c r="D993" s="9">
        <v>45</v>
      </c>
      <c r="E993" s="10" t="s">
        <v>28</v>
      </c>
      <c r="F993" s="10" t="s">
        <v>308</v>
      </c>
      <c r="G993" s="10" t="s">
        <v>309</v>
      </c>
      <c r="H993" s="11">
        <v>0.5</v>
      </c>
      <c r="I993" s="9">
        <v>84</v>
      </c>
      <c r="J993" s="9">
        <v>34</v>
      </c>
      <c r="K993" s="9">
        <v>42</v>
      </c>
      <c r="L993" s="9">
        <v>8</v>
      </c>
      <c r="M993" s="9"/>
      <c r="N993" s="9">
        <f t="shared" si="129"/>
        <v>76</v>
      </c>
      <c r="O993" s="12">
        <f t="shared" si="130"/>
        <v>0.45238095238095238</v>
      </c>
      <c r="P993" s="9" t="s">
        <v>72</v>
      </c>
      <c r="Q993" s="9"/>
      <c r="R993" s="9"/>
      <c r="S993" s="9"/>
      <c r="T993" s="9"/>
      <c r="U993" s="9"/>
      <c r="V993" s="8"/>
      <c r="W993" s="11">
        <v>0.5</v>
      </c>
      <c r="X993" s="8">
        <v>84</v>
      </c>
      <c r="Y993" s="8">
        <v>47</v>
      </c>
      <c r="Z993" s="8">
        <v>27</v>
      </c>
      <c r="AA993" s="8">
        <v>10</v>
      </c>
      <c r="AB993" s="8">
        <v>0</v>
      </c>
      <c r="AC993" s="9">
        <f t="shared" si="136"/>
        <v>104</v>
      </c>
      <c r="AD993" s="12">
        <f t="shared" si="137"/>
        <v>0.61904761904761907</v>
      </c>
      <c r="AE993" s="9" t="s">
        <v>43</v>
      </c>
      <c r="AF993" s="8">
        <v>6</v>
      </c>
      <c r="AG993" s="8">
        <v>2</v>
      </c>
      <c r="AH993" s="8">
        <v>4</v>
      </c>
      <c r="AI993" s="8">
        <v>0</v>
      </c>
      <c r="AJ993" s="8">
        <v>0.33300000000000002</v>
      </c>
      <c r="AK993" s="13">
        <f t="shared" si="131"/>
        <v>0.57738095238095244</v>
      </c>
      <c r="AL993" s="13">
        <f t="shared" si="132"/>
        <v>-0.12500000000000006</v>
      </c>
      <c r="AM993" s="14">
        <f t="shared" si="133"/>
        <v>-21.000000000000014</v>
      </c>
    </row>
    <row r="994" spans="1:39" x14ac:dyDescent="0.2">
      <c r="A994" s="8"/>
      <c r="B994" s="8" t="s">
        <v>418</v>
      </c>
      <c r="C994" s="8" t="s">
        <v>412</v>
      </c>
      <c r="D994" s="9">
        <v>35</v>
      </c>
      <c r="E994" s="10" t="s">
        <v>28</v>
      </c>
      <c r="F994" s="10" t="s">
        <v>402</v>
      </c>
      <c r="G994" s="10" t="s">
        <v>402</v>
      </c>
      <c r="H994" s="11">
        <v>0.5</v>
      </c>
      <c r="I994" s="9">
        <v>84</v>
      </c>
      <c r="J994" s="9">
        <v>33</v>
      </c>
      <c r="K994" s="9">
        <v>35</v>
      </c>
      <c r="L994" s="9">
        <v>16</v>
      </c>
      <c r="M994" s="9"/>
      <c r="N994" s="9">
        <f t="shared" si="129"/>
        <v>82</v>
      </c>
      <c r="O994" s="12">
        <f t="shared" si="130"/>
        <v>0.48809523809523808</v>
      </c>
      <c r="P994" s="9" t="s">
        <v>39</v>
      </c>
      <c r="Q994" s="9">
        <v>14</v>
      </c>
      <c r="R994" s="9">
        <v>7</v>
      </c>
      <c r="S994" s="9">
        <v>7</v>
      </c>
      <c r="T994" s="9">
        <v>0</v>
      </c>
      <c r="U994" s="9">
        <v>0.5</v>
      </c>
      <c r="V994" s="8"/>
      <c r="W994" s="11">
        <v>0.5</v>
      </c>
      <c r="X994" s="8">
        <v>84</v>
      </c>
      <c r="Y994" s="8">
        <v>11</v>
      </c>
      <c r="Z994" s="8">
        <v>71</v>
      </c>
      <c r="AA994" s="8">
        <v>2</v>
      </c>
      <c r="AB994" s="8">
        <v>0</v>
      </c>
      <c r="AC994" s="9">
        <f t="shared" si="136"/>
        <v>24</v>
      </c>
      <c r="AD994" s="12">
        <f t="shared" si="137"/>
        <v>0.14285714285714285</v>
      </c>
      <c r="AE994" s="9" t="s">
        <v>69</v>
      </c>
      <c r="AF994" s="8"/>
      <c r="AG994" s="8"/>
      <c r="AH994" s="8"/>
      <c r="AI994" s="8"/>
      <c r="AJ994" s="8"/>
      <c r="AK994" s="13">
        <f t="shared" si="131"/>
        <v>0.26785714285714285</v>
      </c>
      <c r="AL994" s="13">
        <f t="shared" si="132"/>
        <v>0.22023809523809523</v>
      </c>
      <c r="AM994" s="14">
        <f t="shared" si="133"/>
        <v>37</v>
      </c>
    </row>
    <row r="995" spans="1:39" x14ac:dyDescent="0.2">
      <c r="A995" s="8"/>
      <c r="B995" s="8" t="s">
        <v>292</v>
      </c>
      <c r="C995" s="8" t="s">
        <v>412</v>
      </c>
      <c r="D995" s="9">
        <v>50</v>
      </c>
      <c r="E995" s="10" t="s">
        <v>28</v>
      </c>
      <c r="F995" s="10" t="s">
        <v>209</v>
      </c>
      <c r="G995" s="10" t="s">
        <v>209</v>
      </c>
      <c r="H995" s="11">
        <v>0.5</v>
      </c>
      <c r="I995" s="9">
        <v>84</v>
      </c>
      <c r="J995" s="9">
        <v>40</v>
      </c>
      <c r="K995" s="9">
        <v>33</v>
      </c>
      <c r="L995" s="9">
        <v>11</v>
      </c>
      <c r="M995" s="9"/>
      <c r="N995" s="9">
        <f t="shared" si="129"/>
        <v>91</v>
      </c>
      <c r="O995" s="12">
        <f t="shared" si="130"/>
        <v>0.54166666666666663</v>
      </c>
      <c r="P995" s="9" t="s">
        <v>35</v>
      </c>
      <c r="Q995" s="9">
        <v>4</v>
      </c>
      <c r="R995" s="9">
        <v>0</v>
      </c>
      <c r="S995" s="9">
        <v>4</v>
      </c>
      <c r="T995" s="9">
        <v>0</v>
      </c>
      <c r="U995" s="9">
        <v>0</v>
      </c>
      <c r="V995" s="8"/>
      <c r="W995" s="11">
        <v>0.5</v>
      </c>
      <c r="X995" s="8">
        <v>84</v>
      </c>
      <c r="Y995" s="8">
        <v>37</v>
      </c>
      <c r="Z995" s="8">
        <v>36</v>
      </c>
      <c r="AA995" s="8">
        <v>11</v>
      </c>
      <c r="AB995" s="8">
        <v>0</v>
      </c>
      <c r="AC995" s="9">
        <f t="shared" si="136"/>
        <v>85</v>
      </c>
      <c r="AD995" s="12">
        <f t="shared" si="137"/>
        <v>0.50595238095238093</v>
      </c>
      <c r="AE995" s="9" t="s">
        <v>35</v>
      </c>
      <c r="AF995" s="8">
        <v>11</v>
      </c>
      <c r="AG995" s="8">
        <v>7</v>
      </c>
      <c r="AH995" s="8">
        <v>4</v>
      </c>
      <c r="AI995" s="8">
        <v>0</v>
      </c>
      <c r="AJ995" s="8">
        <v>0.63600000000000001</v>
      </c>
      <c r="AK995" s="13">
        <f t="shared" si="131"/>
        <v>0.50386904761904761</v>
      </c>
      <c r="AL995" s="13">
        <f t="shared" si="132"/>
        <v>3.7797619047619024E-2</v>
      </c>
      <c r="AM995" s="14">
        <f t="shared" si="133"/>
        <v>6.3500000000000085</v>
      </c>
    </row>
    <row r="996" spans="1:39" x14ac:dyDescent="0.2">
      <c r="A996" s="8"/>
      <c r="B996" s="8" t="s">
        <v>374</v>
      </c>
      <c r="C996" s="8" t="s">
        <v>412</v>
      </c>
      <c r="D996" s="9">
        <v>50</v>
      </c>
      <c r="E996" s="10" t="s">
        <v>28</v>
      </c>
      <c r="F996" s="10" t="s">
        <v>411</v>
      </c>
      <c r="G996" s="10" t="s">
        <v>411</v>
      </c>
      <c r="H996" s="11">
        <v>0.5</v>
      </c>
      <c r="I996" s="9">
        <v>84</v>
      </c>
      <c r="J996" s="9">
        <v>30</v>
      </c>
      <c r="K996" s="9">
        <v>43</v>
      </c>
      <c r="L996" s="9">
        <v>11</v>
      </c>
      <c r="M996" s="9"/>
      <c r="N996" s="9">
        <f t="shared" si="129"/>
        <v>71</v>
      </c>
      <c r="O996" s="12">
        <f t="shared" si="130"/>
        <v>0.42261904761904762</v>
      </c>
      <c r="P996" s="9" t="s">
        <v>75</v>
      </c>
      <c r="Q996" s="9"/>
      <c r="R996" s="9"/>
      <c r="S996" s="9"/>
      <c r="T996" s="9"/>
      <c r="U996" s="9"/>
      <c r="V996" s="8"/>
      <c r="W996" s="11">
        <v>0.5</v>
      </c>
      <c r="X996" s="8">
        <v>84</v>
      </c>
      <c r="Y996" s="8">
        <v>23</v>
      </c>
      <c r="Z996" s="8">
        <v>54</v>
      </c>
      <c r="AA996" s="8">
        <v>7</v>
      </c>
      <c r="AB996" s="8">
        <v>0</v>
      </c>
      <c r="AC996" s="9">
        <f t="shared" si="136"/>
        <v>53</v>
      </c>
      <c r="AD996" s="12">
        <f t="shared" si="137"/>
        <v>0.31547619047619047</v>
      </c>
      <c r="AE996" s="9" t="s">
        <v>69</v>
      </c>
      <c r="AF996" s="8"/>
      <c r="AG996" s="8"/>
      <c r="AH996" s="8"/>
      <c r="AI996" s="8"/>
      <c r="AJ996" s="8"/>
      <c r="AK996" s="13">
        <f t="shared" si="131"/>
        <v>0.38005952380952379</v>
      </c>
      <c r="AL996" s="13">
        <f t="shared" si="132"/>
        <v>4.2559523809523825E-2</v>
      </c>
      <c r="AM996" s="14">
        <f t="shared" si="133"/>
        <v>7.1500000000000057</v>
      </c>
    </row>
    <row r="997" spans="1:39" x14ac:dyDescent="0.2">
      <c r="A997" s="8"/>
      <c r="B997" s="8" t="s">
        <v>382</v>
      </c>
      <c r="C997" s="8" t="s">
        <v>412</v>
      </c>
      <c r="D997" s="9">
        <v>41</v>
      </c>
      <c r="E997" s="10" t="s">
        <v>28</v>
      </c>
      <c r="F997" s="10" t="s">
        <v>41</v>
      </c>
      <c r="G997" s="10" t="s">
        <v>41</v>
      </c>
      <c r="H997" s="11">
        <v>0.5</v>
      </c>
      <c r="I997" s="9">
        <v>84</v>
      </c>
      <c r="J997" s="9">
        <v>43</v>
      </c>
      <c r="K997" s="9">
        <v>29</v>
      </c>
      <c r="L997" s="9">
        <v>12</v>
      </c>
      <c r="M997" s="9"/>
      <c r="N997" s="9">
        <f t="shared" si="129"/>
        <v>98</v>
      </c>
      <c r="O997" s="12">
        <f t="shared" si="130"/>
        <v>0.58333333333333337</v>
      </c>
      <c r="P997" s="9" t="s">
        <v>43</v>
      </c>
      <c r="Q997" s="9">
        <v>18</v>
      </c>
      <c r="R997" s="9">
        <v>9</v>
      </c>
      <c r="S997" s="9">
        <v>9</v>
      </c>
      <c r="T997" s="9">
        <v>0</v>
      </c>
      <c r="U997" s="9">
        <v>0.5</v>
      </c>
      <c r="V997" s="8"/>
      <c r="W997" s="11">
        <v>0.5</v>
      </c>
      <c r="X997" s="8">
        <v>84</v>
      </c>
      <c r="Y997" s="8">
        <v>44</v>
      </c>
      <c r="Z997" s="8">
        <v>29</v>
      </c>
      <c r="AA997" s="8">
        <v>11</v>
      </c>
      <c r="AB997" s="8">
        <v>0</v>
      </c>
      <c r="AC997" s="9">
        <f t="shared" si="136"/>
        <v>99</v>
      </c>
      <c r="AD997" s="12">
        <f t="shared" si="137"/>
        <v>0.5892857142857143</v>
      </c>
      <c r="AE997" s="9" t="s">
        <v>39</v>
      </c>
      <c r="AF997" s="8">
        <v>21</v>
      </c>
      <c r="AG997" s="8">
        <v>11</v>
      </c>
      <c r="AH997" s="8">
        <v>10</v>
      </c>
      <c r="AI997" s="8">
        <v>0</v>
      </c>
      <c r="AJ997" s="8">
        <v>0.52400000000000002</v>
      </c>
      <c r="AK997" s="13">
        <f t="shared" si="131"/>
        <v>0.5580357142857143</v>
      </c>
      <c r="AL997" s="13">
        <f t="shared" si="132"/>
        <v>2.5297619047619069E-2</v>
      </c>
      <c r="AM997" s="14">
        <f t="shared" si="133"/>
        <v>4.25</v>
      </c>
    </row>
    <row r="998" spans="1:39" x14ac:dyDescent="0.2">
      <c r="A998" s="8"/>
      <c r="B998" s="8" t="s">
        <v>296</v>
      </c>
      <c r="C998" s="8" t="s">
        <v>412</v>
      </c>
      <c r="D998" s="9">
        <v>51</v>
      </c>
      <c r="E998" s="10" t="s">
        <v>28</v>
      </c>
      <c r="F998" s="10" t="s">
        <v>233</v>
      </c>
      <c r="G998" s="10" t="s">
        <v>233</v>
      </c>
      <c r="H998" s="11">
        <v>0.5</v>
      </c>
      <c r="I998" s="9">
        <v>84</v>
      </c>
      <c r="J998" s="9">
        <v>41</v>
      </c>
      <c r="K998" s="9">
        <v>40</v>
      </c>
      <c r="L998" s="9">
        <v>3</v>
      </c>
      <c r="M998" s="9"/>
      <c r="N998" s="9">
        <f t="shared" si="129"/>
        <v>85</v>
      </c>
      <c r="O998" s="12">
        <f t="shared" si="130"/>
        <v>0.50595238095238093</v>
      </c>
      <c r="P998" s="9" t="s">
        <v>43</v>
      </c>
      <c r="Q998" s="9">
        <v>24</v>
      </c>
      <c r="R998" s="9">
        <v>15</v>
      </c>
      <c r="S998" s="9">
        <v>9</v>
      </c>
      <c r="T998" s="9">
        <v>0</v>
      </c>
      <c r="U998" s="9">
        <v>0.625</v>
      </c>
      <c r="V998" s="8" t="s">
        <v>419</v>
      </c>
      <c r="W998" s="11">
        <v>0.5</v>
      </c>
      <c r="X998" s="8">
        <v>84</v>
      </c>
      <c r="Y998" s="8">
        <v>46</v>
      </c>
      <c r="Z998" s="8">
        <v>29</v>
      </c>
      <c r="AA998" s="8">
        <v>9</v>
      </c>
      <c r="AB998" s="8">
        <v>0</v>
      </c>
      <c r="AC998" s="9">
        <f t="shared" si="136"/>
        <v>101</v>
      </c>
      <c r="AD998" s="12">
        <f t="shared" si="137"/>
        <v>0.60119047619047616</v>
      </c>
      <c r="AE998" s="9" t="s">
        <v>30</v>
      </c>
      <c r="AF998" s="8">
        <v>12</v>
      </c>
      <c r="AG998" s="8">
        <v>6</v>
      </c>
      <c r="AH998" s="8">
        <v>6</v>
      </c>
      <c r="AI998" s="8">
        <v>0</v>
      </c>
      <c r="AJ998" s="8">
        <v>0.5</v>
      </c>
      <c r="AK998" s="13">
        <f t="shared" si="131"/>
        <v>0.56577380952380951</v>
      </c>
      <c r="AL998" s="13">
        <f t="shared" si="132"/>
        <v>-5.9821428571428581E-2</v>
      </c>
      <c r="AM998" s="14">
        <f t="shared" si="133"/>
        <v>-10.049999999999997</v>
      </c>
    </row>
    <row r="999" spans="1:39" x14ac:dyDescent="0.2">
      <c r="A999" s="8"/>
      <c r="B999" s="8" t="s">
        <v>403</v>
      </c>
      <c r="C999" s="8" t="s">
        <v>412</v>
      </c>
      <c r="D999" s="9">
        <v>39</v>
      </c>
      <c r="E999" s="10" t="s">
        <v>28</v>
      </c>
      <c r="F999" s="10" t="s">
        <v>313</v>
      </c>
      <c r="G999" s="10" t="s">
        <v>314</v>
      </c>
      <c r="H999" s="11">
        <v>0.5</v>
      </c>
      <c r="I999" s="9">
        <v>84</v>
      </c>
      <c r="J999" s="9">
        <v>24</v>
      </c>
      <c r="K999" s="9">
        <v>51</v>
      </c>
      <c r="L999" s="9">
        <v>9</v>
      </c>
      <c r="M999" s="9"/>
      <c r="N999" s="9">
        <f t="shared" si="129"/>
        <v>57</v>
      </c>
      <c r="O999" s="12">
        <f t="shared" si="130"/>
        <v>0.3392857142857143</v>
      </c>
      <c r="P999" s="9" t="s">
        <v>69</v>
      </c>
      <c r="Q999" s="9"/>
      <c r="R999" s="9"/>
      <c r="S999" s="9"/>
      <c r="T999" s="9"/>
      <c r="U999" s="9"/>
      <c r="V999" s="8"/>
      <c r="W999" s="11">
        <v>0.5</v>
      </c>
      <c r="X999" s="8">
        <v>84</v>
      </c>
      <c r="Y999" s="8">
        <v>40</v>
      </c>
      <c r="Z999" s="8">
        <v>37</v>
      </c>
      <c r="AA999" s="8">
        <v>7</v>
      </c>
      <c r="AB999" s="8">
        <v>0</v>
      </c>
      <c r="AC999" s="9">
        <f t="shared" si="136"/>
        <v>87</v>
      </c>
      <c r="AD999" s="12">
        <f t="shared" si="137"/>
        <v>0.5178571428571429</v>
      </c>
      <c r="AE999" s="9" t="s">
        <v>35</v>
      </c>
      <c r="AF999" s="8">
        <v>6</v>
      </c>
      <c r="AG999" s="8">
        <v>2</v>
      </c>
      <c r="AH999" s="8">
        <v>4</v>
      </c>
      <c r="AI999" s="8">
        <v>0</v>
      </c>
      <c r="AJ999" s="8">
        <v>0.33300000000000002</v>
      </c>
      <c r="AK999" s="13">
        <f t="shared" si="131"/>
        <v>0.51160714285714293</v>
      </c>
      <c r="AL999" s="13">
        <f t="shared" si="132"/>
        <v>-0.17232142857142863</v>
      </c>
      <c r="AM999" s="14">
        <f t="shared" si="133"/>
        <v>-28.950000000000017</v>
      </c>
    </row>
    <row r="1000" spans="1:39" x14ac:dyDescent="0.2">
      <c r="A1000" s="8"/>
      <c r="B1000" s="8" t="s">
        <v>359</v>
      </c>
      <c r="C1000" s="8" t="s">
        <v>412</v>
      </c>
      <c r="D1000" s="9">
        <v>41</v>
      </c>
      <c r="E1000" s="10" t="s">
        <v>28</v>
      </c>
      <c r="F1000" s="10" t="s">
        <v>267</v>
      </c>
      <c r="G1000" s="10" t="s">
        <v>267</v>
      </c>
      <c r="H1000" s="11">
        <v>0.5</v>
      </c>
      <c r="I1000" s="9">
        <v>37</v>
      </c>
      <c r="J1000" s="9">
        <v>19</v>
      </c>
      <c r="K1000" s="9">
        <v>12</v>
      </c>
      <c r="L1000" s="9">
        <v>6</v>
      </c>
      <c r="M1000" s="9"/>
      <c r="N1000" s="9">
        <f t="shared" si="129"/>
        <v>44</v>
      </c>
      <c r="O1000" s="12">
        <f t="shared" si="130"/>
        <v>0.59459459459459463</v>
      </c>
      <c r="P1000" s="9" t="s">
        <v>39</v>
      </c>
      <c r="Q1000" s="9">
        <v>11</v>
      </c>
      <c r="R1000" s="9">
        <v>5</v>
      </c>
      <c r="S1000" s="9">
        <v>6</v>
      </c>
      <c r="T1000" s="9">
        <v>0</v>
      </c>
      <c r="U1000" s="9">
        <v>0.45500000000000002</v>
      </c>
      <c r="V1000" s="8"/>
      <c r="W1000" s="11">
        <v>0.5</v>
      </c>
      <c r="X1000" s="8">
        <v>84</v>
      </c>
      <c r="Y1000" s="8">
        <v>43</v>
      </c>
      <c r="Z1000" s="8">
        <v>34</v>
      </c>
      <c r="AA1000" s="8">
        <v>7</v>
      </c>
      <c r="AB1000" s="8">
        <v>0</v>
      </c>
      <c r="AC1000" s="9">
        <f t="shared" si="136"/>
        <v>93</v>
      </c>
      <c r="AD1000" s="12">
        <f t="shared" si="137"/>
        <v>0.5535714285714286</v>
      </c>
      <c r="AE1000" s="9" t="s">
        <v>43</v>
      </c>
      <c r="AF1000" s="8">
        <v>6</v>
      </c>
      <c r="AG1000" s="8">
        <v>2</v>
      </c>
      <c r="AH1000" s="8">
        <v>4</v>
      </c>
      <c r="AI1000" s="8">
        <v>0</v>
      </c>
      <c r="AJ1000" s="8">
        <v>0.33300000000000002</v>
      </c>
      <c r="AK1000" s="13">
        <f t="shared" si="131"/>
        <v>0.53482142857142856</v>
      </c>
      <c r="AL1000" s="13">
        <f t="shared" si="132"/>
        <v>5.9773166023166069E-2</v>
      </c>
      <c r="AM1000" s="14">
        <f t="shared" si="133"/>
        <v>4.4232142857142875</v>
      </c>
    </row>
    <row r="1001" spans="1:39" x14ac:dyDescent="0.2">
      <c r="A1001" s="8"/>
      <c r="B1001" s="8" t="s">
        <v>392</v>
      </c>
      <c r="C1001" s="8" t="s">
        <v>412</v>
      </c>
      <c r="D1001" s="9">
        <v>43</v>
      </c>
      <c r="E1001" s="10" t="s">
        <v>28</v>
      </c>
      <c r="F1001" s="10" t="s">
        <v>267</v>
      </c>
      <c r="G1001" s="10" t="s">
        <v>267</v>
      </c>
      <c r="H1001" s="11">
        <v>0.5</v>
      </c>
      <c r="I1001" s="9">
        <v>47</v>
      </c>
      <c r="J1001" s="9">
        <v>20</v>
      </c>
      <c r="K1001" s="9">
        <v>23</v>
      </c>
      <c r="L1001" s="9">
        <v>4</v>
      </c>
      <c r="M1001" s="9"/>
      <c r="N1001" s="9">
        <f t="shared" si="129"/>
        <v>44</v>
      </c>
      <c r="O1001" s="12">
        <f t="shared" si="130"/>
        <v>0.46808510638297873</v>
      </c>
      <c r="P1001" s="9" t="s">
        <v>39</v>
      </c>
      <c r="Q1001" s="9"/>
      <c r="R1001" s="9"/>
      <c r="S1001" s="9"/>
      <c r="T1001" s="9"/>
      <c r="U1001" s="9"/>
      <c r="V1001" s="8"/>
      <c r="W1001" s="11">
        <v>0.5</v>
      </c>
      <c r="X1001" s="8">
        <v>84</v>
      </c>
      <c r="Y1001" s="8">
        <v>43</v>
      </c>
      <c r="Z1001" s="8">
        <v>34</v>
      </c>
      <c r="AA1001" s="8">
        <v>7</v>
      </c>
      <c r="AB1001" s="8">
        <v>0</v>
      </c>
      <c r="AC1001" s="9">
        <f t="shared" si="136"/>
        <v>93</v>
      </c>
      <c r="AD1001" s="12">
        <f t="shared" si="137"/>
        <v>0.5535714285714286</v>
      </c>
      <c r="AE1001" s="9" t="s">
        <v>43</v>
      </c>
      <c r="AF1001" s="8">
        <v>6</v>
      </c>
      <c r="AG1001" s="8">
        <v>2</v>
      </c>
      <c r="AH1001" s="8">
        <v>4</v>
      </c>
      <c r="AI1001" s="8">
        <v>0</v>
      </c>
      <c r="AJ1001" s="8">
        <v>0.33300000000000002</v>
      </c>
      <c r="AK1001" s="13">
        <f t="shared" si="131"/>
        <v>0.53482142857142856</v>
      </c>
      <c r="AL1001" s="13">
        <f t="shared" si="132"/>
        <v>-6.6736322188449826E-2</v>
      </c>
      <c r="AM1001" s="14">
        <f t="shared" si="133"/>
        <v>-6.2732142857142819</v>
      </c>
    </row>
    <row r="1002" spans="1:39" x14ac:dyDescent="0.2">
      <c r="A1002" s="8"/>
      <c r="B1002" s="8" t="s">
        <v>385</v>
      </c>
      <c r="C1002" s="8" t="s">
        <v>420</v>
      </c>
      <c r="D1002" s="9">
        <v>38</v>
      </c>
      <c r="E1002" s="10" t="s">
        <v>28</v>
      </c>
      <c r="F1002" s="10" t="s">
        <v>68</v>
      </c>
      <c r="G1002" s="10" t="s">
        <v>68</v>
      </c>
      <c r="H1002" s="11">
        <v>0.5</v>
      </c>
      <c r="I1002" s="9">
        <v>48</v>
      </c>
      <c r="J1002" s="9">
        <v>27</v>
      </c>
      <c r="K1002" s="9">
        <v>18</v>
      </c>
      <c r="L1002" s="9">
        <v>3</v>
      </c>
      <c r="M1002" s="9"/>
      <c r="N1002" s="9">
        <f t="shared" si="129"/>
        <v>57</v>
      </c>
      <c r="O1002" s="12">
        <f t="shared" si="130"/>
        <v>0.59375</v>
      </c>
      <c r="P1002" s="9" t="s">
        <v>39</v>
      </c>
      <c r="Q1002" s="9">
        <v>5</v>
      </c>
      <c r="R1002" s="9">
        <v>1</v>
      </c>
      <c r="S1002" s="9">
        <v>4</v>
      </c>
      <c r="T1002" s="9">
        <v>0</v>
      </c>
      <c r="U1002" s="9">
        <v>0.2</v>
      </c>
      <c r="V1002" s="8"/>
      <c r="W1002" s="11">
        <v>0.5</v>
      </c>
      <c r="X1002" s="8">
        <v>84</v>
      </c>
      <c r="Y1002" s="8">
        <v>42</v>
      </c>
      <c r="Z1002" s="8">
        <v>29</v>
      </c>
      <c r="AA1002" s="8">
        <v>13</v>
      </c>
      <c r="AB1002" s="8">
        <v>0</v>
      </c>
      <c r="AC1002" s="9">
        <f t="shared" si="136"/>
        <v>97</v>
      </c>
      <c r="AD1002" s="12">
        <f t="shared" si="137"/>
        <v>0.57738095238095233</v>
      </c>
      <c r="AE1002" s="9" t="s">
        <v>43</v>
      </c>
      <c r="AF1002" s="8">
        <v>13</v>
      </c>
      <c r="AG1002" s="8">
        <v>6</v>
      </c>
      <c r="AH1002" s="8">
        <v>7</v>
      </c>
      <c r="AI1002" s="8">
        <v>0</v>
      </c>
      <c r="AJ1002" s="8">
        <v>0.46200000000000002</v>
      </c>
      <c r="AK1002" s="13">
        <f t="shared" si="131"/>
        <v>0.55029761904761898</v>
      </c>
      <c r="AL1002" s="13">
        <f t="shared" si="132"/>
        <v>4.345238095238102E-2</v>
      </c>
      <c r="AM1002" s="14">
        <f t="shared" si="133"/>
        <v>4.1714285714285779</v>
      </c>
    </row>
    <row r="1003" spans="1:39" x14ac:dyDescent="0.2">
      <c r="A1003" s="8"/>
      <c r="B1003" s="8" t="s">
        <v>213</v>
      </c>
      <c r="C1003" s="8" t="s">
        <v>420</v>
      </c>
      <c r="D1003" s="9">
        <v>60</v>
      </c>
      <c r="E1003" s="10" t="s">
        <v>28</v>
      </c>
      <c r="F1003" s="10" t="s">
        <v>225</v>
      </c>
      <c r="G1003" s="10" t="s">
        <v>225</v>
      </c>
      <c r="H1003" s="11">
        <v>0.5</v>
      </c>
      <c r="I1003" s="9">
        <v>48</v>
      </c>
      <c r="J1003" s="9">
        <v>22</v>
      </c>
      <c r="K1003" s="9">
        <v>19</v>
      </c>
      <c r="L1003" s="9">
        <v>7</v>
      </c>
      <c r="M1003" s="9"/>
      <c r="N1003" s="9">
        <f t="shared" si="129"/>
        <v>51</v>
      </c>
      <c r="O1003" s="12">
        <f t="shared" si="130"/>
        <v>0.53125</v>
      </c>
      <c r="P1003" s="9" t="s">
        <v>35</v>
      </c>
      <c r="Q1003" s="9">
        <v>5</v>
      </c>
      <c r="R1003" s="9">
        <v>1</v>
      </c>
      <c r="S1003" s="9">
        <v>4</v>
      </c>
      <c r="T1003" s="9">
        <v>0</v>
      </c>
      <c r="U1003" s="9">
        <v>0.2</v>
      </c>
      <c r="V1003" s="8"/>
      <c r="W1003" s="11">
        <v>0.5</v>
      </c>
      <c r="X1003" s="8">
        <v>84</v>
      </c>
      <c r="Y1003" s="8">
        <v>43</v>
      </c>
      <c r="Z1003" s="8">
        <v>32</v>
      </c>
      <c r="AA1003" s="8">
        <v>9</v>
      </c>
      <c r="AB1003" s="8">
        <v>0</v>
      </c>
      <c r="AC1003" s="9">
        <f t="shared" si="136"/>
        <v>95</v>
      </c>
      <c r="AD1003" s="12">
        <f t="shared" si="137"/>
        <v>0.56547619047619047</v>
      </c>
      <c r="AE1003" s="9" t="s">
        <v>35</v>
      </c>
      <c r="AF1003" s="8">
        <v>7</v>
      </c>
      <c r="AG1003" s="8">
        <v>3</v>
      </c>
      <c r="AH1003" s="8">
        <v>4</v>
      </c>
      <c r="AI1003" s="8">
        <v>0</v>
      </c>
      <c r="AJ1003" s="8">
        <v>0.42899999999999999</v>
      </c>
      <c r="AK1003" s="13">
        <f t="shared" si="131"/>
        <v>0.54255952380952377</v>
      </c>
      <c r="AL1003" s="13">
        <f t="shared" si="132"/>
        <v>-1.1309523809523769E-2</v>
      </c>
      <c r="AM1003" s="14">
        <f t="shared" si="133"/>
        <v>-1.0857142857142819</v>
      </c>
    </row>
    <row r="1004" spans="1:39" x14ac:dyDescent="0.2">
      <c r="A1004" s="8"/>
      <c r="B1004" s="8" t="s">
        <v>405</v>
      </c>
      <c r="C1004" s="8" t="s">
        <v>420</v>
      </c>
      <c r="D1004" s="9">
        <v>47</v>
      </c>
      <c r="E1004" s="10" t="s">
        <v>28</v>
      </c>
      <c r="F1004" s="10" t="s">
        <v>240</v>
      </c>
      <c r="G1004" s="10" t="s">
        <v>240</v>
      </c>
      <c r="H1004" s="11">
        <v>0.5</v>
      </c>
      <c r="I1004" s="9">
        <v>48</v>
      </c>
      <c r="J1004" s="9">
        <v>24</v>
      </c>
      <c r="K1004" s="9">
        <v>17</v>
      </c>
      <c r="L1004" s="9">
        <v>7</v>
      </c>
      <c r="M1004" s="9"/>
      <c r="N1004" s="9">
        <f t="shared" si="129"/>
        <v>55</v>
      </c>
      <c r="O1004" s="12">
        <f t="shared" si="130"/>
        <v>0.57291666666666663</v>
      </c>
      <c r="P1004" s="9" t="s">
        <v>30</v>
      </c>
      <c r="Q1004" s="9">
        <v>7</v>
      </c>
      <c r="R1004" s="9">
        <v>3</v>
      </c>
      <c r="S1004" s="9">
        <v>4</v>
      </c>
      <c r="T1004" s="9">
        <v>0</v>
      </c>
      <c r="U1004" s="9">
        <v>0.42899999999999999</v>
      </c>
      <c r="V1004" s="8"/>
      <c r="W1004" s="11">
        <v>0.5</v>
      </c>
      <c r="X1004" s="8">
        <v>84</v>
      </c>
      <c r="Y1004" s="8">
        <v>42</v>
      </c>
      <c r="Z1004" s="8">
        <v>29</v>
      </c>
      <c r="AA1004" s="8">
        <v>13</v>
      </c>
      <c r="AB1004" s="8">
        <v>0</v>
      </c>
      <c r="AC1004" s="9">
        <f t="shared" si="136"/>
        <v>97</v>
      </c>
      <c r="AD1004" s="12">
        <f t="shared" si="137"/>
        <v>0.57738095238095233</v>
      </c>
      <c r="AE1004" s="9" t="s">
        <v>30</v>
      </c>
      <c r="AF1004" s="8">
        <v>7</v>
      </c>
      <c r="AG1004" s="8">
        <v>3</v>
      </c>
      <c r="AH1004" s="8">
        <v>4</v>
      </c>
      <c r="AI1004" s="8">
        <v>0</v>
      </c>
      <c r="AJ1004" s="8">
        <v>0.42899999999999999</v>
      </c>
      <c r="AK1004" s="13">
        <f t="shared" si="131"/>
        <v>0.55029761904761898</v>
      </c>
      <c r="AL1004" s="13">
        <f t="shared" si="132"/>
        <v>2.261904761904765E-2</v>
      </c>
      <c r="AM1004" s="14">
        <f t="shared" si="133"/>
        <v>2.1714285714285779</v>
      </c>
    </row>
    <row r="1005" spans="1:39" x14ac:dyDescent="0.2">
      <c r="A1005" s="8"/>
      <c r="B1005" s="8" t="s">
        <v>406</v>
      </c>
      <c r="C1005" s="8" t="s">
        <v>420</v>
      </c>
      <c r="D1005" s="9">
        <v>36</v>
      </c>
      <c r="E1005" s="10" t="s">
        <v>28</v>
      </c>
      <c r="F1005" s="10" t="s">
        <v>84</v>
      </c>
      <c r="G1005" s="10" t="s">
        <v>84</v>
      </c>
      <c r="H1005" s="11">
        <v>0.5</v>
      </c>
      <c r="I1005" s="9">
        <v>48</v>
      </c>
      <c r="J1005" s="9">
        <v>24</v>
      </c>
      <c r="K1005" s="9">
        <v>19</v>
      </c>
      <c r="L1005" s="9">
        <v>5</v>
      </c>
      <c r="M1005" s="9"/>
      <c r="N1005" s="9">
        <f t="shared" si="129"/>
        <v>53</v>
      </c>
      <c r="O1005" s="12">
        <f t="shared" si="130"/>
        <v>0.55208333333333337</v>
      </c>
      <c r="P1005" s="9" t="s">
        <v>39</v>
      </c>
      <c r="Q1005" s="9">
        <v>16</v>
      </c>
      <c r="R1005" s="9">
        <v>9</v>
      </c>
      <c r="S1005" s="9">
        <v>7</v>
      </c>
      <c r="T1005" s="9">
        <v>0</v>
      </c>
      <c r="U1005" s="9">
        <v>0.56300000000000006</v>
      </c>
      <c r="V1005" s="8"/>
      <c r="W1005" s="11">
        <v>0.5</v>
      </c>
      <c r="X1005" s="8">
        <v>84</v>
      </c>
      <c r="Y1005" s="8">
        <v>39</v>
      </c>
      <c r="Z1005" s="8">
        <v>36</v>
      </c>
      <c r="AA1005" s="8">
        <v>9</v>
      </c>
      <c r="AB1005" s="8">
        <v>0</v>
      </c>
      <c r="AC1005" s="9">
        <f t="shared" si="136"/>
        <v>87</v>
      </c>
      <c r="AD1005" s="12">
        <f t="shared" si="137"/>
        <v>0.5178571428571429</v>
      </c>
      <c r="AE1005" s="9" t="s">
        <v>72</v>
      </c>
      <c r="AF1005" s="8">
        <v>6</v>
      </c>
      <c r="AG1005" s="8">
        <v>2</v>
      </c>
      <c r="AH1005" s="8">
        <v>4</v>
      </c>
      <c r="AI1005" s="8">
        <v>0</v>
      </c>
      <c r="AJ1005" s="8">
        <v>0.33300000000000002</v>
      </c>
      <c r="AK1005" s="13">
        <f t="shared" si="131"/>
        <v>0.51160714285714293</v>
      </c>
      <c r="AL1005" s="13">
        <f t="shared" si="132"/>
        <v>4.0476190476190443E-2</v>
      </c>
      <c r="AM1005" s="14">
        <f t="shared" si="133"/>
        <v>3.885714285714279</v>
      </c>
    </row>
    <row r="1006" spans="1:39" x14ac:dyDescent="0.2">
      <c r="A1006" s="8"/>
      <c r="B1006" s="8" t="s">
        <v>395</v>
      </c>
      <c r="C1006" s="8" t="s">
        <v>420</v>
      </c>
      <c r="D1006" s="9">
        <v>41</v>
      </c>
      <c r="E1006" s="10" t="s">
        <v>28</v>
      </c>
      <c r="F1006" s="10" t="s">
        <v>201</v>
      </c>
      <c r="G1006" s="10" t="s">
        <v>201</v>
      </c>
      <c r="H1006" s="11">
        <v>0.5</v>
      </c>
      <c r="I1006" s="9">
        <v>48</v>
      </c>
      <c r="J1006" s="9">
        <v>17</v>
      </c>
      <c r="K1006" s="9">
        <v>23</v>
      </c>
      <c r="L1006" s="9">
        <v>8</v>
      </c>
      <c r="M1006" s="9"/>
      <c r="N1006" s="9">
        <f t="shared" si="129"/>
        <v>42</v>
      </c>
      <c r="O1006" s="12">
        <f t="shared" si="130"/>
        <v>0.4375</v>
      </c>
      <c r="P1006" s="9" t="s">
        <v>72</v>
      </c>
      <c r="Q1006" s="9">
        <v>5</v>
      </c>
      <c r="R1006" s="9">
        <v>1</v>
      </c>
      <c r="S1006" s="9">
        <v>4</v>
      </c>
      <c r="T1006" s="9">
        <v>0</v>
      </c>
      <c r="U1006" s="9">
        <v>0.2</v>
      </c>
      <c r="V1006" s="8"/>
      <c r="W1006" s="11">
        <v>0.5</v>
      </c>
      <c r="X1006" s="8">
        <v>84</v>
      </c>
      <c r="Y1006" s="8">
        <v>42</v>
      </c>
      <c r="Z1006" s="8">
        <v>29</v>
      </c>
      <c r="AA1006" s="8">
        <v>13</v>
      </c>
      <c r="AB1006" s="8">
        <v>0</v>
      </c>
      <c r="AC1006" s="9">
        <f t="shared" si="136"/>
        <v>97</v>
      </c>
      <c r="AD1006" s="12">
        <f t="shared" si="137"/>
        <v>0.57738095238095233</v>
      </c>
      <c r="AE1006" s="9" t="s">
        <v>39</v>
      </c>
      <c r="AF1006" s="8">
        <v>9</v>
      </c>
      <c r="AG1006" s="8">
        <v>5</v>
      </c>
      <c r="AH1006" s="8">
        <v>4</v>
      </c>
      <c r="AI1006" s="8">
        <v>0</v>
      </c>
      <c r="AJ1006" s="8">
        <v>0.55600000000000005</v>
      </c>
      <c r="AK1006" s="13">
        <f t="shared" si="131"/>
        <v>0.55029761904761898</v>
      </c>
      <c r="AL1006" s="13">
        <f t="shared" si="132"/>
        <v>-0.11279761904761898</v>
      </c>
      <c r="AM1006" s="14">
        <f t="shared" si="133"/>
        <v>-10.828571428571422</v>
      </c>
    </row>
    <row r="1007" spans="1:39" x14ac:dyDescent="0.2">
      <c r="A1007" s="8"/>
      <c r="B1007" s="8" t="s">
        <v>210</v>
      </c>
      <c r="C1007" s="8" t="s">
        <v>420</v>
      </c>
      <c r="D1007" s="9">
        <v>61</v>
      </c>
      <c r="E1007" s="10" t="s">
        <v>28</v>
      </c>
      <c r="F1007" s="10" t="s">
        <v>87</v>
      </c>
      <c r="G1007" s="10" t="s">
        <v>87</v>
      </c>
      <c r="H1007" s="11">
        <v>0.5</v>
      </c>
      <c r="I1007" s="9">
        <v>48</v>
      </c>
      <c r="J1007" s="9">
        <v>33</v>
      </c>
      <c r="K1007" s="9">
        <v>11</v>
      </c>
      <c r="L1007" s="9">
        <v>4</v>
      </c>
      <c r="M1007" s="9"/>
      <c r="N1007" s="9">
        <f t="shared" si="129"/>
        <v>70</v>
      </c>
      <c r="O1007" s="12">
        <f t="shared" si="130"/>
        <v>0.72916666666666663</v>
      </c>
      <c r="P1007" s="9" t="s">
        <v>30</v>
      </c>
      <c r="Q1007" s="9">
        <v>18</v>
      </c>
      <c r="R1007" s="9">
        <v>12</v>
      </c>
      <c r="S1007" s="9">
        <v>6</v>
      </c>
      <c r="T1007" s="9">
        <v>0</v>
      </c>
      <c r="U1007" s="9">
        <v>0.66700000000000004</v>
      </c>
      <c r="V1007" s="8" t="s">
        <v>419</v>
      </c>
      <c r="W1007" s="11">
        <v>0.5</v>
      </c>
      <c r="X1007" s="8">
        <v>84</v>
      </c>
      <c r="Y1007" s="8">
        <v>46</v>
      </c>
      <c r="Z1007" s="8">
        <v>30</v>
      </c>
      <c r="AA1007" s="8">
        <v>8</v>
      </c>
      <c r="AB1007" s="8">
        <v>0</v>
      </c>
      <c r="AC1007" s="9">
        <f t="shared" si="136"/>
        <v>100</v>
      </c>
      <c r="AD1007" s="12">
        <f t="shared" si="137"/>
        <v>0.59523809523809523</v>
      </c>
      <c r="AE1007" s="9" t="s">
        <v>30</v>
      </c>
      <c r="AF1007" s="8">
        <v>7</v>
      </c>
      <c r="AG1007" s="8">
        <v>3</v>
      </c>
      <c r="AH1007" s="8">
        <v>4</v>
      </c>
      <c r="AI1007" s="8">
        <v>0</v>
      </c>
      <c r="AJ1007" s="8">
        <v>0.42899999999999999</v>
      </c>
      <c r="AK1007" s="13">
        <f t="shared" si="131"/>
        <v>0.56190476190476191</v>
      </c>
      <c r="AL1007" s="13">
        <f t="shared" si="132"/>
        <v>0.16726190476190472</v>
      </c>
      <c r="AM1007" s="14">
        <f t="shared" si="133"/>
        <v>16.057142857142857</v>
      </c>
    </row>
    <row r="1008" spans="1:39" x14ac:dyDescent="0.2">
      <c r="A1008" s="8"/>
      <c r="B1008" s="8" t="s">
        <v>421</v>
      </c>
      <c r="C1008" s="8" t="s">
        <v>420</v>
      </c>
      <c r="D1008" s="9">
        <v>32</v>
      </c>
      <c r="E1008" s="10" t="s">
        <v>28</v>
      </c>
      <c r="F1008" s="10" t="s">
        <v>303</v>
      </c>
      <c r="G1008" s="10" t="s">
        <v>303</v>
      </c>
      <c r="H1008" s="11">
        <v>0.5</v>
      </c>
      <c r="I1008" s="9">
        <v>35</v>
      </c>
      <c r="J1008" s="9">
        <v>12</v>
      </c>
      <c r="K1008" s="9">
        <v>20</v>
      </c>
      <c r="L1008" s="9">
        <v>3</v>
      </c>
      <c r="M1008" s="9"/>
      <c r="N1008" s="9">
        <f t="shared" si="129"/>
        <v>27</v>
      </c>
      <c r="O1008" s="12">
        <f t="shared" si="130"/>
        <v>0.38571428571428573</v>
      </c>
      <c r="P1008" s="9" t="s">
        <v>72</v>
      </c>
      <c r="Q1008" s="9"/>
      <c r="R1008" s="9"/>
      <c r="S1008" s="9"/>
      <c r="T1008" s="9"/>
      <c r="U1008" s="9"/>
      <c r="V1008" s="8"/>
      <c r="W1008" s="11">
        <v>0.5</v>
      </c>
      <c r="X1008" s="8">
        <v>84</v>
      </c>
      <c r="Y1008" s="8">
        <v>25</v>
      </c>
      <c r="Z1008" s="8">
        <v>45</v>
      </c>
      <c r="AA1008" s="8">
        <v>14</v>
      </c>
      <c r="AB1008" s="8">
        <v>0</v>
      </c>
      <c r="AC1008" s="9">
        <f t="shared" si="136"/>
        <v>64</v>
      </c>
      <c r="AD1008" s="12">
        <f t="shared" si="137"/>
        <v>0.38095238095238093</v>
      </c>
      <c r="AE1008" s="9" t="s">
        <v>69</v>
      </c>
      <c r="AF1008" s="8"/>
      <c r="AG1008" s="8"/>
      <c r="AH1008" s="8"/>
      <c r="AI1008" s="8"/>
      <c r="AJ1008" s="8"/>
      <c r="AK1008" s="13">
        <f t="shared" si="131"/>
        <v>0.42261904761904762</v>
      </c>
      <c r="AL1008" s="13">
        <f t="shared" si="132"/>
        <v>-3.6904761904761885E-2</v>
      </c>
      <c r="AM1008" s="14">
        <f t="shared" si="133"/>
        <v>-2.5833333333333321</v>
      </c>
    </row>
    <row r="1009" spans="1:39" x14ac:dyDescent="0.2">
      <c r="A1009" s="8"/>
      <c r="B1009" s="8" t="s">
        <v>422</v>
      </c>
      <c r="C1009" s="8" t="s">
        <v>420</v>
      </c>
      <c r="D1009" s="9">
        <v>44</v>
      </c>
      <c r="E1009" s="10" t="s">
        <v>28</v>
      </c>
      <c r="F1009" s="10" t="s">
        <v>303</v>
      </c>
      <c r="G1009" s="10" t="s">
        <v>303</v>
      </c>
      <c r="H1009" s="11">
        <v>0.5</v>
      </c>
      <c r="I1009" s="9">
        <v>13</v>
      </c>
      <c r="J1009" s="9">
        <v>5</v>
      </c>
      <c r="K1009" s="9">
        <v>7</v>
      </c>
      <c r="L1009" s="9">
        <v>1</v>
      </c>
      <c r="M1009" s="9"/>
      <c r="N1009" s="9">
        <f t="shared" si="129"/>
        <v>11</v>
      </c>
      <c r="O1009" s="12">
        <f t="shared" si="130"/>
        <v>0.42307692307692307</v>
      </c>
      <c r="P1009" s="9" t="s">
        <v>72</v>
      </c>
      <c r="Q1009" s="9"/>
      <c r="R1009" s="9"/>
      <c r="S1009" s="9"/>
      <c r="T1009" s="9"/>
      <c r="U1009" s="9"/>
      <c r="V1009" s="8"/>
      <c r="W1009" s="11">
        <v>0.5</v>
      </c>
      <c r="X1009" s="8">
        <v>84</v>
      </c>
      <c r="Y1009" s="8">
        <v>25</v>
      </c>
      <c r="Z1009" s="8">
        <v>45</v>
      </c>
      <c r="AA1009" s="8">
        <v>14</v>
      </c>
      <c r="AB1009" s="8">
        <v>0</v>
      </c>
      <c r="AC1009" s="9">
        <f t="shared" si="136"/>
        <v>64</v>
      </c>
      <c r="AD1009" s="12">
        <f t="shared" si="137"/>
        <v>0.38095238095238093</v>
      </c>
      <c r="AE1009" s="9" t="s">
        <v>69</v>
      </c>
      <c r="AF1009" s="8"/>
      <c r="AG1009" s="8"/>
      <c r="AH1009" s="8"/>
      <c r="AI1009" s="8"/>
      <c r="AJ1009" s="8"/>
      <c r="AK1009" s="13">
        <f t="shared" si="131"/>
        <v>0.42261904761904762</v>
      </c>
      <c r="AL1009" s="13">
        <f t="shared" si="132"/>
        <v>4.5787545787545625E-4</v>
      </c>
      <c r="AM1009" s="14">
        <f t="shared" si="133"/>
        <v>1.1904761904762751E-2</v>
      </c>
    </row>
    <row r="1010" spans="1:39" x14ac:dyDescent="0.2">
      <c r="A1010" s="8"/>
      <c r="B1010" s="8" t="s">
        <v>288</v>
      </c>
      <c r="C1010" s="8" t="s">
        <v>420</v>
      </c>
      <c r="D1010" s="9">
        <v>60</v>
      </c>
      <c r="E1010" s="10" t="s">
        <v>28</v>
      </c>
      <c r="F1010" s="10" t="s">
        <v>413</v>
      </c>
      <c r="G1010" s="10" t="s">
        <v>413</v>
      </c>
      <c r="H1010" s="11">
        <v>0.5</v>
      </c>
      <c r="I1010" s="9">
        <v>48</v>
      </c>
      <c r="J1010" s="9">
        <v>20</v>
      </c>
      <c r="K1010" s="9">
        <v>22</v>
      </c>
      <c r="L1010" s="9">
        <v>6</v>
      </c>
      <c r="M1010" s="9"/>
      <c r="N1010" s="9">
        <f t="shared" si="129"/>
        <v>46</v>
      </c>
      <c r="O1010" s="12">
        <f t="shared" si="130"/>
        <v>0.47916666666666669</v>
      </c>
      <c r="P1010" s="9" t="s">
        <v>72</v>
      </c>
      <c r="Q1010" s="9"/>
      <c r="R1010" s="9"/>
      <c r="S1010" s="9"/>
      <c r="T1010" s="9"/>
      <c r="U1010" s="9"/>
      <c r="V1010" s="8"/>
      <c r="W1010" s="11">
        <v>0.5</v>
      </c>
      <c r="X1010" s="8">
        <v>84</v>
      </c>
      <c r="Y1010" s="8">
        <v>33</v>
      </c>
      <c r="Z1010" s="8">
        <v>34</v>
      </c>
      <c r="AA1010" s="8">
        <v>17</v>
      </c>
      <c r="AB1010" s="8">
        <v>0</v>
      </c>
      <c r="AC1010" s="9">
        <f t="shared" si="136"/>
        <v>83</v>
      </c>
      <c r="AD1010" s="12">
        <f t="shared" si="137"/>
        <v>0.49404761904761907</v>
      </c>
      <c r="AE1010" s="9" t="s">
        <v>72</v>
      </c>
      <c r="AF1010" s="8"/>
      <c r="AG1010" s="8"/>
      <c r="AH1010" s="8"/>
      <c r="AI1010" s="8"/>
      <c r="AJ1010" s="8"/>
      <c r="AK1010" s="13">
        <f t="shared" si="131"/>
        <v>0.49613095238095239</v>
      </c>
      <c r="AL1010" s="13">
        <f t="shared" si="132"/>
        <v>-1.696428571428571E-2</v>
      </c>
      <c r="AM1010" s="14">
        <f t="shared" si="133"/>
        <v>-1.6285714285714334</v>
      </c>
    </row>
    <row r="1011" spans="1:39" x14ac:dyDescent="0.2">
      <c r="A1011" s="8"/>
      <c r="B1011" s="8" t="s">
        <v>383</v>
      </c>
      <c r="C1011" s="8" t="s">
        <v>420</v>
      </c>
      <c r="D1011" s="9">
        <v>39</v>
      </c>
      <c r="E1011" s="10" t="s">
        <v>28</v>
      </c>
      <c r="F1011" s="10" t="s">
        <v>305</v>
      </c>
      <c r="G1011" s="10" t="s">
        <v>306</v>
      </c>
      <c r="H1011" s="11">
        <v>0.5</v>
      </c>
      <c r="I1011" s="9">
        <v>48</v>
      </c>
      <c r="J1011" s="9">
        <v>19</v>
      </c>
      <c r="K1011" s="9">
        <v>24</v>
      </c>
      <c r="L1011" s="9">
        <v>5</v>
      </c>
      <c r="M1011" s="9"/>
      <c r="N1011" s="9">
        <f t="shared" si="129"/>
        <v>43</v>
      </c>
      <c r="O1011" s="12">
        <f t="shared" si="130"/>
        <v>0.44791666666666669</v>
      </c>
      <c r="P1011" s="9" t="s">
        <v>72</v>
      </c>
      <c r="Q1011" s="9"/>
      <c r="R1011" s="9"/>
      <c r="S1011" s="9"/>
      <c r="T1011" s="9"/>
      <c r="U1011" s="9"/>
      <c r="V1011" s="8"/>
      <c r="W1011" s="11">
        <v>0.5</v>
      </c>
      <c r="X1011" s="8">
        <v>84</v>
      </c>
      <c r="Y1011" s="8">
        <v>27</v>
      </c>
      <c r="Z1011" s="8">
        <v>48</v>
      </c>
      <c r="AA1011" s="8">
        <v>9</v>
      </c>
      <c r="AB1011" s="8">
        <v>0</v>
      </c>
      <c r="AC1011" s="9">
        <f t="shared" si="136"/>
        <v>63</v>
      </c>
      <c r="AD1011" s="12">
        <f t="shared" si="137"/>
        <v>0.375</v>
      </c>
      <c r="AE1011" s="9" t="s">
        <v>69</v>
      </c>
      <c r="AF1011" s="8"/>
      <c r="AG1011" s="8"/>
      <c r="AH1011" s="8"/>
      <c r="AI1011" s="8"/>
      <c r="AJ1011" s="8"/>
      <c r="AK1011" s="13">
        <f t="shared" si="131"/>
        <v>0.41875000000000001</v>
      </c>
      <c r="AL1011" s="13">
        <f t="shared" si="132"/>
        <v>2.9166666666666674E-2</v>
      </c>
      <c r="AM1011" s="14">
        <f t="shared" si="133"/>
        <v>2.7999999999999972</v>
      </c>
    </row>
    <row r="1012" spans="1:39" x14ac:dyDescent="0.2">
      <c r="A1012" s="8"/>
      <c r="B1012" s="8" t="s">
        <v>407</v>
      </c>
      <c r="C1012" s="8" t="s">
        <v>420</v>
      </c>
      <c r="D1012" s="9">
        <v>38</v>
      </c>
      <c r="E1012" s="10" t="s">
        <v>28</v>
      </c>
      <c r="F1012" s="10" t="s">
        <v>199</v>
      </c>
      <c r="G1012" s="10" t="s">
        <v>199</v>
      </c>
      <c r="H1012" s="11">
        <v>0.5</v>
      </c>
      <c r="I1012" s="9">
        <v>41</v>
      </c>
      <c r="J1012" s="9">
        <v>13</v>
      </c>
      <c r="K1012" s="9">
        <v>21</v>
      </c>
      <c r="L1012" s="9">
        <v>7</v>
      </c>
      <c r="M1012" s="9"/>
      <c r="N1012" s="9">
        <f t="shared" si="129"/>
        <v>33</v>
      </c>
      <c r="O1012" s="12">
        <f t="shared" si="130"/>
        <v>0.40243902439024393</v>
      </c>
      <c r="P1012" s="9" t="s">
        <v>35</v>
      </c>
      <c r="Q1012" s="9"/>
      <c r="R1012" s="9"/>
      <c r="S1012" s="9"/>
      <c r="T1012" s="9"/>
      <c r="U1012" s="9"/>
      <c r="V1012" s="8"/>
      <c r="W1012" s="11">
        <v>0.5</v>
      </c>
      <c r="X1012" s="8">
        <v>84</v>
      </c>
      <c r="Y1012" s="8">
        <v>27</v>
      </c>
      <c r="Z1012" s="8">
        <v>45</v>
      </c>
      <c r="AA1012" s="8">
        <v>12</v>
      </c>
      <c r="AB1012" s="8">
        <v>0</v>
      </c>
      <c r="AC1012" s="9">
        <f t="shared" si="136"/>
        <v>66</v>
      </c>
      <c r="AD1012" s="12">
        <f t="shared" si="137"/>
        <v>0.39285714285714285</v>
      </c>
      <c r="AE1012" s="9" t="s">
        <v>72</v>
      </c>
      <c r="AF1012" s="8"/>
      <c r="AG1012" s="8"/>
      <c r="AH1012" s="8"/>
      <c r="AI1012" s="8"/>
      <c r="AJ1012" s="8"/>
      <c r="AK1012" s="13">
        <f t="shared" si="131"/>
        <v>0.43035714285714283</v>
      </c>
      <c r="AL1012" s="13">
        <f t="shared" si="132"/>
        <v>-2.79181184668989E-2</v>
      </c>
      <c r="AM1012" s="14">
        <f t="shared" si="133"/>
        <v>-2.289285714285711</v>
      </c>
    </row>
    <row r="1013" spans="1:39" x14ac:dyDescent="0.2">
      <c r="A1013" s="8"/>
      <c r="B1013" s="8" t="s">
        <v>346</v>
      </c>
      <c r="C1013" s="8" t="s">
        <v>420</v>
      </c>
      <c r="D1013" s="9">
        <v>49</v>
      </c>
      <c r="E1013" s="10" t="s">
        <v>28</v>
      </c>
      <c r="F1013" s="10" t="s">
        <v>199</v>
      </c>
      <c r="G1013" s="10" t="s">
        <v>199</v>
      </c>
      <c r="H1013" s="11">
        <v>0.5</v>
      </c>
      <c r="I1013" s="9">
        <v>7</v>
      </c>
      <c r="J1013" s="9">
        <v>3</v>
      </c>
      <c r="K1013" s="9">
        <v>2</v>
      </c>
      <c r="L1013" s="9">
        <v>2</v>
      </c>
      <c r="M1013" s="9"/>
      <c r="N1013" s="9">
        <f t="shared" si="129"/>
        <v>8</v>
      </c>
      <c r="O1013" s="12">
        <f t="shared" si="130"/>
        <v>0.5714285714285714</v>
      </c>
      <c r="P1013" s="9" t="s">
        <v>35</v>
      </c>
      <c r="Q1013" s="9"/>
      <c r="R1013" s="9"/>
      <c r="S1013" s="9"/>
      <c r="T1013" s="9"/>
      <c r="U1013" s="9"/>
      <c r="V1013" s="8"/>
      <c r="W1013" s="11">
        <v>0.5</v>
      </c>
      <c r="X1013" s="8">
        <v>84</v>
      </c>
      <c r="Y1013" s="8">
        <v>27</v>
      </c>
      <c r="Z1013" s="8">
        <v>45</v>
      </c>
      <c r="AA1013" s="8">
        <v>12</v>
      </c>
      <c r="AB1013" s="8">
        <v>0</v>
      </c>
      <c r="AC1013" s="9">
        <f t="shared" si="136"/>
        <v>66</v>
      </c>
      <c r="AD1013" s="12">
        <f t="shared" si="137"/>
        <v>0.39285714285714285</v>
      </c>
      <c r="AE1013" s="9" t="s">
        <v>72</v>
      </c>
      <c r="AF1013" s="8"/>
      <c r="AG1013" s="8"/>
      <c r="AH1013" s="8"/>
      <c r="AI1013" s="8"/>
      <c r="AJ1013" s="8"/>
      <c r="AK1013" s="13">
        <f t="shared" si="131"/>
        <v>0.43035714285714283</v>
      </c>
      <c r="AL1013" s="13">
        <f t="shared" si="132"/>
        <v>0.14107142857142857</v>
      </c>
      <c r="AM1013" s="14">
        <f t="shared" si="133"/>
        <v>1.9750000000000005</v>
      </c>
    </row>
    <row r="1014" spans="1:39" x14ac:dyDescent="0.2">
      <c r="A1014" s="8"/>
      <c r="B1014" s="8" t="s">
        <v>415</v>
      </c>
      <c r="C1014" s="8" t="s">
        <v>420</v>
      </c>
      <c r="D1014" s="9">
        <v>39</v>
      </c>
      <c r="E1014" s="10" t="s">
        <v>28</v>
      </c>
      <c r="F1014" s="10" t="s">
        <v>416</v>
      </c>
      <c r="G1014" s="10" t="s">
        <v>417</v>
      </c>
      <c r="H1014" s="11">
        <v>0.5</v>
      </c>
      <c r="I1014" s="9">
        <v>48</v>
      </c>
      <c r="J1014" s="9">
        <v>16</v>
      </c>
      <c r="K1014" s="9">
        <v>27</v>
      </c>
      <c r="L1014" s="9">
        <v>5</v>
      </c>
      <c r="M1014" s="9"/>
      <c r="N1014" s="9">
        <f t="shared" si="129"/>
        <v>37</v>
      </c>
      <c r="O1014" s="12">
        <f t="shared" si="130"/>
        <v>0.38541666666666669</v>
      </c>
      <c r="P1014" s="9" t="s">
        <v>69</v>
      </c>
      <c r="Q1014" s="9"/>
      <c r="R1014" s="9"/>
      <c r="S1014" s="9"/>
      <c r="T1014" s="9"/>
      <c r="U1014" s="9"/>
      <c r="V1014" s="8"/>
      <c r="W1014" s="11">
        <v>0.5</v>
      </c>
      <c r="X1014" s="8">
        <v>84</v>
      </c>
      <c r="Y1014" s="8">
        <v>33</v>
      </c>
      <c r="Z1014" s="8">
        <v>46</v>
      </c>
      <c r="AA1014" s="8">
        <v>5</v>
      </c>
      <c r="AB1014" s="8">
        <v>0</v>
      </c>
      <c r="AC1014" s="9">
        <f t="shared" si="136"/>
        <v>71</v>
      </c>
      <c r="AD1014" s="12">
        <f t="shared" si="137"/>
        <v>0.42261904761904762</v>
      </c>
      <c r="AE1014" s="9" t="s">
        <v>35</v>
      </c>
      <c r="AF1014" s="8"/>
      <c r="AG1014" s="8"/>
      <c r="AH1014" s="8"/>
      <c r="AI1014" s="8"/>
      <c r="AJ1014" s="8"/>
      <c r="AK1014" s="13">
        <f t="shared" si="131"/>
        <v>0.44970238095238096</v>
      </c>
      <c r="AL1014" s="13">
        <f t="shared" si="132"/>
        <v>-6.4285714285714279E-2</v>
      </c>
      <c r="AM1014" s="14">
        <f t="shared" si="133"/>
        <v>-6.1714285714285708</v>
      </c>
    </row>
    <row r="1015" spans="1:39" x14ac:dyDescent="0.2">
      <c r="A1015" s="8"/>
      <c r="B1015" s="8" t="s">
        <v>307</v>
      </c>
      <c r="C1015" s="8" t="s">
        <v>420</v>
      </c>
      <c r="D1015" s="9">
        <v>50</v>
      </c>
      <c r="E1015" s="10" t="s">
        <v>28</v>
      </c>
      <c r="F1015" s="10" t="s">
        <v>29</v>
      </c>
      <c r="G1015" s="10" t="s">
        <v>29</v>
      </c>
      <c r="H1015" s="11">
        <v>0.5</v>
      </c>
      <c r="I1015" s="9">
        <v>48</v>
      </c>
      <c r="J1015" s="9">
        <v>18</v>
      </c>
      <c r="K1015" s="9">
        <v>23</v>
      </c>
      <c r="L1015" s="9">
        <v>7</v>
      </c>
      <c r="M1015" s="9"/>
      <c r="N1015" s="9">
        <f t="shared" si="129"/>
        <v>43</v>
      </c>
      <c r="O1015" s="12">
        <f t="shared" si="130"/>
        <v>0.44791666666666669</v>
      </c>
      <c r="P1015" s="9" t="s">
        <v>69</v>
      </c>
      <c r="Q1015" s="9"/>
      <c r="R1015" s="9"/>
      <c r="S1015" s="9"/>
      <c r="T1015" s="9"/>
      <c r="U1015" s="9"/>
      <c r="V1015" s="8"/>
      <c r="W1015" s="11">
        <v>0.5</v>
      </c>
      <c r="X1015" s="8">
        <v>84</v>
      </c>
      <c r="Y1015" s="8">
        <v>41</v>
      </c>
      <c r="Z1015" s="8">
        <v>29</v>
      </c>
      <c r="AA1015" s="8">
        <v>14</v>
      </c>
      <c r="AB1015" s="8">
        <v>0</v>
      </c>
      <c r="AC1015" s="9">
        <f t="shared" si="136"/>
        <v>96</v>
      </c>
      <c r="AD1015" s="12">
        <f t="shared" si="137"/>
        <v>0.5714285714285714</v>
      </c>
      <c r="AE1015" s="9" t="s">
        <v>39</v>
      </c>
      <c r="AF1015" s="8">
        <v>7</v>
      </c>
      <c r="AG1015" s="8">
        <v>3</v>
      </c>
      <c r="AH1015" s="8">
        <v>4</v>
      </c>
      <c r="AI1015" s="8">
        <v>0</v>
      </c>
      <c r="AJ1015" s="8">
        <v>0.42899999999999999</v>
      </c>
      <c r="AK1015" s="13">
        <f t="shared" si="131"/>
        <v>0.54642857142857137</v>
      </c>
      <c r="AL1015" s="13">
        <f t="shared" si="132"/>
        <v>-9.8511904761904689E-2</v>
      </c>
      <c r="AM1015" s="14">
        <f t="shared" si="133"/>
        <v>-9.4571428571428555</v>
      </c>
    </row>
    <row r="1016" spans="1:39" x14ac:dyDescent="0.2">
      <c r="A1016" s="8"/>
      <c r="B1016" s="8" t="s">
        <v>348</v>
      </c>
      <c r="C1016" s="8" t="s">
        <v>420</v>
      </c>
      <c r="D1016" s="9">
        <v>49</v>
      </c>
      <c r="E1016" s="10" t="s">
        <v>28</v>
      </c>
      <c r="F1016" s="10" t="s">
        <v>264</v>
      </c>
      <c r="G1016" s="10" t="s">
        <v>264</v>
      </c>
      <c r="H1016" s="11">
        <v>0.5</v>
      </c>
      <c r="I1016" s="9">
        <v>48</v>
      </c>
      <c r="J1016" s="9">
        <v>22</v>
      </c>
      <c r="K1016" s="9">
        <v>18</v>
      </c>
      <c r="L1016" s="9">
        <v>8</v>
      </c>
      <c r="M1016" s="9"/>
      <c r="N1016" s="9">
        <f t="shared" si="129"/>
        <v>52</v>
      </c>
      <c r="O1016" s="12">
        <f t="shared" si="130"/>
        <v>0.54166666666666663</v>
      </c>
      <c r="P1016" s="9" t="s">
        <v>43</v>
      </c>
      <c r="Q1016" s="9">
        <v>20</v>
      </c>
      <c r="R1016" s="9">
        <v>16</v>
      </c>
      <c r="S1016" s="9">
        <v>4</v>
      </c>
      <c r="T1016" s="9">
        <v>0</v>
      </c>
      <c r="U1016" s="9">
        <v>0.8</v>
      </c>
      <c r="V1016" s="8" t="s">
        <v>44</v>
      </c>
      <c r="W1016" s="11">
        <v>0.5</v>
      </c>
      <c r="X1016" s="8">
        <v>84</v>
      </c>
      <c r="Y1016" s="8">
        <v>47</v>
      </c>
      <c r="Z1016" s="8">
        <v>25</v>
      </c>
      <c r="AA1016" s="8">
        <v>12</v>
      </c>
      <c r="AB1016" s="8">
        <v>0</v>
      </c>
      <c r="AC1016" s="9">
        <f t="shared" si="136"/>
        <v>106</v>
      </c>
      <c r="AD1016" s="12">
        <f t="shared" si="137"/>
        <v>0.63095238095238093</v>
      </c>
      <c r="AE1016" s="9" t="s">
        <v>43</v>
      </c>
      <c r="AF1016" s="8">
        <v>20</v>
      </c>
      <c r="AG1016" s="8">
        <v>11</v>
      </c>
      <c r="AH1016" s="8">
        <v>9</v>
      </c>
      <c r="AI1016" s="8">
        <v>0</v>
      </c>
      <c r="AJ1016" s="8">
        <v>0.55000000000000004</v>
      </c>
      <c r="AK1016" s="13">
        <f t="shared" si="131"/>
        <v>0.58511904761904765</v>
      </c>
      <c r="AL1016" s="13">
        <f t="shared" si="132"/>
        <v>-4.345238095238102E-2</v>
      </c>
      <c r="AM1016" s="14">
        <f t="shared" si="133"/>
        <v>-4.1714285714285779</v>
      </c>
    </row>
    <row r="1017" spans="1:39" x14ac:dyDescent="0.2">
      <c r="A1017" s="8"/>
      <c r="B1017" s="8" t="s">
        <v>361</v>
      </c>
      <c r="C1017" s="8" t="s">
        <v>420</v>
      </c>
      <c r="D1017" s="9">
        <v>42</v>
      </c>
      <c r="E1017" s="10" t="s">
        <v>28</v>
      </c>
      <c r="F1017" s="10" t="s">
        <v>247</v>
      </c>
      <c r="G1017" s="10" t="s">
        <v>247</v>
      </c>
      <c r="H1017" s="11">
        <v>0.5</v>
      </c>
      <c r="I1017" s="9">
        <v>48</v>
      </c>
      <c r="J1017" s="9">
        <v>15</v>
      </c>
      <c r="K1017" s="9">
        <v>28</v>
      </c>
      <c r="L1017" s="9">
        <v>5</v>
      </c>
      <c r="M1017" s="9"/>
      <c r="N1017" s="9">
        <f t="shared" si="129"/>
        <v>35</v>
      </c>
      <c r="O1017" s="12">
        <f t="shared" si="130"/>
        <v>0.36458333333333331</v>
      </c>
      <c r="P1017" s="9" t="s">
        <v>75</v>
      </c>
      <c r="Q1017" s="9"/>
      <c r="R1017" s="9"/>
      <c r="S1017" s="9"/>
      <c r="T1017" s="9"/>
      <c r="U1017" s="9"/>
      <c r="V1017" s="8"/>
      <c r="W1017" s="11">
        <v>0.5</v>
      </c>
      <c r="X1017" s="8">
        <v>84</v>
      </c>
      <c r="Y1017" s="8">
        <v>36</v>
      </c>
      <c r="Z1017" s="8">
        <v>36</v>
      </c>
      <c r="AA1017" s="8">
        <v>12</v>
      </c>
      <c r="AB1017" s="8">
        <v>0</v>
      </c>
      <c r="AC1017" s="9">
        <f t="shared" si="136"/>
        <v>84</v>
      </c>
      <c r="AD1017" s="12">
        <f t="shared" si="137"/>
        <v>0.5</v>
      </c>
      <c r="AE1017" s="9" t="s">
        <v>35</v>
      </c>
      <c r="AF1017" s="8">
        <v>4</v>
      </c>
      <c r="AG1017" s="8">
        <v>0</v>
      </c>
      <c r="AH1017" s="8">
        <v>4</v>
      </c>
      <c r="AI1017" s="8">
        <v>0</v>
      </c>
      <c r="AJ1017" s="8">
        <v>0</v>
      </c>
      <c r="AK1017" s="13">
        <f t="shared" si="131"/>
        <v>0.5</v>
      </c>
      <c r="AL1017" s="13">
        <f t="shared" si="132"/>
        <v>-0.13541666666666669</v>
      </c>
      <c r="AM1017" s="14">
        <f t="shared" si="133"/>
        <v>-13</v>
      </c>
    </row>
    <row r="1018" spans="1:39" x14ac:dyDescent="0.2">
      <c r="A1018" s="8"/>
      <c r="B1018" s="8" t="s">
        <v>423</v>
      </c>
      <c r="C1018" s="8" t="s">
        <v>420</v>
      </c>
      <c r="D1018" s="9">
        <v>42</v>
      </c>
      <c r="E1018" s="10" t="s">
        <v>28</v>
      </c>
      <c r="F1018" s="10" t="s">
        <v>92</v>
      </c>
      <c r="G1018" s="10" t="s">
        <v>92</v>
      </c>
      <c r="H1018" s="11">
        <v>0.5</v>
      </c>
      <c r="I1018" s="9">
        <v>48</v>
      </c>
      <c r="J1018" s="9">
        <v>22</v>
      </c>
      <c r="K1018" s="9">
        <v>23</v>
      </c>
      <c r="L1018" s="9">
        <v>3</v>
      </c>
      <c r="M1018" s="9"/>
      <c r="N1018" s="9">
        <f t="shared" si="129"/>
        <v>47</v>
      </c>
      <c r="O1018" s="12">
        <f t="shared" si="130"/>
        <v>0.48958333333333331</v>
      </c>
      <c r="P1018" s="9" t="s">
        <v>35</v>
      </c>
      <c r="Q1018" s="9">
        <v>10</v>
      </c>
      <c r="R1018" s="9">
        <v>4</v>
      </c>
      <c r="S1018" s="9">
        <v>6</v>
      </c>
      <c r="T1018" s="9">
        <v>0</v>
      </c>
      <c r="U1018" s="9">
        <v>0.4</v>
      </c>
      <c r="V1018" s="8"/>
      <c r="W1018" s="11">
        <v>0.5</v>
      </c>
      <c r="X1018" s="8">
        <v>84</v>
      </c>
      <c r="Y1018" s="8">
        <v>52</v>
      </c>
      <c r="Z1018" s="8">
        <v>24</v>
      </c>
      <c r="AA1018" s="8">
        <v>8</v>
      </c>
      <c r="AB1018" s="8">
        <v>0</v>
      </c>
      <c r="AC1018" s="9">
        <f t="shared" ref="AC1018:AC1049" si="138">2*Y1018+AA1018+AB1018</f>
        <v>112</v>
      </c>
      <c r="AD1018" s="12">
        <f t="shared" ref="AD1018:AD1049" si="139">AC1018/SUM(Y1018:AB1018)/2</f>
        <v>0.66666666666666663</v>
      </c>
      <c r="AE1018" s="9" t="s">
        <v>30</v>
      </c>
      <c r="AF1018" s="8">
        <v>23</v>
      </c>
      <c r="AG1018" s="8">
        <v>16</v>
      </c>
      <c r="AH1018" s="8">
        <v>7</v>
      </c>
      <c r="AI1018" s="8">
        <v>0</v>
      </c>
      <c r="AJ1018" s="8">
        <v>0.69600000000000006</v>
      </c>
      <c r="AK1018" s="13">
        <f t="shared" si="131"/>
        <v>0.60833333333333328</v>
      </c>
      <c r="AL1018" s="13">
        <f t="shared" si="132"/>
        <v>-0.11874999999999997</v>
      </c>
      <c r="AM1018" s="14">
        <f t="shared" si="133"/>
        <v>-11.399999999999991</v>
      </c>
    </row>
    <row r="1019" spans="1:39" x14ac:dyDescent="0.2">
      <c r="A1019" s="8"/>
      <c r="B1019" s="8" t="s">
        <v>387</v>
      </c>
      <c r="C1019" s="8" t="s">
        <v>420</v>
      </c>
      <c r="D1019" s="9">
        <v>40</v>
      </c>
      <c r="E1019" s="10" t="s">
        <v>28</v>
      </c>
      <c r="F1019" s="10" t="s">
        <v>409</v>
      </c>
      <c r="G1019" s="10" t="s">
        <v>409</v>
      </c>
      <c r="H1019" s="11">
        <v>0.5</v>
      </c>
      <c r="I1019" s="9">
        <v>48</v>
      </c>
      <c r="J1019" s="9">
        <v>9</v>
      </c>
      <c r="K1019" s="9">
        <v>34</v>
      </c>
      <c r="L1019" s="9">
        <v>5</v>
      </c>
      <c r="M1019" s="9"/>
      <c r="N1019" s="9">
        <f t="shared" si="129"/>
        <v>23</v>
      </c>
      <c r="O1019" s="12">
        <f t="shared" si="130"/>
        <v>0.23958333333333334</v>
      </c>
      <c r="P1019" s="9" t="s">
        <v>75</v>
      </c>
      <c r="Q1019" s="9"/>
      <c r="R1019" s="9"/>
      <c r="S1019" s="9"/>
      <c r="T1019" s="9"/>
      <c r="U1019" s="9"/>
      <c r="V1019" s="8"/>
      <c r="W1019" s="11">
        <v>0.5</v>
      </c>
      <c r="X1019" s="8">
        <v>84</v>
      </c>
      <c r="Y1019" s="8">
        <v>14</v>
      </c>
      <c r="Z1019" s="8">
        <v>61</v>
      </c>
      <c r="AA1019" s="8">
        <v>9</v>
      </c>
      <c r="AB1019" s="8">
        <v>0</v>
      </c>
      <c r="AC1019" s="9">
        <f t="shared" si="138"/>
        <v>37</v>
      </c>
      <c r="AD1019" s="12">
        <f t="shared" si="139"/>
        <v>0.22023809523809523</v>
      </c>
      <c r="AE1019" s="9" t="s">
        <v>75</v>
      </c>
      <c r="AF1019" s="8"/>
      <c r="AG1019" s="8"/>
      <c r="AH1019" s="8"/>
      <c r="AI1019" s="8"/>
      <c r="AJ1019" s="8"/>
      <c r="AK1019" s="13">
        <f t="shared" si="131"/>
        <v>0.31815476190476188</v>
      </c>
      <c r="AL1019" s="13">
        <f t="shared" si="132"/>
        <v>-7.8571428571428542E-2</v>
      </c>
      <c r="AM1019" s="14">
        <f t="shared" si="133"/>
        <v>-7.5428571428571409</v>
      </c>
    </row>
    <row r="1020" spans="1:39" x14ac:dyDescent="0.2">
      <c r="A1020" s="8"/>
      <c r="B1020" s="8" t="s">
        <v>392</v>
      </c>
      <c r="C1020" s="8" t="s">
        <v>420</v>
      </c>
      <c r="D1020" s="9">
        <v>44</v>
      </c>
      <c r="E1020" s="10" t="s">
        <v>28</v>
      </c>
      <c r="F1020" s="10" t="s">
        <v>207</v>
      </c>
      <c r="G1020" s="10" t="s">
        <v>207</v>
      </c>
      <c r="H1020" s="11">
        <v>0.5</v>
      </c>
      <c r="I1020" s="9">
        <v>48</v>
      </c>
      <c r="J1020" s="9">
        <v>28</v>
      </c>
      <c r="K1020" s="9">
        <v>16</v>
      </c>
      <c r="L1020" s="9">
        <v>4</v>
      </c>
      <c r="M1020" s="9"/>
      <c r="N1020" s="9">
        <f t="shared" si="129"/>
        <v>60</v>
      </c>
      <c r="O1020" s="12">
        <f t="shared" si="130"/>
        <v>0.625</v>
      </c>
      <c r="P1020" s="9" t="s">
        <v>30</v>
      </c>
      <c r="Q1020" s="9">
        <v>15</v>
      </c>
      <c r="R1020" s="9">
        <v>10</v>
      </c>
      <c r="S1020" s="9">
        <v>5</v>
      </c>
      <c r="T1020" s="9">
        <v>0</v>
      </c>
      <c r="U1020" s="9">
        <v>0.66700000000000004</v>
      </c>
      <c r="V1020" s="8"/>
      <c r="W1020" s="11">
        <v>0.5</v>
      </c>
      <c r="X1020" s="8">
        <v>84</v>
      </c>
      <c r="Y1020" s="8">
        <v>35</v>
      </c>
      <c r="Z1020" s="8">
        <v>39</v>
      </c>
      <c r="AA1020" s="8">
        <v>10</v>
      </c>
      <c r="AB1020" s="8">
        <v>0</v>
      </c>
      <c r="AC1020" s="9">
        <f t="shared" si="138"/>
        <v>80</v>
      </c>
      <c r="AD1020" s="12">
        <f t="shared" si="139"/>
        <v>0.47619047619047616</v>
      </c>
      <c r="AE1020" s="9" t="s">
        <v>69</v>
      </c>
      <c r="AF1020" s="8"/>
      <c r="AG1020" s="8"/>
      <c r="AH1020" s="8"/>
      <c r="AI1020" s="8"/>
      <c r="AJ1020" s="8"/>
      <c r="AK1020" s="13">
        <f t="shared" si="131"/>
        <v>0.48452380952380952</v>
      </c>
      <c r="AL1020" s="13">
        <f t="shared" si="132"/>
        <v>0.14047619047619048</v>
      </c>
      <c r="AM1020" s="14">
        <f t="shared" si="133"/>
        <v>13.485714285714288</v>
      </c>
    </row>
    <row r="1021" spans="1:39" x14ac:dyDescent="0.2">
      <c r="A1021" s="8"/>
      <c r="B1021" s="8" t="s">
        <v>300</v>
      </c>
      <c r="C1021" s="8" t="s">
        <v>420</v>
      </c>
      <c r="D1021" s="9">
        <v>59</v>
      </c>
      <c r="E1021" s="10" t="s">
        <v>28</v>
      </c>
      <c r="F1021" s="10" t="s">
        <v>208</v>
      </c>
      <c r="G1021" s="10" t="s">
        <v>208</v>
      </c>
      <c r="H1021" s="11">
        <v>0.5</v>
      </c>
      <c r="I1021" s="9">
        <v>48</v>
      </c>
      <c r="J1021" s="9">
        <v>29</v>
      </c>
      <c r="K1021" s="9">
        <v>16</v>
      </c>
      <c r="L1021" s="9">
        <v>3</v>
      </c>
      <c r="M1021" s="9"/>
      <c r="N1021" s="9">
        <f t="shared" si="129"/>
        <v>61</v>
      </c>
      <c r="O1021" s="12">
        <f t="shared" si="130"/>
        <v>0.63541666666666663</v>
      </c>
      <c r="P1021" s="9" t="s">
        <v>43</v>
      </c>
      <c r="Q1021" s="9">
        <v>12</v>
      </c>
      <c r="R1021" s="9">
        <v>5</v>
      </c>
      <c r="S1021" s="9">
        <v>7</v>
      </c>
      <c r="T1021" s="9">
        <v>0</v>
      </c>
      <c r="U1021" s="9">
        <v>0.41699999999999998</v>
      </c>
      <c r="V1021" s="8"/>
      <c r="W1021" s="11">
        <v>0.5</v>
      </c>
      <c r="X1021" s="8">
        <v>84</v>
      </c>
      <c r="Y1021" s="8">
        <v>44</v>
      </c>
      <c r="Z1021" s="8">
        <v>27</v>
      </c>
      <c r="AA1021" s="8">
        <v>13</v>
      </c>
      <c r="AB1021" s="8">
        <v>0</v>
      </c>
      <c r="AC1021" s="9">
        <f t="shared" si="138"/>
        <v>101</v>
      </c>
      <c r="AD1021" s="12">
        <f t="shared" si="139"/>
        <v>0.60119047619047616</v>
      </c>
      <c r="AE1021" s="9" t="s">
        <v>30</v>
      </c>
      <c r="AF1021" s="8">
        <v>6</v>
      </c>
      <c r="AG1021" s="8">
        <v>2</v>
      </c>
      <c r="AH1021" s="8">
        <v>4</v>
      </c>
      <c r="AI1021" s="8">
        <v>0</v>
      </c>
      <c r="AJ1021" s="8">
        <v>0.33300000000000002</v>
      </c>
      <c r="AK1021" s="13">
        <f t="shared" si="131"/>
        <v>0.56577380952380951</v>
      </c>
      <c r="AL1021" s="13">
        <f t="shared" si="132"/>
        <v>6.9642857142857117E-2</v>
      </c>
      <c r="AM1021" s="14">
        <f t="shared" si="133"/>
        <v>6.6857142857142833</v>
      </c>
    </row>
    <row r="1022" spans="1:39" x14ac:dyDescent="0.2">
      <c r="A1022" s="8"/>
      <c r="B1022" s="8" t="s">
        <v>424</v>
      </c>
      <c r="C1022" s="8" t="s">
        <v>420</v>
      </c>
      <c r="D1022" s="9">
        <v>33</v>
      </c>
      <c r="E1022" s="10" t="s">
        <v>28</v>
      </c>
      <c r="F1022" s="10" t="s">
        <v>308</v>
      </c>
      <c r="G1022" s="10" t="s">
        <v>309</v>
      </c>
      <c r="H1022" s="11">
        <v>0.5</v>
      </c>
      <c r="I1022" s="9">
        <v>48</v>
      </c>
      <c r="J1022" s="9">
        <v>30</v>
      </c>
      <c r="K1022" s="9">
        <v>13</v>
      </c>
      <c r="L1022" s="9">
        <v>5</v>
      </c>
      <c r="M1022" s="9"/>
      <c r="N1022" s="9">
        <f t="shared" si="129"/>
        <v>65</v>
      </c>
      <c r="O1022" s="12">
        <f t="shared" si="130"/>
        <v>0.67708333333333337</v>
      </c>
      <c r="P1022" s="9" t="s">
        <v>30</v>
      </c>
      <c r="Q1022" s="9">
        <v>6</v>
      </c>
      <c r="R1022" s="9">
        <v>2</v>
      </c>
      <c r="S1022" s="9">
        <v>4</v>
      </c>
      <c r="T1022" s="9">
        <v>0</v>
      </c>
      <c r="U1022" s="9">
        <v>0.33300000000000002</v>
      </c>
      <c r="V1022" s="8" t="s">
        <v>99</v>
      </c>
      <c r="W1022" s="11">
        <v>0.5</v>
      </c>
      <c r="X1022" s="8">
        <v>84</v>
      </c>
      <c r="Y1022" s="8">
        <v>34</v>
      </c>
      <c r="Z1022" s="8">
        <v>42</v>
      </c>
      <c r="AA1022" s="8">
        <v>8</v>
      </c>
      <c r="AB1022" s="8">
        <v>0</v>
      </c>
      <c r="AC1022" s="9">
        <f t="shared" si="138"/>
        <v>76</v>
      </c>
      <c r="AD1022" s="12">
        <f t="shared" si="139"/>
        <v>0.45238095238095238</v>
      </c>
      <c r="AE1022" s="9" t="s">
        <v>72</v>
      </c>
      <c r="AF1022" s="8"/>
      <c r="AG1022" s="8"/>
      <c r="AH1022" s="8"/>
      <c r="AI1022" s="8"/>
      <c r="AJ1022" s="8"/>
      <c r="AK1022" s="13">
        <f t="shared" si="131"/>
        <v>0.46904761904761905</v>
      </c>
      <c r="AL1022" s="13">
        <f t="shared" si="132"/>
        <v>0.20803571428571432</v>
      </c>
      <c r="AM1022" s="14">
        <f t="shared" si="133"/>
        <v>19.971428571428575</v>
      </c>
    </row>
    <row r="1023" spans="1:39" x14ac:dyDescent="0.2">
      <c r="A1023" s="8"/>
      <c r="B1023" s="8" t="s">
        <v>418</v>
      </c>
      <c r="C1023" s="8" t="s">
        <v>420</v>
      </c>
      <c r="D1023" s="9">
        <v>36</v>
      </c>
      <c r="E1023" s="10" t="s">
        <v>28</v>
      </c>
      <c r="F1023" s="10" t="s">
        <v>402</v>
      </c>
      <c r="G1023" s="10" t="s">
        <v>402</v>
      </c>
      <c r="H1023" s="11">
        <v>0.5</v>
      </c>
      <c r="I1023" s="9">
        <v>48</v>
      </c>
      <c r="J1023" s="9">
        <v>19</v>
      </c>
      <c r="K1023" s="9">
        <v>25</v>
      </c>
      <c r="L1023" s="9">
        <v>4</v>
      </c>
      <c r="M1023" s="9"/>
      <c r="N1023" s="9">
        <f t="shared" si="129"/>
        <v>42</v>
      </c>
      <c r="O1023" s="12">
        <f t="shared" si="130"/>
        <v>0.4375</v>
      </c>
      <c r="P1023" s="9" t="s">
        <v>39</v>
      </c>
      <c r="Q1023" s="9">
        <v>11</v>
      </c>
      <c r="R1023" s="9">
        <v>4</v>
      </c>
      <c r="S1023" s="9">
        <v>7</v>
      </c>
      <c r="T1023" s="9">
        <v>0</v>
      </c>
      <c r="U1023" s="9">
        <v>0.36399999999999999</v>
      </c>
      <c r="V1023" s="8"/>
      <c r="W1023" s="11">
        <v>0.5</v>
      </c>
      <c r="X1023" s="8">
        <v>84</v>
      </c>
      <c r="Y1023" s="8">
        <v>33</v>
      </c>
      <c r="Z1023" s="8">
        <v>35</v>
      </c>
      <c r="AA1023" s="8">
        <v>16</v>
      </c>
      <c r="AB1023" s="8">
        <v>0</v>
      </c>
      <c r="AC1023" s="9">
        <f t="shared" si="138"/>
        <v>82</v>
      </c>
      <c r="AD1023" s="12">
        <f t="shared" si="139"/>
        <v>0.48809523809523808</v>
      </c>
      <c r="AE1023" s="9" t="s">
        <v>39</v>
      </c>
      <c r="AF1023" s="8">
        <v>14</v>
      </c>
      <c r="AG1023" s="8">
        <v>7</v>
      </c>
      <c r="AH1023" s="8">
        <v>7</v>
      </c>
      <c r="AI1023" s="8">
        <v>0</v>
      </c>
      <c r="AJ1023" s="8">
        <v>0.5</v>
      </c>
      <c r="AK1023" s="13">
        <f t="shared" si="131"/>
        <v>0.49226190476190473</v>
      </c>
      <c r="AL1023" s="13">
        <f t="shared" si="132"/>
        <v>-5.4761904761904734E-2</v>
      </c>
      <c r="AM1023" s="14">
        <f t="shared" si="133"/>
        <v>-5.2571428571428527</v>
      </c>
    </row>
    <row r="1024" spans="1:39" x14ac:dyDescent="0.2">
      <c r="A1024" s="8"/>
      <c r="B1024" s="8" t="s">
        <v>353</v>
      </c>
      <c r="C1024" s="8" t="s">
        <v>420</v>
      </c>
      <c r="D1024" s="9">
        <v>45</v>
      </c>
      <c r="E1024" s="10" t="s">
        <v>28</v>
      </c>
      <c r="F1024" s="10" t="s">
        <v>209</v>
      </c>
      <c r="G1024" s="10" t="s">
        <v>209</v>
      </c>
      <c r="H1024" s="11">
        <v>0.5</v>
      </c>
      <c r="I1024" s="9">
        <v>48</v>
      </c>
      <c r="J1024" s="9">
        <v>28</v>
      </c>
      <c r="K1024" s="9">
        <v>15</v>
      </c>
      <c r="L1024" s="9">
        <v>5</v>
      </c>
      <c r="M1024" s="9"/>
      <c r="N1024" s="9">
        <f t="shared" si="129"/>
        <v>61</v>
      </c>
      <c r="O1024" s="12">
        <f t="shared" si="130"/>
        <v>0.63541666666666663</v>
      </c>
      <c r="P1024" s="9" t="s">
        <v>43</v>
      </c>
      <c r="Q1024" s="9">
        <v>7</v>
      </c>
      <c r="R1024" s="9">
        <v>3</v>
      </c>
      <c r="S1024" s="9">
        <v>4</v>
      </c>
      <c r="T1024" s="9">
        <v>0</v>
      </c>
      <c r="U1024" s="9">
        <v>0.42899999999999999</v>
      </c>
      <c r="V1024" s="8"/>
      <c r="W1024" s="11">
        <v>0.5</v>
      </c>
      <c r="X1024" s="8">
        <v>84</v>
      </c>
      <c r="Y1024" s="8">
        <v>40</v>
      </c>
      <c r="Z1024" s="8">
        <v>33</v>
      </c>
      <c r="AA1024" s="8">
        <v>11</v>
      </c>
      <c r="AB1024" s="8">
        <v>0</v>
      </c>
      <c r="AC1024" s="9">
        <f t="shared" si="138"/>
        <v>91</v>
      </c>
      <c r="AD1024" s="12">
        <f t="shared" si="139"/>
        <v>0.54166666666666663</v>
      </c>
      <c r="AE1024" s="9" t="s">
        <v>35</v>
      </c>
      <c r="AF1024" s="8">
        <v>4</v>
      </c>
      <c r="AG1024" s="8">
        <v>0</v>
      </c>
      <c r="AH1024" s="8">
        <v>4</v>
      </c>
      <c r="AI1024" s="8">
        <v>0</v>
      </c>
      <c r="AJ1024" s="8">
        <v>0</v>
      </c>
      <c r="AK1024" s="13">
        <f t="shared" si="131"/>
        <v>0.52708333333333335</v>
      </c>
      <c r="AL1024" s="13">
        <f t="shared" si="132"/>
        <v>0.10833333333333328</v>
      </c>
      <c r="AM1024" s="14">
        <f t="shared" si="133"/>
        <v>10.399999999999999</v>
      </c>
    </row>
    <row r="1025" spans="1:39" x14ac:dyDescent="0.2">
      <c r="A1025" s="8"/>
      <c r="B1025" s="8" t="s">
        <v>374</v>
      </c>
      <c r="C1025" s="8" t="s">
        <v>420</v>
      </c>
      <c r="D1025" s="9">
        <v>51</v>
      </c>
      <c r="E1025" s="10" t="s">
        <v>28</v>
      </c>
      <c r="F1025" s="10" t="s">
        <v>411</v>
      </c>
      <c r="G1025" s="10" t="s">
        <v>411</v>
      </c>
      <c r="H1025" s="11">
        <v>0.5</v>
      </c>
      <c r="I1025" s="9">
        <v>48</v>
      </c>
      <c r="J1025" s="9">
        <v>17</v>
      </c>
      <c r="K1025" s="9">
        <v>28</v>
      </c>
      <c r="L1025" s="9">
        <v>3</v>
      </c>
      <c r="M1025" s="9"/>
      <c r="N1025" s="9">
        <f t="shared" si="129"/>
        <v>37</v>
      </c>
      <c r="O1025" s="12">
        <f t="shared" si="130"/>
        <v>0.38541666666666669</v>
      </c>
      <c r="P1025" s="9" t="s">
        <v>69</v>
      </c>
      <c r="Q1025" s="9"/>
      <c r="R1025" s="9"/>
      <c r="S1025" s="9"/>
      <c r="T1025" s="9"/>
      <c r="U1025" s="9"/>
      <c r="V1025" s="8"/>
      <c r="W1025" s="11">
        <v>0.5</v>
      </c>
      <c r="X1025" s="8">
        <v>84</v>
      </c>
      <c r="Y1025" s="8">
        <v>30</v>
      </c>
      <c r="Z1025" s="8">
        <v>43</v>
      </c>
      <c r="AA1025" s="8">
        <v>11</v>
      </c>
      <c r="AB1025" s="8">
        <v>0</v>
      </c>
      <c r="AC1025" s="9">
        <f t="shared" si="138"/>
        <v>71</v>
      </c>
      <c r="AD1025" s="12">
        <f t="shared" si="139"/>
        <v>0.42261904761904762</v>
      </c>
      <c r="AE1025" s="9" t="s">
        <v>75</v>
      </c>
      <c r="AF1025" s="8"/>
      <c r="AG1025" s="8"/>
      <c r="AH1025" s="8"/>
      <c r="AI1025" s="8"/>
      <c r="AJ1025" s="8"/>
      <c r="AK1025" s="13">
        <f t="shared" si="131"/>
        <v>0.44970238095238096</v>
      </c>
      <c r="AL1025" s="13">
        <f t="shared" si="132"/>
        <v>-6.4285714285714279E-2</v>
      </c>
      <c r="AM1025" s="14">
        <f t="shared" si="133"/>
        <v>-6.1714285714285708</v>
      </c>
    </row>
    <row r="1026" spans="1:39" x14ac:dyDescent="0.2">
      <c r="A1026" s="8"/>
      <c r="B1026" s="8" t="s">
        <v>382</v>
      </c>
      <c r="C1026" s="8" t="s">
        <v>420</v>
      </c>
      <c r="D1026" s="9">
        <v>42</v>
      </c>
      <c r="E1026" s="10" t="s">
        <v>28</v>
      </c>
      <c r="F1026" s="10" t="s">
        <v>41</v>
      </c>
      <c r="G1026" s="10" t="s">
        <v>41</v>
      </c>
      <c r="H1026" s="11">
        <v>0.5</v>
      </c>
      <c r="I1026" s="9">
        <v>48</v>
      </c>
      <c r="J1026" s="9">
        <v>21</v>
      </c>
      <c r="K1026" s="9">
        <v>19</v>
      </c>
      <c r="L1026" s="9">
        <v>8</v>
      </c>
      <c r="M1026" s="9"/>
      <c r="N1026" s="9">
        <f t="shared" si="129"/>
        <v>50</v>
      </c>
      <c r="O1026" s="12">
        <f t="shared" si="130"/>
        <v>0.52083333333333337</v>
      </c>
      <c r="P1026" s="9" t="s">
        <v>35</v>
      </c>
      <c r="Q1026" s="9">
        <v>7</v>
      </c>
      <c r="R1026" s="9">
        <v>3</v>
      </c>
      <c r="S1026" s="9">
        <v>4</v>
      </c>
      <c r="T1026" s="9">
        <v>0</v>
      </c>
      <c r="U1026" s="9">
        <v>0.42899999999999999</v>
      </c>
      <c r="V1026" s="8"/>
      <c r="W1026" s="11">
        <v>0.5</v>
      </c>
      <c r="X1026" s="8">
        <v>84</v>
      </c>
      <c r="Y1026" s="8">
        <v>43</v>
      </c>
      <c r="Z1026" s="8">
        <v>29</v>
      </c>
      <c r="AA1026" s="8">
        <v>12</v>
      </c>
      <c r="AB1026" s="8">
        <v>0</v>
      </c>
      <c r="AC1026" s="9">
        <f t="shared" si="138"/>
        <v>98</v>
      </c>
      <c r="AD1026" s="12">
        <f t="shared" si="139"/>
        <v>0.58333333333333337</v>
      </c>
      <c r="AE1026" s="9" t="s">
        <v>43</v>
      </c>
      <c r="AF1026" s="8">
        <v>18</v>
      </c>
      <c r="AG1026" s="8">
        <v>9</v>
      </c>
      <c r="AH1026" s="8">
        <v>9</v>
      </c>
      <c r="AI1026" s="8">
        <v>0</v>
      </c>
      <c r="AJ1026" s="8">
        <v>0.5</v>
      </c>
      <c r="AK1026" s="13">
        <f t="shared" si="131"/>
        <v>0.5541666666666667</v>
      </c>
      <c r="AL1026" s="13">
        <f t="shared" si="132"/>
        <v>-3.3333333333333326E-2</v>
      </c>
      <c r="AM1026" s="14">
        <f t="shared" si="133"/>
        <v>-3.2000000000000028</v>
      </c>
    </row>
    <row r="1027" spans="1:39" x14ac:dyDescent="0.2">
      <c r="A1027" s="8"/>
      <c r="B1027" s="8" t="s">
        <v>391</v>
      </c>
      <c r="C1027" s="8" t="s">
        <v>420</v>
      </c>
      <c r="D1027" s="9">
        <v>46</v>
      </c>
      <c r="E1027" s="10" t="s">
        <v>28</v>
      </c>
      <c r="F1027" s="10" t="s">
        <v>233</v>
      </c>
      <c r="G1027" s="10" t="s">
        <v>233</v>
      </c>
      <c r="H1027" s="11">
        <v>0.5</v>
      </c>
      <c r="I1027" s="9">
        <v>48</v>
      </c>
      <c r="J1027" s="9">
        <v>18</v>
      </c>
      <c r="K1027" s="9">
        <v>18</v>
      </c>
      <c r="L1027" s="9">
        <v>12</v>
      </c>
      <c r="M1027" s="9"/>
      <c r="N1027" s="9">
        <f t="shared" ref="N1027:N1090" si="140">2*J1027+L1027+M1027</f>
        <v>48</v>
      </c>
      <c r="O1027" s="12">
        <f t="shared" ref="O1027:O1090" si="141">N1027/SUM(J1027:M1027)/2</f>
        <v>0.5</v>
      </c>
      <c r="P1027" s="9" t="s">
        <v>43</v>
      </c>
      <c r="Q1027" s="9">
        <v>11</v>
      </c>
      <c r="R1027" s="9">
        <v>4</v>
      </c>
      <c r="S1027" s="9">
        <v>7</v>
      </c>
      <c r="T1027" s="9">
        <v>0</v>
      </c>
      <c r="U1027" s="9">
        <v>0.36399999999999999</v>
      </c>
      <c r="V1027" s="8"/>
      <c r="W1027" s="11">
        <v>0.5</v>
      </c>
      <c r="X1027" s="8">
        <v>84</v>
      </c>
      <c r="Y1027" s="8">
        <v>41</v>
      </c>
      <c r="Z1027" s="8">
        <v>40</v>
      </c>
      <c r="AA1027" s="8">
        <v>3</v>
      </c>
      <c r="AB1027" s="8">
        <v>0</v>
      </c>
      <c r="AC1027" s="9">
        <f t="shared" si="138"/>
        <v>85</v>
      </c>
      <c r="AD1027" s="12">
        <f t="shared" si="139"/>
        <v>0.50595238095238093</v>
      </c>
      <c r="AE1027" s="9" t="s">
        <v>43</v>
      </c>
      <c r="AF1027" s="8">
        <v>24</v>
      </c>
      <c r="AG1027" s="8">
        <v>15</v>
      </c>
      <c r="AH1027" s="8">
        <v>9</v>
      </c>
      <c r="AI1027" s="8">
        <v>0</v>
      </c>
      <c r="AJ1027" s="8">
        <v>0.625</v>
      </c>
      <c r="AK1027" s="13">
        <f t="shared" ref="AK1027:AK1090" si="142">IF(X1027&lt;&gt;" ",(AD1027-$AO$1*(AD1027-W1027))*(H1027/W1027),$AO$2)</f>
        <v>0.50386904761904761</v>
      </c>
      <c r="AL1027" s="13">
        <f t="shared" ref="AL1027:AL1090" si="143">O1027-AK1027</f>
        <v>-3.8690476190476053E-3</v>
      </c>
      <c r="AM1027" s="14">
        <f t="shared" ref="AM1027:AM1090" si="144">N1027-AK1027*I1027*2</f>
        <v>-0.37142857142856656</v>
      </c>
    </row>
    <row r="1028" spans="1:39" x14ac:dyDescent="0.2">
      <c r="A1028" s="8"/>
      <c r="B1028" s="8" t="s">
        <v>403</v>
      </c>
      <c r="C1028" s="8" t="s">
        <v>420</v>
      </c>
      <c r="D1028" s="9">
        <v>40</v>
      </c>
      <c r="E1028" s="10" t="s">
        <v>28</v>
      </c>
      <c r="F1028" s="10" t="s">
        <v>313</v>
      </c>
      <c r="G1028" s="10" t="s">
        <v>314</v>
      </c>
      <c r="H1028" s="11">
        <v>0.5</v>
      </c>
      <c r="I1028" s="9">
        <v>33</v>
      </c>
      <c r="J1028" s="9">
        <v>9</v>
      </c>
      <c r="K1028" s="9">
        <v>18</v>
      </c>
      <c r="L1028" s="9">
        <v>6</v>
      </c>
      <c r="M1028" s="9"/>
      <c r="N1028" s="9">
        <f t="shared" si="140"/>
        <v>24</v>
      </c>
      <c r="O1028" s="12">
        <f t="shared" si="141"/>
        <v>0.36363636363636365</v>
      </c>
      <c r="P1028" s="9" t="s">
        <v>69</v>
      </c>
      <c r="Q1028" s="9"/>
      <c r="R1028" s="9"/>
      <c r="S1028" s="9"/>
      <c r="T1028" s="9"/>
      <c r="U1028" s="9"/>
      <c r="V1028" s="8"/>
      <c r="W1028" s="11">
        <v>0.5</v>
      </c>
      <c r="X1028" s="8">
        <v>84</v>
      </c>
      <c r="Y1028" s="8">
        <v>24</v>
      </c>
      <c r="Z1028" s="8">
        <v>51</v>
      </c>
      <c r="AA1028" s="8">
        <v>9</v>
      </c>
      <c r="AB1028" s="8">
        <v>0</v>
      </c>
      <c r="AC1028" s="9">
        <f t="shared" si="138"/>
        <v>57</v>
      </c>
      <c r="AD1028" s="12">
        <f t="shared" si="139"/>
        <v>0.3392857142857143</v>
      </c>
      <c r="AE1028" s="9" t="s">
        <v>69</v>
      </c>
      <c r="AF1028" s="8"/>
      <c r="AG1028" s="8"/>
      <c r="AH1028" s="8"/>
      <c r="AI1028" s="8"/>
      <c r="AJ1028" s="8"/>
      <c r="AK1028" s="13">
        <f t="shared" si="142"/>
        <v>0.39553571428571427</v>
      </c>
      <c r="AL1028" s="13">
        <f t="shared" si="143"/>
        <v>-3.1899350649350622E-2</v>
      </c>
      <c r="AM1028" s="14">
        <f t="shared" si="144"/>
        <v>-2.1053571428571409</v>
      </c>
    </row>
    <row r="1029" spans="1:39" x14ac:dyDescent="0.2">
      <c r="A1029" s="8"/>
      <c r="B1029" s="8" t="s">
        <v>368</v>
      </c>
      <c r="C1029" s="8" t="s">
        <v>420</v>
      </c>
      <c r="D1029" s="9">
        <v>51</v>
      </c>
      <c r="E1029" s="10" t="s">
        <v>28</v>
      </c>
      <c r="F1029" s="10" t="s">
        <v>313</v>
      </c>
      <c r="G1029" s="10" t="s">
        <v>314</v>
      </c>
      <c r="H1029" s="11">
        <v>0.5</v>
      </c>
      <c r="I1029" s="9">
        <v>15</v>
      </c>
      <c r="J1029" s="9">
        <v>7</v>
      </c>
      <c r="K1029" s="9">
        <v>7</v>
      </c>
      <c r="L1029" s="9">
        <v>1</v>
      </c>
      <c r="M1029" s="9"/>
      <c r="N1029" s="9">
        <f t="shared" si="140"/>
        <v>15</v>
      </c>
      <c r="O1029" s="12">
        <f t="shared" si="141"/>
        <v>0.5</v>
      </c>
      <c r="P1029" s="9" t="s">
        <v>69</v>
      </c>
      <c r="Q1029" s="9"/>
      <c r="R1029" s="9"/>
      <c r="S1029" s="9"/>
      <c r="T1029" s="9"/>
      <c r="U1029" s="9"/>
      <c r="V1029" s="8"/>
      <c r="W1029" s="11">
        <v>0.5</v>
      </c>
      <c r="X1029" s="8">
        <v>84</v>
      </c>
      <c r="Y1029" s="8">
        <v>24</v>
      </c>
      <c r="Z1029" s="8">
        <v>51</v>
      </c>
      <c r="AA1029" s="8">
        <v>9</v>
      </c>
      <c r="AB1029" s="8">
        <v>0</v>
      </c>
      <c r="AC1029" s="9">
        <f t="shared" si="138"/>
        <v>57</v>
      </c>
      <c r="AD1029" s="12">
        <f t="shared" si="139"/>
        <v>0.3392857142857143</v>
      </c>
      <c r="AE1029" s="9" t="s">
        <v>69</v>
      </c>
      <c r="AF1029" s="8"/>
      <c r="AG1029" s="8"/>
      <c r="AH1029" s="8"/>
      <c r="AI1029" s="8"/>
      <c r="AJ1029" s="8"/>
      <c r="AK1029" s="13">
        <f t="shared" si="142"/>
        <v>0.39553571428571427</v>
      </c>
      <c r="AL1029" s="13">
        <f t="shared" si="143"/>
        <v>0.10446428571428573</v>
      </c>
      <c r="AM1029" s="14">
        <f t="shared" si="144"/>
        <v>3.1339285714285712</v>
      </c>
    </row>
    <row r="1030" spans="1:39" x14ac:dyDescent="0.2">
      <c r="A1030" s="8"/>
      <c r="B1030" s="8" t="s">
        <v>359</v>
      </c>
      <c r="C1030" s="8" t="s">
        <v>420</v>
      </c>
      <c r="D1030" s="9">
        <v>42</v>
      </c>
      <c r="E1030" s="10" t="s">
        <v>28</v>
      </c>
      <c r="F1030" s="10" t="s">
        <v>267</v>
      </c>
      <c r="G1030" s="10" t="s">
        <v>267</v>
      </c>
      <c r="H1030" s="11">
        <v>0.5</v>
      </c>
      <c r="I1030" s="9">
        <v>48</v>
      </c>
      <c r="J1030" s="9">
        <v>22</v>
      </c>
      <c r="K1030" s="9">
        <v>18</v>
      </c>
      <c r="L1030" s="9">
        <v>8</v>
      </c>
      <c r="M1030" s="9"/>
      <c r="N1030" s="9">
        <f t="shared" si="140"/>
        <v>52</v>
      </c>
      <c r="O1030" s="12">
        <f t="shared" si="141"/>
        <v>0.54166666666666663</v>
      </c>
      <c r="P1030" s="9" t="s">
        <v>39</v>
      </c>
      <c r="Q1030" s="9">
        <v>7</v>
      </c>
      <c r="R1030" s="9">
        <v>3</v>
      </c>
      <c r="S1030" s="9">
        <v>4</v>
      </c>
      <c r="T1030" s="9">
        <v>0</v>
      </c>
      <c r="U1030" s="9">
        <v>0.42899999999999999</v>
      </c>
      <c r="V1030" s="8"/>
      <c r="W1030" s="11">
        <v>0.5</v>
      </c>
      <c r="X1030" s="8">
        <v>84</v>
      </c>
      <c r="Y1030" s="8">
        <v>39</v>
      </c>
      <c r="Z1030" s="8">
        <v>35</v>
      </c>
      <c r="AA1030" s="8">
        <v>10</v>
      </c>
      <c r="AB1030" s="8">
        <v>0</v>
      </c>
      <c r="AC1030" s="9">
        <f t="shared" si="138"/>
        <v>88</v>
      </c>
      <c r="AD1030" s="12">
        <f t="shared" si="139"/>
        <v>0.52380952380952384</v>
      </c>
      <c r="AE1030" s="9" t="s">
        <v>39</v>
      </c>
      <c r="AF1030" s="8">
        <v>11</v>
      </c>
      <c r="AG1030" s="8">
        <v>5</v>
      </c>
      <c r="AH1030" s="8">
        <v>6</v>
      </c>
      <c r="AI1030" s="8">
        <v>0</v>
      </c>
      <c r="AJ1030" s="8">
        <v>0.45500000000000002</v>
      </c>
      <c r="AK1030" s="13">
        <f t="shared" si="142"/>
        <v>0.51547619047619053</v>
      </c>
      <c r="AL1030" s="13">
        <f t="shared" si="143"/>
        <v>2.6190476190476097E-2</v>
      </c>
      <c r="AM1030" s="14">
        <f t="shared" si="144"/>
        <v>2.5142857142857054</v>
      </c>
    </row>
    <row r="1031" spans="1:39" x14ac:dyDescent="0.2">
      <c r="A1031" s="8"/>
      <c r="B1031" s="8" t="s">
        <v>425</v>
      </c>
      <c r="C1031" s="8" t="s">
        <v>426</v>
      </c>
      <c r="D1031" s="9">
        <v>34</v>
      </c>
      <c r="E1031" s="10" t="s">
        <v>28</v>
      </c>
      <c r="F1031" s="10" t="s">
        <v>68</v>
      </c>
      <c r="G1031" s="10" t="s">
        <v>68</v>
      </c>
      <c r="H1031" s="11">
        <v>0.5</v>
      </c>
      <c r="I1031" s="9">
        <v>82</v>
      </c>
      <c r="J1031" s="9">
        <v>40</v>
      </c>
      <c r="K1031" s="9">
        <v>31</v>
      </c>
      <c r="L1031" s="9">
        <v>11</v>
      </c>
      <c r="M1031" s="9"/>
      <c r="N1031" s="9">
        <f t="shared" si="140"/>
        <v>91</v>
      </c>
      <c r="O1031" s="12">
        <f t="shared" si="141"/>
        <v>0.55487804878048785</v>
      </c>
      <c r="P1031" s="9" t="s">
        <v>43</v>
      </c>
      <c r="Q1031" s="9">
        <v>5</v>
      </c>
      <c r="R1031" s="9">
        <v>1</v>
      </c>
      <c r="S1031" s="9">
        <v>4</v>
      </c>
      <c r="T1031" s="9">
        <v>0</v>
      </c>
      <c r="U1031" s="9">
        <v>0.2</v>
      </c>
      <c r="V1031" s="8"/>
      <c r="W1031" s="11">
        <v>0.5</v>
      </c>
      <c r="X1031" s="8">
        <v>48</v>
      </c>
      <c r="Y1031" s="8">
        <v>27</v>
      </c>
      <c r="Z1031" s="8">
        <v>18</v>
      </c>
      <c r="AA1031" s="8">
        <v>3</v>
      </c>
      <c r="AB1031" s="8">
        <v>0</v>
      </c>
      <c r="AC1031" s="9">
        <f t="shared" si="138"/>
        <v>57</v>
      </c>
      <c r="AD1031" s="12">
        <f t="shared" si="139"/>
        <v>0.59375</v>
      </c>
      <c r="AE1031" s="9" t="s">
        <v>39</v>
      </c>
      <c r="AF1031" s="8">
        <v>5</v>
      </c>
      <c r="AG1031" s="8">
        <v>1</v>
      </c>
      <c r="AH1031" s="8">
        <v>4</v>
      </c>
      <c r="AI1031" s="8">
        <v>0</v>
      </c>
      <c r="AJ1031" s="8">
        <v>0.2</v>
      </c>
      <c r="AK1031" s="13">
        <f t="shared" si="142"/>
        <v>0.56093749999999998</v>
      </c>
      <c r="AL1031" s="13">
        <f t="shared" si="143"/>
        <v>-6.0594512195121242E-3</v>
      </c>
      <c r="AM1031" s="14">
        <f t="shared" si="144"/>
        <v>-0.99374999999999147</v>
      </c>
    </row>
    <row r="1032" spans="1:39" x14ac:dyDescent="0.2">
      <c r="A1032" s="8"/>
      <c r="B1032" s="8" t="s">
        <v>427</v>
      </c>
      <c r="C1032" s="8" t="s">
        <v>426</v>
      </c>
      <c r="D1032" s="9">
        <v>37</v>
      </c>
      <c r="E1032" s="10" t="s">
        <v>28</v>
      </c>
      <c r="F1032" s="10" t="s">
        <v>225</v>
      </c>
      <c r="G1032" s="10" t="s">
        <v>225</v>
      </c>
      <c r="H1032" s="11">
        <v>0.5</v>
      </c>
      <c r="I1032" s="9">
        <v>82</v>
      </c>
      <c r="J1032" s="9">
        <v>33</v>
      </c>
      <c r="K1032" s="9">
        <v>42</v>
      </c>
      <c r="L1032" s="9">
        <v>7</v>
      </c>
      <c r="M1032" s="9"/>
      <c r="N1032" s="9">
        <f t="shared" si="140"/>
        <v>73</v>
      </c>
      <c r="O1032" s="12">
        <f t="shared" si="141"/>
        <v>0.4451219512195122</v>
      </c>
      <c r="P1032" s="9" t="s">
        <v>72</v>
      </c>
      <c r="Q1032" s="9"/>
      <c r="R1032" s="9"/>
      <c r="S1032" s="9"/>
      <c r="T1032" s="9"/>
      <c r="U1032" s="9"/>
      <c r="V1032" s="8"/>
      <c r="W1032" s="11">
        <v>0.5</v>
      </c>
      <c r="X1032" s="8">
        <v>48</v>
      </c>
      <c r="Y1032" s="8">
        <v>22</v>
      </c>
      <c r="Z1032" s="8">
        <v>19</v>
      </c>
      <c r="AA1032" s="8">
        <v>7</v>
      </c>
      <c r="AB1032" s="8">
        <v>0</v>
      </c>
      <c r="AC1032" s="9">
        <f t="shared" si="138"/>
        <v>51</v>
      </c>
      <c r="AD1032" s="12">
        <f t="shared" si="139"/>
        <v>0.53125</v>
      </c>
      <c r="AE1032" s="9" t="s">
        <v>35</v>
      </c>
      <c r="AF1032" s="8">
        <v>5</v>
      </c>
      <c r="AG1032" s="8">
        <v>1</v>
      </c>
      <c r="AH1032" s="8">
        <v>4</v>
      </c>
      <c r="AI1032" s="8">
        <v>0</v>
      </c>
      <c r="AJ1032" s="8">
        <v>0.2</v>
      </c>
      <c r="AK1032" s="13">
        <f t="shared" si="142"/>
        <v>0.52031249999999996</v>
      </c>
      <c r="AL1032" s="13">
        <f t="shared" si="143"/>
        <v>-7.5190548780487754E-2</v>
      </c>
      <c r="AM1032" s="14">
        <f t="shared" si="144"/>
        <v>-12.331249999999997</v>
      </c>
    </row>
    <row r="1033" spans="1:39" x14ac:dyDescent="0.2">
      <c r="A1033" s="8"/>
      <c r="B1033" s="8" t="s">
        <v>381</v>
      </c>
      <c r="C1033" s="8" t="s">
        <v>426</v>
      </c>
      <c r="D1033" s="9">
        <v>47</v>
      </c>
      <c r="E1033" s="10" t="s">
        <v>28</v>
      </c>
      <c r="F1033" s="10" t="s">
        <v>240</v>
      </c>
      <c r="G1033" s="10" t="s">
        <v>240</v>
      </c>
      <c r="H1033" s="11">
        <v>0.5</v>
      </c>
      <c r="I1033" s="9">
        <v>82</v>
      </c>
      <c r="J1033" s="9">
        <v>34</v>
      </c>
      <c r="K1033" s="9">
        <v>37</v>
      </c>
      <c r="L1033" s="9">
        <v>11</v>
      </c>
      <c r="M1033" s="9"/>
      <c r="N1033" s="9">
        <f t="shared" si="140"/>
        <v>79</v>
      </c>
      <c r="O1033" s="12">
        <f t="shared" si="141"/>
        <v>0.48170731707317072</v>
      </c>
      <c r="P1033" s="9" t="s">
        <v>43</v>
      </c>
      <c r="Q1033" s="9">
        <v>4</v>
      </c>
      <c r="R1033" s="9">
        <v>0</v>
      </c>
      <c r="S1033" s="9">
        <v>4</v>
      </c>
      <c r="T1033" s="9">
        <v>0</v>
      </c>
      <c r="U1033" s="9">
        <v>0</v>
      </c>
      <c r="V1033" s="8"/>
      <c r="W1033" s="11">
        <v>0.5</v>
      </c>
      <c r="X1033" s="8">
        <v>48</v>
      </c>
      <c r="Y1033" s="8">
        <v>24</v>
      </c>
      <c r="Z1033" s="8">
        <v>17</v>
      </c>
      <c r="AA1033" s="8">
        <v>7</v>
      </c>
      <c r="AB1033" s="8">
        <v>0</v>
      </c>
      <c r="AC1033" s="9">
        <f t="shared" si="138"/>
        <v>55</v>
      </c>
      <c r="AD1033" s="12">
        <f t="shared" si="139"/>
        <v>0.57291666666666663</v>
      </c>
      <c r="AE1033" s="9" t="s">
        <v>30</v>
      </c>
      <c r="AF1033" s="8">
        <v>7</v>
      </c>
      <c r="AG1033" s="8">
        <v>3</v>
      </c>
      <c r="AH1033" s="8">
        <v>4</v>
      </c>
      <c r="AI1033" s="8">
        <v>0</v>
      </c>
      <c r="AJ1033" s="8">
        <v>0.42899999999999999</v>
      </c>
      <c r="AK1033" s="13">
        <f t="shared" si="142"/>
        <v>0.5473958333333333</v>
      </c>
      <c r="AL1033" s="13">
        <f t="shared" si="143"/>
        <v>-6.5688516260162588E-2</v>
      </c>
      <c r="AM1033" s="14">
        <f t="shared" si="144"/>
        <v>-10.77291666666666</v>
      </c>
    </row>
    <row r="1034" spans="1:39" x14ac:dyDescent="0.2">
      <c r="A1034" s="8"/>
      <c r="B1034" s="8" t="s">
        <v>428</v>
      </c>
      <c r="C1034" s="8" t="s">
        <v>426</v>
      </c>
      <c r="D1034" s="9">
        <v>36</v>
      </c>
      <c r="E1034" s="10" t="s">
        <v>28</v>
      </c>
      <c r="F1034" s="10" t="s">
        <v>84</v>
      </c>
      <c r="G1034" s="10" t="s">
        <v>84</v>
      </c>
      <c r="H1034" s="11">
        <v>0.5</v>
      </c>
      <c r="I1034" s="9">
        <v>82</v>
      </c>
      <c r="J1034" s="9">
        <v>40</v>
      </c>
      <c r="K1034" s="9">
        <v>28</v>
      </c>
      <c r="L1034" s="9">
        <v>14</v>
      </c>
      <c r="M1034" s="9"/>
      <c r="N1034" s="9">
        <f t="shared" si="140"/>
        <v>94</v>
      </c>
      <c r="O1034" s="12">
        <f t="shared" si="141"/>
        <v>0.57317073170731703</v>
      </c>
      <c r="P1034" s="9" t="s">
        <v>43</v>
      </c>
      <c r="Q1034" s="9">
        <v>10</v>
      </c>
      <c r="R1034" s="9">
        <v>6</v>
      </c>
      <c r="S1034" s="9">
        <v>4</v>
      </c>
      <c r="T1034" s="9">
        <v>0</v>
      </c>
      <c r="U1034" s="9">
        <v>0.6</v>
      </c>
      <c r="V1034" s="8"/>
      <c r="W1034" s="11">
        <v>0.5</v>
      </c>
      <c r="X1034" s="8">
        <v>48</v>
      </c>
      <c r="Y1034" s="8">
        <v>24</v>
      </c>
      <c r="Z1034" s="8">
        <v>19</v>
      </c>
      <c r="AA1034" s="8">
        <v>5</v>
      </c>
      <c r="AB1034" s="8">
        <v>0</v>
      </c>
      <c r="AC1034" s="9">
        <f t="shared" si="138"/>
        <v>53</v>
      </c>
      <c r="AD1034" s="12">
        <f t="shared" si="139"/>
        <v>0.55208333333333337</v>
      </c>
      <c r="AE1034" s="9" t="s">
        <v>39</v>
      </c>
      <c r="AF1034" s="8">
        <v>16</v>
      </c>
      <c r="AG1034" s="8">
        <v>9</v>
      </c>
      <c r="AH1034" s="8">
        <v>7</v>
      </c>
      <c r="AI1034" s="8">
        <v>0</v>
      </c>
      <c r="AJ1034" s="8">
        <v>0.56300000000000006</v>
      </c>
      <c r="AK1034" s="13">
        <f t="shared" si="142"/>
        <v>0.53385416666666674</v>
      </c>
      <c r="AL1034" s="13">
        <f t="shared" si="143"/>
        <v>3.9316565040650286E-2</v>
      </c>
      <c r="AM1034" s="14">
        <f t="shared" si="144"/>
        <v>6.4479166666666572</v>
      </c>
    </row>
    <row r="1035" spans="1:39" x14ac:dyDescent="0.2">
      <c r="A1035" s="8"/>
      <c r="B1035" s="8" t="s">
        <v>424</v>
      </c>
      <c r="C1035" s="8" t="s">
        <v>426</v>
      </c>
      <c r="D1035" s="9">
        <v>34</v>
      </c>
      <c r="E1035" s="10" t="s">
        <v>28</v>
      </c>
      <c r="F1035" s="10" t="s">
        <v>308</v>
      </c>
      <c r="G1035" s="10" t="s">
        <v>308</v>
      </c>
      <c r="H1035" s="11">
        <v>0.5</v>
      </c>
      <c r="I1035" s="9">
        <v>82</v>
      </c>
      <c r="J1035" s="9">
        <v>47</v>
      </c>
      <c r="K1035" s="9">
        <v>25</v>
      </c>
      <c r="L1035" s="9">
        <v>10</v>
      </c>
      <c r="M1035" s="9"/>
      <c r="N1035" s="9">
        <f t="shared" si="140"/>
        <v>104</v>
      </c>
      <c r="O1035" s="12">
        <f t="shared" si="141"/>
        <v>0.63414634146341464</v>
      </c>
      <c r="P1035" s="9" t="s">
        <v>30</v>
      </c>
      <c r="Q1035" s="9">
        <v>22</v>
      </c>
      <c r="R1035" s="9">
        <v>16</v>
      </c>
      <c r="S1035" s="9">
        <v>6</v>
      </c>
      <c r="T1035" s="9">
        <v>0</v>
      </c>
      <c r="U1035" s="9">
        <v>0.72699999999999998</v>
      </c>
      <c r="V1035" s="8" t="s">
        <v>44</v>
      </c>
      <c r="W1035" s="11">
        <v>0.5</v>
      </c>
      <c r="X1035" s="8">
        <v>84</v>
      </c>
      <c r="Y1035" s="8">
        <v>34</v>
      </c>
      <c r="Z1035" s="8">
        <v>42</v>
      </c>
      <c r="AA1035" s="8">
        <v>8</v>
      </c>
      <c r="AB1035" s="8">
        <v>0</v>
      </c>
      <c r="AC1035" s="9">
        <f t="shared" si="138"/>
        <v>76</v>
      </c>
      <c r="AD1035" s="12">
        <f t="shared" si="139"/>
        <v>0.45238095238095238</v>
      </c>
      <c r="AE1035" s="9" t="s">
        <v>72</v>
      </c>
      <c r="AF1035" s="8" t="s">
        <v>31</v>
      </c>
      <c r="AG1035" s="8" t="s">
        <v>31</v>
      </c>
      <c r="AH1035" s="8" t="s">
        <v>31</v>
      </c>
      <c r="AI1035" s="8" t="s">
        <v>31</v>
      </c>
      <c r="AJ1035" s="8" t="s">
        <v>31</v>
      </c>
      <c r="AK1035" s="13">
        <f t="shared" si="142"/>
        <v>0.46904761904761905</v>
      </c>
      <c r="AL1035" s="13">
        <f t="shared" si="143"/>
        <v>0.1650987224157956</v>
      </c>
      <c r="AM1035" s="14">
        <f t="shared" si="144"/>
        <v>27.076190476190476</v>
      </c>
    </row>
    <row r="1036" spans="1:39" x14ac:dyDescent="0.2">
      <c r="A1036" s="8"/>
      <c r="B1036" s="8" t="s">
        <v>395</v>
      </c>
      <c r="C1036" s="8" t="s">
        <v>426</v>
      </c>
      <c r="D1036" s="9">
        <v>42</v>
      </c>
      <c r="E1036" s="10" t="s">
        <v>28</v>
      </c>
      <c r="F1036" s="10" t="s">
        <v>201</v>
      </c>
      <c r="G1036" s="10" t="s">
        <v>201</v>
      </c>
      <c r="H1036" s="11">
        <v>0.5</v>
      </c>
      <c r="I1036" s="9">
        <v>39</v>
      </c>
      <c r="J1036" s="9">
        <v>11</v>
      </c>
      <c r="K1036" s="9">
        <v>19</v>
      </c>
      <c r="L1036" s="9">
        <v>9</v>
      </c>
      <c r="M1036" s="9"/>
      <c r="N1036" s="9">
        <f t="shared" si="140"/>
        <v>31</v>
      </c>
      <c r="O1036" s="12">
        <f t="shared" si="141"/>
        <v>0.39743589743589741</v>
      </c>
      <c r="P1036" s="9" t="s">
        <v>69</v>
      </c>
      <c r="Q1036" s="9"/>
      <c r="R1036" s="9"/>
      <c r="S1036" s="9"/>
      <c r="T1036" s="9"/>
      <c r="U1036" s="9"/>
      <c r="V1036" s="8"/>
      <c r="W1036" s="11">
        <v>0.5</v>
      </c>
      <c r="X1036" s="8">
        <v>48</v>
      </c>
      <c r="Y1036" s="8">
        <v>17</v>
      </c>
      <c r="Z1036" s="8">
        <v>23</v>
      </c>
      <c r="AA1036" s="8">
        <v>8</v>
      </c>
      <c r="AB1036" s="8">
        <v>0</v>
      </c>
      <c r="AC1036" s="9">
        <f t="shared" si="138"/>
        <v>42</v>
      </c>
      <c r="AD1036" s="12">
        <f t="shared" si="139"/>
        <v>0.4375</v>
      </c>
      <c r="AE1036" s="9" t="s">
        <v>72</v>
      </c>
      <c r="AF1036" s="8">
        <v>5</v>
      </c>
      <c r="AG1036" s="8">
        <v>1</v>
      </c>
      <c r="AH1036" s="8">
        <v>4</v>
      </c>
      <c r="AI1036" s="8">
        <v>0</v>
      </c>
      <c r="AJ1036" s="8">
        <v>0.2</v>
      </c>
      <c r="AK1036" s="13">
        <f t="shared" si="142"/>
        <v>0.45937499999999998</v>
      </c>
      <c r="AL1036" s="13">
        <f t="shared" si="143"/>
        <v>-6.1939102564102566E-2</v>
      </c>
      <c r="AM1036" s="14">
        <f t="shared" si="144"/>
        <v>-4.8312499999999972</v>
      </c>
    </row>
    <row r="1037" spans="1:39" x14ac:dyDescent="0.2">
      <c r="A1037" s="8"/>
      <c r="B1037" s="8" t="s">
        <v>429</v>
      </c>
      <c r="C1037" s="8" t="s">
        <v>426</v>
      </c>
      <c r="D1037" s="9"/>
      <c r="E1037" s="10" t="s">
        <v>28</v>
      </c>
      <c r="F1037" s="10" t="s">
        <v>201</v>
      </c>
      <c r="G1037" s="10" t="s">
        <v>201</v>
      </c>
      <c r="H1037" s="11">
        <v>0.5</v>
      </c>
      <c r="I1037" s="9">
        <v>43</v>
      </c>
      <c r="J1037" s="9">
        <v>15</v>
      </c>
      <c r="K1037" s="9">
        <v>23</v>
      </c>
      <c r="L1037" s="9">
        <v>5</v>
      </c>
      <c r="M1037" s="9"/>
      <c r="N1037" s="9">
        <f t="shared" si="140"/>
        <v>35</v>
      </c>
      <c r="O1037" s="12">
        <f t="shared" si="141"/>
        <v>0.40697674418604651</v>
      </c>
      <c r="P1037" s="9" t="s">
        <v>69</v>
      </c>
      <c r="Q1037" s="9"/>
      <c r="R1037" s="9"/>
      <c r="S1037" s="9"/>
      <c r="T1037" s="9"/>
      <c r="U1037" s="9"/>
      <c r="V1037" s="8"/>
      <c r="W1037" s="11">
        <v>0.5</v>
      </c>
      <c r="X1037" s="8">
        <v>48</v>
      </c>
      <c r="Y1037" s="8">
        <v>17</v>
      </c>
      <c r="Z1037" s="8">
        <v>23</v>
      </c>
      <c r="AA1037" s="8">
        <v>8</v>
      </c>
      <c r="AB1037" s="8">
        <v>0</v>
      </c>
      <c r="AC1037" s="9">
        <f t="shared" si="138"/>
        <v>42</v>
      </c>
      <c r="AD1037" s="12">
        <f t="shared" si="139"/>
        <v>0.4375</v>
      </c>
      <c r="AE1037" s="9" t="s">
        <v>72</v>
      </c>
      <c r="AF1037" s="8">
        <v>5</v>
      </c>
      <c r="AG1037" s="8">
        <v>1</v>
      </c>
      <c r="AH1037" s="8">
        <v>4</v>
      </c>
      <c r="AI1037" s="8">
        <v>0</v>
      </c>
      <c r="AJ1037" s="8">
        <v>0.2</v>
      </c>
      <c r="AK1037" s="13">
        <f t="shared" si="142"/>
        <v>0.45937499999999998</v>
      </c>
      <c r="AL1037" s="13">
        <f t="shared" si="143"/>
        <v>-5.2398255813953465E-2</v>
      </c>
      <c r="AM1037" s="14">
        <f t="shared" si="144"/>
        <v>-4.5062500000000014</v>
      </c>
    </row>
    <row r="1038" spans="1:39" x14ac:dyDescent="0.2">
      <c r="A1038" s="8"/>
      <c r="B1038" s="8" t="s">
        <v>210</v>
      </c>
      <c r="C1038" s="8" t="s">
        <v>426</v>
      </c>
      <c r="D1038" s="9">
        <v>62</v>
      </c>
      <c r="E1038" s="10" t="s">
        <v>28</v>
      </c>
      <c r="F1038" s="10" t="s">
        <v>87</v>
      </c>
      <c r="G1038" s="10" t="s">
        <v>87</v>
      </c>
      <c r="H1038" s="11">
        <v>0.5</v>
      </c>
      <c r="I1038" s="9">
        <v>82</v>
      </c>
      <c r="J1038" s="9">
        <v>62</v>
      </c>
      <c r="K1038" s="9">
        <v>13</v>
      </c>
      <c r="L1038" s="9">
        <v>7</v>
      </c>
      <c r="M1038" s="9"/>
      <c r="N1038" s="9">
        <f t="shared" si="140"/>
        <v>131</v>
      </c>
      <c r="O1038" s="12">
        <f t="shared" si="141"/>
        <v>0.79878048780487809</v>
      </c>
      <c r="P1038" s="9" t="s">
        <v>30</v>
      </c>
      <c r="Q1038" s="9">
        <v>19</v>
      </c>
      <c r="R1038" s="9">
        <v>10</v>
      </c>
      <c r="S1038" s="9">
        <v>9</v>
      </c>
      <c r="T1038" s="9">
        <v>0</v>
      </c>
      <c r="U1038" s="9">
        <v>0.52600000000000002</v>
      </c>
      <c r="V1038" s="8" t="s">
        <v>99</v>
      </c>
      <c r="W1038" s="11">
        <v>0.5</v>
      </c>
      <c r="X1038" s="8">
        <v>48</v>
      </c>
      <c r="Y1038" s="8">
        <v>33</v>
      </c>
      <c r="Z1038" s="8">
        <v>11</v>
      </c>
      <c r="AA1038" s="8">
        <v>4</v>
      </c>
      <c r="AB1038" s="8">
        <v>0</v>
      </c>
      <c r="AC1038" s="9">
        <f t="shared" si="138"/>
        <v>70</v>
      </c>
      <c r="AD1038" s="12">
        <f t="shared" si="139"/>
        <v>0.72916666666666663</v>
      </c>
      <c r="AE1038" s="9" t="s">
        <v>30</v>
      </c>
      <c r="AF1038" s="8">
        <v>18</v>
      </c>
      <c r="AG1038" s="8">
        <v>12</v>
      </c>
      <c r="AH1038" s="8">
        <v>6</v>
      </c>
      <c r="AI1038" s="8">
        <v>0</v>
      </c>
      <c r="AJ1038" s="8">
        <v>0.66700000000000004</v>
      </c>
      <c r="AK1038" s="13">
        <f t="shared" si="142"/>
        <v>0.6489583333333333</v>
      </c>
      <c r="AL1038" s="13">
        <f t="shared" si="143"/>
        <v>0.14982215447154479</v>
      </c>
      <c r="AM1038" s="14">
        <f t="shared" si="144"/>
        <v>24.57083333333334</v>
      </c>
    </row>
    <row r="1039" spans="1:39" x14ac:dyDescent="0.2">
      <c r="A1039" s="8"/>
      <c r="B1039" s="8" t="s">
        <v>422</v>
      </c>
      <c r="C1039" s="8" t="s">
        <v>426</v>
      </c>
      <c r="D1039" s="9">
        <v>45</v>
      </c>
      <c r="E1039" s="10" t="s">
        <v>28</v>
      </c>
      <c r="F1039" s="10" t="s">
        <v>303</v>
      </c>
      <c r="G1039" s="10" t="s">
        <v>303</v>
      </c>
      <c r="H1039" s="11">
        <v>0.5</v>
      </c>
      <c r="I1039" s="9">
        <v>82</v>
      </c>
      <c r="J1039" s="9">
        <v>30</v>
      </c>
      <c r="K1039" s="9">
        <v>44</v>
      </c>
      <c r="L1039" s="9">
        <v>8</v>
      </c>
      <c r="M1039" s="9"/>
      <c r="N1039" s="9">
        <f t="shared" si="140"/>
        <v>68</v>
      </c>
      <c r="O1039" s="12">
        <f t="shared" si="141"/>
        <v>0.41463414634146339</v>
      </c>
      <c r="P1039" s="9" t="s">
        <v>72</v>
      </c>
      <c r="Q1039" s="9"/>
      <c r="R1039" s="9"/>
      <c r="S1039" s="9"/>
      <c r="T1039" s="9"/>
      <c r="U1039" s="9"/>
      <c r="V1039" s="8"/>
      <c r="W1039" s="11">
        <v>0.5</v>
      </c>
      <c r="X1039" s="8">
        <v>48</v>
      </c>
      <c r="Y1039" s="8">
        <v>17</v>
      </c>
      <c r="Z1039" s="8">
        <v>27</v>
      </c>
      <c r="AA1039" s="8">
        <v>4</v>
      </c>
      <c r="AB1039" s="8">
        <v>0</v>
      </c>
      <c r="AC1039" s="9">
        <f t="shared" si="138"/>
        <v>38</v>
      </c>
      <c r="AD1039" s="12">
        <f t="shared" si="139"/>
        <v>0.39583333333333331</v>
      </c>
      <c r="AE1039" s="9" t="s">
        <v>72</v>
      </c>
      <c r="AF1039" s="8"/>
      <c r="AG1039" s="8"/>
      <c r="AH1039" s="8"/>
      <c r="AI1039" s="8"/>
      <c r="AJ1039" s="8"/>
      <c r="AK1039" s="13">
        <f t="shared" si="142"/>
        <v>0.43229166666666663</v>
      </c>
      <c r="AL1039" s="13">
        <f t="shared" si="143"/>
        <v>-1.7657520325203235E-2</v>
      </c>
      <c r="AM1039" s="14">
        <f t="shared" si="144"/>
        <v>-2.8958333333333286</v>
      </c>
    </row>
    <row r="1040" spans="1:39" x14ac:dyDescent="0.2">
      <c r="A1040" s="8"/>
      <c r="B1040" s="8" t="s">
        <v>430</v>
      </c>
      <c r="C1040" s="8" t="s">
        <v>426</v>
      </c>
      <c r="D1040" s="9">
        <v>41</v>
      </c>
      <c r="E1040" s="10" t="s">
        <v>28</v>
      </c>
      <c r="F1040" s="10" t="s">
        <v>413</v>
      </c>
      <c r="G1040" s="10" t="s">
        <v>413</v>
      </c>
      <c r="H1040" s="11">
        <v>0.5</v>
      </c>
      <c r="I1040" s="9">
        <v>82</v>
      </c>
      <c r="J1040" s="9">
        <v>41</v>
      </c>
      <c r="K1040" s="9">
        <v>31</v>
      </c>
      <c r="L1040" s="9">
        <v>10</v>
      </c>
      <c r="M1040" s="9"/>
      <c r="N1040" s="9">
        <f t="shared" si="140"/>
        <v>92</v>
      </c>
      <c r="O1040" s="12">
        <f t="shared" si="141"/>
        <v>0.56097560975609762</v>
      </c>
      <c r="P1040" s="9" t="s">
        <v>39</v>
      </c>
      <c r="Q1040" s="9">
        <v>22</v>
      </c>
      <c r="R1040" s="9">
        <v>12</v>
      </c>
      <c r="S1040" s="9">
        <v>10</v>
      </c>
      <c r="T1040" s="9">
        <v>0</v>
      </c>
      <c r="U1040" s="9">
        <v>0.54500000000000004</v>
      </c>
      <c r="V1040" s="8" t="s">
        <v>431</v>
      </c>
      <c r="W1040" s="11">
        <v>0.5</v>
      </c>
      <c r="X1040" s="8">
        <v>48</v>
      </c>
      <c r="Y1040" s="8">
        <v>20</v>
      </c>
      <c r="Z1040" s="8">
        <v>22</v>
      </c>
      <c r="AA1040" s="8">
        <v>6</v>
      </c>
      <c r="AB1040" s="8">
        <v>0</v>
      </c>
      <c r="AC1040" s="9">
        <f t="shared" si="138"/>
        <v>46</v>
      </c>
      <c r="AD1040" s="12">
        <f t="shared" si="139"/>
        <v>0.47916666666666669</v>
      </c>
      <c r="AE1040" s="9" t="s">
        <v>72</v>
      </c>
      <c r="AF1040" s="8"/>
      <c r="AG1040" s="8"/>
      <c r="AH1040" s="8"/>
      <c r="AI1040" s="8"/>
      <c r="AJ1040" s="8"/>
      <c r="AK1040" s="13">
        <f t="shared" si="142"/>
        <v>0.48645833333333333</v>
      </c>
      <c r="AL1040" s="13">
        <f t="shared" si="143"/>
        <v>7.4517276422764289E-2</v>
      </c>
      <c r="AM1040" s="14">
        <f t="shared" si="144"/>
        <v>12.220833333333331</v>
      </c>
    </row>
    <row r="1041" spans="1:39" x14ac:dyDescent="0.2">
      <c r="A1041" s="8"/>
      <c r="B1041" s="8" t="s">
        <v>383</v>
      </c>
      <c r="C1041" s="8" t="s">
        <v>426</v>
      </c>
      <c r="D1041" s="9">
        <v>40</v>
      </c>
      <c r="E1041" s="10" t="s">
        <v>28</v>
      </c>
      <c r="F1041" s="10" t="s">
        <v>305</v>
      </c>
      <c r="G1041" s="10" t="s">
        <v>306</v>
      </c>
      <c r="H1041" s="11">
        <v>0.5</v>
      </c>
      <c r="I1041" s="9">
        <v>12</v>
      </c>
      <c r="J1041" s="9">
        <v>5</v>
      </c>
      <c r="K1041" s="9">
        <v>6</v>
      </c>
      <c r="L1041" s="9">
        <v>1</v>
      </c>
      <c r="M1041" s="9"/>
      <c r="N1041" s="9">
        <f t="shared" si="140"/>
        <v>11</v>
      </c>
      <c r="O1041" s="12">
        <f t="shared" si="141"/>
        <v>0.45833333333333331</v>
      </c>
      <c r="P1041" s="9" t="s">
        <v>35</v>
      </c>
      <c r="Q1041" s="9"/>
      <c r="R1041" s="9"/>
      <c r="S1041" s="9"/>
      <c r="T1041" s="9"/>
      <c r="U1041" s="9"/>
      <c r="V1041" s="8"/>
      <c r="W1041" s="11">
        <v>0.5</v>
      </c>
      <c r="X1041" s="8">
        <v>48</v>
      </c>
      <c r="Y1041" s="8">
        <v>19</v>
      </c>
      <c r="Z1041" s="8">
        <v>24</v>
      </c>
      <c r="AA1041" s="8">
        <v>5</v>
      </c>
      <c r="AB1041" s="8">
        <v>0</v>
      </c>
      <c r="AC1041" s="9">
        <f t="shared" si="138"/>
        <v>43</v>
      </c>
      <c r="AD1041" s="12">
        <f t="shared" si="139"/>
        <v>0.44791666666666669</v>
      </c>
      <c r="AE1041" s="9" t="s">
        <v>72</v>
      </c>
      <c r="AF1041" s="8"/>
      <c r="AG1041" s="8"/>
      <c r="AH1041" s="8"/>
      <c r="AI1041" s="8"/>
      <c r="AJ1041" s="8"/>
      <c r="AK1041" s="13">
        <f t="shared" si="142"/>
        <v>0.46614583333333337</v>
      </c>
      <c r="AL1041" s="13">
        <f t="shared" si="143"/>
        <v>-7.8125000000000555E-3</v>
      </c>
      <c r="AM1041" s="14">
        <f t="shared" si="144"/>
        <v>-0.1875</v>
      </c>
    </row>
    <row r="1042" spans="1:39" x14ac:dyDescent="0.2">
      <c r="A1042" s="8"/>
      <c r="B1042" s="8" t="s">
        <v>432</v>
      </c>
      <c r="C1042" s="8" t="s">
        <v>426</v>
      </c>
      <c r="D1042" s="9">
        <v>29</v>
      </c>
      <c r="E1042" s="10" t="s">
        <v>28</v>
      </c>
      <c r="F1042" s="10" t="s">
        <v>305</v>
      </c>
      <c r="G1042" s="10" t="s">
        <v>306</v>
      </c>
      <c r="H1042" s="11">
        <v>0.5</v>
      </c>
      <c r="I1042" s="9">
        <v>70</v>
      </c>
      <c r="J1042" s="9">
        <v>29</v>
      </c>
      <c r="K1042" s="9">
        <v>33</v>
      </c>
      <c r="L1042" s="9">
        <v>8</v>
      </c>
      <c r="M1042" s="9"/>
      <c r="N1042" s="9">
        <f t="shared" si="140"/>
        <v>66</v>
      </c>
      <c r="O1042" s="12">
        <f t="shared" si="141"/>
        <v>0.47142857142857142</v>
      </c>
      <c r="P1042" s="9" t="s">
        <v>35</v>
      </c>
      <c r="Q1042" s="9"/>
      <c r="R1042" s="9"/>
      <c r="S1042" s="9"/>
      <c r="T1042" s="9"/>
      <c r="U1042" s="9"/>
      <c r="V1042" s="8"/>
      <c r="W1042" s="11">
        <v>0.5</v>
      </c>
      <c r="X1042" s="8">
        <v>48</v>
      </c>
      <c r="Y1042" s="8">
        <v>19</v>
      </c>
      <c r="Z1042" s="8">
        <v>24</v>
      </c>
      <c r="AA1042" s="8">
        <v>5</v>
      </c>
      <c r="AB1042" s="8">
        <v>0</v>
      </c>
      <c r="AC1042" s="9">
        <f t="shared" si="138"/>
        <v>43</v>
      </c>
      <c r="AD1042" s="12">
        <f t="shared" si="139"/>
        <v>0.44791666666666669</v>
      </c>
      <c r="AE1042" s="9" t="s">
        <v>72</v>
      </c>
      <c r="AF1042" s="8"/>
      <c r="AG1042" s="8"/>
      <c r="AH1042" s="8"/>
      <c r="AI1042" s="8"/>
      <c r="AJ1042" s="8"/>
      <c r="AK1042" s="13">
        <f t="shared" si="142"/>
        <v>0.46614583333333337</v>
      </c>
      <c r="AL1042" s="13">
        <f t="shared" si="143"/>
        <v>5.2827380952380487E-3</v>
      </c>
      <c r="AM1042" s="14">
        <f t="shared" si="144"/>
        <v>0.7395833333333286</v>
      </c>
    </row>
    <row r="1043" spans="1:39" x14ac:dyDescent="0.2">
      <c r="A1043" s="8"/>
      <c r="B1043" s="8" t="s">
        <v>433</v>
      </c>
      <c r="C1043" s="8" t="s">
        <v>426</v>
      </c>
      <c r="D1043" s="9">
        <v>44</v>
      </c>
      <c r="E1043" s="10" t="s">
        <v>28</v>
      </c>
      <c r="F1043" s="10" t="s">
        <v>199</v>
      </c>
      <c r="G1043" s="10" t="s">
        <v>199</v>
      </c>
      <c r="H1043" s="11">
        <v>0.5</v>
      </c>
      <c r="I1043" s="9">
        <v>82</v>
      </c>
      <c r="J1043" s="9">
        <v>24</v>
      </c>
      <c r="K1043" s="9">
        <v>40</v>
      </c>
      <c r="L1043" s="9">
        <v>18</v>
      </c>
      <c r="M1043" s="9"/>
      <c r="N1043" s="9">
        <f t="shared" si="140"/>
        <v>66</v>
      </c>
      <c r="O1043" s="12">
        <f t="shared" si="141"/>
        <v>0.40243902439024393</v>
      </c>
      <c r="P1043" s="9" t="s">
        <v>69</v>
      </c>
      <c r="Q1043" s="9"/>
      <c r="R1043" s="9"/>
      <c r="S1043" s="9"/>
      <c r="T1043" s="9"/>
      <c r="U1043" s="9"/>
      <c r="V1043" s="8"/>
      <c r="W1043" s="11">
        <v>0.5</v>
      </c>
      <c r="X1043" s="8">
        <v>48</v>
      </c>
      <c r="Y1043" s="8">
        <v>16</v>
      </c>
      <c r="Z1043" s="8">
        <v>23</v>
      </c>
      <c r="AA1043" s="8">
        <v>9</v>
      </c>
      <c r="AB1043" s="8">
        <v>0</v>
      </c>
      <c r="AC1043" s="9">
        <f t="shared" si="138"/>
        <v>41</v>
      </c>
      <c r="AD1043" s="12">
        <f t="shared" si="139"/>
        <v>0.42708333333333331</v>
      </c>
      <c r="AE1043" s="9" t="s">
        <v>35</v>
      </c>
      <c r="AF1043" s="8"/>
      <c r="AG1043" s="8"/>
      <c r="AH1043" s="8"/>
      <c r="AI1043" s="8"/>
      <c r="AJ1043" s="8"/>
      <c r="AK1043" s="13">
        <f t="shared" si="142"/>
        <v>0.45260416666666664</v>
      </c>
      <c r="AL1043" s="13">
        <f t="shared" si="143"/>
        <v>-5.0165142276422714E-2</v>
      </c>
      <c r="AM1043" s="14">
        <f t="shared" si="144"/>
        <v>-8.2270833333333258</v>
      </c>
    </row>
    <row r="1044" spans="1:39" x14ac:dyDescent="0.2">
      <c r="A1044" s="8"/>
      <c r="B1044" s="8" t="s">
        <v>415</v>
      </c>
      <c r="C1044" s="8" t="s">
        <v>426</v>
      </c>
      <c r="D1044" s="9">
        <v>40</v>
      </c>
      <c r="E1044" s="10" t="s">
        <v>28</v>
      </c>
      <c r="F1044" s="10" t="s">
        <v>416</v>
      </c>
      <c r="G1044" s="10" t="s">
        <v>417</v>
      </c>
      <c r="H1044" s="11">
        <v>0.5</v>
      </c>
      <c r="I1044" s="9">
        <v>82</v>
      </c>
      <c r="J1044" s="9">
        <v>35</v>
      </c>
      <c r="K1044" s="9">
        <v>39</v>
      </c>
      <c r="L1044" s="9">
        <v>8</v>
      </c>
      <c r="M1044" s="9"/>
      <c r="N1044" s="9">
        <f t="shared" si="140"/>
        <v>78</v>
      </c>
      <c r="O1044" s="12">
        <f t="shared" si="141"/>
        <v>0.47560975609756095</v>
      </c>
      <c r="P1044" s="9" t="s">
        <v>35</v>
      </c>
      <c r="Q1044" s="9"/>
      <c r="R1044" s="9"/>
      <c r="S1044" s="9"/>
      <c r="T1044" s="9"/>
      <c r="U1044" s="9"/>
      <c r="V1044" s="8"/>
      <c r="W1044" s="11">
        <v>0.5</v>
      </c>
      <c r="X1044" s="8">
        <v>48</v>
      </c>
      <c r="Y1044" s="8">
        <v>16</v>
      </c>
      <c r="Z1044" s="8">
        <v>27</v>
      </c>
      <c r="AA1044" s="8">
        <v>5</v>
      </c>
      <c r="AB1044" s="8">
        <v>0</v>
      </c>
      <c r="AC1044" s="9">
        <f t="shared" si="138"/>
        <v>37</v>
      </c>
      <c r="AD1044" s="12">
        <f t="shared" si="139"/>
        <v>0.38541666666666669</v>
      </c>
      <c r="AE1044" s="9" t="s">
        <v>69</v>
      </c>
      <c r="AF1044" s="8"/>
      <c r="AG1044" s="8"/>
      <c r="AH1044" s="8"/>
      <c r="AI1044" s="8"/>
      <c r="AJ1044" s="8"/>
      <c r="AK1044" s="13">
        <f t="shared" si="142"/>
        <v>0.42552083333333335</v>
      </c>
      <c r="AL1044" s="13">
        <f t="shared" si="143"/>
        <v>5.0088922764227606E-2</v>
      </c>
      <c r="AM1044" s="14">
        <f t="shared" si="144"/>
        <v>8.2145833333333371</v>
      </c>
    </row>
    <row r="1045" spans="1:39" x14ac:dyDescent="0.2">
      <c r="A1045" s="8"/>
      <c r="B1045" s="8" t="s">
        <v>307</v>
      </c>
      <c r="C1045" s="8" t="s">
        <v>426</v>
      </c>
      <c r="D1045" s="9">
        <v>51</v>
      </c>
      <c r="E1045" s="10" t="s">
        <v>28</v>
      </c>
      <c r="F1045" s="10" t="s">
        <v>29</v>
      </c>
      <c r="G1045" s="10" t="s">
        <v>29</v>
      </c>
      <c r="H1045" s="11">
        <v>0.5</v>
      </c>
      <c r="I1045" s="9">
        <v>4</v>
      </c>
      <c r="J1045" s="9">
        <v>0</v>
      </c>
      <c r="K1045" s="9">
        <v>4</v>
      </c>
      <c r="L1045" s="9">
        <v>0</v>
      </c>
      <c r="M1045" s="9"/>
      <c r="N1045" s="9">
        <f t="shared" si="140"/>
        <v>0</v>
      </c>
      <c r="O1045" s="12">
        <f t="shared" si="141"/>
        <v>0</v>
      </c>
      <c r="P1045" s="9" t="s">
        <v>39</v>
      </c>
      <c r="Q1045" s="9"/>
      <c r="R1045" s="9"/>
      <c r="S1045" s="9"/>
      <c r="T1045" s="9"/>
      <c r="U1045" s="9"/>
      <c r="V1045" s="8"/>
      <c r="W1045" s="11">
        <v>0.5</v>
      </c>
      <c r="X1045" s="8">
        <v>48</v>
      </c>
      <c r="Y1045" s="8">
        <v>18</v>
      </c>
      <c r="Z1045" s="8">
        <v>23</v>
      </c>
      <c r="AA1045" s="8">
        <v>7</v>
      </c>
      <c r="AB1045" s="8">
        <v>0</v>
      </c>
      <c r="AC1045" s="9">
        <f t="shared" si="138"/>
        <v>43</v>
      </c>
      <c r="AD1045" s="12">
        <f t="shared" si="139"/>
        <v>0.44791666666666669</v>
      </c>
      <c r="AE1045" s="9" t="s">
        <v>69</v>
      </c>
      <c r="AF1045" s="8"/>
      <c r="AG1045" s="8"/>
      <c r="AH1045" s="8"/>
      <c r="AI1045" s="8"/>
      <c r="AJ1045" s="8"/>
      <c r="AK1045" s="13">
        <f t="shared" si="142"/>
        <v>0.46614583333333337</v>
      </c>
      <c r="AL1045" s="13">
        <f t="shared" si="143"/>
        <v>-0.46614583333333337</v>
      </c>
      <c r="AM1045" s="14">
        <f t="shared" si="144"/>
        <v>-3.729166666666667</v>
      </c>
    </row>
    <row r="1046" spans="1:39" x14ac:dyDescent="0.2">
      <c r="A1046" s="8"/>
      <c r="B1046" s="8" t="s">
        <v>434</v>
      </c>
      <c r="C1046" s="8" t="s">
        <v>426</v>
      </c>
      <c r="D1046" s="9">
        <v>54</v>
      </c>
      <c r="E1046" s="10" t="s">
        <v>28</v>
      </c>
      <c r="F1046" s="10" t="s">
        <v>29</v>
      </c>
      <c r="G1046" s="10" t="s">
        <v>29</v>
      </c>
      <c r="H1046" s="11">
        <v>0.5</v>
      </c>
      <c r="I1046" s="9">
        <v>1</v>
      </c>
      <c r="J1046" s="9">
        <v>0</v>
      </c>
      <c r="K1046" s="9">
        <v>1</v>
      </c>
      <c r="L1046" s="9">
        <v>0</v>
      </c>
      <c r="M1046" s="9">
        <v>0</v>
      </c>
      <c r="N1046" s="9">
        <f t="shared" si="140"/>
        <v>0</v>
      </c>
      <c r="O1046" s="12">
        <f t="shared" si="141"/>
        <v>0</v>
      </c>
      <c r="P1046" s="9" t="s">
        <v>39</v>
      </c>
      <c r="Q1046" s="9"/>
      <c r="R1046" s="9"/>
      <c r="S1046" s="9"/>
      <c r="T1046" s="9"/>
      <c r="U1046" s="9"/>
      <c r="V1046" s="8"/>
      <c r="W1046" s="11">
        <v>0.5</v>
      </c>
      <c r="X1046" s="8">
        <v>48</v>
      </c>
      <c r="Y1046" s="8">
        <v>18</v>
      </c>
      <c r="Z1046" s="8">
        <v>23</v>
      </c>
      <c r="AA1046" s="8">
        <v>7</v>
      </c>
      <c r="AB1046" s="8">
        <v>0</v>
      </c>
      <c r="AC1046" s="9">
        <f t="shared" si="138"/>
        <v>43</v>
      </c>
      <c r="AD1046" s="12">
        <f t="shared" si="139"/>
        <v>0.44791666666666669</v>
      </c>
      <c r="AE1046" s="9" t="s">
        <v>69</v>
      </c>
      <c r="AF1046" s="8"/>
      <c r="AG1046" s="8"/>
      <c r="AH1046" s="8"/>
      <c r="AI1046" s="8"/>
      <c r="AJ1046" s="8"/>
      <c r="AK1046" s="13">
        <f t="shared" si="142"/>
        <v>0.46614583333333337</v>
      </c>
      <c r="AL1046" s="13">
        <f t="shared" si="143"/>
        <v>-0.46614583333333337</v>
      </c>
      <c r="AM1046" s="14">
        <f t="shared" si="144"/>
        <v>-0.93229166666666674</v>
      </c>
    </row>
    <row r="1047" spans="1:39" x14ac:dyDescent="0.2">
      <c r="A1047" s="8"/>
      <c r="B1047" s="8" t="s">
        <v>435</v>
      </c>
      <c r="C1047" s="8" t="s">
        <v>426</v>
      </c>
      <c r="D1047" s="9">
        <v>39</v>
      </c>
      <c r="E1047" s="10" t="s">
        <v>28</v>
      </c>
      <c r="F1047" s="10" t="s">
        <v>29</v>
      </c>
      <c r="G1047" s="10" t="s">
        <v>29</v>
      </c>
      <c r="H1047" s="11">
        <v>0.5</v>
      </c>
      <c r="I1047" s="9">
        <v>77</v>
      </c>
      <c r="J1047" s="9">
        <v>40</v>
      </c>
      <c r="K1047" s="9">
        <v>27</v>
      </c>
      <c r="L1047" s="9">
        <v>10</v>
      </c>
      <c r="M1047" s="9"/>
      <c r="N1047" s="9">
        <f t="shared" si="140"/>
        <v>90</v>
      </c>
      <c r="O1047" s="12">
        <f t="shared" si="141"/>
        <v>0.58441558441558439</v>
      </c>
      <c r="P1047" s="9" t="s">
        <v>39</v>
      </c>
      <c r="Q1047" s="9">
        <v>6</v>
      </c>
      <c r="R1047" s="9">
        <v>2</v>
      </c>
      <c r="S1047" s="9">
        <v>4</v>
      </c>
      <c r="T1047" s="9">
        <v>0</v>
      </c>
      <c r="U1047" s="9">
        <v>0.33300000000000002</v>
      </c>
      <c r="V1047" s="8"/>
      <c r="W1047" s="11">
        <v>0.5</v>
      </c>
      <c r="X1047" s="8">
        <v>48</v>
      </c>
      <c r="Y1047" s="8">
        <v>18</v>
      </c>
      <c r="Z1047" s="8">
        <v>23</v>
      </c>
      <c r="AA1047" s="8">
        <v>7</v>
      </c>
      <c r="AB1047" s="8">
        <v>0</v>
      </c>
      <c r="AC1047" s="9">
        <f t="shared" si="138"/>
        <v>43</v>
      </c>
      <c r="AD1047" s="12">
        <f t="shared" si="139"/>
        <v>0.44791666666666669</v>
      </c>
      <c r="AE1047" s="9" t="s">
        <v>69</v>
      </c>
      <c r="AF1047" s="8"/>
      <c r="AG1047" s="8"/>
      <c r="AH1047" s="8"/>
      <c r="AI1047" s="8"/>
      <c r="AJ1047" s="8"/>
      <c r="AK1047" s="13">
        <f t="shared" si="142"/>
        <v>0.46614583333333337</v>
      </c>
      <c r="AL1047" s="13">
        <f t="shared" si="143"/>
        <v>0.11826975108225102</v>
      </c>
      <c r="AM1047" s="14">
        <f t="shared" si="144"/>
        <v>18.213541666666657</v>
      </c>
    </row>
    <row r="1048" spans="1:39" x14ac:dyDescent="0.2">
      <c r="A1048" s="8"/>
      <c r="B1048" s="8" t="s">
        <v>348</v>
      </c>
      <c r="C1048" s="8" t="s">
        <v>426</v>
      </c>
      <c r="D1048" s="9">
        <v>50</v>
      </c>
      <c r="E1048" s="10" t="s">
        <v>28</v>
      </c>
      <c r="F1048" s="10" t="s">
        <v>264</v>
      </c>
      <c r="G1048" s="10" t="s">
        <v>264</v>
      </c>
      <c r="H1048" s="11">
        <v>0.5</v>
      </c>
      <c r="I1048" s="9">
        <v>82</v>
      </c>
      <c r="J1048" s="9">
        <v>37</v>
      </c>
      <c r="K1048" s="9">
        <v>33</v>
      </c>
      <c r="L1048" s="9">
        <v>12</v>
      </c>
      <c r="M1048" s="9"/>
      <c r="N1048" s="9">
        <f t="shared" si="140"/>
        <v>86</v>
      </c>
      <c r="O1048" s="12">
        <f t="shared" si="141"/>
        <v>0.52439024390243905</v>
      </c>
      <c r="P1048" s="9" t="s">
        <v>69</v>
      </c>
      <c r="Q1048" s="9"/>
      <c r="R1048" s="9"/>
      <c r="S1048" s="9"/>
      <c r="T1048" s="9"/>
      <c r="U1048" s="9"/>
      <c r="V1048" s="8"/>
      <c r="W1048" s="11">
        <v>0.5</v>
      </c>
      <c r="X1048" s="8">
        <v>48</v>
      </c>
      <c r="Y1048" s="8">
        <v>22</v>
      </c>
      <c r="Z1048" s="8">
        <v>18</v>
      </c>
      <c r="AA1048" s="8">
        <v>8</v>
      </c>
      <c r="AB1048" s="8">
        <v>0</v>
      </c>
      <c r="AC1048" s="9">
        <f t="shared" si="138"/>
        <v>52</v>
      </c>
      <c r="AD1048" s="12">
        <f t="shared" si="139"/>
        <v>0.54166666666666663</v>
      </c>
      <c r="AE1048" s="9" t="s">
        <v>43</v>
      </c>
      <c r="AF1048" s="8">
        <v>20</v>
      </c>
      <c r="AG1048" s="8">
        <v>16</v>
      </c>
      <c r="AH1048" s="8">
        <v>4</v>
      </c>
      <c r="AI1048" s="8">
        <v>0</v>
      </c>
      <c r="AJ1048" s="8">
        <v>0.8</v>
      </c>
      <c r="AK1048" s="13">
        <f t="shared" si="142"/>
        <v>0.52708333333333335</v>
      </c>
      <c r="AL1048" s="13">
        <f t="shared" si="143"/>
        <v>-2.6930894308943021E-3</v>
      </c>
      <c r="AM1048" s="14">
        <f t="shared" si="144"/>
        <v>-0.44166666666666288</v>
      </c>
    </row>
    <row r="1049" spans="1:39" x14ac:dyDescent="0.2">
      <c r="A1049" s="8"/>
      <c r="B1049" s="8" t="s">
        <v>388</v>
      </c>
      <c r="C1049" s="8" t="s">
        <v>426</v>
      </c>
      <c r="D1049" s="9">
        <v>43</v>
      </c>
      <c r="E1049" s="10" t="s">
        <v>28</v>
      </c>
      <c r="F1049" s="10" t="s">
        <v>247</v>
      </c>
      <c r="G1049" s="10" t="s">
        <v>247</v>
      </c>
      <c r="H1049" s="11">
        <v>0.5</v>
      </c>
      <c r="I1049" s="9">
        <v>82</v>
      </c>
      <c r="J1049" s="9">
        <v>22</v>
      </c>
      <c r="K1049" s="9">
        <v>50</v>
      </c>
      <c r="L1049" s="9">
        <v>10</v>
      </c>
      <c r="M1049" s="9"/>
      <c r="N1049" s="9">
        <f t="shared" si="140"/>
        <v>54</v>
      </c>
      <c r="O1049" s="12">
        <f t="shared" si="141"/>
        <v>0.32926829268292684</v>
      </c>
      <c r="P1049" s="9" t="s">
        <v>75</v>
      </c>
      <c r="Q1049" s="9"/>
      <c r="R1049" s="9"/>
      <c r="S1049" s="9"/>
      <c r="T1049" s="9"/>
      <c r="U1049" s="9"/>
      <c r="V1049" s="8"/>
      <c r="W1049" s="11">
        <v>0.5</v>
      </c>
      <c r="X1049" s="8">
        <v>48</v>
      </c>
      <c r="Y1049" s="8">
        <v>15</v>
      </c>
      <c r="Z1049" s="8">
        <v>28</v>
      </c>
      <c r="AA1049" s="8">
        <v>5</v>
      </c>
      <c r="AB1049" s="8">
        <v>0</v>
      </c>
      <c r="AC1049" s="9">
        <f t="shared" si="138"/>
        <v>35</v>
      </c>
      <c r="AD1049" s="12">
        <f t="shared" si="139"/>
        <v>0.36458333333333331</v>
      </c>
      <c r="AE1049" s="9" t="s">
        <v>75</v>
      </c>
      <c r="AF1049" s="8"/>
      <c r="AG1049" s="8"/>
      <c r="AH1049" s="8"/>
      <c r="AI1049" s="8"/>
      <c r="AJ1049" s="8"/>
      <c r="AK1049" s="13">
        <f t="shared" si="142"/>
        <v>0.41197916666666667</v>
      </c>
      <c r="AL1049" s="13">
        <f t="shared" si="143"/>
        <v>-8.271087398373983E-2</v>
      </c>
      <c r="AM1049" s="14">
        <f t="shared" si="144"/>
        <v>-13.564583333333331</v>
      </c>
    </row>
    <row r="1050" spans="1:39" x14ac:dyDescent="0.2">
      <c r="A1050" s="8"/>
      <c r="B1050" s="8" t="s">
        <v>423</v>
      </c>
      <c r="C1050" s="8" t="s">
        <v>426</v>
      </c>
      <c r="D1050" s="9">
        <v>43</v>
      </c>
      <c r="E1050" s="10" t="s">
        <v>28</v>
      </c>
      <c r="F1050" s="10" t="s">
        <v>92</v>
      </c>
      <c r="G1050" s="10" t="s">
        <v>92</v>
      </c>
      <c r="H1050" s="11">
        <v>0.5</v>
      </c>
      <c r="I1050" s="9">
        <v>82</v>
      </c>
      <c r="J1050" s="9">
        <v>41</v>
      </c>
      <c r="K1050" s="9">
        <v>27</v>
      </c>
      <c r="L1050" s="9">
        <v>14</v>
      </c>
      <c r="M1050" s="9"/>
      <c r="N1050" s="9">
        <f t="shared" si="140"/>
        <v>96</v>
      </c>
      <c r="O1050" s="12">
        <f t="shared" si="141"/>
        <v>0.58536585365853655</v>
      </c>
      <c r="P1050" s="9" t="s">
        <v>43</v>
      </c>
      <c r="Q1050" s="9">
        <v>11</v>
      </c>
      <c r="R1050" s="9">
        <v>5</v>
      </c>
      <c r="S1050" s="9">
        <v>6</v>
      </c>
      <c r="T1050" s="9">
        <v>0</v>
      </c>
      <c r="U1050" s="9">
        <v>0.45500000000000002</v>
      </c>
      <c r="V1050" s="8"/>
      <c r="W1050" s="11">
        <v>0.5</v>
      </c>
      <c r="X1050" s="8">
        <v>48</v>
      </c>
      <c r="Y1050" s="8">
        <v>22</v>
      </c>
      <c r="Z1050" s="8">
        <v>23</v>
      </c>
      <c r="AA1050" s="8">
        <v>3</v>
      </c>
      <c r="AB1050" s="8">
        <v>0</v>
      </c>
      <c r="AC1050" s="9">
        <f t="shared" ref="AC1050:AC1081" si="145">2*Y1050+AA1050+AB1050</f>
        <v>47</v>
      </c>
      <c r="AD1050" s="12">
        <f t="shared" ref="AD1050:AD1081" si="146">AC1050/SUM(Y1050:AB1050)/2</f>
        <v>0.48958333333333331</v>
      </c>
      <c r="AE1050" s="9" t="s">
        <v>35</v>
      </c>
      <c r="AF1050" s="8">
        <v>10</v>
      </c>
      <c r="AG1050" s="8">
        <v>4</v>
      </c>
      <c r="AH1050" s="8">
        <v>6</v>
      </c>
      <c r="AI1050" s="8">
        <v>0</v>
      </c>
      <c r="AJ1050" s="8">
        <v>0.4</v>
      </c>
      <c r="AK1050" s="13">
        <f t="shared" si="142"/>
        <v>0.49322916666666666</v>
      </c>
      <c r="AL1050" s="13">
        <f t="shared" si="143"/>
        <v>9.2136686991869887E-2</v>
      </c>
      <c r="AM1050" s="14">
        <f t="shared" si="144"/>
        <v>15.110416666666666</v>
      </c>
    </row>
    <row r="1051" spans="1:39" x14ac:dyDescent="0.2">
      <c r="A1051" s="8"/>
      <c r="B1051" s="8" t="s">
        <v>436</v>
      </c>
      <c r="C1051" s="8" t="s">
        <v>426</v>
      </c>
      <c r="D1051" s="9">
        <v>36</v>
      </c>
      <c r="E1051" s="10" t="s">
        <v>28</v>
      </c>
      <c r="F1051" s="10" t="s">
        <v>409</v>
      </c>
      <c r="G1051" s="10" t="s">
        <v>409</v>
      </c>
      <c r="H1051" s="11">
        <v>0.5</v>
      </c>
      <c r="I1051" s="9">
        <v>25</v>
      </c>
      <c r="J1051" s="9">
        <v>2</v>
      </c>
      <c r="K1051" s="9">
        <v>22</v>
      </c>
      <c r="L1051" s="9">
        <v>1</v>
      </c>
      <c r="M1051" s="9"/>
      <c r="N1051" s="9">
        <f t="shared" si="140"/>
        <v>5</v>
      </c>
      <c r="O1051" s="12">
        <f t="shared" si="141"/>
        <v>0.1</v>
      </c>
      <c r="P1051" s="9" t="s">
        <v>69</v>
      </c>
      <c r="Q1051" s="9"/>
      <c r="R1051" s="9"/>
      <c r="S1051" s="9"/>
      <c r="T1051" s="9"/>
      <c r="U1051" s="9"/>
      <c r="V1051" s="8"/>
      <c r="W1051" s="11">
        <v>0.5</v>
      </c>
      <c r="X1051" s="8">
        <v>48</v>
      </c>
      <c r="Y1051" s="8">
        <v>9</v>
      </c>
      <c r="Z1051" s="8">
        <v>34</v>
      </c>
      <c r="AA1051" s="8">
        <v>5</v>
      </c>
      <c r="AB1051" s="8">
        <v>0</v>
      </c>
      <c r="AC1051" s="9">
        <f t="shared" si="145"/>
        <v>23</v>
      </c>
      <c r="AD1051" s="12">
        <f t="shared" si="146"/>
        <v>0.23958333333333334</v>
      </c>
      <c r="AE1051" s="9" t="s">
        <v>75</v>
      </c>
      <c r="AF1051" s="8"/>
      <c r="AG1051" s="8"/>
      <c r="AH1051" s="8"/>
      <c r="AI1051" s="8"/>
      <c r="AJ1051" s="8"/>
      <c r="AK1051" s="13">
        <f t="shared" si="142"/>
        <v>0.33072916666666663</v>
      </c>
      <c r="AL1051" s="13">
        <f t="shared" si="143"/>
        <v>-0.23072916666666662</v>
      </c>
      <c r="AM1051" s="14">
        <f t="shared" si="144"/>
        <v>-11.536458333333332</v>
      </c>
    </row>
    <row r="1052" spans="1:39" x14ac:dyDescent="0.2">
      <c r="A1052" s="8"/>
      <c r="B1052" s="8" t="s">
        <v>371</v>
      </c>
      <c r="C1052" s="8" t="s">
        <v>426</v>
      </c>
      <c r="D1052" s="9">
        <v>43</v>
      </c>
      <c r="E1052" s="10" t="s">
        <v>28</v>
      </c>
      <c r="F1052" s="10" t="s">
        <v>409</v>
      </c>
      <c r="G1052" s="10" t="s">
        <v>409</v>
      </c>
      <c r="H1052" s="11">
        <v>0.5</v>
      </c>
      <c r="I1052" s="9">
        <v>38</v>
      </c>
      <c r="J1052" s="9">
        <v>10</v>
      </c>
      <c r="K1052" s="9">
        <v>24</v>
      </c>
      <c r="L1052" s="9">
        <v>4</v>
      </c>
      <c r="M1052" s="9"/>
      <c r="N1052" s="9">
        <f t="shared" si="140"/>
        <v>24</v>
      </c>
      <c r="O1052" s="12">
        <f t="shared" si="141"/>
        <v>0.31578947368421051</v>
      </c>
      <c r="P1052" s="9" t="s">
        <v>69</v>
      </c>
      <c r="Q1052" s="9"/>
      <c r="R1052" s="9"/>
      <c r="S1052" s="9"/>
      <c r="T1052" s="9"/>
      <c r="U1052" s="9"/>
      <c r="V1052" s="8"/>
      <c r="W1052" s="11">
        <v>0.5</v>
      </c>
      <c r="X1052" s="8">
        <v>48</v>
      </c>
      <c r="Y1052" s="8">
        <v>9</v>
      </c>
      <c r="Z1052" s="8">
        <v>34</v>
      </c>
      <c r="AA1052" s="8">
        <v>5</v>
      </c>
      <c r="AB1052" s="8">
        <v>0</v>
      </c>
      <c r="AC1052" s="9">
        <f t="shared" si="145"/>
        <v>23</v>
      </c>
      <c r="AD1052" s="12">
        <f t="shared" si="146"/>
        <v>0.23958333333333334</v>
      </c>
      <c r="AE1052" s="9" t="s">
        <v>75</v>
      </c>
      <c r="AF1052" s="8"/>
      <c r="AG1052" s="8"/>
      <c r="AH1052" s="8"/>
      <c r="AI1052" s="8"/>
      <c r="AJ1052" s="8"/>
      <c r="AK1052" s="13">
        <f t="shared" si="142"/>
        <v>0.33072916666666663</v>
      </c>
      <c r="AL1052" s="13">
        <f t="shared" si="143"/>
        <v>-1.4939692982456121E-2</v>
      </c>
      <c r="AM1052" s="14">
        <f t="shared" si="144"/>
        <v>-1.1354166666666643</v>
      </c>
    </row>
    <row r="1053" spans="1:39" x14ac:dyDescent="0.2">
      <c r="A1053" s="8"/>
      <c r="B1053" s="8" t="s">
        <v>387</v>
      </c>
      <c r="C1053" s="8" t="s">
        <v>426</v>
      </c>
      <c r="D1053" s="9">
        <v>41</v>
      </c>
      <c r="E1053" s="10" t="s">
        <v>28</v>
      </c>
      <c r="F1053" s="10" t="s">
        <v>409</v>
      </c>
      <c r="G1053" s="10" t="s">
        <v>409</v>
      </c>
      <c r="H1053" s="11">
        <v>0.5</v>
      </c>
      <c r="I1053" s="9">
        <v>19</v>
      </c>
      <c r="J1053" s="9">
        <v>6</v>
      </c>
      <c r="K1053" s="9">
        <v>13</v>
      </c>
      <c r="L1053" s="9">
        <v>0</v>
      </c>
      <c r="M1053" s="9"/>
      <c r="N1053" s="9">
        <f t="shared" si="140"/>
        <v>12</v>
      </c>
      <c r="O1053" s="12">
        <f t="shared" si="141"/>
        <v>0.31578947368421051</v>
      </c>
      <c r="P1053" s="9" t="s">
        <v>69</v>
      </c>
      <c r="Q1053" s="9"/>
      <c r="R1053" s="9"/>
      <c r="S1053" s="9"/>
      <c r="T1053" s="9"/>
      <c r="U1053" s="9"/>
      <c r="V1053" s="8"/>
      <c r="W1053" s="11">
        <v>0.5</v>
      </c>
      <c r="X1053" s="8">
        <v>48</v>
      </c>
      <c r="Y1053" s="8">
        <v>9</v>
      </c>
      <c r="Z1053" s="8">
        <v>34</v>
      </c>
      <c r="AA1053" s="8">
        <v>5</v>
      </c>
      <c r="AB1053" s="8">
        <v>0</v>
      </c>
      <c r="AC1053" s="9">
        <f t="shared" si="145"/>
        <v>23</v>
      </c>
      <c r="AD1053" s="12">
        <f t="shared" si="146"/>
        <v>0.23958333333333334</v>
      </c>
      <c r="AE1053" s="9" t="s">
        <v>75</v>
      </c>
      <c r="AF1053" s="8"/>
      <c r="AG1053" s="8"/>
      <c r="AH1053" s="8"/>
      <c r="AI1053" s="8"/>
      <c r="AJ1053" s="8"/>
      <c r="AK1053" s="13">
        <f t="shared" si="142"/>
        <v>0.33072916666666663</v>
      </c>
      <c r="AL1053" s="13">
        <f t="shared" si="143"/>
        <v>-1.4939692982456121E-2</v>
      </c>
      <c r="AM1053" s="14">
        <f t="shared" si="144"/>
        <v>-0.56770833333333215</v>
      </c>
    </row>
    <row r="1054" spans="1:39" x14ac:dyDescent="0.2">
      <c r="A1054" s="8"/>
      <c r="B1054" s="8" t="s">
        <v>392</v>
      </c>
      <c r="C1054" s="8" t="s">
        <v>426</v>
      </c>
      <c r="D1054" s="9">
        <v>45</v>
      </c>
      <c r="E1054" s="10" t="s">
        <v>28</v>
      </c>
      <c r="F1054" s="10" t="s">
        <v>207</v>
      </c>
      <c r="G1054" s="10" t="s">
        <v>207</v>
      </c>
      <c r="H1054" s="11">
        <v>0.5</v>
      </c>
      <c r="I1054" s="9">
        <v>82</v>
      </c>
      <c r="J1054" s="9">
        <v>45</v>
      </c>
      <c r="K1054" s="9">
        <v>24</v>
      </c>
      <c r="L1054" s="9">
        <v>13</v>
      </c>
      <c r="M1054" s="9"/>
      <c r="N1054" s="9">
        <f t="shared" si="140"/>
        <v>103</v>
      </c>
      <c r="O1054" s="12">
        <f t="shared" si="141"/>
        <v>0.62804878048780488</v>
      </c>
      <c r="P1054" s="9" t="s">
        <v>30</v>
      </c>
      <c r="Q1054" s="9">
        <v>12</v>
      </c>
      <c r="R1054" s="9">
        <v>6</v>
      </c>
      <c r="S1054" s="9">
        <v>6</v>
      </c>
      <c r="T1054" s="9">
        <v>0</v>
      </c>
      <c r="U1054" s="9">
        <v>0.5</v>
      </c>
      <c r="V1054" s="8"/>
      <c r="W1054" s="11">
        <v>0.5</v>
      </c>
      <c r="X1054" s="8">
        <v>48</v>
      </c>
      <c r="Y1054" s="8">
        <v>28</v>
      </c>
      <c r="Z1054" s="8">
        <v>16</v>
      </c>
      <c r="AA1054" s="8">
        <v>4</v>
      </c>
      <c r="AB1054" s="8">
        <v>0</v>
      </c>
      <c r="AC1054" s="9">
        <f t="shared" si="145"/>
        <v>60</v>
      </c>
      <c r="AD1054" s="12">
        <f t="shared" si="146"/>
        <v>0.625</v>
      </c>
      <c r="AE1054" s="9" t="s">
        <v>30</v>
      </c>
      <c r="AF1054" s="8">
        <v>15</v>
      </c>
      <c r="AG1054" s="8">
        <v>10</v>
      </c>
      <c r="AH1054" s="8">
        <v>5</v>
      </c>
      <c r="AI1054" s="8">
        <v>0</v>
      </c>
      <c r="AJ1054" s="8">
        <v>0.66700000000000004</v>
      </c>
      <c r="AK1054" s="13">
        <f t="shared" si="142"/>
        <v>0.58125000000000004</v>
      </c>
      <c r="AL1054" s="13">
        <f t="shared" si="143"/>
        <v>4.6798780487804836E-2</v>
      </c>
      <c r="AM1054" s="14">
        <f t="shared" si="144"/>
        <v>7.6749999999999972</v>
      </c>
    </row>
    <row r="1055" spans="1:39" x14ac:dyDescent="0.2">
      <c r="A1055" s="8"/>
      <c r="B1055" s="8" t="s">
        <v>300</v>
      </c>
      <c r="C1055" s="8" t="s">
        <v>426</v>
      </c>
      <c r="D1055" s="9">
        <v>60</v>
      </c>
      <c r="E1055" s="10" t="s">
        <v>28</v>
      </c>
      <c r="F1055" s="10" t="s">
        <v>208</v>
      </c>
      <c r="G1055" s="10" t="s">
        <v>208</v>
      </c>
      <c r="H1055" s="11">
        <v>0.5</v>
      </c>
      <c r="I1055" s="9">
        <v>82</v>
      </c>
      <c r="J1055" s="9">
        <v>49</v>
      </c>
      <c r="K1055" s="9">
        <v>29</v>
      </c>
      <c r="L1055" s="9">
        <v>4</v>
      </c>
      <c r="M1055" s="9"/>
      <c r="N1055" s="9">
        <f t="shared" si="140"/>
        <v>102</v>
      </c>
      <c r="O1055" s="12">
        <f t="shared" si="141"/>
        <v>0.62195121951219512</v>
      </c>
      <c r="P1055" s="9" t="s">
        <v>30</v>
      </c>
      <c r="Q1055" s="9">
        <v>18</v>
      </c>
      <c r="R1055" s="9">
        <v>11</v>
      </c>
      <c r="S1055" s="9">
        <v>7</v>
      </c>
      <c r="T1055" s="9">
        <v>0</v>
      </c>
      <c r="U1055" s="9">
        <v>0.61099999999999999</v>
      </c>
      <c r="V1055" s="8"/>
      <c r="W1055" s="11">
        <v>0.5</v>
      </c>
      <c r="X1055" s="8">
        <v>48</v>
      </c>
      <c r="Y1055" s="8">
        <v>29</v>
      </c>
      <c r="Z1055" s="8">
        <v>16</v>
      </c>
      <c r="AA1055" s="8">
        <v>3</v>
      </c>
      <c r="AB1055" s="8">
        <v>0</v>
      </c>
      <c r="AC1055" s="9">
        <f t="shared" si="145"/>
        <v>61</v>
      </c>
      <c r="AD1055" s="12">
        <f t="shared" si="146"/>
        <v>0.63541666666666663</v>
      </c>
      <c r="AE1055" s="9" t="s">
        <v>43</v>
      </c>
      <c r="AF1055" s="8">
        <v>12</v>
      </c>
      <c r="AG1055" s="8">
        <v>5</v>
      </c>
      <c r="AH1055" s="8">
        <v>7</v>
      </c>
      <c r="AI1055" s="8">
        <v>0</v>
      </c>
      <c r="AJ1055" s="8">
        <v>0.41699999999999998</v>
      </c>
      <c r="AK1055" s="13">
        <f t="shared" si="142"/>
        <v>0.58802083333333333</v>
      </c>
      <c r="AL1055" s="13">
        <f t="shared" si="143"/>
        <v>3.3930386178861793E-2</v>
      </c>
      <c r="AM1055" s="14">
        <f t="shared" si="144"/>
        <v>5.5645833333333314</v>
      </c>
    </row>
    <row r="1056" spans="1:39" x14ac:dyDescent="0.2">
      <c r="A1056" s="8"/>
      <c r="B1056" s="8" t="s">
        <v>437</v>
      </c>
      <c r="C1056" s="8" t="s">
        <v>426</v>
      </c>
      <c r="D1056" s="9">
        <v>45</v>
      </c>
      <c r="E1056" s="10" t="s">
        <v>28</v>
      </c>
      <c r="F1056" s="10" t="s">
        <v>402</v>
      </c>
      <c r="G1056" s="10" t="s">
        <v>402</v>
      </c>
      <c r="H1056" s="11">
        <v>0.5</v>
      </c>
      <c r="I1056" s="9">
        <v>57</v>
      </c>
      <c r="J1056" s="9">
        <v>17</v>
      </c>
      <c r="K1056" s="9">
        <v>37</v>
      </c>
      <c r="L1056" s="9">
        <v>3</v>
      </c>
      <c r="M1056" s="9"/>
      <c r="N1056" s="9">
        <f t="shared" si="140"/>
        <v>37</v>
      </c>
      <c r="O1056" s="12">
        <f t="shared" si="141"/>
        <v>0.32456140350877194</v>
      </c>
      <c r="P1056" s="9" t="s">
        <v>75</v>
      </c>
      <c r="Q1056" s="9"/>
      <c r="R1056" s="9"/>
      <c r="S1056" s="9"/>
      <c r="T1056" s="9"/>
      <c r="U1056" s="9"/>
      <c r="V1056" s="8"/>
      <c r="W1056" s="11">
        <v>0.5</v>
      </c>
      <c r="X1056" s="8">
        <v>48</v>
      </c>
      <c r="Y1056" s="8">
        <v>19</v>
      </c>
      <c r="Z1056" s="8">
        <v>25</v>
      </c>
      <c r="AA1056" s="8">
        <v>4</v>
      </c>
      <c r="AB1056" s="8">
        <v>0</v>
      </c>
      <c r="AC1056" s="9">
        <f t="shared" si="145"/>
        <v>42</v>
      </c>
      <c r="AD1056" s="12">
        <f t="shared" si="146"/>
        <v>0.4375</v>
      </c>
      <c r="AE1056" s="9" t="s">
        <v>39</v>
      </c>
      <c r="AF1056" s="8">
        <v>11</v>
      </c>
      <c r="AG1056" s="8">
        <v>4</v>
      </c>
      <c r="AH1056" s="8">
        <v>7</v>
      </c>
      <c r="AI1056" s="8">
        <v>0</v>
      </c>
      <c r="AJ1056" s="8">
        <v>0.36399999999999999</v>
      </c>
      <c r="AK1056" s="13">
        <f t="shared" si="142"/>
        <v>0.45937499999999998</v>
      </c>
      <c r="AL1056" s="13">
        <f t="shared" si="143"/>
        <v>-0.13481359649122804</v>
      </c>
      <c r="AM1056" s="14">
        <f t="shared" si="144"/>
        <v>-15.368749999999999</v>
      </c>
    </row>
    <row r="1057" spans="1:39" x14ac:dyDescent="0.2">
      <c r="A1057" s="8"/>
      <c r="B1057" s="8" t="s">
        <v>418</v>
      </c>
      <c r="C1057" s="8" t="s">
        <v>426</v>
      </c>
      <c r="D1057" s="9">
        <v>37</v>
      </c>
      <c r="E1057" s="10" t="s">
        <v>28</v>
      </c>
      <c r="F1057" s="10" t="s">
        <v>402</v>
      </c>
      <c r="G1057" s="10" t="s">
        <v>402</v>
      </c>
      <c r="H1057" s="11">
        <v>0.5</v>
      </c>
      <c r="I1057" s="9">
        <v>25</v>
      </c>
      <c r="J1057" s="9">
        <v>3</v>
      </c>
      <c r="K1057" s="9">
        <v>18</v>
      </c>
      <c r="L1057" s="9">
        <v>4</v>
      </c>
      <c r="M1057" s="9"/>
      <c r="N1057" s="9">
        <f t="shared" si="140"/>
        <v>10</v>
      </c>
      <c r="O1057" s="12">
        <f t="shared" si="141"/>
        <v>0.2</v>
      </c>
      <c r="P1057" s="9" t="s">
        <v>75</v>
      </c>
      <c r="Q1057" s="9"/>
      <c r="R1057" s="9"/>
      <c r="S1057" s="9"/>
      <c r="T1057" s="9"/>
      <c r="U1057" s="9"/>
      <c r="V1057" s="8"/>
      <c r="W1057" s="11">
        <v>0.5</v>
      </c>
      <c r="X1057" s="8">
        <v>48</v>
      </c>
      <c r="Y1057" s="8">
        <v>19</v>
      </c>
      <c r="Z1057" s="8">
        <v>25</v>
      </c>
      <c r="AA1057" s="8">
        <v>4</v>
      </c>
      <c r="AB1057" s="8">
        <v>0</v>
      </c>
      <c r="AC1057" s="9">
        <f t="shared" si="145"/>
        <v>42</v>
      </c>
      <c r="AD1057" s="12">
        <f t="shared" si="146"/>
        <v>0.4375</v>
      </c>
      <c r="AE1057" s="9" t="s">
        <v>39</v>
      </c>
      <c r="AF1057" s="8">
        <v>11</v>
      </c>
      <c r="AG1057" s="8">
        <v>4</v>
      </c>
      <c r="AH1057" s="8">
        <v>7</v>
      </c>
      <c r="AI1057" s="8">
        <v>0</v>
      </c>
      <c r="AJ1057" s="8">
        <v>0.36399999999999999</v>
      </c>
      <c r="AK1057" s="13">
        <f t="shared" si="142"/>
        <v>0.45937499999999998</v>
      </c>
      <c r="AL1057" s="13">
        <f t="shared" si="143"/>
        <v>-0.25937499999999997</v>
      </c>
      <c r="AM1057" s="14">
        <f t="shared" si="144"/>
        <v>-12.96875</v>
      </c>
    </row>
    <row r="1058" spans="1:39" x14ac:dyDescent="0.2">
      <c r="A1058" s="8"/>
      <c r="B1058" s="8" t="s">
        <v>353</v>
      </c>
      <c r="C1058" s="8" t="s">
        <v>426</v>
      </c>
      <c r="D1058" s="9">
        <v>46</v>
      </c>
      <c r="E1058" s="10" t="s">
        <v>28</v>
      </c>
      <c r="F1058" s="10" t="s">
        <v>209</v>
      </c>
      <c r="G1058" s="10" t="s">
        <v>209</v>
      </c>
      <c r="H1058" s="11">
        <v>0.5</v>
      </c>
      <c r="I1058" s="9">
        <v>82</v>
      </c>
      <c r="J1058" s="9">
        <v>32</v>
      </c>
      <c r="K1058" s="9">
        <v>34</v>
      </c>
      <c r="L1058" s="9">
        <v>16</v>
      </c>
      <c r="M1058" s="9"/>
      <c r="N1058" s="9">
        <f t="shared" si="140"/>
        <v>80</v>
      </c>
      <c r="O1058" s="12">
        <f t="shared" si="141"/>
        <v>0.48780487804878048</v>
      </c>
      <c r="P1058" s="9" t="s">
        <v>35</v>
      </c>
      <c r="Q1058" s="9">
        <v>13</v>
      </c>
      <c r="R1058" s="9">
        <v>7</v>
      </c>
      <c r="S1058" s="9">
        <v>6</v>
      </c>
      <c r="T1058" s="9">
        <v>0</v>
      </c>
      <c r="U1058" s="9">
        <v>0.53800000000000003</v>
      </c>
      <c r="V1058" s="8"/>
      <c r="W1058" s="11">
        <v>0.5</v>
      </c>
      <c r="X1058" s="8">
        <v>48</v>
      </c>
      <c r="Y1058" s="8">
        <v>28</v>
      </c>
      <c r="Z1058" s="8">
        <v>15</v>
      </c>
      <c r="AA1058" s="8">
        <v>5</v>
      </c>
      <c r="AB1058" s="8">
        <v>0</v>
      </c>
      <c r="AC1058" s="9">
        <f t="shared" si="145"/>
        <v>61</v>
      </c>
      <c r="AD1058" s="12">
        <f t="shared" si="146"/>
        <v>0.63541666666666663</v>
      </c>
      <c r="AE1058" s="9" t="s">
        <v>43</v>
      </c>
      <c r="AF1058" s="8">
        <v>7</v>
      </c>
      <c r="AG1058" s="8">
        <v>3</v>
      </c>
      <c r="AH1058" s="8">
        <v>4</v>
      </c>
      <c r="AI1058" s="8">
        <v>0</v>
      </c>
      <c r="AJ1058" s="8">
        <v>0.42899999999999999</v>
      </c>
      <c r="AK1058" s="13">
        <f t="shared" si="142"/>
        <v>0.58802083333333333</v>
      </c>
      <c r="AL1058" s="13">
        <f t="shared" si="143"/>
        <v>-0.10021595528455285</v>
      </c>
      <c r="AM1058" s="14">
        <f t="shared" si="144"/>
        <v>-16.435416666666669</v>
      </c>
    </row>
    <row r="1059" spans="1:39" x14ac:dyDescent="0.2">
      <c r="A1059" s="8"/>
      <c r="B1059" s="8" t="s">
        <v>374</v>
      </c>
      <c r="C1059" s="8" t="s">
        <v>426</v>
      </c>
      <c r="D1059" s="9">
        <v>52</v>
      </c>
      <c r="E1059" s="10" t="s">
        <v>28</v>
      </c>
      <c r="F1059" s="10" t="s">
        <v>411</v>
      </c>
      <c r="G1059" s="10" t="s">
        <v>411</v>
      </c>
      <c r="H1059" s="11">
        <v>0.5</v>
      </c>
      <c r="I1059" s="9">
        <v>82</v>
      </c>
      <c r="J1059" s="9">
        <v>38</v>
      </c>
      <c r="K1059" s="9">
        <v>32</v>
      </c>
      <c r="L1059" s="9">
        <v>12</v>
      </c>
      <c r="M1059" s="9"/>
      <c r="N1059" s="9">
        <f t="shared" si="140"/>
        <v>88</v>
      </c>
      <c r="O1059" s="12">
        <f t="shared" si="141"/>
        <v>0.53658536585365857</v>
      </c>
      <c r="P1059" s="9" t="s">
        <v>72</v>
      </c>
      <c r="Q1059" s="9">
        <v>6</v>
      </c>
      <c r="R1059" s="9">
        <v>2</v>
      </c>
      <c r="S1059" s="9">
        <v>4</v>
      </c>
      <c r="T1059" s="9">
        <v>0</v>
      </c>
      <c r="U1059" s="9">
        <v>0.33300000000000002</v>
      </c>
      <c r="V1059" s="8"/>
      <c r="W1059" s="11">
        <v>0.5</v>
      </c>
      <c r="X1059" s="8">
        <v>48</v>
      </c>
      <c r="Y1059" s="8">
        <v>17</v>
      </c>
      <c r="Z1059" s="8">
        <v>28</v>
      </c>
      <c r="AA1059" s="8">
        <v>3</v>
      </c>
      <c r="AB1059" s="8">
        <v>0</v>
      </c>
      <c r="AC1059" s="9">
        <f t="shared" si="145"/>
        <v>37</v>
      </c>
      <c r="AD1059" s="12">
        <f t="shared" si="146"/>
        <v>0.38541666666666669</v>
      </c>
      <c r="AE1059" s="9" t="s">
        <v>69</v>
      </c>
      <c r="AF1059" s="8"/>
      <c r="AG1059" s="8"/>
      <c r="AH1059" s="8"/>
      <c r="AI1059" s="8"/>
      <c r="AJ1059" s="8"/>
      <c r="AK1059" s="13">
        <f t="shared" si="142"/>
        <v>0.42552083333333335</v>
      </c>
      <c r="AL1059" s="13">
        <f t="shared" si="143"/>
        <v>0.11106453252032522</v>
      </c>
      <c r="AM1059" s="14">
        <f t="shared" si="144"/>
        <v>18.214583333333337</v>
      </c>
    </row>
    <row r="1060" spans="1:39" x14ac:dyDescent="0.2">
      <c r="A1060" s="8"/>
      <c r="B1060" s="8" t="s">
        <v>438</v>
      </c>
      <c r="C1060" s="8" t="s">
        <v>426</v>
      </c>
      <c r="D1060" s="9">
        <v>48</v>
      </c>
      <c r="E1060" s="10" t="s">
        <v>28</v>
      </c>
      <c r="F1060" s="10" t="s">
        <v>41</v>
      </c>
      <c r="G1060" s="10" t="s">
        <v>41</v>
      </c>
      <c r="H1060" s="11">
        <v>0.5</v>
      </c>
      <c r="I1060" s="9">
        <v>17</v>
      </c>
      <c r="J1060" s="9">
        <v>9</v>
      </c>
      <c r="K1060" s="9">
        <v>6</v>
      </c>
      <c r="L1060" s="9">
        <v>2</v>
      </c>
      <c r="M1060" s="9"/>
      <c r="N1060" s="9">
        <f t="shared" si="140"/>
        <v>20</v>
      </c>
      <c r="O1060" s="12">
        <f t="shared" si="141"/>
        <v>0.58823529411764708</v>
      </c>
      <c r="P1060" s="9" t="s">
        <v>39</v>
      </c>
      <c r="Q1060" s="9">
        <v>6</v>
      </c>
      <c r="R1060" s="9">
        <v>2</v>
      </c>
      <c r="S1060" s="9">
        <v>4</v>
      </c>
      <c r="T1060" s="9">
        <v>0</v>
      </c>
      <c r="U1060" s="9">
        <v>0.33300000000000002</v>
      </c>
      <c r="V1060" s="8"/>
      <c r="W1060" s="11">
        <v>0.5</v>
      </c>
      <c r="X1060" s="8">
        <v>48</v>
      </c>
      <c r="Y1060" s="8">
        <v>21</v>
      </c>
      <c r="Z1060" s="8">
        <v>19</v>
      </c>
      <c r="AA1060" s="8">
        <v>8</v>
      </c>
      <c r="AB1060" s="8">
        <v>0</v>
      </c>
      <c r="AC1060" s="9">
        <f t="shared" si="145"/>
        <v>50</v>
      </c>
      <c r="AD1060" s="12">
        <f t="shared" si="146"/>
        <v>0.52083333333333337</v>
      </c>
      <c r="AE1060" s="9" t="s">
        <v>35</v>
      </c>
      <c r="AF1060" s="8">
        <v>7</v>
      </c>
      <c r="AG1060" s="8">
        <v>3</v>
      </c>
      <c r="AH1060" s="8">
        <v>4</v>
      </c>
      <c r="AI1060" s="8">
        <v>0</v>
      </c>
      <c r="AJ1060" s="8">
        <v>0.42899999999999999</v>
      </c>
      <c r="AK1060" s="13">
        <f t="shared" si="142"/>
        <v>0.51354166666666667</v>
      </c>
      <c r="AL1060" s="13">
        <f t="shared" si="143"/>
        <v>7.4693627450980404E-2</v>
      </c>
      <c r="AM1060" s="14">
        <f t="shared" si="144"/>
        <v>2.5395833333333329</v>
      </c>
    </row>
    <row r="1061" spans="1:39" x14ac:dyDescent="0.2">
      <c r="A1061" s="8"/>
      <c r="B1061" s="8" t="s">
        <v>382</v>
      </c>
      <c r="C1061" s="8" t="s">
        <v>426</v>
      </c>
      <c r="D1061" s="9">
        <v>43</v>
      </c>
      <c r="E1061" s="10" t="s">
        <v>28</v>
      </c>
      <c r="F1061" s="10" t="s">
        <v>41</v>
      </c>
      <c r="G1061" s="10" t="s">
        <v>41</v>
      </c>
      <c r="H1061" s="11">
        <v>0.5</v>
      </c>
      <c r="I1061" s="9">
        <v>65</v>
      </c>
      <c r="J1061" s="9">
        <v>25</v>
      </c>
      <c r="K1061" s="9">
        <v>30</v>
      </c>
      <c r="L1061" s="9">
        <v>10</v>
      </c>
      <c r="M1061" s="9"/>
      <c r="N1061" s="9">
        <f t="shared" si="140"/>
        <v>60</v>
      </c>
      <c r="O1061" s="12">
        <f t="shared" si="141"/>
        <v>0.46153846153846156</v>
      </c>
      <c r="P1061" s="9" t="s">
        <v>39</v>
      </c>
      <c r="Q1061" s="9"/>
      <c r="R1061" s="9"/>
      <c r="S1061" s="9"/>
      <c r="T1061" s="9"/>
      <c r="U1061" s="9"/>
      <c r="V1061" s="8"/>
      <c r="W1061" s="11">
        <v>0.5</v>
      </c>
      <c r="X1061" s="8">
        <v>48</v>
      </c>
      <c r="Y1061" s="8">
        <v>21</v>
      </c>
      <c r="Z1061" s="8">
        <v>19</v>
      </c>
      <c r="AA1061" s="8">
        <v>8</v>
      </c>
      <c r="AB1061" s="8">
        <v>0</v>
      </c>
      <c r="AC1061" s="9">
        <f t="shared" si="145"/>
        <v>50</v>
      </c>
      <c r="AD1061" s="12">
        <f t="shared" si="146"/>
        <v>0.52083333333333337</v>
      </c>
      <c r="AE1061" s="9" t="s">
        <v>35</v>
      </c>
      <c r="AF1061" s="8">
        <v>7</v>
      </c>
      <c r="AG1061" s="8">
        <v>3</v>
      </c>
      <c r="AH1061" s="8">
        <v>4</v>
      </c>
      <c r="AI1061" s="8">
        <v>0</v>
      </c>
      <c r="AJ1061" s="8">
        <v>0.42899999999999999</v>
      </c>
      <c r="AK1061" s="13">
        <f t="shared" si="142"/>
        <v>0.51354166666666667</v>
      </c>
      <c r="AL1061" s="13">
        <f t="shared" si="143"/>
        <v>-5.200320512820511E-2</v>
      </c>
      <c r="AM1061" s="14">
        <f t="shared" si="144"/>
        <v>-6.7604166666666714</v>
      </c>
    </row>
    <row r="1062" spans="1:39" x14ac:dyDescent="0.2">
      <c r="A1062" s="8"/>
      <c r="B1062" s="8" t="s">
        <v>296</v>
      </c>
      <c r="C1062" s="8" t="s">
        <v>426</v>
      </c>
      <c r="D1062" s="9">
        <v>53</v>
      </c>
      <c r="E1062" s="10" t="s">
        <v>28</v>
      </c>
      <c r="F1062" s="10" t="s">
        <v>233</v>
      </c>
      <c r="G1062" s="10" t="s">
        <v>233</v>
      </c>
      <c r="H1062" s="11">
        <v>0.5</v>
      </c>
      <c r="I1062" s="9">
        <v>6</v>
      </c>
      <c r="J1062" s="9">
        <v>3</v>
      </c>
      <c r="K1062" s="9">
        <v>3</v>
      </c>
      <c r="L1062" s="9">
        <v>0</v>
      </c>
      <c r="M1062" s="9"/>
      <c r="N1062" s="9">
        <f t="shared" si="140"/>
        <v>6</v>
      </c>
      <c r="O1062" s="12">
        <f t="shared" si="141"/>
        <v>0.5</v>
      </c>
      <c r="P1062" s="9" t="s">
        <v>39</v>
      </c>
      <c r="Q1062" s="9">
        <v>6</v>
      </c>
      <c r="R1062" s="9">
        <v>2</v>
      </c>
      <c r="S1062" s="9">
        <v>4</v>
      </c>
      <c r="T1062" s="9">
        <v>0</v>
      </c>
      <c r="U1062" s="9">
        <v>0.33300000000000002</v>
      </c>
      <c r="V1062" s="8"/>
      <c r="W1062" s="11">
        <v>0.5</v>
      </c>
      <c r="X1062" s="8">
        <v>48</v>
      </c>
      <c r="Y1062" s="8">
        <v>18</v>
      </c>
      <c r="Z1062" s="8">
        <v>18</v>
      </c>
      <c r="AA1062" s="8">
        <v>12</v>
      </c>
      <c r="AB1062" s="8">
        <v>0</v>
      </c>
      <c r="AC1062" s="9">
        <f t="shared" si="145"/>
        <v>48</v>
      </c>
      <c r="AD1062" s="12">
        <f t="shared" si="146"/>
        <v>0.5</v>
      </c>
      <c r="AE1062" s="9" t="s">
        <v>43</v>
      </c>
      <c r="AF1062" s="8">
        <v>11</v>
      </c>
      <c r="AG1062" s="8">
        <v>4</v>
      </c>
      <c r="AH1062" s="8">
        <v>7</v>
      </c>
      <c r="AI1062" s="8">
        <v>0</v>
      </c>
      <c r="AJ1062" s="8">
        <v>0.36399999999999999</v>
      </c>
      <c r="AK1062" s="13">
        <f t="shared" si="142"/>
        <v>0.5</v>
      </c>
      <c r="AL1062" s="13">
        <f t="shared" si="143"/>
        <v>0</v>
      </c>
      <c r="AM1062" s="14">
        <f t="shared" si="144"/>
        <v>0</v>
      </c>
    </row>
    <row r="1063" spans="1:39" x14ac:dyDescent="0.2">
      <c r="A1063" s="8"/>
      <c r="B1063" s="8" t="s">
        <v>391</v>
      </c>
      <c r="C1063" s="8" t="s">
        <v>426</v>
      </c>
      <c r="D1063" s="9">
        <v>47</v>
      </c>
      <c r="E1063" s="10" t="s">
        <v>28</v>
      </c>
      <c r="F1063" s="10" t="s">
        <v>233</v>
      </c>
      <c r="G1063" s="10" t="s">
        <v>233</v>
      </c>
      <c r="H1063" s="11">
        <v>0.5</v>
      </c>
      <c r="I1063" s="9">
        <v>76</v>
      </c>
      <c r="J1063" s="9">
        <v>29</v>
      </c>
      <c r="K1063" s="9">
        <v>32</v>
      </c>
      <c r="L1063" s="9">
        <v>15</v>
      </c>
      <c r="M1063" s="9"/>
      <c r="N1063" s="9">
        <f t="shared" si="140"/>
        <v>73</v>
      </c>
      <c r="O1063" s="12">
        <f t="shared" si="141"/>
        <v>0.48026315789473684</v>
      </c>
      <c r="P1063" s="9" t="s">
        <v>39</v>
      </c>
      <c r="Q1063" s="9"/>
      <c r="R1063" s="9"/>
      <c r="S1063" s="9"/>
      <c r="T1063" s="9"/>
      <c r="U1063" s="9"/>
      <c r="V1063" s="8"/>
      <c r="W1063" s="11">
        <v>0.5</v>
      </c>
      <c r="X1063" s="8">
        <v>48</v>
      </c>
      <c r="Y1063" s="8">
        <v>18</v>
      </c>
      <c r="Z1063" s="8">
        <v>18</v>
      </c>
      <c r="AA1063" s="8">
        <v>12</v>
      </c>
      <c r="AB1063" s="8">
        <v>0</v>
      </c>
      <c r="AC1063" s="9">
        <f t="shared" si="145"/>
        <v>48</v>
      </c>
      <c r="AD1063" s="12">
        <f t="shared" si="146"/>
        <v>0.5</v>
      </c>
      <c r="AE1063" s="9" t="s">
        <v>43</v>
      </c>
      <c r="AF1063" s="8">
        <v>11</v>
      </c>
      <c r="AG1063" s="8">
        <v>4</v>
      </c>
      <c r="AH1063" s="8">
        <v>7</v>
      </c>
      <c r="AI1063" s="8">
        <v>0</v>
      </c>
      <c r="AJ1063" s="8">
        <v>0.36399999999999999</v>
      </c>
      <c r="AK1063" s="13">
        <f t="shared" si="142"/>
        <v>0.5</v>
      </c>
      <c r="AL1063" s="13">
        <f t="shared" si="143"/>
        <v>-1.9736842105263164E-2</v>
      </c>
      <c r="AM1063" s="14">
        <f t="shared" si="144"/>
        <v>-3</v>
      </c>
    </row>
    <row r="1064" spans="1:39" x14ac:dyDescent="0.2">
      <c r="A1064" s="8"/>
      <c r="B1064" s="8" t="s">
        <v>368</v>
      </c>
      <c r="C1064" s="8" t="s">
        <v>426</v>
      </c>
      <c r="D1064" s="9">
        <v>52</v>
      </c>
      <c r="E1064" s="10" t="s">
        <v>28</v>
      </c>
      <c r="F1064" s="10" t="s">
        <v>313</v>
      </c>
      <c r="G1064" s="10" t="s">
        <v>314</v>
      </c>
      <c r="H1064" s="11">
        <v>0.5</v>
      </c>
      <c r="I1064" s="9">
        <v>82</v>
      </c>
      <c r="J1064" s="9">
        <v>36</v>
      </c>
      <c r="K1064" s="9">
        <v>40</v>
      </c>
      <c r="L1064" s="9">
        <v>6</v>
      </c>
      <c r="M1064" s="9"/>
      <c r="N1064" s="9">
        <f t="shared" si="140"/>
        <v>78</v>
      </c>
      <c r="O1064" s="12">
        <f t="shared" si="141"/>
        <v>0.47560975609756095</v>
      </c>
      <c r="P1064" s="9" t="s">
        <v>72</v>
      </c>
      <c r="Q1064" s="9">
        <v>6</v>
      </c>
      <c r="R1064" s="9">
        <v>2</v>
      </c>
      <c r="S1064" s="9">
        <v>4</v>
      </c>
      <c r="T1064" s="9">
        <v>0</v>
      </c>
      <c r="U1064" s="9">
        <v>0.33300000000000002</v>
      </c>
      <c r="V1064" s="8"/>
      <c r="W1064" s="11">
        <v>0.5</v>
      </c>
      <c r="X1064" s="8">
        <v>48</v>
      </c>
      <c r="Y1064" s="8">
        <v>16</v>
      </c>
      <c r="Z1064" s="8">
        <v>25</v>
      </c>
      <c r="AA1064" s="8">
        <v>7</v>
      </c>
      <c r="AB1064" s="8">
        <v>0</v>
      </c>
      <c r="AC1064" s="9">
        <f t="shared" si="145"/>
        <v>39</v>
      </c>
      <c r="AD1064" s="12">
        <f t="shared" si="146"/>
        <v>0.40625</v>
      </c>
      <c r="AE1064" s="9" t="s">
        <v>69</v>
      </c>
      <c r="AF1064" s="8"/>
      <c r="AG1064" s="8"/>
      <c r="AH1064" s="8"/>
      <c r="AI1064" s="8"/>
      <c r="AJ1064" s="8"/>
      <c r="AK1064" s="13">
        <f t="shared" si="142"/>
        <v>0.43906250000000002</v>
      </c>
      <c r="AL1064" s="13">
        <f t="shared" si="143"/>
        <v>3.6547256097560932E-2</v>
      </c>
      <c r="AM1064" s="14">
        <f t="shared" si="144"/>
        <v>5.9937499999999915</v>
      </c>
    </row>
    <row r="1065" spans="1:39" x14ac:dyDescent="0.2">
      <c r="A1065" s="8"/>
      <c r="B1065" s="8" t="s">
        <v>359</v>
      </c>
      <c r="C1065" s="8" t="s">
        <v>426</v>
      </c>
      <c r="D1065" s="9">
        <v>43</v>
      </c>
      <c r="E1065" s="10" t="s">
        <v>28</v>
      </c>
      <c r="F1065" s="10" t="s">
        <v>267</v>
      </c>
      <c r="G1065" s="10" t="s">
        <v>267</v>
      </c>
      <c r="H1065" s="11">
        <v>0.5</v>
      </c>
      <c r="I1065" s="9">
        <v>82</v>
      </c>
      <c r="J1065" s="9">
        <v>39</v>
      </c>
      <c r="K1065" s="9">
        <v>32</v>
      </c>
      <c r="L1065" s="9">
        <v>11</v>
      </c>
      <c r="M1065" s="9"/>
      <c r="N1065" s="9">
        <f t="shared" si="140"/>
        <v>89</v>
      </c>
      <c r="O1065" s="12">
        <f t="shared" si="141"/>
        <v>0.54268292682926833</v>
      </c>
      <c r="P1065" s="9" t="s">
        <v>35</v>
      </c>
      <c r="Q1065" s="9">
        <v>6</v>
      </c>
      <c r="R1065" s="9">
        <v>2</v>
      </c>
      <c r="S1065" s="9">
        <v>4</v>
      </c>
      <c r="T1065" s="9">
        <v>0</v>
      </c>
      <c r="U1065" s="9">
        <v>0.33300000000000002</v>
      </c>
      <c r="V1065" s="8"/>
      <c r="W1065" s="11">
        <v>0.5</v>
      </c>
      <c r="X1065" s="8">
        <v>48</v>
      </c>
      <c r="Y1065" s="8">
        <v>22</v>
      </c>
      <c r="Z1065" s="8">
        <v>18</v>
      </c>
      <c r="AA1065" s="8">
        <v>8</v>
      </c>
      <c r="AB1065" s="8">
        <v>0</v>
      </c>
      <c r="AC1065" s="9">
        <f t="shared" si="145"/>
        <v>52</v>
      </c>
      <c r="AD1065" s="12">
        <f t="shared" si="146"/>
        <v>0.54166666666666663</v>
      </c>
      <c r="AE1065" s="9" t="s">
        <v>39</v>
      </c>
      <c r="AF1065" s="8">
        <v>7</v>
      </c>
      <c r="AG1065" s="8">
        <v>3</v>
      </c>
      <c r="AH1065" s="8">
        <v>4</v>
      </c>
      <c r="AI1065" s="8">
        <v>0</v>
      </c>
      <c r="AJ1065" s="8">
        <v>0.42899999999999999</v>
      </c>
      <c r="AK1065" s="13">
        <f t="shared" si="142"/>
        <v>0.52708333333333335</v>
      </c>
      <c r="AL1065" s="13">
        <f t="shared" si="143"/>
        <v>1.5599593495934982E-2</v>
      </c>
      <c r="AM1065" s="14">
        <f t="shared" si="144"/>
        <v>2.5583333333333371</v>
      </c>
    </row>
    <row r="1066" spans="1:39" x14ac:dyDescent="0.2">
      <c r="A1066" s="8"/>
      <c r="B1066" s="8" t="s">
        <v>425</v>
      </c>
      <c r="C1066" s="8" t="s">
        <v>439</v>
      </c>
      <c r="D1066" s="9">
        <v>35</v>
      </c>
      <c r="E1066" s="10" t="s">
        <v>28</v>
      </c>
      <c r="F1066" s="10" t="s">
        <v>68</v>
      </c>
      <c r="G1066" s="10" t="s">
        <v>68</v>
      </c>
      <c r="H1066" s="11">
        <v>0.5</v>
      </c>
      <c r="I1066" s="9">
        <v>82</v>
      </c>
      <c r="J1066" s="9">
        <v>26</v>
      </c>
      <c r="K1066" s="9">
        <v>47</v>
      </c>
      <c r="L1066" s="9">
        <v>9</v>
      </c>
      <c r="M1066" s="9"/>
      <c r="N1066" s="9">
        <f t="shared" si="140"/>
        <v>61</v>
      </c>
      <c r="O1066" s="12">
        <f t="shared" si="141"/>
        <v>0.37195121951219512</v>
      </c>
      <c r="P1066" s="9" t="s">
        <v>69</v>
      </c>
      <c r="Q1066" s="9"/>
      <c r="R1066" s="9"/>
      <c r="S1066" s="9"/>
      <c r="T1066" s="9"/>
      <c r="U1066" s="9"/>
      <c r="V1066" s="8"/>
      <c r="W1066" s="11">
        <v>0.5</v>
      </c>
      <c r="X1066" s="8">
        <v>82</v>
      </c>
      <c r="Y1066" s="8">
        <v>40</v>
      </c>
      <c r="Z1066" s="8">
        <v>31</v>
      </c>
      <c r="AA1066" s="8">
        <v>11</v>
      </c>
      <c r="AB1066" s="8">
        <v>0</v>
      </c>
      <c r="AC1066" s="9">
        <f t="shared" si="145"/>
        <v>91</v>
      </c>
      <c r="AD1066" s="12">
        <f t="shared" si="146"/>
        <v>0.55487804878048785</v>
      </c>
      <c r="AE1066" s="9" t="s">
        <v>43</v>
      </c>
      <c r="AF1066" s="8">
        <v>5</v>
      </c>
      <c r="AG1066" s="8">
        <v>1</v>
      </c>
      <c r="AH1066" s="8">
        <v>4</v>
      </c>
      <c r="AI1066" s="8">
        <v>0</v>
      </c>
      <c r="AJ1066" s="8">
        <v>0.2</v>
      </c>
      <c r="AK1066" s="13">
        <f t="shared" si="142"/>
        <v>0.53567073170731705</v>
      </c>
      <c r="AL1066" s="13">
        <f t="shared" si="143"/>
        <v>-0.16371951219512193</v>
      </c>
      <c r="AM1066" s="14">
        <f t="shared" si="144"/>
        <v>-26.849999999999994</v>
      </c>
    </row>
    <row r="1067" spans="1:39" x14ac:dyDescent="0.2">
      <c r="A1067" s="8"/>
      <c r="B1067" s="8" t="s">
        <v>427</v>
      </c>
      <c r="C1067" s="8" t="s">
        <v>439</v>
      </c>
      <c r="D1067" s="9">
        <v>38</v>
      </c>
      <c r="E1067" s="10" t="s">
        <v>28</v>
      </c>
      <c r="F1067" s="10" t="s">
        <v>225</v>
      </c>
      <c r="G1067" s="10" t="s">
        <v>225</v>
      </c>
      <c r="H1067" s="11">
        <v>0.5</v>
      </c>
      <c r="I1067" s="9">
        <v>82</v>
      </c>
      <c r="J1067" s="9">
        <v>40</v>
      </c>
      <c r="K1067" s="9">
        <v>30</v>
      </c>
      <c r="L1067" s="9">
        <v>12</v>
      </c>
      <c r="M1067" s="9"/>
      <c r="N1067" s="9">
        <f t="shared" si="140"/>
        <v>92</v>
      </c>
      <c r="O1067" s="12">
        <f t="shared" si="141"/>
        <v>0.56097560975609762</v>
      </c>
      <c r="P1067" s="9" t="s">
        <v>30</v>
      </c>
      <c r="Q1067" s="9">
        <v>12</v>
      </c>
      <c r="R1067" s="9">
        <v>5</v>
      </c>
      <c r="S1067" s="9">
        <v>7</v>
      </c>
      <c r="T1067" s="9">
        <v>0</v>
      </c>
      <c r="U1067" s="9">
        <v>0.41699999999999998</v>
      </c>
      <c r="V1067" s="8" t="s">
        <v>99</v>
      </c>
      <c r="W1067" s="11">
        <v>0.5</v>
      </c>
      <c r="X1067" s="8">
        <v>82</v>
      </c>
      <c r="Y1067" s="8">
        <v>33</v>
      </c>
      <c r="Z1067" s="8">
        <v>42</v>
      </c>
      <c r="AA1067" s="8">
        <v>7</v>
      </c>
      <c r="AB1067" s="8">
        <v>0</v>
      </c>
      <c r="AC1067" s="9">
        <f t="shared" si="145"/>
        <v>73</v>
      </c>
      <c r="AD1067" s="12">
        <f t="shared" si="146"/>
        <v>0.4451219512195122</v>
      </c>
      <c r="AE1067" s="9" t="s">
        <v>72</v>
      </c>
      <c r="AF1067" s="8"/>
      <c r="AG1067" s="8"/>
      <c r="AH1067" s="8"/>
      <c r="AI1067" s="8"/>
      <c r="AJ1067" s="8"/>
      <c r="AK1067" s="13">
        <f t="shared" si="142"/>
        <v>0.46432926829268295</v>
      </c>
      <c r="AL1067" s="13">
        <f t="shared" si="143"/>
        <v>9.6646341463414664E-2</v>
      </c>
      <c r="AM1067" s="14">
        <f t="shared" si="144"/>
        <v>15.849999999999994</v>
      </c>
    </row>
    <row r="1068" spans="1:39" x14ac:dyDescent="0.2">
      <c r="A1068" s="8"/>
      <c r="B1068" s="8" t="s">
        <v>381</v>
      </c>
      <c r="C1068" s="8" t="s">
        <v>439</v>
      </c>
      <c r="D1068" s="9">
        <v>48</v>
      </c>
      <c r="E1068" s="10" t="s">
        <v>28</v>
      </c>
      <c r="F1068" s="10" t="s">
        <v>240</v>
      </c>
      <c r="G1068" s="10" t="s">
        <v>240</v>
      </c>
      <c r="H1068" s="11">
        <v>0.5</v>
      </c>
      <c r="I1068" s="9">
        <v>82</v>
      </c>
      <c r="J1068" s="9">
        <v>32</v>
      </c>
      <c r="K1068" s="9">
        <v>41</v>
      </c>
      <c r="L1068" s="9">
        <v>9</v>
      </c>
      <c r="M1068" s="9"/>
      <c r="N1068" s="9">
        <f t="shared" si="140"/>
        <v>73</v>
      </c>
      <c r="O1068" s="12">
        <f t="shared" si="141"/>
        <v>0.4451219512195122</v>
      </c>
      <c r="P1068" s="9" t="s">
        <v>72</v>
      </c>
      <c r="Q1068" s="9"/>
      <c r="R1068" s="9"/>
      <c r="S1068" s="9"/>
      <c r="T1068" s="9"/>
      <c r="U1068" s="9"/>
      <c r="V1068" s="8"/>
      <c r="W1068" s="11">
        <v>0.5</v>
      </c>
      <c r="X1068" s="8">
        <v>82</v>
      </c>
      <c r="Y1068" s="8">
        <v>34</v>
      </c>
      <c r="Z1068" s="8">
        <v>37</v>
      </c>
      <c r="AA1068" s="8">
        <v>11</v>
      </c>
      <c r="AB1068" s="8">
        <v>0</v>
      </c>
      <c r="AC1068" s="9">
        <f t="shared" si="145"/>
        <v>79</v>
      </c>
      <c r="AD1068" s="12">
        <f t="shared" si="146"/>
        <v>0.48170731707317072</v>
      </c>
      <c r="AE1068" s="9" t="s">
        <v>43</v>
      </c>
      <c r="AF1068" s="8">
        <v>4</v>
      </c>
      <c r="AG1068" s="8">
        <v>0</v>
      </c>
      <c r="AH1068" s="8">
        <v>4</v>
      </c>
      <c r="AI1068" s="8">
        <v>0</v>
      </c>
      <c r="AJ1068" s="8">
        <v>0</v>
      </c>
      <c r="AK1068" s="13">
        <f t="shared" si="142"/>
        <v>0.48810975609756097</v>
      </c>
      <c r="AL1068" s="13">
        <f t="shared" si="143"/>
        <v>-4.2987804878048763E-2</v>
      </c>
      <c r="AM1068" s="14">
        <f t="shared" si="144"/>
        <v>-7.0499999999999972</v>
      </c>
    </row>
    <row r="1069" spans="1:39" x14ac:dyDescent="0.2">
      <c r="A1069" s="8"/>
      <c r="B1069" s="8" t="s">
        <v>428</v>
      </c>
      <c r="C1069" s="8" t="s">
        <v>439</v>
      </c>
      <c r="D1069" s="9">
        <v>37</v>
      </c>
      <c r="E1069" s="10" t="s">
        <v>28</v>
      </c>
      <c r="F1069" s="10" t="s">
        <v>84</v>
      </c>
      <c r="G1069" s="10" t="s">
        <v>84</v>
      </c>
      <c r="H1069" s="11">
        <v>0.5</v>
      </c>
      <c r="I1069" s="9">
        <v>82</v>
      </c>
      <c r="J1069" s="9">
        <v>34</v>
      </c>
      <c r="K1069" s="9">
        <v>35</v>
      </c>
      <c r="L1069" s="9">
        <v>13</v>
      </c>
      <c r="M1069" s="9"/>
      <c r="N1069" s="9">
        <f t="shared" si="140"/>
        <v>81</v>
      </c>
      <c r="O1069" s="12">
        <f t="shared" si="141"/>
        <v>0.49390243902439024</v>
      </c>
      <c r="P1069" s="9" t="s">
        <v>72</v>
      </c>
      <c r="Q1069" s="9">
        <v>6</v>
      </c>
      <c r="R1069" s="9">
        <v>2</v>
      </c>
      <c r="S1069" s="9">
        <v>4</v>
      </c>
      <c r="T1069" s="9">
        <v>0</v>
      </c>
      <c r="U1069" s="9">
        <v>0.33300000000000002</v>
      </c>
      <c r="V1069" s="8"/>
      <c r="W1069" s="11">
        <v>0.5</v>
      </c>
      <c r="X1069" s="8">
        <v>82</v>
      </c>
      <c r="Y1069" s="8">
        <v>40</v>
      </c>
      <c r="Z1069" s="8">
        <v>28</v>
      </c>
      <c r="AA1069" s="8">
        <v>14</v>
      </c>
      <c r="AB1069" s="8">
        <v>0</v>
      </c>
      <c r="AC1069" s="9">
        <f t="shared" si="145"/>
        <v>94</v>
      </c>
      <c r="AD1069" s="12">
        <f t="shared" si="146"/>
        <v>0.57317073170731703</v>
      </c>
      <c r="AE1069" s="9" t="s">
        <v>43</v>
      </c>
      <c r="AF1069" s="8">
        <v>10</v>
      </c>
      <c r="AG1069" s="8">
        <v>6</v>
      </c>
      <c r="AH1069" s="8">
        <v>4</v>
      </c>
      <c r="AI1069" s="8">
        <v>0</v>
      </c>
      <c r="AJ1069" s="8">
        <v>0.60000000000000009</v>
      </c>
      <c r="AK1069" s="13">
        <f t="shared" si="142"/>
        <v>0.54756097560975603</v>
      </c>
      <c r="AL1069" s="13">
        <f t="shared" si="143"/>
        <v>-5.365853658536579E-2</v>
      </c>
      <c r="AM1069" s="14">
        <f t="shared" si="144"/>
        <v>-8.7999999999999829</v>
      </c>
    </row>
    <row r="1070" spans="1:39" x14ac:dyDescent="0.2">
      <c r="A1070" s="8"/>
      <c r="B1070" s="8" t="s">
        <v>424</v>
      </c>
      <c r="C1070" s="8" t="s">
        <v>439</v>
      </c>
      <c r="D1070" s="9">
        <v>35</v>
      </c>
      <c r="E1070" s="10" t="s">
        <v>28</v>
      </c>
      <c r="F1070" s="10" t="s">
        <v>308</v>
      </c>
      <c r="G1070" s="10" t="s">
        <v>308</v>
      </c>
      <c r="H1070" s="11">
        <v>0.5</v>
      </c>
      <c r="I1070" s="9">
        <v>82</v>
      </c>
      <c r="J1070" s="9">
        <v>49</v>
      </c>
      <c r="K1070" s="9">
        <v>24</v>
      </c>
      <c r="L1070" s="9">
        <v>9</v>
      </c>
      <c r="M1070" s="9"/>
      <c r="N1070" s="9">
        <f t="shared" si="140"/>
        <v>107</v>
      </c>
      <c r="O1070" s="12">
        <f t="shared" si="141"/>
        <v>0.65243902439024393</v>
      </c>
      <c r="P1070" s="9" t="s">
        <v>30</v>
      </c>
      <c r="Q1070" s="9">
        <v>17</v>
      </c>
      <c r="R1070" s="9">
        <v>10</v>
      </c>
      <c r="S1070" s="9">
        <v>7</v>
      </c>
      <c r="T1070" s="9">
        <v>0</v>
      </c>
      <c r="U1070" s="9">
        <v>0.58799999999999997</v>
      </c>
      <c r="V1070" s="8"/>
      <c r="W1070" s="11">
        <v>0.5</v>
      </c>
      <c r="X1070" s="8">
        <v>82</v>
      </c>
      <c r="Y1070" s="8">
        <v>47</v>
      </c>
      <c r="Z1070" s="8">
        <v>25</v>
      </c>
      <c r="AA1070" s="8">
        <v>10</v>
      </c>
      <c r="AB1070" s="8">
        <v>0</v>
      </c>
      <c r="AC1070" s="9">
        <f t="shared" si="145"/>
        <v>104</v>
      </c>
      <c r="AD1070" s="12">
        <f t="shared" si="146"/>
        <v>0.63414634146341464</v>
      </c>
      <c r="AE1070" s="9" t="s">
        <v>30</v>
      </c>
      <c r="AF1070" s="8">
        <v>22</v>
      </c>
      <c r="AG1070" s="8">
        <v>16</v>
      </c>
      <c r="AH1070" s="8">
        <v>6</v>
      </c>
      <c r="AI1070" s="8">
        <v>0</v>
      </c>
      <c r="AJ1070" s="8">
        <v>0.72699999999999998</v>
      </c>
      <c r="AK1070" s="13">
        <f t="shared" si="142"/>
        <v>0.58719512195121948</v>
      </c>
      <c r="AL1070" s="13">
        <f t="shared" si="143"/>
        <v>6.5243902439024448E-2</v>
      </c>
      <c r="AM1070" s="14">
        <f t="shared" si="144"/>
        <v>10.700000000000003</v>
      </c>
    </row>
    <row r="1071" spans="1:39" x14ac:dyDescent="0.2">
      <c r="A1071" s="8"/>
      <c r="B1071" s="8" t="s">
        <v>429</v>
      </c>
      <c r="C1071" s="8" t="s">
        <v>439</v>
      </c>
      <c r="D1071" s="9"/>
      <c r="E1071" s="10" t="s">
        <v>28</v>
      </c>
      <c r="F1071" s="10" t="s">
        <v>201</v>
      </c>
      <c r="G1071" s="10" t="s">
        <v>201</v>
      </c>
      <c r="H1071" s="11">
        <v>0.5</v>
      </c>
      <c r="I1071" s="9">
        <v>82</v>
      </c>
      <c r="J1071" s="9">
        <v>48</v>
      </c>
      <c r="K1071" s="9">
        <v>26</v>
      </c>
      <c r="L1071" s="9">
        <v>8</v>
      </c>
      <c r="M1071" s="9"/>
      <c r="N1071" s="9">
        <f t="shared" si="140"/>
        <v>104</v>
      </c>
      <c r="O1071" s="12">
        <f t="shared" si="141"/>
        <v>0.63414634146341464</v>
      </c>
      <c r="P1071" s="9" t="s">
        <v>30</v>
      </c>
      <c r="Q1071" s="9">
        <v>7</v>
      </c>
      <c r="R1071" s="9">
        <v>3</v>
      </c>
      <c r="S1071" s="9">
        <v>4</v>
      </c>
      <c r="T1071" s="9">
        <v>0</v>
      </c>
      <c r="U1071" s="9">
        <v>0.42899999999999999</v>
      </c>
      <c r="V1071" s="8"/>
      <c r="W1071" s="11">
        <v>0.5</v>
      </c>
      <c r="X1071" s="8">
        <v>82</v>
      </c>
      <c r="Y1071" s="8">
        <v>26</v>
      </c>
      <c r="Z1071" s="8">
        <v>42</v>
      </c>
      <c r="AA1071" s="8">
        <v>14</v>
      </c>
      <c r="AB1071" s="8">
        <v>0</v>
      </c>
      <c r="AC1071" s="9">
        <f t="shared" si="145"/>
        <v>66</v>
      </c>
      <c r="AD1071" s="12">
        <f t="shared" si="146"/>
        <v>0.40243902439024393</v>
      </c>
      <c r="AE1071" s="9" t="s">
        <v>69</v>
      </c>
      <c r="AF1071" s="8"/>
      <c r="AG1071" s="8"/>
      <c r="AH1071" s="8"/>
      <c r="AI1071" s="8"/>
      <c r="AJ1071" s="8"/>
      <c r="AK1071" s="13">
        <f t="shared" si="142"/>
        <v>0.43658536585365854</v>
      </c>
      <c r="AL1071" s="13">
        <f t="shared" si="143"/>
        <v>0.19756097560975611</v>
      </c>
      <c r="AM1071" s="14">
        <f t="shared" si="144"/>
        <v>32.400000000000006</v>
      </c>
    </row>
    <row r="1072" spans="1:39" x14ac:dyDescent="0.2">
      <c r="A1072" s="8"/>
      <c r="B1072" s="8" t="s">
        <v>210</v>
      </c>
      <c r="C1072" s="8" t="s">
        <v>439</v>
      </c>
      <c r="D1072" s="9">
        <v>63</v>
      </c>
      <c r="E1072" s="10" t="s">
        <v>28</v>
      </c>
      <c r="F1072" s="10" t="s">
        <v>87</v>
      </c>
      <c r="G1072" s="10" t="s">
        <v>87</v>
      </c>
      <c r="H1072" s="11">
        <v>0.5</v>
      </c>
      <c r="I1072" s="9">
        <v>82</v>
      </c>
      <c r="J1072" s="9">
        <v>38</v>
      </c>
      <c r="K1072" s="9">
        <v>26</v>
      </c>
      <c r="L1072" s="9">
        <v>18</v>
      </c>
      <c r="M1072" s="9"/>
      <c r="N1072" s="9">
        <f t="shared" si="140"/>
        <v>94</v>
      </c>
      <c r="O1072" s="12">
        <f t="shared" si="141"/>
        <v>0.57317073170731703</v>
      </c>
      <c r="P1072" s="9" t="s">
        <v>43</v>
      </c>
      <c r="Q1072" s="9">
        <v>20</v>
      </c>
      <c r="R1072" s="9">
        <v>16</v>
      </c>
      <c r="S1072" s="9">
        <v>4</v>
      </c>
      <c r="T1072" s="9">
        <v>0</v>
      </c>
      <c r="U1072" s="9">
        <v>0.8</v>
      </c>
      <c r="V1072" s="8" t="s">
        <v>44</v>
      </c>
      <c r="W1072" s="11">
        <v>0.5</v>
      </c>
      <c r="X1072" s="8">
        <v>82</v>
      </c>
      <c r="Y1072" s="8">
        <v>62</v>
      </c>
      <c r="Z1072" s="8">
        <v>13</v>
      </c>
      <c r="AA1072" s="8">
        <v>7</v>
      </c>
      <c r="AB1072" s="8">
        <v>0</v>
      </c>
      <c r="AC1072" s="9">
        <f t="shared" si="145"/>
        <v>131</v>
      </c>
      <c r="AD1072" s="12">
        <f t="shared" si="146"/>
        <v>0.79878048780487809</v>
      </c>
      <c r="AE1072" s="9" t="s">
        <v>30</v>
      </c>
      <c r="AF1072" s="8">
        <v>19</v>
      </c>
      <c r="AG1072" s="8">
        <v>10</v>
      </c>
      <c r="AH1072" s="8">
        <v>9</v>
      </c>
      <c r="AI1072" s="8">
        <v>0</v>
      </c>
      <c r="AJ1072" s="8">
        <v>0.52600000000000002</v>
      </c>
      <c r="AK1072" s="13">
        <f t="shared" si="142"/>
        <v>0.69420731707317074</v>
      </c>
      <c r="AL1072" s="13">
        <f t="shared" si="143"/>
        <v>-0.12103658536585371</v>
      </c>
      <c r="AM1072" s="14">
        <f t="shared" si="144"/>
        <v>-19.849999999999994</v>
      </c>
    </row>
    <row r="1073" spans="1:39" x14ac:dyDescent="0.2">
      <c r="A1073" s="8"/>
      <c r="B1073" s="8" t="s">
        <v>422</v>
      </c>
      <c r="C1073" s="8" t="s">
        <v>439</v>
      </c>
      <c r="D1073" s="9">
        <v>46</v>
      </c>
      <c r="E1073" s="10" t="s">
        <v>28</v>
      </c>
      <c r="F1073" s="10" t="s">
        <v>303</v>
      </c>
      <c r="G1073" s="10" t="s">
        <v>303</v>
      </c>
      <c r="H1073" s="11">
        <v>0.5</v>
      </c>
      <c r="I1073" s="9">
        <v>82</v>
      </c>
      <c r="J1073" s="9">
        <v>36</v>
      </c>
      <c r="K1073" s="9">
        <v>37</v>
      </c>
      <c r="L1073" s="9">
        <v>9</v>
      </c>
      <c r="M1073" s="9"/>
      <c r="N1073" s="9">
        <f t="shared" si="140"/>
        <v>81</v>
      </c>
      <c r="O1073" s="12">
        <f t="shared" si="141"/>
        <v>0.49390243902439024</v>
      </c>
      <c r="P1073" s="9" t="s">
        <v>39</v>
      </c>
      <c r="Q1073" s="9">
        <v>12</v>
      </c>
      <c r="R1073" s="9">
        <v>5</v>
      </c>
      <c r="S1073" s="9">
        <v>7</v>
      </c>
      <c r="T1073" s="9">
        <v>0</v>
      </c>
      <c r="U1073" s="9">
        <v>0.41699999999999998</v>
      </c>
      <c r="V1073" s="8"/>
      <c r="W1073" s="11">
        <v>0.5</v>
      </c>
      <c r="X1073" s="8">
        <v>82</v>
      </c>
      <c r="Y1073" s="8">
        <v>30</v>
      </c>
      <c r="Z1073" s="8">
        <v>44</v>
      </c>
      <c r="AA1073" s="8">
        <v>8</v>
      </c>
      <c r="AB1073" s="8">
        <v>0</v>
      </c>
      <c r="AC1073" s="9">
        <f t="shared" si="145"/>
        <v>68</v>
      </c>
      <c r="AD1073" s="12">
        <f t="shared" si="146"/>
        <v>0.41463414634146339</v>
      </c>
      <c r="AE1073" s="9" t="s">
        <v>72</v>
      </c>
      <c r="AF1073" s="8"/>
      <c r="AG1073" s="8"/>
      <c r="AH1073" s="8"/>
      <c r="AI1073" s="8"/>
      <c r="AJ1073" s="8"/>
      <c r="AK1073" s="13">
        <f t="shared" si="142"/>
        <v>0.44451219512195123</v>
      </c>
      <c r="AL1073" s="13">
        <f t="shared" si="143"/>
        <v>4.9390243902439013E-2</v>
      </c>
      <c r="AM1073" s="14">
        <f t="shared" si="144"/>
        <v>8.0999999999999943</v>
      </c>
    </row>
    <row r="1074" spans="1:39" x14ac:dyDescent="0.2">
      <c r="A1074" s="8"/>
      <c r="B1074" s="8" t="s">
        <v>430</v>
      </c>
      <c r="C1074" s="8" t="s">
        <v>439</v>
      </c>
      <c r="D1074" s="9">
        <v>42</v>
      </c>
      <c r="E1074" s="10" t="s">
        <v>28</v>
      </c>
      <c r="F1074" s="10" t="s">
        <v>413</v>
      </c>
      <c r="G1074" s="10" t="s">
        <v>413</v>
      </c>
      <c r="H1074" s="11">
        <v>0.5</v>
      </c>
      <c r="I1074" s="9">
        <v>82</v>
      </c>
      <c r="J1074" s="9">
        <v>35</v>
      </c>
      <c r="K1074" s="9">
        <v>28</v>
      </c>
      <c r="L1074" s="9">
        <v>19</v>
      </c>
      <c r="M1074" s="9"/>
      <c r="N1074" s="9">
        <f t="shared" si="140"/>
        <v>89</v>
      </c>
      <c r="O1074" s="12">
        <f t="shared" si="141"/>
        <v>0.54268292682926833</v>
      </c>
      <c r="P1074" s="9" t="s">
        <v>39</v>
      </c>
      <c r="Q1074" s="9">
        <v>5</v>
      </c>
      <c r="R1074" s="9">
        <v>1</v>
      </c>
      <c r="S1074" s="9">
        <v>4</v>
      </c>
      <c r="T1074" s="9">
        <v>0</v>
      </c>
      <c r="U1074" s="9">
        <v>0.2</v>
      </c>
      <c r="V1074" s="8"/>
      <c r="W1074" s="11">
        <v>0.5</v>
      </c>
      <c r="X1074" s="8">
        <v>82</v>
      </c>
      <c r="Y1074" s="8">
        <v>41</v>
      </c>
      <c r="Z1074" s="8">
        <v>31</v>
      </c>
      <c r="AA1074" s="8">
        <v>10</v>
      </c>
      <c r="AB1074" s="8">
        <v>0</v>
      </c>
      <c r="AC1074" s="9">
        <f t="shared" si="145"/>
        <v>92</v>
      </c>
      <c r="AD1074" s="12">
        <f t="shared" si="146"/>
        <v>0.56097560975609762</v>
      </c>
      <c r="AE1074" s="9" t="s">
        <v>39</v>
      </c>
      <c r="AF1074" s="8">
        <v>22</v>
      </c>
      <c r="AG1074" s="8">
        <v>12</v>
      </c>
      <c r="AH1074" s="8">
        <v>10</v>
      </c>
      <c r="AI1074" s="8">
        <v>0</v>
      </c>
      <c r="AJ1074" s="8">
        <v>0.54500000000000004</v>
      </c>
      <c r="AK1074" s="13">
        <f t="shared" si="142"/>
        <v>0.53963414634146345</v>
      </c>
      <c r="AL1074" s="13">
        <f t="shared" si="143"/>
        <v>3.0487804878048808E-3</v>
      </c>
      <c r="AM1074" s="14">
        <f t="shared" si="144"/>
        <v>0.5</v>
      </c>
    </row>
    <row r="1075" spans="1:39" x14ac:dyDescent="0.2">
      <c r="A1075" s="8"/>
      <c r="B1075" s="8" t="s">
        <v>432</v>
      </c>
      <c r="C1075" s="8" t="s">
        <v>439</v>
      </c>
      <c r="D1075" s="9">
        <v>30</v>
      </c>
      <c r="E1075" s="10" t="s">
        <v>28</v>
      </c>
      <c r="F1075" s="10" t="s">
        <v>305</v>
      </c>
      <c r="G1075" s="10" t="s">
        <v>306</v>
      </c>
      <c r="H1075" s="11">
        <v>0.5</v>
      </c>
      <c r="I1075" s="9">
        <v>82</v>
      </c>
      <c r="J1075" s="9">
        <v>32</v>
      </c>
      <c r="K1075" s="9">
        <v>39</v>
      </c>
      <c r="L1075" s="9">
        <v>11</v>
      </c>
      <c r="M1075" s="9"/>
      <c r="N1075" s="9">
        <f t="shared" si="140"/>
        <v>75</v>
      </c>
      <c r="O1075" s="12">
        <f t="shared" si="141"/>
        <v>0.45731707317073172</v>
      </c>
      <c r="P1075" s="9" t="s">
        <v>72</v>
      </c>
      <c r="Q1075" s="9"/>
      <c r="R1075" s="9"/>
      <c r="S1075" s="9"/>
      <c r="T1075" s="9"/>
      <c r="U1075" s="9"/>
      <c r="V1075" s="8"/>
      <c r="W1075" s="11">
        <v>0.5</v>
      </c>
      <c r="X1075" s="8">
        <v>82</v>
      </c>
      <c r="Y1075" s="8">
        <v>34</v>
      </c>
      <c r="Z1075" s="8">
        <v>39</v>
      </c>
      <c r="AA1075" s="8">
        <v>9</v>
      </c>
      <c r="AB1075" s="8">
        <v>0</v>
      </c>
      <c r="AC1075" s="9">
        <f t="shared" si="145"/>
        <v>77</v>
      </c>
      <c r="AD1075" s="12">
        <f t="shared" si="146"/>
        <v>0.46951219512195119</v>
      </c>
      <c r="AE1075" s="9" t="s">
        <v>35</v>
      </c>
      <c r="AF1075" s="8"/>
      <c r="AG1075" s="8"/>
      <c r="AH1075" s="8"/>
      <c r="AI1075" s="8"/>
      <c r="AJ1075" s="8"/>
      <c r="AK1075" s="13">
        <f t="shared" si="142"/>
        <v>0.48018292682926828</v>
      </c>
      <c r="AL1075" s="13">
        <f t="shared" si="143"/>
        <v>-2.286585365853655E-2</v>
      </c>
      <c r="AM1075" s="14">
        <f t="shared" si="144"/>
        <v>-3.75</v>
      </c>
    </row>
    <row r="1076" spans="1:39" x14ac:dyDescent="0.2">
      <c r="A1076" s="8"/>
      <c r="B1076" s="8" t="s">
        <v>433</v>
      </c>
      <c r="C1076" s="8" t="s">
        <v>439</v>
      </c>
      <c r="D1076" s="9">
        <v>45</v>
      </c>
      <c r="E1076" s="10" t="s">
        <v>28</v>
      </c>
      <c r="F1076" s="10" t="s">
        <v>199</v>
      </c>
      <c r="G1076" s="10" t="s">
        <v>199</v>
      </c>
      <c r="H1076" s="11">
        <v>0.5</v>
      </c>
      <c r="I1076" s="9">
        <v>82</v>
      </c>
      <c r="J1076" s="9">
        <v>28</v>
      </c>
      <c r="K1076" s="9">
        <v>43</v>
      </c>
      <c r="L1076" s="9">
        <v>11</v>
      </c>
      <c r="M1076" s="9"/>
      <c r="N1076" s="9">
        <f t="shared" si="140"/>
        <v>67</v>
      </c>
      <c r="O1076" s="12">
        <f t="shared" si="141"/>
        <v>0.40853658536585363</v>
      </c>
      <c r="P1076" s="9" t="s">
        <v>69</v>
      </c>
      <c r="Q1076" s="9"/>
      <c r="R1076" s="9"/>
      <c r="S1076" s="9"/>
      <c r="T1076" s="9"/>
      <c r="U1076" s="9"/>
      <c r="V1076" s="8"/>
      <c r="W1076" s="11">
        <v>0.5</v>
      </c>
      <c r="X1076" s="8">
        <v>82</v>
      </c>
      <c r="Y1076" s="8">
        <v>24</v>
      </c>
      <c r="Z1076" s="8">
        <v>40</v>
      </c>
      <c r="AA1076" s="8">
        <v>18</v>
      </c>
      <c r="AB1076" s="8">
        <v>0</v>
      </c>
      <c r="AC1076" s="9">
        <f t="shared" si="145"/>
        <v>66</v>
      </c>
      <c r="AD1076" s="12">
        <f t="shared" si="146"/>
        <v>0.40243902439024393</v>
      </c>
      <c r="AE1076" s="9" t="s">
        <v>69</v>
      </c>
      <c r="AF1076" s="8"/>
      <c r="AG1076" s="8"/>
      <c r="AH1076" s="8"/>
      <c r="AI1076" s="8"/>
      <c r="AJ1076" s="8"/>
      <c r="AK1076" s="13">
        <f t="shared" si="142"/>
        <v>0.43658536585365854</v>
      </c>
      <c r="AL1076" s="13">
        <f t="shared" si="143"/>
        <v>-2.8048780487804903E-2</v>
      </c>
      <c r="AM1076" s="14">
        <f t="shared" si="144"/>
        <v>-4.5999999999999943</v>
      </c>
    </row>
    <row r="1077" spans="1:39" x14ac:dyDescent="0.2">
      <c r="A1077" s="8"/>
      <c r="B1077" s="8" t="s">
        <v>415</v>
      </c>
      <c r="C1077" s="8" t="s">
        <v>439</v>
      </c>
      <c r="D1077" s="9">
        <v>41</v>
      </c>
      <c r="E1077" s="10" t="s">
        <v>28</v>
      </c>
      <c r="F1077" s="10" t="s">
        <v>416</v>
      </c>
      <c r="G1077" s="10" t="s">
        <v>417</v>
      </c>
      <c r="H1077" s="11">
        <v>0.5</v>
      </c>
      <c r="I1077" s="9">
        <v>82</v>
      </c>
      <c r="J1077" s="9">
        <v>36</v>
      </c>
      <c r="K1077" s="9">
        <v>33</v>
      </c>
      <c r="L1077" s="9">
        <v>13</v>
      </c>
      <c r="M1077" s="9"/>
      <c r="N1077" s="9">
        <f t="shared" si="140"/>
        <v>85</v>
      </c>
      <c r="O1077" s="12">
        <f t="shared" si="141"/>
        <v>0.51829268292682928</v>
      </c>
      <c r="P1077" s="9" t="s">
        <v>43</v>
      </c>
      <c r="Q1077" s="9">
        <v>11</v>
      </c>
      <c r="R1077" s="9">
        <v>4</v>
      </c>
      <c r="S1077" s="9">
        <v>7</v>
      </c>
      <c r="T1077" s="9">
        <v>0</v>
      </c>
      <c r="U1077" s="9">
        <v>0.36399999999999999</v>
      </c>
      <c r="V1077" s="8"/>
      <c r="W1077" s="11">
        <v>0.5</v>
      </c>
      <c r="X1077" s="8">
        <v>82</v>
      </c>
      <c r="Y1077" s="8">
        <v>35</v>
      </c>
      <c r="Z1077" s="8">
        <v>39</v>
      </c>
      <c r="AA1077" s="8">
        <v>8</v>
      </c>
      <c r="AB1077" s="8">
        <v>0</v>
      </c>
      <c r="AC1077" s="9">
        <f t="shared" si="145"/>
        <v>78</v>
      </c>
      <c r="AD1077" s="12">
        <f t="shared" si="146"/>
        <v>0.47560975609756095</v>
      </c>
      <c r="AE1077" s="9" t="s">
        <v>35</v>
      </c>
      <c r="AF1077" s="8"/>
      <c r="AG1077" s="8"/>
      <c r="AH1077" s="8"/>
      <c r="AI1077" s="8"/>
      <c r="AJ1077" s="8"/>
      <c r="AK1077" s="13">
        <f t="shared" si="142"/>
        <v>0.48414634146341462</v>
      </c>
      <c r="AL1077" s="13">
        <f t="shared" si="143"/>
        <v>3.4146341463414664E-2</v>
      </c>
      <c r="AM1077" s="14">
        <f t="shared" si="144"/>
        <v>5.6000000000000085</v>
      </c>
    </row>
    <row r="1078" spans="1:39" x14ac:dyDescent="0.2">
      <c r="A1078" s="8"/>
      <c r="B1078" s="8" t="s">
        <v>435</v>
      </c>
      <c r="C1078" s="8" t="s">
        <v>439</v>
      </c>
      <c r="D1078" s="9">
        <v>40</v>
      </c>
      <c r="E1078" s="10" t="s">
        <v>28</v>
      </c>
      <c r="F1078" s="10" t="s">
        <v>29</v>
      </c>
      <c r="G1078" s="10" t="s">
        <v>29</v>
      </c>
      <c r="H1078" s="11">
        <v>0.5</v>
      </c>
      <c r="I1078" s="9">
        <v>82</v>
      </c>
      <c r="J1078" s="9">
        <v>31</v>
      </c>
      <c r="K1078" s="9">
        <v>36</v>
      </c>
      <c r="L1078" s="9">
        <v>15</v>
      </c>
      <c r="M1078" s="9"/>
      <c r="N1078" s="9">
        <f t="shared" si="140"/>
        <v>77</v>
      </c>
      <c r="O1078" s="12">
        <f t="shared" si="141"/>
        <v>0.46951219512195119</v>
      </c>
      <c r="P1078" s="9" t="s">
        <v>35</v>
      </c>
      <c r="Q1078" s="9">
        <v>5</v>
      </c>
      <c r="R1078" s="9">
        <v>1</v>
      </c>
      <c r="S1078" s="9">
        <v>4</v>
      </c>
      <c r="T1078" s="9">
        <v>0</v>
      </c>
      <c r="U1078" s="9">
        <v>0.2</v>
      </c>
      <c r="V1078" s="8"/>
      <c r="W1078" s="11">
        <v>0.5</v>
      </c>
      <c r="X1078" s="8">
        <v>82</v>
      </c>
      <c r="Y1078" s="8">
        <v>40</v>
      </c>
      <c r="Z1078" s="8">
        <v>32</v>
      </c>
      <c r="AA1078" s="8">
        <v>10</v>
      </c>
      <c r="AB1078" s="8">
        <v>0</v>
      </c>
      <c r="AC1078" s="9">
        <f t="shared" si="145"/>
        <v>90</v>
      </c>
      <c r="AD1078" s="12">
        <f t="shared" si="146"/>
        <v>0.54878048780487809</v>
      </c>
      <c r="AE1078" s="9" t="s">
        <v>39</v>
      </c>
      <c r="AF1078" s="8">
        <v>6</v>
      </c>
      <c r="AG1078" s="8">
        <v>2</v>
      </c>
      <c r="AH1078" s="8">
        <v>4</v>
      </c>
      <c r="AI1078" s="8">
        <v>0</v>
      </c>
      <c r="AJ1078" s="8">
        <v>0.33300000000000002</v>
      </c>
      <c r="AK1078" s="13">
        <f t="shared" si="142"/>
        <v>0.53170731707317076</v>
      </c>
      <c r="AL1078" s="13">
        <f t="shared" si="143"/>
        <v>-6.2195121951219567E-2</v>
      </c>
      <c r="AM1078" s="14">
        <f t="shared" si="144"/>
        <v>-10.200000000000003</v>
      </c>
    </row>
    <row r="1079" spans="1:39" x14ac:dyDescent="0.2">
      <c r="A1079" s="8"/>
      <c r="B1079" s="8" t="s">
        <v>348</v>
      </c>
      <c r="C1079" s="8" t="s">
        <v>439</v>
      </c>
      <c r="D1079" s="9">
        <v>51</v>
      </c>
      <c r="E1079" s="10" t="s">
        <v>28</v>
      </c>
      <c r="F1079" s="10" t="s">
        <v>264</v>
      </c>
      <c r="G1079" s="10" t="s">
        <v>264</v>
      </c>
      <c r="H1079" s="11">
        <v>0.5</v>
      </c>
      <c r="I1079" s="9">
        <v>82</v>
      </c>
      <c r="J1079" s="9">
        <v>45</v>
      </c>
      <c r="K1079" s="9">
        <v>23</v>
      </c>
      <c r="L1079" s="9">
        <v>14</v>
      </c>
      <c r="M1079" s="9"/>
      <c r="N1079" s="9">
        <f t="shared" si="140"/>
        <v>104</v>
      </c>
      <c r="O1079" s="12">
        <f t="shared" si="141"/>
        <v>0.63414634146341464</v>
      </c>
      <c r="P1079" s="9" t="s">
        <v>30</v>
      </c>
      <c r="Q1079" s="9">
        <v>10</v>
      </c>
      <c r="R1079" s="9">
        <v>5</v>
      </c>
      <c r="S1079" s="9">
        <v>5</v>
      </c>
      <c r="T1079" s="9">
        <v>0</v>
      </c>
      <c r="U1079" s="9">
        <v>0.5</v>
      </c>
      <c r="V1079" s="8"/>
      <c r="W1079" s="11">
        <v>0.5</v>
      </c>
      <c r="X1079" s="8">
        <v>82</v>
      </c>
      <c r="Y1079" s="8">
        <v>37</v>
      </c>
      <c r="Z1079" s="8">
        <v>33</v>
      </c>
      <c r="AA1079" s="8">
        <v>12</v>
      </c>
      <c r="AB1079" s="8">
        <v>0</v>
      </c>
      <c r="AC1079" s="9">
        <f t="shared" si="145"/>
        <v>86</v>
      </c>
      <c r="AD1079" s="12">
        <f t="shared" si="146"/>
        <v>0.52439024390243905</v>
      </c>
      <c r="AE1079" s="9" t="s">
        <v>69</v>
      </c>
      <c r="AF1079" s="8"/>
      <c r="AG1079" s="8"/>
      <c r="AH1079" s="8"/>
      <c r="AI1079" s="8"/>
      <c r="AJ1079" s="8"/>
      <c r="AK1079" s="13">
        <f t="shared" si="142"/>
        <v>0.51585365853658538</v>
      </c>
      <c r="AL1079" s="13">
        <f t="shared" si="143"/>
        <v>0.11829268292682926</v>
      </c>
      <c r="AM1079" s="14">
        <f t="shared" si="144"/>
        <v>19.399999999999991</v>
      </c>
    </row>
    <row r="1080" spans="1:39" x14ac:dyDescent="0.2">
      <c r="A1080" s="8"/>
      <c r="B1080" s="8" t="s">
        <v>388</v>
      </c>
      <c r="C1080" s="8" t="s">
        <v>439</v>
      </c>
      <c r="D1080" s="9">
        <v>44</v>
      </c>
      <c r="E1080" s="10" t="s">
        <v>28</v>
      </c>
      <c r="F1080" s="10" t="s">
        <v>247</v>
      </c>
      <c r="G1080" s="10" t="s">
        <v>247</v>
      </c>
      <c r="H1080" s="11">
        <v>0.5</v>
      </c>
      <c r="I1080" s="9">
        <v>45</v>
      </c>
      <c r="J1080" s="9">
        <v>13</v>
      </c>
      <c r="K1080" s="9">
        <v>23</v>
      </c>
      <c r="L1080" s="9">
        <v>9</v>
      </c>
      <c r="M1080" s="9"/>
      <c r="N1080" s="9">
        <f t="shared" si="140"/>
        <v>35</v>
      </c>
      <c r="O1080" s="12">
        <f t="shared" si="141"/>
        <v>0.3888888888888889</v>
      </c>
      <c r="P1080" s="9" t="s">
        <v>75</v>
      </c>
      <c r="Q1080" s="9"/>
      <c r="R1080" s="9"/>
      <c r="S1080" s="9"/>
      <c r="T1080" s="9"/>
      <c r="U1080" s="9"/>
      <c r="V1080" s="8"/>
      <c r="W1080" s="11">
        <v>0.5</v>
      </c>
      <c r="X1080" s="8">
        <v>82</v>
      </c>
      <c r="Y1080" s="8">
        <v>22</v>
      </c>
      <c r="Z1080" s="8">
        <v>50</v>
      </c>
      <c r="AA1080" s="8">
        <v>10</v>
      </c>
      <c r="AB1080" s="8">
        <v>0</v>
      </c>
      <c r="AC1080" s="9">
        <f t="shared" si="145"/>
        <v>54</v>
      </c>
      <c r="AD1080" s="12">
        <f t="shared" si="146"/>
        <v>0.32926829268292684</v>
      </c>
      <c r="AE1080" s="9" t="s">
        <v>75</v>
      </c>
      <c r="AF1080" s="8"/>
      <c r="AG1080" s="8"/>
      <c r="AH1080" s="8"/>
      <c r="AI1080" s="8"/>
      <c r="AJ1080" s="8"/>
      <c r="AK1080" s="13">
        <f t="shared" si="142"/>
        <v>0.38902439024390245</v>
      </c>
      <c r="AL1080" s="13">
        <f t="shared" si="143"/>
        <v>-1.3550135501355642E-4</v>
      </c>
      <c r="AM1080" s="14">
        <f t="shared" si="144"/>
        <v>-1.2195121951222632E-2</v>
      </c>
    </row>
    <row r="1081" spans="1:39" x14ac:dyDescent="0.2">
      <c r="A1081" s="8"/>
      <c r="B1081" s="8" t="s">
        <v>387</v>
      </c>
      <c r="C1081" s="8" t="s">
        <v>439</v>
      </c>
      <c r="D1081" s="9">
        <v>42</v>
      </c>
      <c r="E1081" s="10" t="s">
        <v>28</v>
      </c>
      <c r="F1081" s="10" t="s">
        <v>247</v>
      </c>
      <c r="G1081" s="10" t="s">
        <v>247</v>
      </c>
      <c r="H1081" s="11">
        <v>0.5</v>
      </c>
      <c r="I1081" s="9">
        <v>37</v>
      </c>
      <c r="J1081" s="9">
        <v>16</v>
      </c>
      <c r="K1081" s="9">
        <v>18</v>
      </c>
      <c r="L1081" s="9">
        <v>3</v>
      </c>
      <c r="M1081" s="9"/>
      <c r="N1081" s="9">
        <f t="shared" si="140"/>
        <v>35</v>
      </c>
      <c r="O1081" s="12">
        <f t="shared" si="141"/>
        <v>0.47297297297297297</v>
      </c>
      <c r="P1081" s="9" t="s">
        <v>75</v>
      </c>
      <c r="Q1081" s="9"/>
      <c r="R1081" s="9"/>
      <c r="S1081" s="9"/>
      <c r="T1081" s="9"/>
      <c r="U1081" s="9"/>
      <c r="V1081" s="8"/>
      <c r="W1081" s="11">
        <v>0.5</v>
      </c>
      <c r="X1081" s="8">
        <v>82</v>
      </c>
      <c r="Y1081" s="8">
        <v>22</v>
      </c>
      <c r="Z1081" s="8">
        <v>50</v>
      </c>
      <c r="AA1081" s="8">
        <v>10</v>
      </c>
      <c r="AB1081" s="8">
        <v>0</v>
      </c>
      <c r="AC1081" s="9">
        <f t="shared" si="145"/>
        <v>54</v>
      </c>
      <c r="AD1081" s="12">
        <f t="shared" si="146"/>
        <v>0.32926829268292684</v>
      </c>
      <c r="AE1081" s="9" t="s">
        <v>75</v>
      </c>
      <c r="AF1081" s="8"/>
      <c r="AG1081" s="8"/>
      <c r="AH1081" s="8"/>
      <c r="AI1081" s="8"/>
      <c r="AJ1081" s="8"/>
      <c r="AK1081" s="13">
        <f t="shared" si="142"/>
        <v>0.38902439024390245</v>
      </c>
      <c r="AL1081" s="13">
        <f t="shared" si="143"/>
        <v>8.394858272907052E-2</v>
      </c>
      <c r="AM1081" s="14">
        <f t="shared" si="144"/>
        <v>6.2121951219512184</v>
      </c>
    </row>
    <row r="1082" spans="1:39" x14ac:dyDescent="0.2">
      <c r="A1082" s="8"/>
      <c r="B1082" s="8" t="s">
        <v>423</v>
      </c>
      <c r="C1082" s="8" t="s">
        <v>439</v>
      </c>
      <c r="D1082" s="9">
        <v>44</v>
      </c>
      <c r="E1082" s="10" t="s">
        <v>28</v>
      </c>
      <c r="F1082" s="10" t="s">
        <v>92</v>
      </c>
      <c r="G1082" s="10" t="s">
        <v>92</v>
      </c>
      <c r="H1082" s="11">
        <v>0.5</v>
      </c>
      <c r="I1082" s="9">
        <v>82</v>
      </c>
      <c r="J1082" s="9">
        <v>38</v>
      </c>
      <c r="K1082" s="9">
        <v>34</v>
      </c>
      <c r="L1082" s="9">
        <v>10</v>
      </c>
      <c r="M1082" s="9"/>
      <c r="N1082" s="9">
        <f t="shared" si="140"/>
        <v>86</v>
      </c>
      <c r="O1082" s="12">
        <f t="shared" si="141"/>
        <v>0.52439024390243905</v>
      </c>
      <c r="P1082" s="9" t="s">
        <v>35</v>
      </c>
      <c r="Q1082" s="9">
        <v>15</v>
      </c>
      <c r="R1082" s="9">
        <v>9</v>
      </c>
      <c r="S1082" s="9">
        <v>6</v>
      </c>
      <c r="T1082" s="9">
        <v>0</v>
      </c>
      <c r="U1082" s="9">
        <v>0.6</v>
      </c>
      <c r="V1082" s="8"/>
      <c r="W1082" s="11">
        <v>0.5</v>
      </c>
      <c r="X1082" s="8">
        <v>82</v>
      </c>
      <c r="Y1082" s="8">
        <v>41</v>
      </c>
      <c r="Z1082" s="8">
        <v>27</v>
      </c>
      <c r="AA1082" s="8">
        <v>14</v>
      </c>
      <c r="AB1082" s="8">
        <v>0</v>
      </c>
      <c r="AC1082" s="9">
        <f t="shared" ref="AC1082:AC1113" si="147">2*Y1082+AA1082+AB1082</f>
        <v>96</v>
      </c>
      <c r="AD1082" s="12">
        <f t="shared" ref="AD1082:AD1113" si="148">AC1082/SUM(Y1082:AB1082)/2</f>
        <v>0.58536585365853655</v>
      </c>
      <c r="AE1082" s="9" t="s">
        <v>43</v>
      </c>
      <c r="AF1082" s="8">
        <v>11</v>
      </c>
      <c r="AG1082" s="8">
        <v>5</v>
      </c>
      <c r="AH1082" s="8">
        <v>6</v>
      </c>
      <c r="AI1082" s="8">
        <v>0</v>
      </c>
      <c r="AJ1082" s="8">
        <v>0.45500000000000002</v>
      </c>
      <c r="AK1082" s="13">
        <f t="shared" si="142"/>
        <v>0.55548780487804872</v>
      </c>
      <c r="AL1082" s="13">
        <f t="shared" si="143"/>
        <v>-3.1097560975609673E-2</v>
      </c>
      <c r="AM1082" s="14">
        <f t="shared" si="144"/>
        <v>-5.0999999999999943</v>
      </c>
    </row>
    <row r="1083" spans="1:39" x14ac:dyDescent="0.2">
      <c r="A1083" s="8"/>
      <c r="B1083" s="8" t="s">
        <v>371</v>
      </c>
      <c r="C1083" s="8" t="s">
        <v>439</v>
      </c>
      <c r="D1083" s="9">
        <v>44</v>
      </c>
      <c r="E1083" s="10" t="s">
        <v>28</v>
      </c>
      <c r="F1083" s="10" t="s">
        <v>409</v>
      </c>
      <c r="G1083" s="10" t="s">
        <v>409</v>
      </c>
      <c r="H1083" s="11">
        <v>0.5</v>
      </c>
      <c r="I1083" s="9">
        <v>82</v>
      </c>
      <c r="J1083" s="9">
        <v>31</v>
      </c>
      <c r="K1083" s="9">
        <v>36</v>
      </c>
      <c r="L1083" s="9">
        <v>15</v>
      </c>
      <c r="M1083" s="9"/>
      <c r="N1083" s="9">
        <f t="shared" si="140"/>
        <v>77</v>
      </c>
      <c r="O1083" s="12">
        <f t="shared" si="141"/>
        <v>0.46951219512195119</v>
      </c>
      <c r="P1083" s="9" t="s">
        <v>39</v>
      </c>
      <c r="Q1083" s="9">
        <v>7</v>
      </c>
      <c r="R1083" s="9">
        <v>3</v>
      </c>
      <c r="S1083" s="9">
        <v>4</v>
      </c>
      <c r="T1083" s="9">
        <v>0</v>
      </c>
      <c r="U1083" s="9">
        <v>0.42899999999999999</v>
      </c>
      <c r="V1083" s="8"/>
      <c r="W1083" s="11">
        <v>0.5</v>
      </c>
      <c r="X1083" s="8">
        <v>82</v>
      </c>
      <c r="Y1083" s="8">
        <v>18</v>
      </c>
      <c r="Z1083" s="8">
        <v>59</v>
      </c>
      <c r="AA1083" s="8">
        <v>5</v>
      </c>
      <c r="AB1083" s="8">
        <v>0</v>
      </c>
      <c r="AC1083" s="9">
        <f t="shared" si="147"/>
        <v>41</v>
      </c>
      <c r="AD1083" s="12">
        <f t="shared" si="148"/>
        <v>0.25</v>
      </c>
      <c r="AE1083" s="9" t="s">
        <v>69</v>
      </c>
      <c r="AF1083" s="8"/>
      <c r="AG1083" s="8"/>
      <c r="AH1083" s="8"/>
      <c r="AI1083" s="8"/>
      <c r="AJ1083" s="8"/>
      <c r="AK1083" s="13">
        <f t="shared" si="142"/>
        <v>0.33750000000000002</v>
      </c>
      <c r="AL1083" s="13">
        <f t="shared" si="143"/>
        <v>0.13201219512195117</v>
      </c>
      <c r="AM1083" s="14">
        <f t="shared" si="144"/>
        <v>21.65</v>
      </c>
    </row>
    <row r="1084" spans="1:39" x14ac:dyDescent="0.2">
      <c r="A1084" s="8"/>
      <c r="B1084" s="8" t="s">
        <v>392</v>
      </c>
      <c r="C1084" s="8" t="s">
        <v>439</v>
      </c>
      <c r="D1084" s="9">
        <v>46</v>
      </c>
      <c r="E1084" s="10" t="s">
        <v>28</v>
      </c>
      <c r="F1084" s="10" t="s">
        <v>207</v>
      </c>
      <c r="G1084" s="10" t="s">
        <v>207</v>
      </c>
      <c r="H1084" s="11">
        <v>0.5</v>
      </c>
      <c r="I1084" s="9">
        <v>82</v>
      </c>
      <c r="J1084" s="9">
        <v>45</v>
      </c>
      <c r="K1084" s="9">
        <v>24</v>
      </c>
      <c r="L1084" s="9">
        <v>13</v>
      </c>
      <c r="M1084" s="9"/>
      <c r="N1084" s="9">
        <f t="shared" si="140"/>
        <v>103</v>
      </c>
      <c r="O1084" s="12">
        <f t="shared" si="141"/>
        <v>0.62804878048780488</v>
      </c>
      <c r="P1084" s="9" t="s">
        <v>43</v>
      </c>
      <c r="Q1084" s="9">
        <v>19</v>
      </c>
      <c r="R1084" s="9">
        <v>12</v>
      </c>
      <c r="S1084" s="9">
        <v>7</v>
      </c>
      <c r="T1084" s="9">
        <v>0</v>
      </c>
      <c r="U1084" s="9">
        <v>0.63200000000000001</v>
      </c>
      <c r="V1084" s="8" t="s">
        <v>431</v>
      </c>
      <c r="W1084" s="11">
        <v>0.5</v>
      </c>
      <c r="X1084" s="8">
        <v>82</v>
      </c>
      <c r="Y1084" s="8">
        <v>45</v>
      </c>
      <c r="Z1084" s="8">
        <v>24</v>
      </c>
      <c r="AA1084" s="8">
        <v>13</v>
      </c>
      <c r="AB1084" s="8">
        <v>0</v>
      </c>
      <c r="AC1084" s="9">
        <f t="shared" si="147"/>
        <v>103</v>
      </c>
      <c r="AD1084" s="12">
        <f t="shared" si="148"/>
        <v>0.62804878048780488</v>
      </c>
      <c r="AE1084" s="9" t="s">
        <v>30</v>
      </c>
      <c r="AF1084" s="8">
        <v>12</v>
      </c>
      <c r="AG1084" s="8">
        <v>6</v>
      </c>
      <c r="AH1084" s="8">
        <v>6</v>
      </c>
      <c r="AI1084" s="8">
        <v>0</v>
      </c>
      <c r="AJ1084" s="8">
        <v>0.5</v>
      </c>
      <c r="AK1084" s="13">
        <f t="shared" si="142"/>
        <v>0.58323170731707319</v>
      </c>
      <c r="AL1084" s="13">
        <f t="shared" si="143"/>
        <v>4.4817073170731692E-2</v>
      </c>
      <c r="AM1084" s="14">
        <f t="shared" si="144"/>
        <v>7.3499999999999943</v>
      </c>
    </row>
    <row r="1085" spans="1:39" x14ac:dyDescent="0.2">
      <c r="A1085" s="8"/>
      <c r="B1085" s="8" t="s">
        <v>440</v>
      </c>
      <c r="C1085" s="8" t="s">
        <v>439</v>
      </c>
      <c r="D1085" s="9">
        <v>42</v>
      </c>
      <c r="E1085" s="10" t="s">
        <v>28</v>
      </c>
      <c r="F1085" s="10" t="s">
        <v>313</v>
      </c>
      <c r="G1085" s="10" t="s">
        <v>313</v>
      </c>
      <c r="H1085" s="11">
        <v>0.5</v>
      </c>
      <c r="I1085" s="9">
        <v>82</v>
      </c>
      <c r="J1085" s="9">
        <v>38</v>
      </c>
      <c r="K1085" s="9">
        <v>37</v>
      </c>
      <c r="L1085" s="9">
        <v>7</v>
      </c>
      <c r="M1085" s="9"/>
      <c r="N1085" s="9">
        <f t="shared" si="140"/>
        <v>83</v>
      </c>
      <c r="O1085" s="12">
        <f t="shared" si="141"/>
        <v>0.50609756097560976</v>
      </c>
      <c r="P1085" s="9" t="s">
        <v>39</v>
      </c>
      <c r="Q1085" s="9">
        <v>7</v>
      </c>
      <c r="R1085" s="9">
        <v>3</v>
      </c>
      <c r="S1085" s="9">
        <v>4</v>
      </c>
      <c r="T1085" s="9">
        <v>0</v>
      </c>
      <c r="U1085" s="9">
        <v>0.42899999999999999</v>
      </c>
      <c r="V1085" s="8"/>
      <c r="W1085" s="11">
        <v>0.5</v>
      </c>
      <c r="X1085" s="8">
        <v>82</v>
      </c>
      <c r="Y1085" s="8">
        <v>36</v>
      </c>
      <c r="Z1085" s="8">
        <v>40</v>
      </c>
      <c r="AA1085" s="8">
        <v>6</v>
      </c>
      <c r="AB1085" s="8">
        <v>0</v>
      </c>
      <c r="AC1085" s="9">
        <f t="shared" si="147"/>
        <v>78</v>
      </c>
      <c r="AD1085" s="12">
        <f t="shared" si="148"/>
        <v>0.47560975609756095</v>
      </c>
      <c r="AE1085" s="9" t="s">
        <v>72</v>
      </c>
      <c r="AF1085" s="8">
        <v>6</v>
      </c>
      <c r="AG1085" s="8">
        <v>2</v>
      </c>
      <c r="AH1085" s="8">
        <v>4</v>
      </c>
      <c r="AI1085" s="8">
        <v>0</v>
      </c>
      <c r="AJ1085" s="8">
        <v>0.33300000000000002</v>
      </c>
      <c r="AK1085" s="13">
        <f t="shared" si="142"/>
        <v>0.48414634146341462</v>
      </c>
      <c r="AL1085" s="13">
        <f t="shared" si="143"/>
        <v>2.1951219512195141E-2</v>
      </c>
      <c r="AM1085" s="14">
        <f t="shared" si="144"/>
        <v>3.6000000000000085</v>
      </c>
    </row>
    <row r="1086" spans="1:39" x14ac:dyDescent="0.2">
      <c r="A1086" s="8"/>
      <c r="B1086" s="8" t="s">
        <v>323</v>
      </c>
      <c r="C1086" s="8" t="s">
        <v>439</v>
      </c>
      <c r="D1086" s="9">
        <v>50</v>
      </c>
      <c r="E1086" s="10" t="s">
        <v>28</v>
      </c>
      <c r="F1086" s="10" t="s">
        <v>208</v>
      </c>
      <c r="G1086" s="10" t="s">
        <v>208</v>
      </c>
      <c r="H1086" s="11">
        <v>0.5</v>
      </c>
      <c r="I1086" s="9">
        <v>20</v>
      </c>
      <c r="J1086" s="9">
        <v>7</v>
      </c>
      <c r="K1086" s="9">
        <v>10</v>
      </c>
      <c r="L1086" s="9">
        <v>3</v>
      </c>
      <c r="M1086" s="9"/>
      <c r="N1086" s="9">
        <f t="shared" si="140"/>
        <v>17</v>
      </c>
      <c r="O1086" s="12">
        <f t="shared" si="141"/>
        <v>0.42499999999999999</v>
      </c>
      <c r="P1086" s="9" t="s">
        <v>43</v>
      </c>
      <c r="Q1086" s="9">
        <v>5</v>
      </c>
      <c r="R1086" s="9">
        <v>1</v>
      </c>
      <c r="S1086" s="9">
        <v>4</v>
      </c>
      <c r="T1086" s="9">
        <v>0</v>
      </c>
      <c r="U1086" s="9">
        <v>0.2</v>
      </c>
      <c r="V1086" s="8"/>
      <c r="W1086" s="11">
        <v>0.5</v>
      </c>
      <c r="X1086" s="8">
        <v>82</v>
      </c>
      <c r="Y1086" s="8">
        <v>49</v>
      </c>
      <c r="Z1086" s="8">
        <v>29</v>
      </c>
      <c r="AA1086" s="8">
        <v>4</v>
      </c>
      <c r="AB1086" s="8">
        <v>0</v>
      </c>
      <c r="AC1086" s="9">
        <f t="shared" si="147"/>
        <v>102</v>
      </c>
      <c r="AD1086" s="12">
        <f t="shared" si="148"/>
        <v>0.62195121951219512</v>
      </c>
      <c r="AE1086" s="9" t="s">
        <v>30</v>
      </c>
      <c r="AF1086" s="8">
        <v>18</v>
      </c>
      <c r="AG1086" s="8">
        <v>11</v>
      </c>
      <c r="AH1086" s="8">
        <v>7</v>
      </c>
      <c r="AI1086" s="8">
        <v>0</v>
      </c>
      <c r="AJ1086" s="8">
        <v>0.61099999999999999</v>
      </c>
      <c r="AK1086" s="13">
        <f t="shared" si="142"/>
        <v>0.57926829268292679</v>
      </c>
      <c r="AL1086" s="13">
        <f t="shared" si="143"/>
        <v>-0.1542682926829268</v>
      </c>
      <c r="AM1086" s="14">
        <f t="shared" si="144"/>
        <v>-6.1707317073170707</v>
      </c>
    </row>
    <row r="1087" spans="1:39" x14ac:dyDescent="0.2">
      <c r="A1087" s="8"/>
      <c r="B1087" s="8" t="s">
        <v>300</v>
      </c>
      <c r="C1087" s="8" t="s">
        <v>439</v>
      </c>
      <c r="D1087" s="9">
        <v>61</v>
      </c>
      <c r="E1087" s="10" t="s">
        <v>28</v>
      </c>
      <c r="F1087" s="10" t="s">
        <v>208</v>
      </c>
      <c r="G1087" s="10" t="s">
        <v>208</v>
      </c>
      <c r="H1087" s="11">
        <v>0.5</v>
      </c>
      <c r="I1087" s="9">
        <v>62</v>
      </c>
      <c r="J1087" s="9">
        <v>31</v>
      </c>
      <c r="K1087" s="9">
        <v>26</v>
      </c>
      <c r="L1087" s="9">
        <v>5</v>
      </c>
      <c r="M1087" s="9"/>
      <c r="N1087" s="9">
        <f t="shared" si="140"/>
        <v>67</v>
      </c>
      <c r="O1087" s="12">
        <f t="shared" si="141"/>
        <v>0.54032258064516125</v>
      </c>
      <c r="P1087" s="9" t="s">
        <v>43</v>
      </c>
      <c r="Q1087" s="9"/>
      <c r="R1087" s="9"/>
      <c r="S1087" s="9"/>
      <c r="T1087" s="9"/>
      <c r="U1087" s="9"/>
      <c r="V1087" s="8"/>
      <c r="W1087" s="11">
        <v>0.5</v>
      </c>
      <c r="X1087" s="8">
        <v>82</v>
      </c>
      <c r="Y1087" s="8">
        <v>49</v>
      </c>
      <c r="Z1087" s="8">
        <v>29</v>
      </c>
      <c r="AA1087" s="8">
        <v>4</v>
      </c>
      <c r="AB1087" s="8">
        <v>0</v>
      </c>
      <c r="AC1087" s="9">
        <f t="shared" si="147"/>
        <v>102</v>
      </c>
      <c r="AD1087" s="12">
        <f t="shared" si="148"/>
        <v>0.62195121951219512</v>
      </c>
      <c r="AE1087" s="9" t="s">
        <v>30</v>
      </c>
      <c r="AF1087" s="8">
        <v>18</v>
      </c>
      <c r="AG1087" s="8">
        <v>11</v>
      </c>
      <c r="AH1087" s="8">
        <v>7</v>
      </c>
      <c r="AI1087" s="8">
        <v>0</v>
      </c>
      <c r="AJ1087" s="8">
        <v>0.61099999999999999</v>
      </c>
      <c r="AK1087" s="13">
        <f t="shared" si="142"/>
        <v>0.57926829268292679</v>
      </c>
      <c r="AL1087" s="13">
        <f t="shared" si="143"/>
        <v>-3.8945712037765534E-2</v>
      </c>
      <c r="AM1087" s="14">
        <f t="shared" si="144"/>
        <v>-4.8292682926829258</v>
      </c>
    </row>
    <row r="1088" spans="1:39" x14ac:dyDescent="0.2">
      <c r="A1088" s="8"/>
      <c r="B1088" s="8" t="s">
        <v>441</v>
      </c>
      <c r="C1088" s="8" t="s">
        <v>439</v>
      </c>
      <c r="D1088" s="9">
        <v>43</v>
      </c>
      <c r="E1088" s="10" t="s">
        <v>28</v>
      </c>
      <c r="F1088" s="10" t="s">
        <v>402</v>
      </c>
      <c r="G1088" s="10" t="s">
        <v>402</v>
      </c>
      <c r="H1088" s="11">
        <v>0.5</v>
      </c>
      <c r="I1088" s="9">
        <v>82</v>
      </c>
      <c r="J1088" s="9">
        <v>27</v>
      </c>
      <c r="K1088" s="9">
        <v>47</v>
      </c>
      <c r="L1088" s="9">
        <v>8</v>
      </c>
      <c r="M1088" s="9"/>
      <c r="N1088" s="9">
        <f t="shared" si="140"/>
        <v>62</v>
      </c>
      <c r="O1088" s="12">
        <f t="shared" si="141"/>
        <v>0.37804878048780488</v>
      </c>
      <c r="P1088" s="9" t="s">
        <v>75</v>
      </c>
      <c r="Q1088" s="9"/>
      <c r="R1088" s="9"/>
      <c r="S1088" s="9"/>
      <c r="T1088" s="9"/>
      <c r="U1088" s="9"/>
      <c r="V1088" s="8"/>
      <c r="W1088" s="11">
        <v>0.5</v>
      </c>
      <c r="X1088" s="8">
        <v>82</v>
      </c>
      <c r="Y1088" s="8">
        <v>20</v>
      </c>
      <c r="Z1088" s="8">
        <v>55</v>
      </c>
      <c r="AA1088" s="8">
        <v>7</v>
      </c>
      <c r="AB1088" s="8">
        <v>0</v>
      </c>
      <c r="AC1088" s="9">
        <f t="shared" si="147"/>
        <v>47</v>
      </c>
      <c r="AD1088" s="12">
        <f t="shared" si="148"/>
        <v>0.28658536585365851</v>
      </c>
      <c r="AE1088" s="9" t="s">
        <v>75</v>
      </c>
      <c r="AF1088" s="8"/>
      <c r="AG1088" s="8"/>
      <c r="AH1088" s="8"/>
      <c r="AI1088" s="8"/>
      <c r="AJ1088" s="8"/>
      <c r="AK1088" s="13">
        <f t="shared" si="142"/>
        <v>0.36128048780487804</v>
      </c>
      <c r="AL1088" s="13">
        <f t="shared" si="143"/>
        <v>1.6768292682926844E-2</v>
      </c>
      <c r="AM1088" s="14">
        <f t="shared" si="144"/>
        <v>2.75</v>
      </c>
    </row>
    <row r="1089" spans="1:39" x14ac:dyDescent="0.2">
      <c r="A1089" s="8"/>
      <c r="B1089" s="8" t="s">
        <v>329</v>
      </c>
      <c r="C1089" s="8" t="s">
        <v>439</v>
      </c>
      <c r="D1089" s="9">
        <v>56</v>
      </c>
      <c r="E1089" s="10" t="s">
        <v>28</v>
      </c>
      <c r="F1089" s="10" t="s">
        <v>209</v>
      </c>
      <c r="G1089" s="10" t="s">
        <v>209</v>
      </c>
      <c r="H1089" s="11">
        <v>0.5</v>
      </c>
      <c r="I1089" s="9">
        <v>9</v>
      </c>
      <c r="J1089" s="9">
        <v>3</v>
      </c>
      <c r="K1089" s="9">
        <v>3</v>
      </c>
      <c r="L1089" s="9">
        <v>3</v>
      </c>
      <c r="M1089" s="9"/>
      <c r="N1089" s="9">
        <f t="shared" si="140"/>
        <v>9</v>
      </c>
      <c r="O1089" s="12">
        <f t="shared" si="141"/>
        <v>0.5</v>
      </c>
      <c r="P1089" s="9" t="s">
        <v>35</v>
      </c>
      <c r="Q1089" s="9"/>
      <c r="R1089" s="9"/>
      <c r="S1089" s="9"/>
      <c r="T1089" s="9"/>
      <c r="U1089" s="9"/>
      <c r="V1089" s="8"/>
      <c r="W1089" s="11">
        <v>0.5</v>
      </c>
      <c r="X1089" s="8">
        <v>82</v>
      </c>
      <c r="Y1089" s="8">
        <v>32</v>
      </c>
      <c r="Z1089" s="8">
        <v>34</v>
      </c>
      <c r="AA1089" s="8">
        <v>16</v>
      </c>
      <c r="AB1089" s="8">
        <v>0</v>
      </c>
      <c r="AC1089" s="9">
        <f t="shared" si="147"/>
        <v>80</v>
      </c>
      <c r="AD1089" s="12">
        <f t="shared" si="148"/>
        <v>0.48780487804878048</v>
      </c>
      <c r="AE1089" s="9" t="s">
        <v>35</v>
      </c>
      <c r="AF1089" s="8">
        <v>13</v>
      </c>
      <c r="AG1089" s="8">
        <v>7</v>
      </c>
      <c r="AH1089" s="8">
        <v>6</v>
      </c>
      <c r="AI1089" s="8">
        <v>0</v>
      </c>
      <c r="AJ1089" s="8">
        <v>0.53800000000000003</v>
      </c>
      <c r="AK1089" s="13">
        <f t="shared" si="142"/>
        <v>0.49207317073170731</v>
      </c>
      <c r="AL1089" s="13">
        <f t="shared" si="143"/>
        <v>7.92682926829269E-3</v>
      </c>
      <c r="AM1089" s="14">
        <f t="shared" si="144"/>
        <v>0.1426829268292682</v>
      </c>
    </row>
    <row r="1090" spans="1:39" x14ac:dyDescent="0.2">
      <c r="A1090" s="8"/>
      <c r="B1090" s="8" t="s">
        <v>442</v>
      </c>
      <c r="C1090" s="8" t="s">
        <v>439</v>
      </c>
      <c r="D1090" s="9">
        <v>38</v>
      </c>
      <c r="E1090" s="10" t="s">
        <v>28</v>
      </c>
      <c r="F1090" s="10" t="s">
        <v>209</v>
      </c>
      <c r="G1090" s="10" t="s">
        <v>209</v>
      </c>
      <c r="H1090" s="11">
        <v>0.5</v>
      </c>
      <c r="I1090" s="9">
        <v>40</v>
      </c>
      <c r="J1090" s="9">
        <v>18</v>
      </c>
      <c r="K1090" s="9">
        <v>15</v>
      </c>
      <c r="L1090" s="9">
        <v>7</v>
      </c>
      <c r="M1090" s="9"/>
      <c r="N1090" s="9">
        <f t="shared" si="140"/>
        <v>43</v>
      </c>
      <c r="O1090" s="12">
        <f t="shared" si="141"/>
        <v>0.53749999999999998</v>
      </c>
      <c r="P1090" s="9" t="s">
        <v>35</v>
      </c>
      <c r="Q1090" s="9">
        <v>6</v>
      </c>
      <c r="R1090" s="9">
        <v>2</v>
      </c>
      <c r="S1090" s="9">
        <v>4</v>
      </c>
      <c r="T1090" s="9">
        <v>0</v>
      </c>
      <c r="U1090" s="9">
        <v>0.33300000000000002</v>
      </c>
      <c r="V1090" s="8"/>
      <c r="W1090" s="11">
        <v>0.5</v>
      </c>
      <c r="X1090" s="8">
        <v>82</v>
      </c>
      <c r="Y1090" s="8">
        <v>32</v>
      </c>
      <c r="Z1090" s="8">
        <v>34</v>
      </c>
      <c r="AA1090" s="8">
        <v>16</v>
      </c>
      <c r="AB1090" s="8">
        <v>0</v>
      </c>
      <c r="AC1090" s="9">
        <f t="shared" si="147"/>
        <v>80</v>
      </c>
      <c r="AD1090" s="12">
        <f t="shared" si="148"/>
        <v>0.48780487804878048</v>
      </c>
      <c r="AE1090" s="9" t="s">
        <v>35</v>
      </c>
      <c r="AF1090" s="8">
        <v>13</v>
      </c>
      <c r="AG1090" s="8">
        <v>7</v>
      </c>
      <c r="AH1090" s="8">
        <v>6</v>
      </c>
      <c r="AI1090" s="8">
        <v>0</v>
      </c>
      <c r="AJ1090" s="8">
        <v>0.53800000000000003</v>
      </c>
      <c r="AK1090" s="13">
        <f t="shared" si="142"/>
        <v>0.49207317073170731</v>
      </c>
      <c r="AL1090" s="13">
        <f t="shared" si="143"/>
        <v>4.5426829268292668E-2</v>
      </c>
      <c r="AM1090" s="14">
        <f t="shared" si="144"/>
        <v>3.6341463414634134</v>
      </c>
    </row>
    <row r="1091" spans="1:39" x14ac:dyDescent="0.2">
      <c r="A1091" s="8"/>
      <c r="B1091" s="8" t="s">
        <v>353</v>
      </c>
      <c r="C1091" s="8" t="s">
        <v>439</v>
      </c>
      <c r="D1091" s="9">
        <v>47</v>
      </c>
      <c r="E1091" s="10" t="s">
        <v>28</v>
      </c>
      <c r="F1091" s="10" t="s">
        <v>209</v>
      </c>
      <c r="G1091" s="10" t="s">
        <v>209</v>
      </c>
      <c r="H1091" s="11">
        <v>0.5</v>
      </c>
      <c r="I1091" s="9">
        <v>33</v>
      </c>
      <c r="J1091" s="9">
        <v>15</v>
      </c>
      <c r="K1091" s="9">
        <v>17</v>
      </c>
      <c r="L1091" s="9">
        <v>1</v>
      </c>
      <c r="M1091" s="9"/>
      <c r="N1091" s="9">
        <f t="shared" ref="N1091:N1154" si="149">2*J1091+L1091+M1091</f>
        <v>31</v>
      </c>
      <c r="O1091" s="12">
        <f t="shared" ref="O1091:O1154" si="150">N1091/SUM(J1091:M1091)/2</f>
        <v>0.46969696969696972</v>
      </c>
      <c r="P1091" s="9" t="s">
        <v>35</v>
      </c>
      <c r="Q1091" s="9"/>
      <c r="R1091" s="9"/>
      <c r="S1091" s="9"/>
      <c r="T1091" s="9"/>
      <c r="U1091" s="9"/>
      <c r="V1091" s="8"/>
      <c r="W1091" s="11">
        <v>0.5</v>
      </c>
      <c r="X1091" s="8">
        <v>82</v>
      </c>
      <c r="Y1091" s="8">
        <v>32</v>
      </c>
      <c r="Z1091" s="8">
        <v>34</v>
      </c>
      <c r="AA1091" s="8">
        <v>16</v>
      </c>
      <c r="AB1091" s="8">
        <v>0</v>
      </c>
      <c r="AC1091" s="9">
        <f t="shared" si="147"/>
        <v>80</v>
      </c>
      <c r="AD1091" s="12">
        <f t="shared" si="148"/>
        <v>0.48780487804878048</v>
      </c>
      <c r="AE1091" s="9" t="s">
        <v>35</v>
      </c>
      <c r="AF1091" s="8">
        <v>13</v>
      </c>
      <c r="AG1091" s="8">
        <v>7</v>
      </c>
      <c r="AH1091" s="8">
        <v>6</v>
      </c>
      <c r="AI1091" s="8">
        <v>0</v>
      </c>
      <c r="AJ1091" s="8">
        <v>0.53800000000000003</v>
      </c>
      <c r="AK1091" s="13">
        <f t="shared" ref="AK1091:AK1154" si="151">IF(X1091&lt;&gt;" ",(AD1091-$AO$1*(AD1091-W1091))*(H1091/W1091),$AO$2)</f>
        <v>0.49207317073170731</v>
      </c>
      <c r="AL1091" s="13">
        <f t="shared" ref="AL1091:AL1154" si="152">O1091-AK1091</f>
        <v>-2.2376201034737586E-2</v>
      </c>
      <c r="AM1091" s="14">
        <f t="shared" ref="AM1091:AM1154" si="153">N1091-AK1091*I1091*2</f>
        <v>-1.4768292682926827</v>
      </c>
    </row>
    <row r="1092" spans="1:39" x14ac:dyDescent="0.2">
      <c r="A1092" s="8"/>
      <c r="B1092" s="8" t="s">
        <v>374</v>
      </c>
      <c r="C1092" s="8" t="s">
        <v>439</v>
      </c>
      <c r="D1092" s="9">
        <v>53</v>
      </c>
      <c r="E1092" s="10" t="s">
        <v>28</v>
      </c>
      <c r="F1092" s="10" t="s">
        <v>411</v>
      </c>
      <c r="G1092" s="10" t="s">
        <v>411</v>
      </c>
      <c r="H1092" s="11">
        <v>0.5</v>
      </c>
      <c r="I1092" s="9">
        <v>82</v>
      </c>
      <c r="J1092" s="9">
        <v>32</v>
      </c>
      <c r="K1092" s="9">
        <v>40</v>
      </c>
      <c r="L1092" s="9">
        <v>10</v>
      </c>
      <c r="M1092" s="9"/>
      <c r="N1092" s="9">
        <f t="shared" si="149"/>
        <v>74</v>
      </c>
      <c r="O1092" s="12">
        <f t="shared" si="150"/>
        <v>0.45121951219512196</v>
      </c>
      <c r="P1092" s="9" t="s">
        <v>69</v>
      </c>
      <c r="Q1092" s="9"/>
      <c r="R1092" s="9"/>
      <c r="S1092" s="9"/>
      <c r="T1092" s="9"/>
      <c r="U1092" s="9"/>
      <c r="V1092" s="8"/>
      <c r="W1092" s="11">
        <v>0.5</v>
      </c>
      <c r="X1092" s="8">
        <v>82</v>
      </c>
      <c r="Y1092" s="8">
        <v>38</v>
      </c>
      <c r="Z1092" s="8">
        <v>32</v>
      </c>
      <c r="AA1092" s="8">
        <v>12</v>
      </c>
      <c r="AB1092" s="8">
        <v>0</v>
      </c>
      <c r="AC1092" s="9">
        <f t="shared" si="147"/>
        <v>88</v>
      </c>
      <c r="AD1092" s="12">
        <f t="shared" si="148"/>
        <v>0.53658536585365857</v>
      </c>
      <c r="AE1092" s="9" t="s">
        <v>72</v>
      </c>
      <c r="AF1092" s="8">
        <v>6</v>
      </c>
      <c r="AG1092" s="8">
        <v>2</v>
      </c>
      <c r="AH1092" s="8">
        <v>4</v>
      </c>
      <c r="AI1092" s="8">
        <v>0</v>
      </c>
      <c r="AJ1092" s="8">
        <v>0.33300000000000002</v>
      </c>
      <c r="AK1092" s="13">
        <f t="shared" si="151"/>
        <v>0.52378048780487807</v>
      </c>
      <c r="AL1092" s="13">
        <f t="shared" si="152"/>
        <v>-7.2560975609756106E-2</v>
      </c>
      <c r="AM1092" s="14">
        <f t="shared" si="153"/>
        <v>-11.900000000000006</v>
      </c>
    </row>
    <row r="1093" spans="1:39" x14ac:dyDescent="0.2">
      <c r="A1093" s="8"/>
      <c r="B1093" s="8" t="s">
        <v>367</v>
      </c>
      <c r="C1093" s="8" t="s">
        <v>439</v>
      </c>
      <c r="D1093" s="9">
        <v>46</v>
      </c>
      <c r="E1093" s="10" t="s">
        <v>28</v>
      </c>
      <c r="F1093" s="10" t="s">
        <v>41</v>
      </c>
      <c r="G1093" s="10" t="s">
        <v>41</v>
      </c>
      <c r="H1093" s="11">
        <v>0.5</v>
      </c>
      <c r="I1093" s="9">
        <v>82</v>
      </c>
      <c r="J1093" s="9">
        <v>30</v>
      </c>
      <c r="K1093" s="9">
        <v>44</v>
      </c>
      <c r="L1093" s="9">
        <v>8</v>
      </c>
      <c r="M1093" s="9"/>
      <c r="N1093" s="9">
        <f t="shared" si="149"/>
        <v>68</v>
      </c>
      <c r="O1093" s="12">
        <f t="shared" si="150"/>
        <v>0.41463414634146339</v>
      </c>
      <c r="P1093" s="9" t="s">
        <v>69</v>
      </c>
      <c r="Q1093" s="9"/>
      <c r="R1093" s="9"/>
      <c r="S1093" s="9"/>
      <c r="T1093" s="9"/>
      <c r="U1093" s="9"/>
      <c r="V1093" s="8"/>
      <c r="W1093" s="11">
        <v>0.5</v>
      </c>
      <c r="X1093" s="8">
        <v>82</v>
      </c>
      <c r="Y1093" s="8">
        <v>34</v>
      </c>
      <c r="Z1093" s="8">
        <v>36</v>
      </c>
      <c r="AA1093" s="8">
        <v>12</v>
      </c>
      <c r="AB1093" s="8">
        <v>0</v>
      </c>
      <c r="AC1093" s="9">
        <f t="shared" si="147"/>
        <v>80</v>
      </c>
      <c r="AD1093" s="12">
        <f t="shared" si="148"/>
        <v>0.48780487804878048</v>
      </c>
      <c r="AE1093" s="9" t="s">
        <v>39</v>
      </c>
      <c r="AF1093" s="8">
        <v>6</v>
      </c>
      <c r="AG1093" s="8">
        <v>2</v>
      </c>
      <c r="AH1093" s="8">
        <v>4</v>
      </c>
      <c r="AI1093" s="8">
        <v>0</v>
      </c>
      <c r="AJ1093" s="8">
        <v>0.33300000000000002</v>
      </c>
      <c r="AK1093" s="13">
        <f t="shared" si="151"/>
        <v>0.49207317073170731</v>
      </c>
      <c r="AL1093" s="13">
        <f t="shared" si="152"/>
        <v>-7.7439024390243916E-2</v>
      </c>
      <c r="AM1093" s="14">
        <f t="shared" si="153"/>
        <v>-12.700000000000003</v>
      </c>
    </row>
    <row r="1094" spans="1:39" x14ac:dyDescent="0.2">
      <c r="A1094" s="8"/>
      <c r="B1094" s="8" t="s">
        <v>443</v>
      </c>
      <c r="C1094" s="8" t="s">
        <v>439</v>
      </c>
      <c r="D1094" s="9">
        <v>41</v>
      </c>
      <c r="E1094" s="10" t="s">
        <v>28</v>
      </c>
      <c r="F1094" s="10" t="s">
        <v>233</v>
      </c>
      <c r="G1094" s="10" t="s">
        <v>233</v>
      </c>
      <c r="H1094" s="11">
        <v>0.5</v>
      </c>
      <c r="I1094" s="9">
        <v>82</v>
      </c>
      <c r="J1094" s="9">
        <v>35</v>
      </c>
      <c r="K1094" s="9">
        <v>40</v>
      </c>
      <c r="L1094" s="9">
        <v>7</v>
      </c>
      <c r="M1094" s="9"/>
      <c r="N1094" s="9">
        <f t="shared" si="149"/>
        <v>77</v>
      </c>
      <c r="O1094" s="12">
        <f t="shared" si="150"/>
        <v>0.46951219512195119</v>
      </c>
      <c r="P1094" s="9" t="s">
        <v>35</v>
      </c>
      <c r="Q1094" s="9"/>
      <c r="R1094" s="9"/>
      <c r="S1094" s="9"/>
      <c r="T1094" s="9"/>
      <c r="U1094" s="9"/>
      <c r="V1094" s="8"/>
      <c r="W1094" s="11">
        <v>0.5</v>
      </c>
      <c r="X1094" s="8">
        <v>82</v>
      </c>
      <c r="Y1094" s="8">
        <v>32</v>
      </c>
      <c r="Z1094" s="8">
        <v>35</v>
      </c>
      <c r="AA1094" s="8">
        <v>15</v>
      </c>
      <c r="AB1094" s="8">
        <v>0</v>
      </c>
      <c r="AC1094" s="9">
        <f t="shared" si="147"/>
        <v>79</v>
      </c>
      <c r="AD1094" s="12">
        <f t="shared" si="148"/>
        <v>0.48170731707317072</v>
      </c>
      <c r="AE1094" s="9" t="s">
        <v>39</v>
      </c>
      <c r="AF1094" s="8">
        <v>6</v>
      </c>
      <c r="AG1094" s="8">
        <v>2</v>
      </c>
      <c r="AH1094" s="8">
        <v>4</v>
      </c>
      <c r="AI1094" s="8">
        <v>0</v>
      </c>
      <c r="AJ1094" s="8">
        <v>0.33300000000000002</v>
      </c>
      <c r="AK1094" s="13">
        <f t="shared" si="151"/>
        <v>0.48810975609756097</v>
      </c>
      <c r="AL1094" s="13">
        <f t="shared" si="152"/>
        <v>-1.8597560975609773E-2</v>
      </c>
      <c r="AM1094" s="14">
        <f t="shared" si="153"/>
        <v>-3.0499999999999972</v>
      </c>
    </row>
    <row r="1095" spans="1:39" x14ac:dyDescent="0.2">
      <c r="A1095" s="8"/>
      <c r="B1095" s="8" t="s">
        <v>359</v>
      </c>
      <c r="C1095" s="8" t="s">
        <v>439</v>
      </c>
      <c r="D1095" s="9">
        <v>44</v>
      </c>
      <c r="E1095" s="10" t="s">
        <v>28</v>
      </c>
      <c r="F1095" s="10" t="s">
        <v>267</v>
      </c>
      <c r="G1095" s="10" t="s">
        <v>267</v>
      </c>
      <c r="H1095" s="11">
        <v>0.5</v>
      </c>
      <c r="I1095" s="9">
        <v>82</v>
      </c>
      <c r="J1095" s="9">
        <v>33</v>
      </c>
      <c r="K1095" s="9">
        <v>40</v>
      </c>
      <c r="L1095" s="9">
        <v>9</v>
      </c>
      <c r="M1095" s="9"/>
      <c r="N1095" s="9">
        <f t="shared" si="149"/>
        <v>75</v>
      </c>
      <c r="O1095" s="12">
        <f t="shared" si="150"/>
        <v>0.45731707317073172</v>
      </c>
      <c r="P1095" s="9" t="s">
        <v>72</v>
      </c>
      <c r="Q1095" s="9"/>
      <c r="R1095" s="9"/>
      <c r="S1095" s="9"/>
      <c r="T1095" s="9"/>
      <c r="U1095" s="9"/>
      <c r="V1095" s="8"/>
      <c r="W1095" s="11">
        <v>0.5</v>
      </c>
      <c r="X1095" s="8">
        <v>82</v>
      </c>
      <c r="Y1095" s="8">
        <v>39</v>
      </c>
      <c r="Z1095" s="8">
        <v>32</v>
      </c>
      <c r="AA1095" s="8">
        <v>11</v>
      </c>
      <c r="AB1095" s="8">
        <v>0</v>
      </c>
      <c r="AC1095" s="9">
        <f t="shared" si="147"/>
        <v>89</v>
      </c>
      <c r="AD1095" s="12">
        <f t="shared" si="148"/>
        <v>0.54268292682926833</v>
      </c>
      <c r="AE1095" s="9" t="s">
        <v>35</v>
      </c>
      <c r="AF1095" s="8">
        <v>6</v>
      </c>
      <c r="AG1095" s="8">
        <v>2</v>
      </c>
      <c r="AH1095" s="8">
        <v>4</v>
      </c>
      <c r="AI1095" s="8">
        <v>0</v>
      </c>
      <c r="AJ1095" s="8">
        <v>0.33300000000000002</v>
      </c>
      <c r="AK1095" s="13">
        <f t="shared" si="151"/>
        <v>0.52774390243902447</v>
      </c>
      <c r="AL1095" s="13">
        <f t="shared" si="152"/>
        <v>-7.0426829268292745E-2</v>
      </c>
      <c r="AM1095" s="14">
        <f t="shared" si="153"/>
        <v>-11.550000000000011</v>
      </c>
    </row>
    <row r="1096" spans="1:39" x14ac:dyDescent="0.2">
      <c r="A1096" s="8"/>
      <c r="B1096" s="8" t="s">
        <v>382</v>
      </c>
      <c r="C1096" s="8" t="s">
        <v>444</v>
      </c>
      <c r="D1096" s="9">
        <v>45</v>
      </c>
      <c r="E1096" s="10" t="s">
        <v>28</v>
      </c>
      <c r="F1096" s="10" t="s">
        <v>68</v>
      </c>
      <c r="G1096" s="10" t="s">
        <v>68</v>
      </c>
      <c r="H1096" s="11">
        <v>0.5</v>
      </c>
      <c r="I1096" s="9">
        <v>82</v>
      </c>
      <c r="J1096" s="9">
        <v>39</v>
      </c>
      <c r="K1096" s="9">
        <v>30</v>
      </c>
      <c r="L1096" s="9">
        <v>13</v>
      </c>
      <c r="M1096" s="9"/>
      <c r="N1096" s="9">
        <f t="shared" si="149"/>
        <v>91</v>
      </c>
      <c r="O1096" s="12">
        <f t="shared" si="150"/>
        <v>0.55487804878048785</v>
      </c>
      <c r="P1096" s="9" t="s">
        <v>43</v>
      </c>
      <c r="Q1096" s="9">
        <v>6</v>
      </c>
      <c r="R1096" s="9">
        <v>2</v>
      </c>
      <c r="S1096" s="9">
        <v>4</v>
      </c>
      <c r="T1096" s="9">
        <v>0</v>
      </c>
      <c r="U1096" s="9">
        <v>0.33300000000000002</v>
      </c>
      <c r="V1096" s="8" t="s">
        <v>99</v>
      </c>
      <c r="W1096" s="11">
        <v>0.5</v>
      </c>
      <c r="X1096" s="8">
        <v>82</v>
      </c>
      <c r="Y1096" s="8">
        <v>26</v>
      </c>
      <c r="Z1096" s="8">
        <v>47</v>
      </c>
      <c r="AA1096" s="8">
        <v>9</v>
      </c>
      <c r="AB1096" s="8">
        <v>0</v>
      </c>
      <c r="AC1096" s="9">
        <f t="shared" si="147"/>
        <v>61</v>
      </c>
      <c r="AD1096" s="12">
        <f t="shared" si="148"/>
        <v>0.37195121951219512</v>
      </c>
      <c r="AE1096" s="9" t="s">
        <v>69</v>
      </c>
      <c r="AF1096" s="8"/>
      <c r="AG1096" s="8"/>
      <c r="AH1096" s="8"/>
      <c r="AI1096" s="8"/>
      <c r="AJ1096" s="8"/>
      <c r="AK1096" s="13">
        <f t="shared" si="151"/>
        <v>0.41676829268292681</v>
      </c>
      <c r="AL1096" s="13">
        <f t="shared" si="152"/>
        <v>0.13810975609756104</v>
      </c>
      <c r="AM1096" s="14">
        <f t="shared" si="153"/>
        <v>22.650000000000006</v>
      </c>
    </row>
    <row r="1097" spans="1:39" x14ac:dyDescent="0.2">
      <c r="A1097" s="8"/>
      <c r="B1097" s="8" t="s">
        <v>445</v>
      </c>
      <c r="C1097" s="8" t="s">
        <v>444</v>
      </c>
      <c r="D1097" s="9">
        <v>37</v>
      </c>
      <c r="E1097" s="10" t="s">
        <v>28</v>
      </c>
      <c r="F1097" s="10" t="s">
        <v>225</v>
      </c>
      <c r="G1097" s="10" t="s">
        <v>225</v>
      </c>
      <c r="H1097" s="11">
        <v>0.5</v>
      </c>
      <c r="I1097" s="9">
        <v>82</v>
      </c>
      <c r="J1097" s="9">
        <v>36</v>
      </c>
      <c r="K1097" s="9">
        <v>29</v>
      </c>
      <c r="L1097" s="9">
        <v>17</v>
      </c>
      <c r="M1097" s="9"/>
      <c r="N1097" s="9">
        <f t="shared" si="149"/>
        <v>89</v>
      </c>
      <c r="O1097" s="12">
        <f t="shared" si="150"/>
        <v>0.54268292682926833</v>
      </c>
      <c r="P1097" s="9" t="s">
        <v>39</v>
      </c>
      <c r="Q1097" s="9">
        <v>15</v>
      </c>
      <c r="R1097" s="9">
        <v>10</v>
      </c>
      <c r="S1097" s="9">
        <v>5</v>
      </c>
      <c r="T1097" s="9">
        <v>0</v>
      </c>
      <c r="U1097" s="9">
        <v>0.66700000000000004</v>
      </c>
      <c r="V1097" s="8"/>
      <c r="W1097" s="11">
        <v>0.5</v>
      </c>
      <c r="X1097" s="8">
        <v>82</v>
      </c>
      <c r="Y1097" s="8">
        <v>40</v>
      </c>
      <c r="Z1097" s="8">
        <v>30</v>
      </c>
      <c r="AA1097" s="8">
        <v>12</v>
      </c>
      <c r="AB1097" s="8">
        <v>0</v>
      </c>
      <c r="AC1097" s="9">
        <f t="shared" si="147"/>
        <v>92</v>
      </c>
      <c r="AD1097" s="12">
        <f t="shared" si="148"/>
        <v>0.56097560975609762</v>
      </c>
      <c r="AE1097" s="9" t="s">
        <v>30</v>
      </c>
      <c r="AF1097" s="8">
        <v>12</v>
      </c>
      <c r="AG1097" s="8">
        <v>5</v>
      </c>
      <c r="AH1097" s="8">
        <v>7</v>
      </c>
      <c r="AI1097" s="8">
        <v>0</v>
      </c>
      <c r="AJ1097" s="8">
        <v>0.41699999999999998</v>
      </c>
      <c r="AK1097" s="13">
        <f t="shared" si="151"/>
        <v>0.53963414634146345</v>
      </c>
      <c r="AL1097" s="13">
        <f t="shared" si="152"/>
        <v>3.0487804878048808E-3</v>
      </c>
      <c r="AM1097" s="14">
        <f t="shared" si="153"/>
        <v>0.5</v>
      </c>
    </row>
    <row r="1098" spans="1:39" x14ac:dyDescent="0.2">
      <c r="A1098" s="8"/>
      <c r="B1098" s="8" t="s">
        <v>432</v>
      </c>
      <c r="C1098" s="8" t="s">
        <v>444</v>
      </c>
      <c r="D1098" s="9">
        <v>31</v>
      </c>
      <c r="E1098" s="10" t="s">
        <v>28</v>
      </c>
      <c r="F1098" s="10" t="s">
        <v>305</v>
      </c>
      <c r="G1098" s="10" t="s">
        <v>305</v>
      </c>
      <c r="H1098" s="11">
        <v>0.5</v>
      </c>
      <c r="I1098" s="9">
        <v>82</v>
      </c>
      <c r="J1098" s="9">
        <v>33</v>
      </c>
      <c r="K1098" s="9">
        <v>41</v>
      </c>
      <c r="L1098" s="9">
        <v>8</v>
      </c>
      <c r="M1098" s="9"/>
      <c r="N1098" s="9">
        <f t="shared" si="149"/>
        <v>74</v>
      </c>
      <c r="O1098" s="12">
        <f t="shared" si="150"/>
        <v>0.45121951219512196</v>
      </c>
      <c r="P1098" s="9" t="s">
        <v>69</v>
      </c>
      <c r="Q1098" s="9"/>
      <c r="R1098" s="9"/>
      <c r="S1098" s="9"/>
      <c r="T1098" s="9"/>
      <c r="U1098" s="9"/>
      <c r="V1098" s="8"/>
      <c r="W1098" s="11">
        <v>0.5</v>
      </c>
      <c r="X1098" s="8">
        <v>82</v>
      </c>
      <c r="Y1098" s="8">
        <v>32</v>
      </c>
      <c r="Z1098" s="8">
        <v>39</v>
      </c>
      <c r="AA1098" s="8">
        <v>11</v>
      </c>
      <c r="AB1098" s="8">
        <v>0</v>
      </c>
      <c r="AC1098" s="9">
        <f t="shared" si="147"/>
        <v>75</v>
      </c>
      <c r="AD1098" s="12">
        <f t="shared" si="148"/>
        <v>0.45731707317073172</v>
      </c>
      <c r="AE1098" s="9" t="s">
        <v>72</v>
      </c>
      <c r="AF1098" s="8"/>
      <c r="AG1098" s="8"/>
      <c r="AH1098" s="8"/>
      <c r="AI1098" s="8"/>
      <c r="AJ1098" s="8"/>
      <c r="AK1098" s="13">
        <f t="shared" si="151"/>
        <v>0.47225609756097564</v>
      </c>
      <c r="AL1098" s="13">
        <f t="shared" si="152"/>
        <v>-2.1036585365853677E-2</v>
      </c>
      <c r="AM1098" s="14">
        <f t="shared" si="153"/>
        <v>-3.4500000000000028</v>
      </c>
    </row>
    <row r="1099" spans="1:39" x14ac:dyDescent="0.2">
      <c r="A1099" s="8"/>
      <c r="B1099" s="8" t="s">
        <v>385</v>
      </c>
      <c r="C1099" s="8" t="s">
        <v>444</v>
      </c>
      <c r="D1099" s="9">
        <v>41</v>
      </c>
      <c r="E1099" s="10" t="s">
        <v>28</v>
      </c>
      <c r="F1099" s="10" t="s">
        <v>240</v>
      </c>
      <c r="G1099" s="10" t="s">
        <v>240</v>
      </c>
      <c r="H1099" s="11">
        <v>0.5</v>
      </c>
      <c r="I1099" s="9">
        <v>82</v>
      </c>
      <c r="J1099" s="9">
        <v>26</v>
      </c>
      <c r="K1099" s="9">
        <v>41</v>
      </c>
      <c r="L1099" s="9">
        <v>15</v>
      </c>
      <c r="M1099" s="9"/>
      <c r="N1099" s="9">
        <f t="shared" si="149"/>
        <v>67</v>
      </c>
      <c r="O1099" s="12">
        <f t="shared" si="150"/>
        <v>0.40853658536585363</v>
      </c>
      <c r="P1099" s="9" t="s">
        <v>72</v>
      </c>
      <c r="Q1099" s="9"/>
      <c r="R1099" s="9"/>
      <c r="S1099" s="9"/>
      <c r="T1099" s="9"/>
      <c r="U1099" s="9"/>
      <c r="V1099" s="8"/>
      <c r="W1099" s="11">
        <v>0.5</v>
      </c>
      <c r="X1099" s="8">
        <v>82</v>
      </c>
      <c r="Y1099" s="8">
        <v>32</v>
      </c>
      <c r="Z1099" s="8">
        <v>41</v>
      </c>
      <c r="AA1099" s="8">
        <v>9</v>
      </c>
      <c r="AB1099" s="8">
        <v>0</v>
      </c>
      <c r="AC1099" s="9">
        <f t="shared" si="147"/>
        <v>73</v>
      </c>
      <c r="AD1099" s="12">
        <f t="shared" si="148"/>
        <v>0.4451219512195122</v>
      </c>
      <c r="AE1099" s="9" t="s">
        <v>72</v>
      </c>
      <c r="AF1099" s="8"/>
      <c r="AG1099" s="8"/>
      <c r="AH1099" s="8"/>
      <c r="AI1099" s="8"/>
      <c r="AJ1099" s="8"/>
      <c r="AK1099" s="13">
        <f t="shared" si="151"/>
        <v>0.46432926829268295</v>
      </c>
      <c r="AL1099" s="13">
        <f t="shared" si="152"/>
        <v>-5.5792682926829318E-2</v>
      </c>
      <c r="AM1099" s="14">
        <f t="shared" si="153"/>
        <v>-9.1500000000000057</v>
      </c>
    </row>
    <row r="1100" spans="1:39" x14ac:dyDescent="0.2">
      <c r="A1100" s="8"/>
      <c r="B1100" s="8" t="s">
        <v>428</v>
      </c>
      <c r="C1100" s="8" t="s">
        <v>444</v>
      </c>
      <c r="D1100" s="9">
        <v>38</v>
      </c>
      <c r="E1100" s="10" t="s">
        <v>28</v>
      </c>
      <c r="F1100" s="10" t="s">
        <v>84</v>
      </c>
      <c r="G1100" s="10" t="s">
        <v>84</v>
      </c>
      <c r="H1100" s="11">
        <v>0.5</v>
      </c>
      <c r="I1100" s="9">
        <v>82</v>
      </c>
      <c r="J1100" s="9">
        <v>30</v>
      </c>
      <c r="K1100" s="9">
        <v>39</v>
      </c>
      <c r="L1100" s="9">
        <v>13</v>
      </c>
      <c r="M1100" s="9"/>
      <c r="N1100" s="9">
        <f t="shared" si="149"/>
        <v>73</v>
      </c>
      <c r="O1100" s="12">
        <f t="shared" si="150"/>
        <v>0.4451219512195122</v>
      </c>
      <c r="P1100" s="9" t="s">
        <v>72</v>
      </c>
      <c r="Q1100" s="9"/>
      <c r="R1100" s="9"/>
      <c r="S1100" s="9"/>
      <c r="T1100" s="9"/>
      <c r="U1100" s="9"/>
      <c r="V1100" s="8"/>
      <c r="W1100" s="11">
        <v>0.5</v>
      </c>
      <c r="X1100" s="8">
        <v>82</v>
      </c>
      <c r="Y1100" s="8">
        <v>34</v>
      </c>
      <c r="Z1100" s="8">
        <v>35</v>
      </c>
      <c r="AA1100" s="8">
        <v>13</v>
      </c>
      <c r="AB1100" s="8">
        <v>0</v>
      </c>
      <c r="AC1100" s="9">
        <f t="shared" si="147"/>
        <v>81</v>
      </c>
      <c r="AD1100" s="12">
        <f t="shared" si="148"/>
        <v>0.49390243902439024</v>
      </c>
      <c r="AE1100" s="9" t="s">
        <v>72</v>
      </c>
      <c r="AF1100" s="8">
        <v>6</v>
      </c>
      <c r="AG1100" s="8">
        <v>2</v>
      </c>
      <c r="AH1100" s="8">
        <v>4</v>
      </c>
      <c r="AI1100" s="8">
        <v>0</v>
      </c>
      <c r="AJ1100" s="8">
        <v>0.33300000000000002</v>
      </c>
      <c r="AK1100" s="13">
        <f t="shared" si="151"/>
        <v>0.49603658536585366</v>
      </c>
      <c r="AL1100" s="13">
        <f t="shared" si="152"/>
        <v>-5.0914634146341453E-2</v>
      </c>
      <c r="AM1100" s="14">
        <f t="shared" si="153"/>
        <v>-8.3499999999999943</v>
      </c>
    </row>
    <row r="1101" spans="1:39" x14ac:dyDescent="0.2">
      <c r="A1101" s="8"/>
      <c r="B1101" s="8" t="s">
        <v>424</v>
      </c>
      <c r="C1101" s="8" t="s">
        <v>444</v>
      </c>
      <c r="D1101" s="9">
        <v>36</v>
      </c>
      <c r="E1101" s="10" t="s">
        <v>28</v>
      </c>
      <c r="F1101" s="10" t="s">
        <v>308</v>
      </c>
      <c r="G1101" s="10" t="s">
        <v>308</v>
      </c>
      <c r="H1101" s="11">
        <v>0.5</v>
      </c>
      <c r="I1101" s="9">
        <v>82</v>
      </c>
      <c r="J1101" s="9">
        <v>39</v>
      </c>
      <c r="K1101" s="9">
        <v>26</v>
      </c>
      <c r="L1101" s="9">
        <v>17</v>
      </c>
      <c r="M1101" s="9"/>
      <c r="N1101" s="9">
        <f t="shared" si="149"/>
        <v>95</v>
      </c>
      <c r="O1101" s="12">
        <f t="shared" si="150"/>
        <v>0.57926829268292679</v>
      </c>
      <c r="P1101" s="9" t="s">
        <v>30</v>
      </c>
      <c r="Q1101" s="9">
        <v>7</v>
      </c>
      <c r="R1101" s="9">
        <v>3</v>
      </c>
      <c r="S1101" s="9">
        <v>4</v>
      </c>
      <c r="T1101" s="9">
        <v>0</v>
      </c>
      <c r="U1101" s="9">
        <v>0.42899999999999999</v>
      </c>
      <c r="V1101" s="8"/>
      <c r="W1101" s="11">
        <v>0.5</v>
      </c>
      <c r="X1101" s="8">
        <v>82</v>
      </c>
      <c r="Y1101" s="8">
        <v>49</v>
      </c>
      <c r="Z1101" s="8">
        <v>24</v>
      </c>
      <c r="AA1101" s="8">
        <v>9</v>
      </c>
      <c r="AB1101" s="8">
        <v>0</v>
      </c>
      <c r="AC1101" s="9">
        <f t="shared" si="147"/>
        <v>107</v>
      </c>
      <c r="AD1101" s="12">
        <f t="shared" si="148"/>
        <v>0.65243902439024393</v>
      </c>
      <c r="AE1101" s="9" t="s">
        <v>30</v>
      </c>
      <c r="AF1101" s="8">
        <v>17</v>
      </c>
      <c r="AG1101" s="8">
        <v>10</v>
      </c>
      <c r="AH1101" s="8">
        <v>7</v>
      </c>
      <c r="AI1101" s="8">
        <v>0</v>
      </c>
      <c r="AJ1101" s="8">
        <v>0.58799999999999997</v>
      </c>
      <c r="AK1101" s="13">
        <f t="shared" si="151"/>
        <v>0.59908536585365857</v>
      </c>
      <c r="AL1101" s="13">
        <f t="shared" si="152"/>
        <v>-1.981707317073178E-2</v>
      </c>
      <c r="AM1101" s="14">
        <f t="shared" si="153"/>
        <v>-3.25</v>
      </c>
    </row>
    <row r="1102" spans="1:39" x14ac:dyDescent="0.2">
      <c r="A1102" s="8"/>
      <c r="B1102" s="8" t="s">
        <v>429</v>
      </c>
      <c r="C1102" s="8" t="s">
        <v>444</v>
      </c>
      <c r="D1102" s="9"/>
      <c r="E1102" s="10" t="s">
        <v>28</v>
      </c>
      <c r="F1102" s="10" t="s">
        <v>201</v>
      </c>
      <c r="G1102" s="10" t="s">
        <v>201</v>
      </c>
      <c r="H1102" s="11">
        <v>0.5</v>
      </c>
      <c r="I1102" s="9">
        <v>82</v>
      </c>
      <c r="J1102" s="9">
        <v>49</v>
      </c>
      <c r="K1102" s="9">
        <v>22</v>
      </c>
      <c r="L1102" s="9">
        <v>11</v>
      </c>
      <c r="M1102" s="9"/>
      <c r="N1102" s="9">
        <f t="shared" si="149"/>
        <v>109</v>
      </c>
      <c r="O1102" s="12">
        <f t="shared" si="150"/>
        <v>0.66463414634146345</v>
      </c>
      <c r="P1102" s="9" t="s">
        <v>30</v>
      </c>
      <c r="Q1102" s="9">
        <v>17</v>
      </c>
      <c r="R1102" s="9">
        <v>10</v>
      </c>
      <c r="S1102" s="9">
        <v>7</v>
      </c>
      <c r="T1102" s="9">
        <v>0</v>
      </c>
      <c r="U1102" s="9">
        <v>0.58799999999999997</v>
      </c>
      <c r="V1102" s="8"/>
      <c r="W1102" s="11">
        <v>0.5</v>
      </c>
      <c r="X1102" s="8">
        <v>82</v>
      </c>
      <c r="Y1102" s="8">
        <v>48</v>
      </c>
      <c r="Z1102" s="8">
        <v>26</v>
      </c>
      <c r="AA1102" s="8">
        <v>8</v>
      </c>
      <c r="AB1102" s="8">
        <v>0</v>
      </c>
      <c r="AC1102" s="9">
        <f t="shared" si="147"/>
        <v>104</v>
      </c>
      <c r="AD1102" s="12">
        <f t="shared" si="148"/>
        <v>0.63414634146341464</v>
      </c>
      <c r="AE1102" s="9" t="s">
        <v>30</v>
      </c>
      <c r="AF1102" s="8">
        <v>7</v>
      </c>
      <c r="AG1102" s="8">
        <v>3</v>
      </c>
      <c r="AH1102" s="8">
        <v>4</v>
      </c>
      <c r="AI1102" s="8">
        <v>0</v>
      </c>
      <c r="AJ1102" s="8">
        <v>0.42899999999999999</v>
      </c>
      <c r="AK1102" s="13">
        <f t="shared" si="151"/>
        <v>0.58719512195121948</v>
      </c>
      <c r="AL1102" s="13">
        <f t="shared" si="152"/>
        <v>7.7439024390243971E-2</v>
      </c>
      <c r="AM1102" s="14">
        <f t="shared" si="153"/>
        <v>12.700000000000003</v>
      </c>
    </row>
    <row r="1103" spans="1:39" x14ac:dyDescent="0.2">
      <c r="A1103" s="8"/>
      <c r="B1103" s="8" t="s">
        <v>210</v>
      </c>
      <c r="C1103" s="8" t="s">
        <v>444</v>
      </c>
      <c r="D1103" s="9">
        <v>64</v>
      </c>
      <c r="E1103" s="10" t="s">
        <v>28</v>
      </c>
      <c r="F1103" s="10" t="s">
        <v>87</v>
      </c>
      <c r="G1103" s="10" t="s">
        <v>87</v>
      </c>
      <c r="H1103" s="11">
        <v>0.5</v>
      </c>
      <c r="I1103" s="9">
        <v>82</v>
      </c>
      <c r="J1103" s="9">
        <v>44</v>
      </c>
      <c r="K1103" s="9">
        <v>23</v>
      </c>
      <c r="L1103" s="9">
        <v>15</v>
      </c>
      <c r="M1103" s="9"/>
      <c r="N1103" s="9">
        <f t="shared" si="149"/>
        <v>103</v>
      </c>
      <c r="O1103" s="12">
        <f t="shared" si="150"/>
        <v>0.62804878048780488</v>
      </c>
      <c r="P1103" s="9" t="s">
        <v>43</v>
      </c>
      <c r="Q1103" s="9">
        <v>22</v>
      </c>
      <c r="R1103" s="9">
        <v>16</v>
      </c>
      <c r="S1103" s="9">
        <v>6</v>
      </c>
      <c r="T1103" s="9">
        <v>0</v>
      </c>
      <c r="U1103" s="9">
        <v>0.72699999999999998</v>
      </c>
      <c r="V1103" s="8" t="s">
        <v>44</v>
      </c>
      <c r="W1103" s="11">
        <v>0.5</v>
      </c>
      <c r="X1103" s="8">
        <v>82</v>
      </c>
      <c r="Y1103" s="8">
        <v>38</v>
      </c>
      <c r="Z1103" s="8">
        <v>26</v>
      </c>
      <c r="AA1103" s="8">
        <v>18</v>
      </c>
      <c r="AB1103" s="8">
        <v>0</v>
      </c>
      <c r="AC1103" s="9">
        <f t="shared" si="147"/>
        <v>94</v>
      </c>
      <c r="AD1103" s="12">
        <f t="shared" si="148"/>
        <v>0.57317073170731703</v>
      </c>
      <c r="AE1103" s="9" t="s">
        <v>43</v>
      </c>
      <c r="AF1103" s="8">
        <v>20</v>
      </c>
      <c r="AG1103" s="8">
        <v>16</v>
      </c>
      <c r="AH1103" s="8">
        <v>4</v>
      </c>
      <c r="AI1103" s="8">
        <v>0</v>
      </c>
      <c r="AJ1103" s="8">
        <v>0.8</v>
      </c>
      <c r="AK1103" s="13">
        <f t="shared" si="151"/>
        <v>0.54756097560975603</v>
      </c>
      <c r="AL1103" s="13">
        <f t="shared" si="152"/>
        <v>8.0487804878048852E-2</v>
      </c>
      <c r="AM1103" s="14">
        <f t="shared" si="153"/>
        <v>13.200000000000017</v>
      </c>
    </row>
    <row r="1104" spans="1:39" x14ac:dyDescent="0.2">
      <c r="A1104" s="8"/>
      <c r="B1104" s="8" t="s">
        <v>422</v>
      </c>
      <c r="C1104" s="8" t="s">
        <v>444</v>
      </c>
      <c r="D1104" s="9">
        <v>47</v>
      </c>
      <c r="E1104" s="10" t="s">
        <v>28</v>
      </c>
      <c r="F1104" s="10" t="s">
        <v>303</v>
      </c>
      <c r="G1104" s="10" t="s">
        <v>303</v>
      </c>
      <c r="H1104" s="11">
        <v>0.5</v>
      </c>
      <c r="I1104" s="9">
        <v>82</v>
      </c>
      <c r="J1104" s="9">
        <v>35</v>
      </c>
      <c r="K1104" s="9">
        <v>37</v>
      </c>
      <c r="L1104" s="9">
        <v>10</v>
      </c>
      <c r="M1104" s="9"/>
      <c r="N1104" s="9">
        <f t="shared" si="149"/>
        <v>80</v>
      </c>
      <c r="O1104" s="12">
        <f t="shared" si="150"/>
        <v>0.48780487804878048</v>
      </c>
      <c r="P1104" s="9" t="s">
        <v>39</v>
      </c>
      <c r="Q1104" s="9">
        <v>12</v>
      </c>
      <c r="R1104" s="9">
        <v>5</v>
      </c>
      <c r="S1104" s="9">
        <v>7</v>
      </c>
      <c r="T1104" s="9">
        <v>0</v>
      </c>
      <c r="U1104" s="9">
        <v>0.41699999999999998</v>
      </c>
      <c r="V1104" s="8"/>
      <c r="W1104" s="11">
        <v>0.5</v>
      </c>
      <c r="X1104" s="8">
        <v>82</v>
      </c>
      <c r="Y1104" s="8">
        <v>36</v>
      </c>
      <c r="Z1104" s="8">
        <v>37</v>
      </c>
      <c r="AA1104" s="8">
        <v>9</v>
      </c>
      <c r="AB1104" s="8">
        <v>0</v>
      </c>
      <c r="AC1104" s="9">
        <f t="shared" si="147"/>
        <v>81</v>
      </c>
      <c r="AD1104" s="12">
        <f t="shared" si="148"/>
        <v>0.49390243902439024</v>
      </c>
      <c r="AE1104" s="9" t="s">
        <v>39</v>
      </c>
      <c r="AF1104" s="8">
        <v>12</v>
      </c>
      <c r="AG1104" s="8">
        <v>5</v>
      </c>
      <c r="AH1104" s="8">
        <v>7</v>
      </c>
      <c r="AI1104" s="8">
        <v>0</v>
      </c>
      <c r="AJ1104" s="8">
        <v>0.41699999999999998</v>
      </c>
      <c r="AK1104" s="13">
        <f t="shared" si="151"/>
        <v>0.49603658536585366</v>
      </c>
      <c r="AL1104" s="13">
        <f t="shared" si="152"/>
        <v>-8.231707317073178E-3</v>
      </c>
      <c r="AM1104" s="14">
        <f t="shared" si="153"/>
        <v>-1.3499999999999943</v>
      </c>
    </row>
    <row r="1105" spans="1:39" x14ac:dyDescent="0.2">
      <c r="A1105" s="8"/>
      <c r="B1105" s="8" t="s">
        <v>336</v>
      </c>
      <c r="C1105" s="8" t="s">
        <v>444</v>
      </c>
      <c r="D1105" s="9">
        <v>55</v>
      </c>
      <c r="E1105" s="10" t="s">
        <v>28</v>
      </c>
      <c r="F1105" s="10" t="s">
        <v>413</v>
      </c>
      <c r="G1105" s="10" t="s">
        <v>413</v>
      </c>
      <c r="H1105" s="11">
        <v>0.5</v>
      </c>
      <c r="I1105" s="9">
        <v>59</v>
      </c>
      <c r="J1105" s="9">
        <v>17</v>
      </c>
      <c r="K1105" s="9">
        <v>31</v>
      </c>
      <c r="L1105" s="9">
        <v>11</v>
      </c>
      <c r="M1105" s="9"/>
      <c r="N1105" s="9">
        <f t="shared" si="149"/>
        <v>45</v>
      </c>
      <c r="O1105" s="12">
        <f t="shared" si="150"/>
        <v>0.38135593220338981</v>
      </c>
      <c r="P1105" s="9" t="s">
        <v>69</v>
      </c>
      <c r="Q1105" s="9"/>
      <c r="R1105" s="9"/>
      <c r="S1105" s="9"/>
      <c r="T1105" s="9"/>
      <c r="U1105" s="9"/>
      <c r="V1105" s="8"/>
      <c r="W1105" s="11">
        <v>0.5</v>
      </c>
      <c r="X1105" s="8">
        <v>82</v>
      </c>
      <c r="Y1105" s="8">
        <v>35</v>
      </c>
      <c r="Z1105" s="8">
        <v>28</v>
      </c>
      <c r="AA1105" s="8">
        <v>19</v>
      </c>
      <c r="AB1105" s="8">
        <v>0</v>
      </c>
      <c r="AC1105" s="9">
        <f t="shared" si="147"/>
        <v>89</v>
      </c>
      <c r="AD1105" s="12">
        <f t="shared" si="148"/>
        <v>0.54268292682926833</v>
      </c>
      <c r="AE1105" s="9" t="s">
        <v>39</v>
      </c>
      <c r="AF1105" s="8">
        <v>5</v>
      </c>
      <c r="AG1105" s="8">
        <v>1</v>
      </c>
      <c r="AH1105" s="8">
        <v>4</v>
      </c>
      <c r="AI1105" s="8">
        <v>0</v>
      </c>
      <c r="AJ1105" s="8">
        <v>0.2</v>
      </c>
      <c r="AK1105" s="13">
        <f t="shared" si="151"/>
        <v>0.52774390243902447</v>
      </c>
      <c r="AL1105" s="13">
        <f t="shared" si="152"/>
        <v>-0.14638797023563466</v>
      </c>
      <c r="AM1105" s="14">
        <f t="shared" si="153"/>
        <v>-17.273780487804885</v>
      </c>
    </row>
    <row r="1106" spans="1:39" x14ac:dyDescent="0.2">
      <c r="A1106" s="8"/>
      <c r="B1106" s="8" t="s">
        <v>430</v>
      </c>
      <c r="C1106" s="8" t="s">
        <v>444</v>
      </c>
      <c r="D1106" s="9">
        <v>43</v>
      </c>
      <c r="E1106" s="10" t="s">
        <v>28</v>
      </c>
      <c r="F1106" s="10" t="s">
        <v>413</v>
      </c>
      <c r="G1106" s="10" t="s">
        <v>413</v>
      </c>
      <c r="H1106" s="11">
        <v>0.5</v>
      </c>
      <c r="I1106" s="9">
        <v>23</v>
      </c>
      <c r="J1106" s="9">
        <v>7</v>
      </c>
      <c r="K1106" s="9">
        <v>12</v>
      </c>
      <c r="L1106" s="9">
        <v>4</v>
      </c>
      <c r="M1106" s="9"/>
      <c r="N1106" s="9">
        <f t="shared" si="149"/>
        <v>18</v>
      </c>
      <c r="O1106" s="12">
        <f t="shared" si="150"/>
        <v>0.39130434782608697</v>
      </c>
      <c r="P1106" s="9" t="s">
        <v>69</v>
      </c>
      <c r="Q1106" s="9"/>
      <c r="R1106" s="9"/>
      <c r="S1106" s="9"/>
      <c r="T1106" s="9"/>
      <c r="U1106" s="9"/>
      <c r="V1106" s="8"/>
      <c r="W1106" s="11">
        <v>0.5</v>
      </c>
      <c r="X1106" s="8">
        <v>82</v>
      </c>
      <c r="Y1106" s="8">
        <v>35</v>
      </c>
      <c r="Z1106" s="8">
        <v>28</v>
      </c>
      <c r="AA1106" s="8">
        <v>19</v>
      </c>
      <c r="AB1106" s="8">
        <v>0</v>
      </c>
      <c r="AC1106" s="9">
        <f t="shared" si="147"/>
        <v>89</v>
      </c>
      <c r="AD1106" s="12">
        <f t="shared" si="148"/>
        <v>0.54268292682926833</v>
      </c>
      <c r="AE1106" s="9" t="s">
        <v>39</v>
      </c>
      <c r="AF1106" s="8">
        <v>5</v>
      </c>
      <c r="AG1106" s="8">
        <v>1</v>
      </c>
      <c r="AH1106" s="8">
        <v>4</v>
      </c>
      <c r="AI1106" s="8">
        <v>0</v>
      </c>
      <c r="AJ1106" s="8">
        <v>0.2</v>
      </c>
      <c r="AK1106" s="13">
        <f t="shared" si="151"/>
        <v>0.52774390243902447</v>
      </c>
      <c r="AL1106" s="13">
        <f t="shared" si="152"/>
        <v>-0.1364395546129375</v>
      </c>
      <c r="AM1106" s="14">
        <f t="shared" si="153"/>
        <v>-6.2762195121951265</v>
      </c>
    </row>
    <row r="1107" spans="1:39" x14ac:dyDescent="0.2">
      <c r="A1107" s="8"/>
      <c r="B1107" s="8" t="s">
        <v>433</v>
      </c>
      <c r="C1107" s="8" t="s">
        <v>444</v>
      </c>
      <c r="D1107" s="9">
        <v>46</v>
      </c>
      <c r="E1107" s="10" t="s">
        <v>28</v>
      </c>
      <c r="F1107" s="10" t="s">
        <v>199</v>
      </c>
      <c r="G1107" s="10" t="s">
        <v>199</v>
      </c>
      <c r="H1107" s="11">
        <v>0.5</v>
      </c>
      <c r="I1107" s="9">
        <v>82</v>
      </c>
      <c r="J1107" s="9">
        <v>38</v>
      </c>
      <c r="K1107" s="9">
        <v>33</v>
      </c>
      <c r="L1107" s="9">
        <v>11</v>
      </c>
      <c r="M1107" s="9"/>
      <c r="N1107" s="9">
        <f t="shared" si="149"/>
        <v>87</v>
      </c>
      <c r="O1107" s="12">
        <f t="shared" si="150"/>
        <v>0.53048780487804881</v>
      </c>
      <c r="P1107" s="9" t="s">
        <v>43</v>
      </c>
      <c r="Q1107" s="9">
        <v>4</v>
      </c>
      <c r="R1107" s="9">
        <v>0</v>
      </c>
      <c r="S1107" s="9">
        <v>4</v>
      </c>
      <c r="T1107" s="9">
        <v>0</v>
      </c>
      <c r="U1107" s="9">
        <v>0</v>
      </c>
      <c r="V1107" s="8"/>
      <c r="W1107" s="11">
        <v>0.5</v>
      </c>
      <c r="X1107" s="8">
        <v>82</v>
      </c>
      <c r="Y1107" s="8">
        <v>28</v>
      </c>
      <c r="Z1107" s="8">
        <v>43</v>
      </c>
      <c r="AA1107" s="8">
        <v>11</v>
      </c>
      <c r="AB1107" s="8">
        <v>0</v>
      </c>
      <c r="AC1107" s="9">
        <f t="shared" si="147"/>
        <v>67</v>
      </c>
      <c r="AD1107" s="12">
        <f t="shared" si="148"/>
        <v>0.40853658536585363</v>
      </c>
      <c r="AE1107" s="9" t="s">
        <v>69</v>
      </c>
      <c r="AF1107" s="8"/>
      <c r="AG1107" s="8"/>
      <c r="AH1107" s="8"/>
      <c r="AI1107" s="8"/>
      <c r="AJ1107" s="8"/>
      <c r="AK1107" s="13">
        <f t="shared" si="151"/>
        <v>0.44054878048780488</v>
      </c>
      <c r="AL1107" s="13">
        <f t="shared" si="152"/>
        <v>8.9939024390243927E-2</v>
      </c>
      <c r="AM1107" s="14">
        <f t="shared" si="153"/>
        <v>14.75</v>
      </c>
    </row>
    <row r="1108" spans="1:39" x14ac:dyDescent="0.2">
      <c r="A1108" s="8"/>
      <c r="B1108" s="8" t="s">
        <v>381</v>
      </c>
      <c r="C1108" s="8" t="s">
        <v>444</v>
      </c>
      <c r="D1108" s="9">
        <v>49</v>
      </c>
      <c r="E1108" s="10" t="s">
        <v>28</v>
      </c>
      <c r="F1108" s="10" t="s">
        <v>416</v>
      </c>
      <c r="G1108" s="10" t="s">
        <v>417</v>
      </c>
      <c r="H1108" s="11">
        <v>0.5</v>
      </c>
      <c r="I1108" s="9">
        <v>82</v>
      </c>
      <c r="J1108" s="9">
        <v>26</v>
      </c>
      <c r="K1108" s="9">
        <v>43</v>
      </c>
      <c r="L1108" s="9">
        <v>13</v>
      </c>
      <c r="M1108" s="9"/>
      <c r="N1108" s="9">
        <f t="shared" si="149"/>
        <v>65</v>
      </c>
      <c r="O1108" s="12">
        <f t="shared" si="150"/>
        <v>0.39634146341463417</v>
      </c>
      <c r="P1108" s="9" t="s">
        <v>69</v>
      </c>
      <c r="Q1108" s="9"/>
      <c r="R1108" s="9"/>
      <c r="S1108" s="9"/>
      <c r="T1108" s="9"/>
      <c r="U1108" s="9"/>
      <c r="V1108" s="8"/>
      <c r="W1108" s="11">
        <v>0.5</v>
      </c>
      <c r="X1108" s="8">
        <v>82</v>
      </c>
      <c r="Y1108" s="8">
        <v>36</v>
      </c>
      <c r="Z1108" s="8">
        <v>33</v>
      </c>
      <c r="AA1108" s="8">
        <v>13</v>
      </c>
      <c r="AB1108" s="8">
        <v>0</v>
      </c>
      <c r="AC1108" s="9">
        <f t="shared" si="147"/>
        <v>85</v>
      </c>
      <c r="AD1108" s="12">
        <f t="shared" si="148"/>
        <v>0.51829268292682928</v>
      </c>
      <c r="AE1108" s="9" t="s">
        <v>43</v>
      </c>
      <c r="AF1108" s="8">
        <v>11</v>
      </c>
      <c r="AG1108" s="8">
        <v>4</v>
      </c>
      <c r="AH1108" s="8">
        <v>7</v>
      </c>
      <c r="AI1108" s="8">
        <v>0</v>
      </c>
      <c r="AJ1108" s="8">
        <v>0.36399999999999999</v>
      </c>
      <c r="AK1108" s="13">
        <f t="shared" si="151"/>
        <v>0.51189024390243909</v>
      </c>
      <c r="AL1108" s="13">
        <f t="shared" si="152"/>
        <v>-0.11554878048780493</v>
      </c>
      <c r="AM1108" s="14">
        <f t="shared" si="153"/>
        <v>-18.950000000000017</v>
      </c>
    </row>
    <row r="1109" spans="1:39" x14ac:dyDescent="0.2">
      <c r="A1109" s="8"/>
      <c r="B1109" s="8" t="s">
        <v>446</v>
      </c>
      <c r="C1109" s="8" t="s">
        <v>444</v>
      </c>
      <c r="D1109" s="9">
        <v>36</v>
      </c>
      <c r="E1109" s="10" t="s">
        <v>28</v>
      </c>
      <c r="F1109" s="10" t="s">
        <v>29</v>
      </c>
      <c r="G1109" s="10" t="s">
        <v>29</v>
      </c>
      <c r="H1109" s="11">
        <v>0.5</v>
      </c>
      <c r="I1109" s="9">
        <v>82</v>
      </c>
      <c r="J1109" s="9">
        <v>37</v>
      </c>
      <c r="K1109" s="9">
        <v>32</v>
      </c>
      <c r="L1109" s="9">
        <v>13</v>
      </c>
      <c r="M1109" s="9"/>
      <c r="N1109" s="9">
        <f t="shared" si="149"/>
        <v>87</v>
      </c>
      <c r="O1109" s="12">
        <f t="shared" si="150"/>
        <v>0.53048780487804881</v>
      </c>
      <c r="P1109" s="9" t="s">
        <v>35</v>
      </c>
      <c r="Q1109" s="9">
        <v>10</v>
      </c>
      <c r="R1109" s="9">
        <v>4</v>
      </c>
      <c r="S1109" s="9">
        <v>6</v>
      </c>
      <c r="T1109" s="9">
        <v>0</v>
      </c>
      <c r="U1109" s="9">
        <v>0.4</v>
      </c>
      <c r="V1109" s="8"/>
      <c r="W1109" s="11">
        <v>0.5</v>
      </c>
      <c r="X1109" s="8">
        <v>82</v>
      </c>
      <c r="Y1109" s="8">
        <v>31</v>
      </c>
      <c r="Z1109" s="8">
        <v>36</v>
      </c>
      <c r="AA1109" s="8">
        <v>15</v>
      </c>
      <c r="AB1109" s="8">
        <v>0</v>
      </c>
      <c r="AC1109" s="9">
        <f t="shared" si="147"/>
        <v>77</v>
      </c>
      <c r="AD1109" s="12">
        <f t="shared" si="148"/>
        <v>0.46951219512195119</v>
      </c>
      <c r="AE1109" s="9" t="s">
        <v>35</v>
      </c>
      <c r="AF1109" s="8">
        <v>5</v>
      </c>
      <c r="AG1109" s="8">
        <v>1</v>
      </c>
      <c r="AH1109" s="8">
        <v>4</v>
      </c>
      <c r="AI1109" s="8">
        <v>0</v>
      </c>
      <c r="AJ1109" s="8">
        <v>0.2</v>
      </c>
      <c r="AK1109" s="13">
        <f t="shared" si="151"/>
        <v>0.48018292682926828</v>
      </c>
      <c r="AL1109" s="13">
        <f t="shared" si="152"/>
        <v>5.0304878048780532E-2</v>
      </c>
      <c r="AM1109" s="14">
        <f t="shared" si="153"/>
        <v>8.25</v>
      </c>
    </row>
    <row r="1110" spans="1:39" x14ac:dyDescent="0.2">
      <c r="A1110" s="8"/>
      <c r="B1110" s="8" t="s">
        <v>348</v>
      </c>
      <c r="C1110" s="8" t="s">
        <v>444</v>
      </c>
      <c r="D1110" s="9">
        <v>52</v>
      </c>
      <c r="E1110" s="10" t="s">
        <v>28</v>
      </c>
      <c r="F1110" s="10" t="s">
        <v>264</v>
      </c>
      <c r="G1110" s="10" t="s">
        <v>264</v>
      </c>
      <c r="H1110" s="11">
        <v>0.5</v>
      </c>
      <c r="I1110" s="9">
        <v>82</v>
      </c>
      <c r="J1110" s="9">
        <v>48</v>
      </c>
      <c r="K1110" s="9">
        <v>23</v>
      </c>
      <c r="L1110" s="9">
        <v>11</v>
      </c>
      <c r="M1110" s="9"/>
      <c r="N1110" s="9">
        <f t="shared" si="149"/>
        <v>107</v>
      </c>
      <c r="O1110" s="12">
        <f t="shared" si="150"/>
        <v>0.65243902439024393</v>
      </c>
      <c r="P1110" s="9" t="s">
        <v>30</v>
      </c>
      <c r="Q1110" s="9">
        <v>6</v>
      </c>
      <c r="R1110" s="9">
        <v>2</v>
      </c>
      <c r="S1110" s="9">
        <v>4</v>
      </c>
      <c r="T1110" s="9">
        <v>0</v>
      </c>
      <c r="U1110" s="9">
        <v>0.33300000000000002</v>
      </c>
      <c r="V1110" s="8"/>
      <c r="W1110" s="11">
        <v>0.5</v>
      </c>
      <c r="X1110" s="8">
        <v>82</v>
      </c>
      <c r="Y1110" s="8">
        <v>45</v>
      </c>
      <c r="Z1110" s="8">
        <v>23</v>
      </c>
      <c r="AA1110" s="8">
        <v>14</v>
      </c>
      <c r="AB1110" s="8">
        <v>0</v>
      </c>
      <c r="AC1110" s="9">
        <f t="shared" si="147"/>
        <v>104</v>
      </c>
      <c r="AD1110" s="12">
        <f t="shared" si="148"/>
        <v>0.63414634146341464</v>
      </c>
      <c r="AE1110" s="9" t="s">
        <v>30</v>
      </c>
      <c r="AF1110" s="8">
        <v>10</v>
      </c>
      <c r="AG1110" s="8">
        <v>5</v>
      </c>
      <c r="AH1110" s="8">
        <v>5</v>
      </c>
      <c r="AI1110" s="8">
        <v>0</v>
      </c>
      <c r="AJ1110" s="8">
        <v>0.5</v>
      </c>
      <c r="AK1110" s="13">
        <f t="shared" si="151"/>
        <v>0.58719512195121948</v>
      </c>
      <c r="AL1110" s="13">
        <f t="shared" si="152"/>
        <v>6.5243902439024448E-2</v>
      </c>
      <c r="AM1110" s="14">
        <f t="shared" si="153"/>
        <v>10.700000000000003</v>
      </c>
    </row>
    <row r="1111" spans="1:39" x14ac:dyDescent="0.2">
      <c r="A1111" s="8"/>
      <c r="B1111" s="8" t="s">
        <v>388</v>
      </c>
      <c r="C1111" s="8" t="s">
        <v>444</v>
      </c>
      <c r="D1111" s="9">
        <v>45</v>
      </c>
      <c r="E1111" s="10" t="s">
        <v>28</v>
      </c>
      <c r="F1111" s="10" t="s">
        <v>247</v>
      </c>
      <c r="G1111" s="10" t="s">
        <v>247</v>
      </c>
      <c r="H1111" s="11">
        <v>0.5</v>
      </c>
      <c r="I1111" s="9">
        <v>19</v>
      </c>
      <c r="J1111" s="9">
        <v>8</v>
      </c>
      <c r="K1111" s="9">
        <v>9</v>
      </c>
      <c r="L1111" s="9">
        <v>2</v>
      </c>
      <c r="M1111" s="9"/>
      <c r="N1111" s="9">
        <f t="shared" si="149"/>
        <v>18</v>
      </c>
      <c r="O1111" s="12">
        <f t="shared" si="150"/>
        <v>0.47368421052631576</v>
      </c>
      <c r="P1111" s="9" t="s">
        <v>35</v>
      </c>
      <c r="Q1111" s="9"/>
      <c r="R1111" s="9"/>
      <c r="S1111" s="9"/>
      <c r="T1111" s="9"/>
      <c r="U1111" s="9"/>
      <c r="V1111" s="8"/>
      <c r="W1111" s="11">
        <v>0.5</v>
      </c>
      <c r="X1111" s="8">
        <v>82</v>
      </c>
      <c r="Y1111" s="8">
        <v>29</v>
      </c>
      <c r="Z1111" s="8">
        <v>41</v>
      </c>
      <c r="AA1111" s="8">
        <v>12</v>
      </c>
      <c r="AB1111" s="8">
        <v>0</v>
      </c>
      <c r="AC1111" s="9">
        <f t="shared" si="147"/>
        <v>70</v>
      </c>
      <c r="AD1111" s="12">
        <f t="shared" si="148"/>
        <v>0.42682926829268292</v>
      </c>
      <c r="AE1111" s="9" t="s">
        <v>75</v>
      </c>
      <c r="AF1111" s="8"/>
      <c r="AG1111" s="8"/>
      <c r="AH1111" s="8"/>
      <c r="AI1111" s="8"/>
      <c r="AJ1111" s="8"/>
      <c r="AK1111" s="13">
        <f t="shared" si="151"/>
        <v>0.45243902439024392</v>
      </c>
      <c r="AL1111" s="13">
        <f t="shared" si="152"/>
        <v>2.1245186136071847E-2</v>
      </c>
      <c r="AM1111" s="14">
        <f t="shared" si="153"/>
        <v>0.80731707317073287</v>
      </c>
    </row>
    <row r="1112" spans="1:39" x14ac:dyDescent="0.2">
      <c r="A1112" s="8"/>
      <c r="B1112" s="8" t="s">
        <v>387</v>
      </c>
      <c r="C1112" s="8" t="s">
        <v>444</v>
      </c>
      <c r="D1112" s="9">
        <v>43</v>
      </c>
      <c r="E1112" s="10" t="s">
        <v>28</v>
      </c>
      <c r="F1112" s="10" t="s">
        <v>247</v>
      </c>
      <c r="G1112" s="10" t="s">
        <v>247</v>
      </c>
      <c r="H1112" s="11">
        <v>0.5</v>
      </c>
      <c r="I1112" s="9">
        <v>63</v>
      </c>
      <c r="J1112" s="9">
        <v>22</v>
      </c>
      <c r="K1112" s="9">
        <v>32</v>
      </c>
      <c r="L1112" s="9">
        <v>9</v>
      </c>
      <c r="M1112" s="9"/>
      <c r="N1112" s="9">
        <f t="shared" si="149"/>
        <v>53</v>
      </c>
      <c r="O1112" s="12">
        <f t="shared" si="150"/>
        <v>0.42063492063492064</v>
      </c>
      <c r="P1112" s="9" t="s">
        <v>35</v>
      </c>
      <c r="Q1112" s="9"/>
      <c r="R1112" s="9"/>
      <c r="S1112" s="9"/>
      <c r="T1112" s="9"/>
      <c r="U1112" s="9"/>
      <c r="V1112" s="8"/>
      <c r="W1112" s="11">
        <v>0.5</v>
      </c>
      <c r="X1112" s="8">
        <v>82</v>
      </c>
      <c r="Y1112" s="8">
        <v>29</v>
      </c>
      <c r="Z1112" s="8">
        <v>41</v>
      </c>
      <c r="AA1112" s="8">
        <v>12</v>
      </c>
      <c r="AB1112" s="8">
        <v>0</v>
      </c>
      <c r="AC1112" s="9">
        <f t="shared" si="147"/>
        <v>70</v>
      </c>
      <c r="AD1112" s="12">
        <f t="shared" si="148"/>
        <v>0.42682926829268292</v>
      </c>
      <c r="AE1112" s="9" t="s">
        <v>75</v>
      </c>
      <c r="AF1112" s="8"/>
      <c r="AG1112" s="8"/>
      <c r="AH1112" s="8"/>
      <c r="AI1112" s="8"/>
      <c r="AJ1112" s="8"/>
      <c r="AK1112" s="13">
        <f t="shared" si="151"/>
        <v>0.45243902439024392</v>
      </c>
      <c r="AL1112" s="13">
        <f t="shared" si="152"/>
        <v>-3.1804103755323276E-2</v>
      </c>
      <c r="AM1112" s="14">
        <f t="shared" si="153"/>
        <v>-4.0073170731707322</v>
      </c>
    </row>
    <row r="1113" spans="1:39" x14ac:dyDescent="0.2">
      <c r="A1113" s="8"/>
      <c r="B1113" s="8" t="s">
        <v>423</v>
      </c>
      <c r="C1113" s="8" t="s">
        <v>444</v>
      </c>
      <c r="D1113" s="9">
        <v>45</v>
      </c>
      <c r="E1113" s="10" t="s">
        <v>28</v>
      </c>
      <c r="F1113" s="10" t="s">
        <v>92</v>
      </c>
      <c r="G1113" s="10" t="s">
        <v>92</v>
      </c>
      <c r="H1113" s="11">
        <v>0.5</v>
      </c>
      <c r="I1113" s="9">
        <v>57</v>
      </c>
      <c r="J1113" s="9">
        <v>17</v>
      </c>
      <c r="K1113" s="9">
        <v>24</v>
      </c>
      <c r="L1113" s="9">
        <v>16</v>
      </c>
      <c r="M1113" s="9"/>
      <c r="N1113" s="9">
        <f t="shared" si="149"/>
        <v>50</v>
      </c>
      <c r="O1113" s="12">
        <f t="shared" si="150"/>
        <v>0.43859649122807015</v>
      </c>
      <c r="P1113" s="9" t="s">
        <v>72</v>
      </c>
      <c r="Q1113" s="9"/>
      <c r="R1113" s="9"/>
      <c r="S1113" s="9"/>
      <c r="T1113" s="9"/>
      <c r="U1113" s="9"/>
      <c r="V1113" s="8"/>
      <c r="W1113" s="11">
        <v>0.5</v>
      </c>
      <c r="X1113" s="8">
        <v>82</v>
      </c>
      <c r="Y1113" s="8">
        <v>38</v>
      </c>
      <c r="Z1113" s="8">
        <v>34</v>
      </c>
      <c r="AA1113" s="8">
        <v>10</v>
      </c>
      <c r="AB1113" s="8">
        <v>0</v>
      </c>
      <c r="AC1113" s="9">
        <f t="shared" si="147"/>
        <v>86</v>
      </c>
      <c r="AD1113" s="12">
        <f t="shared" si="148"/>
        <v>0.52439024390243905</v>
      </c>
      <c r="AE1113" s="9" t="s">
        <v>35</v>
      </c>
      <c r="AF1113" s="8">
        <v>15</v>
      </c>
      <c r="AG1113" s="8">
        <v>9</v>
      </c>
      <c r="AH1113" s="8">
        <v>6</v>
      </c>
      <c r="AI1113" s="8">
        <v>0</v>
      </c>
      <c r="AJ1113" s="8">
        <v>0.60000000000000009</v>
      </c>
      <c r="AK1113" s="13">
        <f t="shared" si="151"/>
        <v>0.51585365853658538</v>
      </c>
      <c r="AL1113" s="13">
        <f t="shared" si="152"/>
        <v>-7.7257167308515229E-2</v>
      </c>
      <c r="AM1113" s="14">
        <f t="shared" si="153"/>
        <v>-8.8073170731707364</v>
      </c>
    </row>
    <row r="1114" spans="1:39" x14ac:dyDescent="0.2">
      <c r="A1114" s="8"/>
      <c r="B1114" s="8" t="s">
        <v>213</v>
      </c>
      <c r="C1114" s="8" t="s">
        <v>444</v>
      </c>
      <c r="D1114" s="9">
        <v>63</v>
      </c>
      <c r="E1114" s="10" t="s">
        <v>28</v>
      </c>
      <c r="F1114" s="10" t="s">
        <v>92</v>
      </c>
      <c r="G1114" s="10" t="s">
        <v>92</v>
      </c>
      <c r="H1114" s="11">
        <v>0.5</v>
      </c>
      <c r="I1114" s="9">
        <v>25</v>
      </c>
      <c r="J1114" s="9">
        <v>8</v>
      </c>
      <c r="K1114" s="9">
        <v>15</v>
      </c>
      <c r="L1114" s="9">
        <v>2</v>
      </c>
      <c r="M1114" s="9"/>
      <c r="N1114" s="9">
        <f t="shared" si="149"/>
        <v>18</v>
      </c>
      <c r="O1114" s="12">
        <f t="shared" si="150"/>
        <v>0.36</v>
      </c>
      <c r="P1114" s="9" t="s">
        <v>72</v>
      </c>
      <c r="Q1114" s="9"/>
      <c r="R1114" s="9"/>
      <c r="S1114" s="9"/>
      <c r="T1114" s="9"/>
      <c r="U1114" s="9"/>
      <c r="V1114" s="8"/>
      <c r="W1114" s="11">
        <v>0.5</v>
      </c>
      <c r="X1114" s="8">
        <v>82</v>
      </c>
      <c r="Y1114" s="8">
        <v>38</v>
      </c>
      <c r="Z1114" s="8">
        <v>34</v>
      </c>
      <c r="AA1114" s="8">
        <v>10</v>
      </c>
      <c r="AB1114" s="8">
        <v>0</v>
      </c>
      <c r="AC1114" s="9">
        <f t="shared" ref="AC1114:AC1145" si="154">2*Y1114+AA1114+AB1114</f>
        <v>86</v>
      </c>
      <c r="AD1114" s="12">
        <f t="shared" ref="AD1114:AD1145" si="155">AC1114/SUM(Y1114:AB1114)/2</f>
        <v>0.52439024390243905</v>
      </c>
      <c r="AE1114" s="9" t="s">
        <v>35</v>
      </c>
      <c r="AF1114" s="8">
        <v>15</v>
      </c>
      <c r="AG1114" s="8">
        <v>9</v>
      </c>
      <c r="AH1114" s="8">
        <v>6</v>
      </c>
      <c r="AI1114" s="8">
        <v>0</v>
      </c>
      <c r="AJ1114" s="8">
        <v>0.60000000000000009</v>
      </c>
      <c r="AK1114" s="13">
        <f t="shared" si="151"/>
        <v>0.51585365853658538</v>
      </c>
      <c r="AL1114" s="13">
        <f t="shared" si="152"/>
        <v>-0.15585365853658539</v>
      </c>
      <c r="AM1114" s="14">
        <f t="shared" si="153"/>
        <v>-7.7926829268292686</v>
      </c>
    </row>
    <row r="1115" spans="1:39" x14ac:dyDescent="0.2">
      <c r="A1115" s="8"/>
      <c r="B1115" s="8" t="s">
        <v>371</v>
      </c>
      <c r="C1115" s="8" t="s">
        <v>444</v>
      </c>
      <c r="D1115" s="9">
        <v>45</v>
      </c>
      <c r="E1115" s="10" t="s">
        <v>28</v>
      </c>
      <c r="F1115" s="10" t="s">
        <v>409</v>
      </c>
      <c r="G1115" s="10" t="s">
        <v>409</v>
      </c>
      <c r="H1115" s="11">
        <v>0.5</v>
      </c>
      <c r="I1115" s="9">
        <v>82</v>
      </c>
      <c r="J1115" s="9">
        <v>34</v>
      </c>
      <c r="K1115" s="9">
        <v>33</v>
      </c>
      <c r="L1115" s="9">
        <v>15</v>
      </c>
      <c r="M1115" s="9"/>
      <c r="N1115" s="9">
        <f t="shared" si="149"/>
        <v>83</v>
      </c>
      <c r="O1115" s="12">
        <f t="shared" si="150"/>
        <v>0.50609756097560976</v>
      </c>
      <c r="P1115" s="9" t="s">
        <v>72</v>
      </c>
      <c r="Q1115" s="9">
        <v>11</v>
      </c>
      <c r="R1115" s="9">
        <v>5</v>
      </c>
      <c r="S1115" s="9">
        <v>6</v>
      </c>
      <c r="T1115" s="9">
        <v>0</v>
      </c>
      <c r="U1115" s="9">
        <v>0.45500000000000002</v>
      </c>
      <c r="V1115" s="8"/>
      <c r="W1115" s="11">
        <v>0.5</v>
      </c>
      <c r="X1115" s="8">
        <v>82</v>
      </c>
      <c r="Y1115" s="8">
        <v>31</v>
      </c>
      <c r="Z1115" s="8">
        <v>36</v>
      </c>
      <c r="AA1115" s="8">
        <v>15</v>
      </c>
      <c r="AB1115" s="8">
        <v>0</v>
      </c>
      <c r="AC1115" s="9">
        <f t="shared" si="154"/>
        <v>77</v>
      </c>
      <c r="AD1115" s="12">
        <f t="shared" si="155"/>
        <v>0.46951219512195119</v>
      </c>
      <c r="AE1115" s="9" t="s">
        <v>39</v>
      </c>
      <c r="AF1115" s="8">
        <v>7</v>
      </c>
      <c r="AG1115" s="8">
        <v>3</v>
      </c>
      <c r="AH1115" s="8">
        <v>4</v>
      </c>
      <c r="AI1115" s="8">
        <v>0</v>
      </c>
      <c r="AJ1115" s="8">
        <v>0.42899999999999999</v>
      </c>
      <c r="AK1115" s="13">
        <f t="shared" si="151"/>
        <v>0.48018292682926828</v>
      </c>
      <c r="AL1115" s="13">
        <f t="shared" si="152"/>
        <v>2.5914634146341486E-2</v>
      </c>
      <c r="AM1115" s="14">
        <f t="shared" si="153"/>
        <v>4.25</v>
      </c>
    </row>
    <row r="1116" spans="1:39" x14ac:dyDescent="0.2">
      <c r="A1116" s="8"/>
      <c r="B1116" s="8" t="s">
        <v>288</v>
      </c>
      <c r="C1116" s="8" t="s">
        <v>444</v>
      </c>
      <c r="D1116" s="9">
        <v>63</v>
      </c>
      <c r="E1116" s="10" t="s">
        <v>28</v>
      </c>
      <c r="F1116" s="10" t="s">
        <v>207</v>
      </c>
      <c r="G1116" s="10" t="s">
        <v>207</v>
      </c>
      <c r="H1116" s="11">
        <v>0.5</v>
      </c>
      <c r="I1116" s="9">
        <v>21</v>
      </c>
      <c r="J1116" s="9">
        <v>10</v>
      </c>
      <c r="K1116" s="9">
        <v>9</v>
      </c>
      <c r="L1116" s="9">
        <v>2</v>
      </c>
      <c r="M1116" s="9"/>
      <c r="N1116" s="9">
        <f t="shared" si="149"/>
        <v>22</v>
      </c>
      <c r="O1116" s="12">
        <f t="shared" si="150"/>
        <v>0.52380952380952384</v>
      </c>
      <c r="P1116" s="9" t="s">
        <v>43</v>
      </c>
      <c r="Q1116" s="9">
        <v>5</v>
      </c>
      <c r="R1116" s="9">
        <v>1</v>
      </c>
      <c r="S1116" s="9">
        <v>4</v>
      </c>
      <c r="T1116" s="9">
        <v>0</v>
      </c>
      <c r="U1116" s="9">
        <v>0.2</v>
      </c>
      <c r="V1116" s="8"/>
      <c r="W1116" s="11">
        <v>0.5</v>
      </c>
      <c r="X1116" s="8">
        <v>82</v>
      </c>
      <c r="Y1116" s="8">
        <v>45</v>
      </c>
      <c r="Z1116" s="8">
        <v>24</v>
      </c>
      <c r="AA1116" s="8">
        <v>13</v>
      </c>
      <c r="AB1116" s="8">
        <v>0</v>
      </c>
      <c r="AC1116" s="9">
        <f t="shared" si="154"/>
        <v>103</v>
      </c>
      <c r="AD1116" s="12">
        <f t="shared" si="155"/>
        <v>0.62804878048780488</v>
      </c>
      <c r="AE1116" s="9" t="s">
        <v>43</v>
      </c>
      <c r="AF1116" s="8">
        <v>19</v>
      </c>
      <c r="AG1116" s="8">
        <v>12</v>
      </c>
      <c r="AH1116" s="8">
        <v>7</v>
      </c>
      <c r="AI1116" s="8">
        <v>0</v>
      </c>
      <c r="AJ1116" s="8">
        <v>0.63200000000000001</v>
      </c>
      <c r="AK1116" s="13">
        <f t="shared" si="151"/>
        <v>0.58323170731707319</v>
      </c>
      <c r="AL1116" s="13">
        <f t="shared" si="152"/>
        <v>-5.9422183507549353E-2</v>
      </c>
      <c r="AM1116" s="14">
        <f t="shared" si="153"/>
        <v>-2.4957317073170735</v>
      </c>
    </row>
    <row r="1117" spans="1:39" x14ac:dyDescent="0.2">
      <c r="A1117" s="8"/>
      <c r="B1117" s="8" t="s">
        <v>447</v>
      </c>
      <c r="C1117" s="8" t="s">
        <v>444</v>
      </c>
      <c r="D1117" s="9">
        <v>52</v>
      </c>
      <c r="E1117" s="10" t="s">
        <v>28</v>
      </c>
      <c r="F1117" s="10" t="s">
        <v>207</v>
      </c>
      <c r="G1117" s="10" t="s">
        <v>207</v>
      </c>
      <c r="H1117" s="11">
        <v>0.5</v>
      </c>
      <c r="I1117" s="9">
        <v>61</v>
      </c>
      <c r="J1117" s="9">
        <v>32</v>
      </c>
      <c r="K1117" s="9">
        <v>20</v>
      </c>
      <c r="L1117" s="9">
        <v>9</v>
      </c>
      <c r="M1117" s="9"/>
      <c r="N1117" s="9">
        <f t="shared" si="149"/>
        <v>73</v>
      </c>
      <c r="O1117" s="12">
        <f t="shared" si="150"/>
        <v>0.59836065573770492</v>
      </c>
      <c r="P1117" s="9" t="s">
        <v>43</v>
      </c>
      <c r="Q1117" s="9"/>
      <c r="R1117" s="9"/>
      <c r="S1117" s="9"/>
      <c r="T1117" s="9"/>
      <c r="U1117" s="9"/>
      <c r="V1117" s="8"/>
      <c r="W1117" s="11">
        <v>0.5</v>
      </c>
      <c r="X1117" s="8">
        <v>82</v>
      </c>
      <c r="Y1117" s="8">
        <v>45</v>
      </c>
      <c r="Z1117" s="8">
        <v>24</v>
      </c>
      <c r="AA1117" s="8">
        <v>13</v>
      </c>
      <c r="AB1117" s="8">
        <v>0</v>
      </c>
      <c r="AC1117" s="9">
        <f t="shared" si="154"/>
        <v>103</v>
      </c>
      <c r="AD1117" s="12">
        <f t="shared" si="155"/>
        <v>0.62804878048780488</v>
      </c>
      <c r="AE1117" s="9" t="s">
        <v>43</v>
      </c>
      <c r="AF1117" s="8">
        <v>19</v>
      </c>
      <c r="AG1117" s="8">
        <v>12</v>
      </c>
      <c r="AH1117" s="8">
        <v>7</v>
      </c>
      <c r="AI1117" s="8">
        <v>0</v>
      </c>
      <c r="AJ1117" s="8">
        <v>0.63200000000000001</v>
      </c>
      <c r="AK1117" s="13">
        <f t="shared" si="151"/>
        <v>0.58323170731707319</v>
      </c>
      <c r="AL1117" s="13">
        <f t="shared" si="152"/>
        <v>1.5128948420631727E-2</v>
      </c>
      <c r="AM1117" s="14">
        <f t="shared" si="153"/>
        <v>1.8457317073170714</v>
      </c>
    </row>
    <row r="1118" spans="1:39" x14ac:dyDescent="0.2">
      <c r="A1118" s="8"/>
      <c r="B1118" s="8" t="s">
        <v>359</v>
      </c>
      <c r="C1118" s="8" t="s">
        <v>444</v>
      </c>
      <c r="D1118" s="9">
        <v>45</v>
      </c>
      <c r="E1118" s="10" t="s">
        <v>28</v>
      </c>
      <c r="F1118" s="10" t="s">
        <v>313</v>
      </c>
      <c r="G1118" s="10" t="s">
        <v>313</v>
      </c>
      <c r="H1118" s="11">
        <v>0.5</v>
      </c>
      <c r="I1118" s="9">
        <v>82</v>
      </c>
      <c r="J1118" s="9">
        <v>35</v>
      </c>
      <c r="K1118" s="9">
        <v>35</v>
      </c>
      <c r="L1118" s="9">
        <v>12</v>
      </c>
      <c r="M1118" s="9"/>
      <c r="N1118" s="9">
        <f t="shared" si="149"/>
        <v>82</v>
      </c>
      <c r="O1118" s="12">
        <f t="shared" si="150"/>
        <v>0.5</v>
      </c>
      <c r="P1118" s="9" t="s">
        <v>35</v>
      </c>
      <c r="Q1118" s="9">
        <v>6</v>
      </c>
      <c r="R1118" s="9">
        <v>2</v>
      </c>
      <c r="S1118" s="9">
        <v>4</v>
      </c>
      <c r="T1118" s="9">
        <v>0</v>
      </c>
      <c r="U1118" s="9">
        <v>0.33300000000000002</v>
      </c>
      <c r="V1118" s="8"/>
      <c r="W1118" s="11">
        <v>0.5</v>
      </c>
      <c r="X1118" s="8">
        <v>82</v>
      </c>
      <c r="Y1118" s="8">
        <v>38</v>
      </c>
      <c r="Z1118" s="8">
        <v>37</v>
      </c>
      <c r="AA1118" s="8">
        <v>7</v>
      </c>
      <c r="AB1118" s="8">
        <v>0</v>
      </c>
      <c r="AC1118" s="9">
        <f t="shared" si="154"/>
        <v>83</v>
      </c>
      <c r="AD1118" s="12">
        <f t="shared" si="155"/>
        <v>0.50609756097560976</v>
      </c>
      <c r="AE1118" s="9" t="s">
        <v>39</v>
      </c>
      <c r="AF1118" s="8">
        <v>7</v>
      </c>
      <c r="AG1118" s="8">
        <v>3</v>
      </c>
      <c r="AH1118" s="8">
        <v>4</v>
      </c>
      <c r="AI1118" s="8">
        <v>0</v>
      </c>
      <c r="AJ1118" s="8">
        <v>0.42899999999999999</v>
      </c>
      <c r="AK1118" s="13">
        <f t="shared" si="151"/>
        <v>0.50396341463414629</v>
      </c>
      <c r="AL1118" s="13">
        <f t="shared" si="152"/>
        <v>-3.9634146341462895E-3</v>
      </c>
      <c r="AM1118" s="14">
        <f t="shared" si="153"/>
        <v>-0.64999999999999147</v>
      </c>
    </row>
    <row r="1119" spans="1:39" x14ac:dyDescent="0.2">
      <c r="A1119" s="8"/>
      <c r="B1119" s="8" t="s">
        <v>418</v>
      </c>
      <c r="C1119" s="8" t="s">
        <v>444</v>
      </c>
      <c r="D1119" s="9">
        <v>39</v>
      </c>
      <c r="E1119" s="10" t="s">
        <v>28</v>
      </c>
      <c r="F1119" s="10" t="s">
        <v>208</v>
      </c>
      <c r="G1119" s="10" t="s">
        <v>208</v>
      </c>
      <c r="H1119" s="11">
        <v>0.5</v>
      </c>
      <c r="I1119" s="9">
        <v>82</v>
      </c>
      <c r="J1119" s="9">
        <v>40</v>
      </c>
      <c r="K1119" s="9">
        <v>24</v>
      </c>
      <c r="L1119" s="9">
        <v>18</v>
      </c>
      <c r="M1119" s="9"/>
      <c r="N1119" s="9">
        <f t="shared" si="149"/>
        <v>98</v>
      </c>
      <c r="O1119" s="12">
        <f t="shared" si="150"/>
        <v>0.59756097560975607</v>
      </c>
      <c r="P1119" s="9" t="s">
        <v>30</v>
      </c>
      <c r="Q1119" s="9">
        <v>6</v>
      </c>
      <c r="R1119" s="9">
        <v>2</v>
      </c>
      <c r="S1119" s="9">
        <v>4</v>
      </c>
      <c r="T1119" s="9">
        <v>0</v>
      </c>
      <c r="U1119" s="9">
        <v>0.33300000000000002</v>
      </c>
      <c r="V1119" s="8"/>
      <c r="W1119" s="11">
        <v>0.5</v>
      </c>
      <c r="X1119" s="8">
        <v>82</v>
      </c>
      <c r="Y1119" s="8">
        <v>38</v>
      </c>
      <c r="Z1119" s="8">
        <v>36</v>
      </c>
      <c r="AA1119" s="8">
        <v>8</v>
      </c>
      <c r="AB1119" s="8">
        <v>0</v>
      </c>
      <c r="AC1119" s="9">
        <f t="shared" si="154"/>
        <v>84</v>
      </c>
      <c r="AD1119" s="12">
        <f t="shared" si="155"/>
        <v>0.51219512195121952</v>
      </c>
      <c r="AE1119" s="9" t="s">
        <v>43</v>
      </c>
      <c r="AF1119" s="8">
        <v>5</v>
      </c>
      <c r="AG1119" s="8">
        <v>1</v>
      </c>
      <c r="AH1119" s="8">
        <v>4</v>
      </c>
      <c r="AI1119" s="8">
        <v>0</v>
      </c>
      <c r="AJ1119" s="8">
        <v>0.2</v>
      </c>
      <c r="AK1119" s="13">
        <f t="shared" si="151"/>
        <v>0.50792682926829269</v>
      </c>
      <c r="AL1119" s="13">
        <f t="shared" si="152"/>
        <v>8.9634146341463383E-2</v>
      </c>
      <c r="AM1119" s="14">
        <f t="shared" si="153"/>
        <v>14.700000000000003</v>
      </c>
    </row>
    <row r="1120" spans="1:39" x14ac:dyDescent="0.2">
      <c r="A1120" s="8"/>
      <c r="B1120" s="8" t="s">
        <v>406</v>
      </c>
      <c r="C1120" s="8" t="s">
        <v>444</v>
      </c>
      <c r="D1120" s="9">
        <v>39</v>
      </c>
      <c r="E1120" s="10" t="s">
        <v>28</v>
      </c>
      <c r="F1120" s="10" t="s">
        <v>402</v>
      </c>
      <c r="G1120" s="10" t="s">
        <v>402</v>
      </c>
      <c r="H1120" s="11">
        <v>0.5</v>
      </c>
      <c r="I1120" s="9">
        <v>82</v>
      </c>
      <c r="J1120" s="9">
        <v>34</v>
      </c>
      <c r="K1120" s="9">
        <v>38</v>
      </c>
      <c r="L1120" s="9">
        <v>10</v>
      </c>
      <c r="M1120" s="9"/>
      <c r="N1120" s="9">
        <f t="shared" si="149"/>
        <v>78</v>
      </c>
      <c r="O1120" s="12">
        <f t="shared" si="150"/>
        <v>0.47560975609756095</v>
      </c>
      <c r="P1120" s="9" t="s">
        <v>35</v>
      </c>
      <c r="Q1120" s="9">
        <v>6</v>
      </c>
      <c r="R1120" s="9">
        <v>2</v>
      </c>
      <c r="S1120" s="9">
        <v>4</v>
      </c>
      <c r="T1120" s="9">
        <v>0</v>
      </c>
      <c r="U1120" s="9">
        <v>0.33300000000000002</v>
      </c>
      <c r="V1120" s="8"/>
      <c r="W1120" s="11">
        <v>0.5</v>
      </c>
      <c r="X1120" s="8">
        <v>82</v>
      </c>
      <c r="Y1120" s="8">
        <v>27</v>
      </c>
      <c r="Z1120" s="8">
        <v>47</v>
      </c>
      <c r="AA1120" s="8">
        <v>8</v>
      </c>
      <c r="AB1120" s="8">
        <v>0</v>
      </c>
      <c r="AC1120" s="9">
        <f t="shared" si="154"/>
        <v>62</v>
      </c>
      <c r="AD1120" s="12">
        <f t="shared" si="155"/>
        <v>0.37804878048780488</v>
      </c>
      <c r="AE1120" s="9" t="s">
        <v>75</v>
      </c>
      <c r="AF1120" s="8"/>
      <c r="AG1120" s="8"/>
      <c r="AH1120" s="8"/>
      <c r="AI1120" s="8"/>
      <c r="AJ1120" s="8"/>
      <c r="AK1120" s="13">
        <f t="shared" si="151"/>
        <v>0.42073170731707316</v>
      </c>
      <c r="AL1120" s="13">
        <f t="shared" si="152"/>
        <v>5.4878048780487798E-2</v>
      </c>
      <c r="AM1120" s="14">
        <f t="shared" si="153"/>
        <v>9</v>
      </c>
    </row>
    <row r="1121" spans="1:39" x14ac:dyDescent="0.2">
      <c r="A1121" s="8"/>
      <c r="B1121" s="8" t="s">
        <v>442</v>
      </c>
      <c r="C1121" s="8" t="s">
        <v>444</v>
      </c>
      <c r="D1121" s="9">
        <v>39</v>
      </c>
      <c r="E1121" s="10" t="s">
        <v>28</v>
      </c>
      <c r="F1121" s="10" t="s">
        <v>209</v>
      </c>
      <c r="G1121" s="10" t="s">
        <v>209</v>
      </c>
      <c r="H1121" s="11">
        <v>0.5</v>
      </c>
      <c r="I1121" s="9">
        <v>82</v>
      </c>
      <c r="J1121" s="9">
        <v>45</v>
      </c>
      <c r="K1121" s="9">
        <v>29</v>
      </c>
      <c r="L1121" s="9">
        <v>8</v>
      </c>
      <c r="M1121" s="9"/>
      <c r="N1121" s="9">
        <f t="shared" si="149"/>
        <v>98</v>
      </c>
      <c r="O1121" s="12">
        <f t="shared" si="150"/>
        <v>0.59756097560975607</v>
      </c>
      <c r="P1121" s="9" t="s">
        <v>39</v>
      </c>
      <c r="Q1121" s="9">
        <v>10</v>
      </c>
      <c r="R1121" s="9">
        <v>6</v>
      </c>
      <c r="S1121" s="9">
        <v>4</v>
      </c>
      <c r="T1121" s="9">
        <v>0</v>
      </c>
      <c r="U1121" s="9">
        <v>0.6</v>
      </c>
      <c r="V1121" s="8"/>
      <c r="W1121" s="11">
        <v>0.5</v>
      </c>
      <c r="X1121" s="8">
        <v>82</v>
      </c>
      <c r="Y1121" s="8">
        <v>36</v>
      </c>
      <c r="Z1121" s="8">
        <v>35</v>
      </c>
      <c r="AA1121" s="8">
        <v>11</v>
      </c>
      <c r="AB1121" s="8">
        <v>0</v>
      </c>
      <c r="AC1121" s="9">
        <f t="shared" si="154"/>
        <v>83</v>
      </c>
      <c r="AD1121" s="12">
        <f t="shared" si="155"/>
        <v>0.50609756097560976</v>
      </c>
      <c r="AE1121" s="9" t="s">
        <v>35</v>
      </c>
      <c r="AF1121" s="8">
        <v>6</v>
      </c>
      <c r="AG1121" s="8">
        <v>2</v>
      </c>
      <c r="AH1121" s="8">
        <v>4</v>
      </c>
      <c r="AI1121" s="8">
        <v>0</v>
      </c>
      <c r="AJ1121" s="8">
        <v>0.33300000000000002</v>
      </c>
      <c r="AK1121" s="13">
        <f t="shared" si="151"/>
        <v>0.50396341463414629</v>
      </c>
      <c r="AL1121" s="13">
        <f t="shared" si="152"/>
        <v>9.3597560975609784E-2</v>
      </c>
      <c r="AM1121" s="14">
        <f t="shared" si="153"/>
        <v>15.350000000000009</v>
      </c>
    </row>
    <row r="1122" spans="1:39" x14ac:dyDescent="0.2">
      <c r="A1122" s="8"/>
      <c r="B1122" s="8" t="s">
        <v>307</v>
      </c>
      <c r="C1122" s="8" t="s">
        <v>444</v>
      </c>
      <c r="D1122" s="9">
        <v>53</v>
      </c>
      <c r="E1122" s="10" t="s">
        <v>28</v>
      </c>
      <c r="F1122" s="10" t="s">
        <v>411</v>
      </c>
      <c r="G1122" s="10" t="s">
        <v>411</v>
      </c>
      <c r="H1122" s="11">
        <v>0.5</v>
      </c>
      <c r="I1122" s="9">
        <v>65</v>
      </c>
      <c r="J1122" s="9">
        <v>15</v>
      </c>
      <c r="K1122" s="9">
        <v>42</v>
      </c>
      <c r="L1122" s="9">
        <v>8</v>
      </c>
      <c r="M1122" s="9"/>
      <c r="N1122" s="9">
        <f t="shared" si="149"/>
        <v>38</v>
      </c>
      <c r="O1122" s="12">
        <f t="shared" si="150"/>
        <v>0.29230769230769232</v>
      </c>
      <c r="P1122" s="9" t="s">
        <v>75</v>
      </c>
      <c r="Q1122" s="9"/>
      <c r="R1122" s="9"/>
      <c r="S1122" s="9"/>
      <c r="T1122" s="9"/>
      <c r="U1122" s="9"/>
      <c r="V1122" s="8"/>
      <c r="W1122" s="11">
        <v>0.5</v>
      </c>
      <c r="X1122" s="8">
        <v>82</v>
      </c>
      <c r="Y1122" s="8">
        <v>32</v>
      </c>
      <c r="Z1122" s="8">
        <v>40</v>
      </c>
      <c r="AA1122" s="8">
        <v>10</v>
      </c>
      <c r="AB1122" s="8">
        <v>0</v>
      </c>
      <c r="AC1122" s="9">
        <f t="shared" si="154"/>
        <v>74</v>
      </c>
      <c r="AD1122" s="12">
        <f t="shared" si="155"/>
        <v>0.45121951219512196</v>
      </c>
      <c r="AE1122" s="9" t="s">
        <v>69</v>
      </c>
      <c r="AF1122" s="8"/>
      <c r="AG1122" s="8"/>
      <c r="AH1122" s="8"/>
      <c r="AI1122" s="8"/>
      <c r="AJ1122" s="8"/>
      <c r="AK1122" s="13">
        <f t="shared" si="151"/>
        <v>0.4682926829268293</v>
      </c>
      <c r="AL1122" s="13">
        <f t="shared" si="152"/>
        <v>-0.17598499061913697</v>
      </c>
      <c r="AM1122" s="14">
        <f t="shared" si="153"/>
        <v>-22.878048780487809</v>
      </c>
    </row>
    <row r="1123" spans="1:39" x14ac:dyDescent="0.2">
      <c r="A1123" s="8"/>
      <c r="B1123" s="8" t="s">
        <v>448</v>
      </c>
      <c r="C1123" s="8" t="s">
        <v>444</v>
      </c>
      <c r="D1123" s="9">
        <v>39</v>
      </c>
      <c r="E1123" s="10" t="s">
        <v>28</v>
      </c>
      <c r="F1123" s="10" t="s">
        <v>411</v>
      </c>
      <c r="G1123" s="10" t="s">
        <v>411</v>
      </c>
      <c r="H1123" s="11">
        <v>0.5</v>
      </c>
      <c r="I1123" s="9">
        <v>6</v>
      </c>
      <c r="J1123" s="9">
        <v>0</v>
      </c>
      <c r="K1123" s="9">
        <v>6</v>
      </c>
      <c r="L1123" s="9">
        <v>0</v>
      </c>
      <c r="M1123" s="9"/>
      <c r="N1123" s="9">
        <f t="shared" si="149"/>
        <v>0</v>
      </c>
      <c r="O1123" s="12">
        <f t="shared" si="150"/>
        <v>0</v>
      </c>
      <c r="P1123" s="9" t="s">
        <v>75</v>
      </c>
      <c r="Q1123" s="9"/>
      <c r="R1123" s="9"/>
      <c r="S1123" s="9"/>
      <c r="T1123" s="9"/>
      <c r="U1123" s="9"/>
      <c r="V1123" s="8"/>
      <c r="W1123" s="11">
        <v>0.5</v>
      </c>
      <c r="X1123" s="8">
        <v>82</v>
      </c>
      <c r="Y1123" s="8">
        <v>32</v>
      </c>
      <c r="Z1123" s="8">
        <v>40</v>
      </c>
      <c r="AA1123" s="8">
        <v>10</v>
      </c>
      <c r="AB1123" s="8">
        <v>0</v>
      </c>
      <c r="AC1123" s="9">
        <f t="shared" si="154"/>
        <v>74</v>
      </c>
      <c r="AD1123" s="12">
        <f t="shared" si="155"/>
        <v>0.45121951219512196</v>
      </c>
      <c r="AE1123" s="9" t="s">
        <v>69</v>
      </c>
      <c r="AF1123" s="8"/>
      <c r="AG1123" s="8"/>
      <c r="AH1123" s="8"/>
      <c r="AI1123" s="8"/>
      <c r="AJ1123" s="8"/>
      <c r="AK1123" s="13">
        <f t="shared" si="151"/>
        <v>0.4682926829268293</v>
      </c>
      <c r="AL1123" s="13">
        <f t="shared" si="152"/>
        <v>-0.4682926829268293</v>
      </c>
      <c r="AM1123" s="14">
        <f t="shared" si="153"/>
        <v>-5.6195121951219518</v>
      </c>
    </row>
    <row r="1124" spans="1:39" x14ac:dyDescent="0.2">
      <c r="A1124" s="8"/>
      <c r="B1124" s="8" t="s">
        <v>374</v>
      </c>
      <c r="C1124" s="8" t="s">
        <v>444</v>
      </c>
      <c r="D1124" s="9">
        <v>54</v>
      </c>
      <c r="E1124" s="10" t="s">
        <v>28</v>
      </c>
      <c r="F1124" s="10" t="s">
        <v>411</v>
      </c>
      <c r="G1124" s="10" t="s">
        <v>411</v>
      </c>
      <c r="H1124" s="11">
        <v>0.5</v>
      </c>
      <c r="I1124" s="9">
        <v>11</v>
      </c>
      <c r="J1124" s="9">
        <v>2</v>
      </c>
      <c r="K1124" s="9">
        <v>7</v>
      </c>
      <c r="L1124" s="9">
        <v>2</v>
      </c>
      <c r="M1124" s="9"/>
      <c r="N1124" s="9">
        <f t="shared" si="149"/>
        <v>6</v>
      </c>
      <c r="O1124" s="12">
        <f t="shared" si="150"/>
        <v>0.27272727272727271</v>
      </c>
      <c r="P1124" s="9" t="s">
        <v>75</v>
      </c>
      <c r="Q1124" s="9"/>
      <c r="R1124" s="9"/>
      <c r="S1124" s="9"/>
      <c r="T1124" s="9"/>
      <c r="U1124" s="9"/>
      <c r="V1124" s="8"/>
      <c r="W1124" s="11">
        <v>0.5</v>
      </c>
      <c r="X1124" s="8">
        <v>82</v>
      </c>
      <c r="Y1124" s="8">
        <v>32</v>
      </c>
      <c r="Z1124" s="8">
        <v>40</v>
      </c>
      <c r="AA1124" s="8">
        <v>10</v>
      </c>
      <c r="AB1124" s="8">
        <v>0</v>
      </c>
      <c r="AC1124" s="9">
        <f t="shared" si="154"/>
        <v>74</v>
      </c>
      <c r="AD1124" s="12">
        <f t="shared" si="155"/>
        <v>0.45121951219512196</v>
      </c>
      <c r="AE1124" s="9" t="s">
        <v>69</v>
      </c>
      <c r="AF1124" s="8"/>
      <c r="AG1124" s="8"/>
      <c r="AH1124" s="8"/>
      <c r="AI1124" s="8"/>
      <c r="AJ1124" s="8"/>
      <c r="AK1124" s="13">
        <f t="shared" si="151"/>
        <v>0.4682926829268293</v>
      </c>
      <c r="AL1124" s="13">
        <f t="shared" si="152"/>
        <v>-0.19556541019955659</v>
      </c>
      <c r="AM1124" s="14">
        <f t="shared" si="153"/>
        <v>-4.3024390243902442</v>
      </c>
    </row>
    <row r="1125" spans="1:39" x14ac:dyDescent="0.2">
      <c r="A1125" s="8"/>
      <c r="B1125" s="8" t="s">
        <v>367</v>
      </c>
      <c r="C1125" s="8" t="s">
        <v>444</v>
      </c>
      <c r="D1125" s="9">
        <v>47</v>
      </c>
      <c r="E1125" s="10" t="s">
        <v>28</v>
      </c>
      <c r="F1125" s="10" t="s">
        <v>41</v>
      </c>
      <c r="G1125" s="10" t="s">
        <v>41</v>
      </c>
      <c r="H1125" s="11">
        <v>0.5</v>
      </c>
      <c r="I1125" s="9">
        <v>82</v>
      </c>
      <c r="J1125" s="9">
        <v>30</v>
      </c>
      <c r="K1125" s="9">
        <v>43</v>
      </c>
      <c r="L1125" s="9">
        <v>9</v>
      </c>
      <c r="M1125" s="9"/>
      <c r="N1125" s="9">
        <f t="shared" si="149"/>
        <v>69</v>
      </c>
      <c r="O1125" s="12">
        <f t="shared" si="150"/>
        <v>0.42073170731707316</v>
      </c>
      <c r="P1125" s="9" t="s">
        <v>69</v>
      </c>
      <c r="Q1125" s="9"/>
      <c r="R1125" s="9"/>
      <c r="S1125" s="9"/>
      <c r="T1125" s="9"/>
      <c r="U1125" s="9"/>
      <c r="V1125" s="8"/>
      <c r="W1125" s="11">
        <v>0.5</v>
      </c>
      <c r="X1125" s="8">
        <v>82</v>
      </c>
      <c r="Y1125" s="8">
        <v>30</v>
      </c>
      <c r="Z1125" s="8">
        <v>44</v>
      </c>
      <c r="AA1125" s="8">
        <v>8</v>
      </c>
      <c r="AB1125" s="8">
        <v>0</v>
      </c>
      <c r="AC1125" s="9">
        <f t="shared" si="154"/>
        <v>68</v>
      </c>
      <c r="AD1125" s="12">
        <f t="shared" si="155"/>
        <v>0.41463414634146339</v>
      </c>
      <c r="AE1125" s="9" t="s">
        <v>69</v>
      </c>
      <c r="AF1125" s="8"/>
      <c r="AG1125" s="8"/>
      <c r="AH1125" s="8"/>
      <c r="AI1125" s="8"/>
      <c r="AJ1125" s="8"/>
      <c r="AK1125" s="13">
        <f t="shared" si="151"/>
        <v>0.44451219512195123</v>
      </c>
      <c r="AL1125" s="13">
        <f t="shared" si="152"/>
        <v>-2.378048780487807E-2</v>
      </c>
      <c r="AM1125" s="14">
        <f t="shared" si="153"/>
        <v>-3.9000000000000057</v>
      </c>
    </row>
    <row r="1126" spans="1:39" x14ac:dyDescent="0.2">
      <c r="A1126" s="8"/>
      <c r="B1126" s="8" t="s">
        <v>353</v>
      </c>
      <c r="C1126" s="8" t="s">
        <v>444</v>
      </c>
      <c r="D1126" s="9">
        <v>48</v>
      </c>
      <c r="E1126" s="10" t="s">
        <v>28</v>
      </c>
      <c r="F1126" s="10" t="s">
        <v>233</v>
      </c>
      <c r="G1126" s="10" t="s">
        <v>233</v>
      </c>
      <c r="H1126" s="11">
        <v>0.5</v>
      </c>
      <c r="I1126" s="9">
        <v>63</v>
      </c>
      <c r="J1126" s="9">
        <v>21</v>
      </c>
      <c r="K1126" s="9">
        <v>30</v>
      </c>
      <c r="L1126" s="9">
        <v>12</v>
      </c>
      <c r="M1126" s="9"/>
      <c r="N1126" s="9">
        <f t="shared" si="149"/>
        <v>54</v>
      </c>
      <c r="O1126" s="12">
        <f t="shared" si="150"/>
        <v>0.42857142857142855</v>
      </c>
      <c r="P1126" s="9" t="s">
        <v>75</v>
      </c>
      <c r="Q1126" s="9"/>
      <c r="R1126" s="9"/>
      <c r="S1126" s="9"/>
      <c r="T1126" s="9"/>
      <c r="U1126" s="9"/>
      <c r="V1126" s="8"/>
      <c r="W1126" s="11">
        <v>0.5</v>
      </c>
      <c r="X1126" s="8">
        <v>82</v>
      </c>
      <c r="Y1126" s="8">
        <v>35</v>
      </c>
      <c r="Z1126" s="8">
        <v>40</v>
      </c>
      <c r="AA1126" s="8">
        <v>7</v>
      </c>
      <c r="AB1126" s="8">
        <v>0</v>
      </c>
      <c r="AC1126" s="9">
        <f t="shared" si="154"/>
        <v>77</v>
      </c>
      <c r="AD1126" s="12">
        <f t="shared" si="155"/>
        <v>0.46951219512195119</v>
      </c>
      <c r="AE1126" s="9" t="s">
        <v>35</v>
      </c>
      <c r="AF1126" s="8"/>
      <c r="AG1126" s="8"/>
      <c r="AH1126" s="8"/>
      <c r="AI1126" s="8"/>
      <c r="AJ1126" s="8"/>
      <c r="AK1126" s="13">
        <f t="shared" si="151"/>
        <v>0.48018292682926828</v>
      </c>
      <c r="AL1126" s="13">
        <f t="shared" si="152"/>
        <v>-5.1611498257839727E-2</v>
      </c>
      <c r="AM1126" s="14">
        <f t="shared" si="153"/>
        <v>-6.5030487804878021</v>
      </c>
    </row>
    <row r="1127" spans="1:39" x14ac:dyDescent="0.2">
      <c r="A1127" s="8"/>
      <c r="B1127" s="8" t="s">
        <v>443</v>
      </c>
      <c r="C1127" s="8" t="s">
        <v>444</v>
      </c>
      <c r="D1127" s="9">
        <v>42</v>
      </c>
      <c r="E1127" s="10" t="s">
        <v>28</v>
      </c>
      <c r="F1127" s="10" t="s">
        <v>233</v>
      </c>
      <c r="G1127" s="10" t="s">
        <v>233</v>
      </c>
      <c r="H1127" s="11">
        <v>0.5</v>
      </c>
      <c r="I1127" s="9">
        <v>19</v>
      </c>
      <c r="J1127" s="9">
        <v>4</v>
      </c>
      <c r="K1127" s="9">
        <v>13</v>
      </c>
      <c r="L1127" s="9">
        <v>2</v>
      </c>
      <c r="M1127" s="9"/>
      <c r="N1127" s="9">
        <f t="shared" si="149"/>
        <v>10</v>
      </c>
      <c r="O1127" s="12">
        <f t="shared" si="150"/>
        <v>0.26315789473684209</v>
      </c>
      <c r="P1127" s="9" t="s">
        <v>75</v>
      </c>
      <c r="Q1127" s="9"/>
      <c r="R1127" s="9"/>
      <c r="S1127" s="9"/>
      <c r="T1127" s="9"/>
      <c r="U1127" s="9"/>
      <c r="V1127" s="8"/>
      <c r="W1127" s="11">
        <v>0.5</v>
      </c>
      <c r="X1127" s="8">
        <v>82</v>
      </c>
      <c r="Y1127" s="8">
        <v>35</v>
      </c>
      <c r="Z1127" s="8">
        <v>40</v>
      </c>
      <c r="AA1127" s="8">
        <v>7</v>
      </c>
      <c r="AB1127" s="8">
        <v>0</v>
      </c>
      <c r="AC1127" s="9">
        <f t="shared" si="154"/>
        <v>77</v>
      </c>
      <c r="AD1127" s="12">
        <f t="shared" si="155"/>
        <v>0.46951219512195119</v>
      </c>
      <c r="AE1127" s="9" t="s">
        <v>35</v>
      </c>
      <c r="AF1127" s="8"/>
      <c r="AG1127" s="8"/>
      <c r="AH1127" s="8"/>
      <c r="AI1127" s="8"/>
      <c r="AJ1127" s="8"/>
      <c r="AK1127" s="13">
        <f t="shared" si="151"/>
        <v>0.48018292682926828</v>
      </c>
      <c r="AL1127" s="13">
        <f t="shared" si="152"/>
        <v>-0.21702503209242618</v>
      </c>
      <c r="AM1127" s="14">
        <f t="shared" si="153"/>
        <v>-8.2469512195121943</v>
      </c>
    </row>
    <row r="1128" spans="1:39" x14ac:dyDescent="0.2">
      <c r="A1128" s="8"/>
      <c r="B1128" s="8" t="s">
        <v>415</v>
      </c>
      <c r="C1128" s="8" t="s">
        <v>444</v>
      </c>
      <c r="D1128" s="9">
        <v>42</v>
      </c>
      <c r="E1128" s="10" t="s">
        <v>28</v>
      </c>
      <c r="F1128" s="10" t="s">
        <v>267</v>
      </c>
      <c r="G1128" s="10" t="s">
        <v>267</v>
      </c>
      <c r="H1128" s="11">
        <v>0.5</v>
      </c>
      <c r="I1128" s="9">
        <v>82</v>
      </c>
      <c r="J1128" s="9">
        <v>40</v>
      </c>
      <c r="K1128" s="9">
        <v>30</v>
      </c>
      <c r="L1128" s="9">
        <v>12</v>
      </c>
      <c r="M1128" s="9"/>
      <c r="N1128" s="9">
        <f t="shared" si="149"/>
        <v>92</v>
      </c>
      <c r="O1128" s="12">
        <f t="shared" si="150"/>
        <v>0.56097560975609762</v>
      </c>
      <c r="P1128" s="9" t="s">
        <v>39</v>
      </c>
      <c r="Q1128" s="9">
        <v>21</v>
      </c>
      <c r="R1128" s="9">
        <v>12</v>
      </c>
      <c r="S1128" s="9">
        <v>9</v>
      </c>
      <c r="T1128" s="9">
        <v>0</v>
      </c>
      <c r="U1128" s="9">
        <v>0.57100000000000006</v>
      </c>
      <c r="V1128" s="8" t="s">
        <v>431</v>
      </c>
      <c r="W1128" s="11">
        <v>0.5</v>
      </c>
      <c r="X1128" s="8">
        <v>82</v>
      </c>
      <c r="Y1128" s="8">
        <v>33</v>
      </c>
      <c r="Z1128" s="8">
        <v>40</v>
      </c>
      <c r="AA1128" s="8">
        <v>9</v>
      </c>
      <c r="AB1128" s="8">
        <v>0</v>
      </c>
      <c r="AC1128" s="9">
        <f t="shared" si="154"/>
        <v>75</v>
      </c>
      <c r="AD1128" s="12">
        <f t="shared" si="155"/>
        <v>0.45731707317073172</v>
      </c>
      <c r="AE1128" s="9" t="s">
        <v>72</v>
      </c>
      <c r="AF1128" s="8"/>
      <c r="AG1128" s="8"/>
      <c r="AH1128" s="8"/>
      <c r="AI1128" s="8"/>
      <c r="AJ1128" s="8"/>
      <c r="AK1128" s="13">
        <f t="shared" si="151"/>
        <v>0.47225609756097564</v>
      </c>
      <c r="AL1128" s="13">
        <f t="shared" si="152"/>
        <v>8.8719512195121975E-2</v>
      </c>
      <c r="AM1128" s="14">
        <f t="shared" si="153"/>
        <v>14.549999999999997</v>
      </c>
    </row>
    <row r="1129" spans="1:39" x14ac:dyDescent="0.2">
      <c r="A1129" s="8"/>
      <c r="B1129" s="8" t="s">
        <v>382</v>
      </c>
      <c r="C1129" s="8" t="s">
        <v>449</v>
      </c>
      <c r="D1129" s="9">
        <v>46</v>
      </c>
      <c r="E1129" s="10" t="s">
        <v>28</v>
      </c>
      <c r="F1129" s="10" t="s">
        <v>68</v>
      </c>
      <c r="G1129" s="10" t="s">
        <v>68</v>
      </c>
      <c r="H1129" s="11">
        <v>0.5</v>
      </c>
      <c r="I1129" s="9">
        <v>82</v>
      </c>
      <c r="J1129" s="9">
        <v>39</v>
      </c>
      <c r="K1129" s="9">
        <v>30</v>
      </c>
      <c r="L1129" s="9">
        <v>13</v>
      </c>
      <c r="M1129" s="9"/>
      <c r="N1129" s="9">
        <f t="shared" si="149"/>
        <v>91</v>
      </c>
      <c r="O1129" s="12">
        <f t="shared" si="150"/>
        <v>0.55487804878048785</v>
      </c>
      <c r="P1129" s="9" t="s">
        <v>39</v>
      </c>
      <c r="Q1129" s="9">
        <v>12</v>
      </c>
      <c r="R1129" s="9">
        <v>6</v>
      </c>
      <c r="S1129" s="9">
        <v>6</v>
      </c>
      <c r="T1129" s="9">
        <v>0</v>
      </c>
      <c r="U1129" s="9">
        <v>0.5</v>
      </c>
      <c r="V1129" s="8"/>
      <c r="W1129" s="11">
        <v>0.5</v>
      </c>
      <c r="X1129" s="8">
        <v>82</v>
      </c>
      <c r="Y1129" s="8">
        <v>39</v>
      </c>
      <c r="Z1129" s="8">
        <v>30</v>
      </c>
      <c r="AA1129" s="8">
        <v>13</v>
      </c>
      <c r="AB1129" s="8">
        <v>0</v>
      </c>
      <c r="AC1129" s="9">
        <f t="shared" si="154"/>
        <v>91</v>
      </c>
      <c r="AD1129" s="12">
        <f t="shared" si="155"/>
        <v>0.55487804878048785</v>
      </c>
      <c r="AE1129" s="9" t="s">
        <v>43</v>
      </c>
      <c r="AF1129" s="8">
        <v>6</v>
      </c>
      <c r="AG1129" s="8">
        <v>2</v>
      </c>
      <c r="AH1129" s="8">
        <v>4</v>
      </c>
      <c r="AI1129" s="8">
        <v>0</v>
      </c>
      <c r="AJ1129" s="8">
        <v>0.33300000000000002</v>
      </c>
      <c r="AK1129" s="13">
        <f t="shared" si="151"/>
        <v>0.53567073170731705</v>
      </c>
      <c r="AL1129" s="13">
        <f t="shared" si="152"/>
        <v>1.9207317073170804E-2</v>
      </c>
      <c r="AM1129" s="14">
        <f t="shared" si="153"/>
        <v>3.1500000000000057</v>
      </c>
    </row>
    <row r="1130" spans="1:39" x14ac:dyDescent="0.2">
      <c r="A1130" s="8"/>
      <c r="B1130" s="8" t="s">
        <v>445</v>
      </c>
      <c r="C1130" s="8" t="s">
        <v>449</v>
      </c>
      <c r="D1130" s="9">
        <v>38</v>
      </c>
      <c r="E1130" s="10" t="s">
        <v>28</v>
      </c>
      <c r="F1130" s="10" t="s">
        <v>225</v>
      </c>
      <c r="G1130" s="10" t="s">
        <v>225</v>
      </c>
      <c r="H1130" s="11">
        <v>0.5</v>
      </c>
      <c r="I1130" s="9">
        <v>82</v>
      </c>
      <c r="J1130" s="9">
        <v>37</v>
      </c>
      <c r="K1130" s="9">
        <v>28</v>
      </c>
      <c r="L1130" s="9">
        <v>17</v>
      </c>
      <c r="M1130" s="9"/>
      <c r="N1130" s="9">
        <f t="shared" si="149"/>
        <v>91</v>
      </c>
      <c r="O1130" s="12">
        <f t="shared" si="150"/>
        <v>0.55487804878048785</v>
      </c>
      <c r="P1130" s="9" t="s">
        <v>35</v>
      </c>
      <c r="Q1130" s="9">
        <v>21</v>
      </c>
      <c r="R1130" s="9">
        <v>14</v>
      </c>
      <c r="S1130" s="9">
        <v>7</v>
      </c>
      <c r="T1130" s="9">
        <v>0</v>
      </c>
      <c r="U1130" s="9">
        <v>0.66700000000000004</v>
      </c>
      <c r="V1130" s="8" t="s">
        <v>431</v>
      </c>
      <c r="W1130" s="11">
        <v>0.5</v>
      </c>
      <c r="X1130" s="8">
        <v>82</v>
      </c>
      <c r="Y1130" s="8">
        <v>36</v>
      </c>
      <c r="Z1130" s="8">
        <v>29</v>
      </c>
      <c r="AA1130" s="8">
        <v>17</v>
      </c>
      <c r="AB1130" s="8">
        <v>0</v>
      </c>
      <c r="AC1130" s="9">
        <f t="shared" si="154"/>
        <v>89</v>
      </c>
      <c r="AD1130" s="12">
        <f t="shared" si="155"/>
        <v>0.54268292682926833</v>
      </c>
      <c r="AE1130" s="9" t="s">
        <v>39</v>
      </c>
      <c r="AF1130" s="8">
        <v>15</v>
      </c>
      <c r="AG1130" s="8">
        <v>10</v>
      </c>
      <c r="AH1130" s="8">
        <v>5</v>
      </c>
      <c r="AI1130" s="8">
        <v>0</v>
      </c>
      <c r="AJ1130" s="8">
        <v>0.66700000000000004</v>
      </c>
      <c r="AK1130" s="13">
        <f t="shared" si="151"/>
        <v>0.52774390243902447</v>
      </c>
      <c r="AL1130" s="13">
        <f t="shared" si="152"/>
        <v>2.7134146341463383E-2</v>
      </c>
      <c r="AM1130" s="14">
        <f t="shared" si="153"/>
        <v>4.4499999999999886</v>
      </c>
    </row>
    <row r="1131" spans="1:39" x14ac:dyDescent="0.2">
      <c r="A1131" s="8"/>
      <c r="B1131" s="8" t="s">
        <v>432</v>
      </c>
      <c r="C1131" s="8" t="s">
        <v>449</v>
      </c>
      <c r="D1131" s="9">
        <v>32</v>
      </c>
      <c r="E1131" s="10" t="s">
        <v>28</v>
      </c>
      <c r="F1131" s="10" t="s">
        <v>305</v>
      </c>
      <c r="G1131" s="10" t="s">
        <v>305</v>
      </c>
      <c r="H1131" s="11">
        <v>0.5</v>
      </c>
      <c r="I1131" s="9">
        <v>82</v>
      </c>
      <c r="J1131" s="9">
        <v>34</v>
      </c>
      <c r="K1131" s="9">
        <v>30</v>
      </c>
      <c r="L1131" s="9">
        <v>18</v>
      </c>
      <c r="M1131" s="9"/>
      <c r="N1131" s="9">
        <f t="shared" si="149"/>
        <v>86</v>
      </c>
      <c r="O1131" s="12">
        <f t="shared" si="150"/>
        <v>0.52439024390243905</v>
      </c>
      <c r="P1131" s="9" t="s">
        <v>30</v>
      </c>
      <c r="Q1131" s="9">
        <v>6</v>
      </c>
      <c r="R1131" s="9">
        <v>2</v>
      </c>
      <c r="S1131" s="9">
        <v>4</v>
      </c>
      <c r="T1131" s="9">
        <v>0</v>
      </c>
      <c r="U1131" s="9">
        <v>0.33300000000000002</v>
      </c>
      <c r="V1131" s="8"/>
      <c r="W1131" s="11">
        <v>0.5</v>
      </c>
      <c r="X1131" s="8">
        <v>82</v>
      </c>
      <c r="Y1131" s="8">
        <v>33</v>
      </c>
      <c r="Z1131" s="8">
        <v>41</v>
      </c>
      <c r="AA1131" s="8">
        <v>8</v>
      </c>
      <c r="AB1131" s="8">
        <v>0</v>
      </c>
      <c r="AC1131" s="9">
        <f t="shared" si="154"/>
        <v>74</v>
      </c>
      <c r="AD1131" s="12">
        <f t="shared" si="155"/>
        <v>0.45121951219512196</v>
      </c>
      <c r="AE1131" s="9" t="s">
        <v>69</v>
      </c>
      <c r="AF1131" s="8"/>
      <c r="AG1131" s="8"/>
      <c r="AH1131" s="8"/>
      <c r="AI1131" s="8"/>
      <c r="AJ1131" s="8"/>
      <c r="AK1131" s="13">
        <f t="shared" si="151"/>
        <v>0.4682926829268293</v>
      </c>
      <c r="AL1131" s="13">
        <f t="shared" si="152"/>
        <v>5.609756097560975E-2</v>
      </c>
      <c r="AM1131" s="14">
        <f t="shared" si="153"/>
        <v>9.1999999999999886</v>
      </c>
    </row>
    <row r="1132" spans="1:39" x14ac:dyDescent="0.2">
      <c r="A1132" s="8"/>
      <c r="B1132" s="8" t="s">
        <v>385</v>
      </c>
      <c r="C1132" s="8" t="s">
        <v>449</v>
      </c>
      <c r="D1132" s="9">
        <v>42</v>
      </c>
      <c r="E1132" s="10" t="s">
        <v>28</v>
      </c>
      <c r="F1132" s="10" t="s">
        <v>240</v>
      </c>
      <c r="G1132" s="10" t="s">
        <v>240</v>
      </c>
      <c r="H1132" s="11">
        <v>0.5</v>
      </c>
      <c r="I1132" s="9">
        <v>82</v>
      </c>
      <c r="J1132" s="9">
        <v>30</v>
      </c>
      <c r="K1132" s="9">
        <v>40</v>
      </c>
      <c r="L1132" s="9">
        <v>12</v>
      </c>
      <c r="M1132" s="9"/>
      <c r="N1132" s="9">
        <f t="shared" si="149"/>
        <v>72</v>
      </c>
      <c r="O1132" s="12">
        <f t="shared" si="150"/>
        <v>0.43902439024390244</v>
      </c>
      <c r="P1132" s="9" t="s">
        <v>39</v>
      </c>
      <c r="Q1132" s="9"/>
      <c r="R1132" s="9"/>
      <c r="S1132" s="9"/>
      <c r="T1132" s="9"/>
      <c r="U1132" s="9"/>
      <c r="V1132" s="8"/>
      <c r="W1132" s="11">
        <v>0.5</v>
      </c>
      <c r="X1132" s="8">
        <v>82</v>
      </c>
      <c r="Y1132" s="8">
        <v>26</v>
      </c>
      <c r="Z1132" s="8">
        <v>41</v>
      </c>
      <c r="AA1132" s="8">
        <v>15</v>
      </c>
      <c r="AB1132" s="8">
        <v>0</v>
      </c>
      <c r="AC1132" s="9">
        <f t="shared" si="154"/>
        <v>67</v>
      </c>
      <c r="AD1132" s="12">
        <f t="shared" si="155"/>
        <v>0.40853658536585363</v>
      </c>
      <c r="AE1132" s="9" t="s">
        <v>72</v>
      </c>
      <c r="AF1132" s="8"/>
      <c r="AG1132" s="8"/>
      <c r="AH1132" s="8"/>
      <c r="AI1132" s="8"/>
      <c r="AJ1132" s="8"/>
      <c r="AK1132" s="13">
        <f t="shared" si="151"/>
        <v>0.44054878048780488</v>
      </c>
      <c r="AL1132" s="13">
        <f t="shared" si="152"/>
        <v>-1.5243902439024404E-3</v>
      </c>
      <c r="AM1132" s="14">
        <f t="shared" si="153"/>
        <v>-0.25</v>
      </c>
    </row>
    <row r="1133" spans="1:39" x14ac:dyDescent="0.2">
      <c r="A1133" s="8"/>
      <c r="B1133" s="8" t="s">
        <v>450</v>
      </c>
      <c r="C1133" s="8" t="s">
        <v>449</v>
      </c>
      <c r="D1133" s="9">
        <v>39</v>
      </c>
      <c r="E1133" s="10" t="s">
        <v>28</v>
      </c>
      <c r="F1133" s="10" t="s">
        <v>84</v>
      </c>
      <c r="G1133" s="10" t="s">
        <v>84</v>
      </c>
      <c r="H1133" s="11">
        <v>0.5</v>
      </c>
      <c r="I1133" s="9">
        <v>59</v>
      </c>
      <c r="J1133" s="9">
        <v>16</v>
      </c>
      <c r="K1133" s="9">
        <v>35</v>
      </c>
      <c r="L1133" s="9">
        <v>8</v>
      </c>
      <c r="M1133" s="9"/>
      <c r="N1133" s="9">
        <f t="shared" si="149"/>
        <v>40</v>
      </c>
      <c r="O1133" s="12">
        <f t="shared" si="150"/>
        <v>0.33898305084745761</v>
      </c>
      <c r="P1133" s="9" t="s">
        <v>39</v>
      </c>
      <c r="Q1133" s="9"/>
      <c r="R1133" s="9"/>
      <c r="S1133" s="9"/>
      <c r="T1133" s="9"/>
      <c r="U1133" s="9"/>
      <c r="V1133" s="8"/>
      <c r="W1133" s="11">
        <v>0.5</v>
      </c>
      <c r="X1133" s="8">
        <v>82</v>
      </c>
      <c r="Y1133" s="8">
        <v>30</v>
      </c>
      <c r="Z1133" s="8">
        <v>39</v>
      </c>
      <c r="AA1133" s="8">
        <v>13</v>
      </c>
      <c r="AB1133" s="8">
        <v>0</v>
      </c>
      <c r="AC1133" s="9">
        <f t="shared" si="154"/>
        <v>73</v>
      </c>
      <c r="AD1133" s="12">
        <f t="shared" si="155"/>
        <v>0.4451219512195122</v>
      </c>
      <c r="AE1133" s="9" t="s">
        <v>72</v>
      </c>
      <c r="AF1133" s="8"/>
      <c r="AG1133" s="8"/>
      <c r="AH1133" s="8"/>
      <c r="AI1133" s="8"/>
      <c r="AJ1133" s="8"/>
      <c r="AK1133" s="13">
        <f t="shared" si="151"/>
        <v>0.46432926829268295</v>
      </c>
      <c r="AL1133" s="13">
        <f t="shared" si="152"/>
        <v>-0.12534621744522534</v>
      </c>
      <c r="AM1133" s="14">
        <f t="shared" si="153"/>
        <v>-14.790853658536591</v>
      </c>
    </row>
    <row r="1134" spans="1:39" x14ac:dyDescent="0.2">
      <c r="A1134" s="8"/>
      <c r="B1134" s="8" t="s">
        <v>451</v>
      </c>
      <c r="C1134" s="8" t="s">
        <v>449</v>
      </c>
      <c r="D1134" s="9">
        <v>42</v>
      </c>
      <c r="E1134" s="10" t="s">
        <v>28</v>
      </c>
      <c r="F1134" s="10" t="s">
        <v>84</v>
      </c>
      <c r="G1134" s="10" t="s">
        <v>84</v>
      </c>
      <c r="H1134" s="11">
        <v>0.5</v>
      </c>
      <c r="I1134" s="9">
        <v>23</v>
      </c>
      <c r="J1134" s="9">
        <v>13</v>
      </c>
      <c r="K1134" s="9">
        <v>6</v>
      </c>
      <c r="L1134" s="9">
        <v>4</v>
      </c>
      <c r="M1134" s="9"/>
      <c r="N1134" s="9">
        <f t="shared" si="149"/>
        <v>30</v>
      </c>
      <c r="O1134" s="12">
        <f t="shared" si="150"/>
        <v>0.65217391304347827</v>
      </c>
      <c r="P1134" s="9" t="s">
        <v>39</v>
      </c>
      <c r="Q1134" s="9"/>
      <c r="R1134" s="9"/>
      <c r="S1134" s="9"/>
      <c r="T1134" s="9"/>
      <c r="U1134" s="9"/>
      <c r="V1134" s="8"/>
      <c r="W1134" s="11">
        <v>0.5</v>
      </c>
      <c r="X1134" s="8">
        <v>82</v>
      </c>
      <c r="Y1134" s="8">
        <v>30</v>
      </c>
      <c r="Z1134" s="8">
        <v>39</v>
      </c>
      <c r="AA1134" s="8">
        <v>13</v>
      </c>
      <c r="AB1134" s="8">
        <v>0</v>
      </c>
      <c r="AC1134" s="9">
        <f t="shared" si="154"/>
        <v>73</v>
      </c>
      <c r="AD1134" s="12">
        <f t="shared" si="155"/>
        <v>0.4451219512195122</v>
      </c>
      <c r="AE1134" s="9" t="s">
        <v>72</v>
      </c>
      <c r="AF1134" s="8"/>
      <c r="AG1134" s="8"/>
      <c r="AH1134" s="8"/>
      <c r="AI1134" s="8"/>
      <c r="AJ1134" s="8"/>
      <c r="AK1134" s="13">
        <f t="shared" si="151"/>
        <v>0.46432926829268295</v>
      </c>
      <c r="AL1134" s="13">
        <f t="shared" si="152"/>
        <v>0.18784464475079532</v>
      </c>
      <c r="AM1134" s="14">
        <f t="shared" si="153"/>
        <v>8.6408536585365852</v>
      </c>
    </row>
    <row r="1135" spans="1:39" x14ac:dyDescent="0.2">
      <c r="A1135" s="8"/>
      <c r="B1135" s="8" t="s">
        <v>452</v>
      </c>
      <c r="C1135" s="8" t="s">
        <v>449</v>
      </c>
      <c r="D1135" s="9">
        <v>38</v>
      </c>
      <c r="E1135" s="10" t="s">
        <v>28</v>
      </c>
      <c r="F1135" s="10" t="s">
        <v>308</v>
      </c>
      <c r="G1135" s="10" t="s">
        <v>308</v>
      </c>
      <c r="H1135" s="11">
        <v>0.5</v>
      </c>
      <c r="I1135" s="9">
        <v>82</v>
      </c>
      <c r="J1135" s="9">
        <v>44</v>
      </c>
      <c r="K1135" s="9">
        <v>28</v>
      </c>
      <c r="L1135" s="9">
        <v>10</v>
      </c>
      <c r="M1135" s="9"/>
      <c r="N1135" s="9">
        <f t="shared" si="149"/>
        <v>98</v>
      </c>
      <c r="O1135" s="12">
        <f t="shared" si="150"/>
        <v>0.59756097560975607</v>
      </c>
      <c r="P1135" s="9" t="s">
        <v>30</v>
      </c>
      <c r="Q1135" s="9">
        <v>19</v>
      </c>
      <c r="R1135" s="9">
        <v>11</v>
      </c>
      <c r="S1135" s="9">
        <v>8</v>
      </c>
      <c r="T1135" s="9">
        <v>0</v>
      </c>
      <c r="U1135" s="9">
        <v>0.57899999999999996</v>
      </c>
      <c r="V1135" s="8"/>
      <c r="W1135" s="11">
        <v>0.5</v>
      </c>
      <c r="X1135" s="8">
        <v>82</v>
      </c>
      <c r="Y1135" s="8">
        <v>39</v>
      </c>
      <c r="Z1135" s="8">
        <v>26</v>
      </c>
      <c r="AA1135" s="8">
        <v>17</v>
      </c>
      <c r="AB1135" s="8">
        <v>0</v>
      </c>
      <c r="AC1135" s="9">
        <f t="shared" si="154"/>
        <v>95</v>
      </c>
      <c r="AD1135" s="12">
        <f t="shared" si="155"/>
        <v>0.57926829268292679</v>
      </c>
      <c r="AE1135" s="9" t="s">
        <v>30</v>
      </c>
      <c r="AF1135" s="8">
        <v>7</v>
      </c>
      <c r="AG1135" s="8">
        <v>3</v>
      </c>
      <c r="AH1135" s="8">
        <v>4</v>
      </c>
      <c r="AI1135" s="8">
        <v>0</v>
      </c>
      <c r="AJ1135" s="8">
        <v>0.42899999999999999</v>
      </c>
      <c r="AK1135" s="13">
        <f t="shared" si="151"/>
        <v>0.55152439024390243</v>
      </c>
      <c r="AL1135" s="13">
        <f t="shared" si="152"/>
        <v>4.6036585365853644E-2</v>
      </c>
      <c r="AM1135" s="14">
        <f t="shared" si="153"/>
        <v>7.5499999999999972</v>
      </c>
    </row>
    <row r="1136" spans="1:39" x14ac:dyDescent="0.2">
      <c r="A1136" s="8"/>
      <c r="B1136" s="8" t="s">
        <v>429</v>
      </c>
      <c r="C1136" s="8" t="s">
        <v>449</v>
      </c>
      <c r="D1136" s="9"/>
      <c r="E1136" s="10" t="s">
        <v>28</v>
      </c>
      <c r="F1136" s="10" t="s">
        <v>201</v>
      </c>
      <c r="G1136" s="10" t="s">
        <v>201</v>
      </c>
      <c r="H1136" s="11">
        <v>0.5</v>
      </c>
      <c r="I1136" s="9">
        <v>82</v>
      </c>
      <c r="J1136" s="9">
        <v>51</v>
      </c>
      <c r="K1136" s="9">
        <v>19</v>
      </c>
      <c r="L1136" s="9">
        <v>12</v>
      </c>
      <c r="M1136" s="9"/>
      <c r="N1136" s="9">
        <f t="shared" si="149"/>
        <v>114</v>
      </c>
      <c r="O1136" s="12">
        <f t="shared" si="150"/>
        <v>0.69512195121951215</v>
      </c>
      <c r="P1136" s="9" t="s">
        <v>30</v>
      </c>
      <c r="Q1136" s="9">
        <v>23</v>
      </c>
      <c r="R1136" s="9">
        <v>16</v>
      </c>
      <c r="S1136" s="9">
        <v>7</v>
      </c>
      <c r="T1136" s="9">
        <v>0</v>
      </c>
      <c r="U1136" s="9">
        <v>0.69600000000000006</v>
      </c>
      <c r="V1136" s="8" t="s">
        <v>44</v>
      </c>
      <c r="W1136" s="11">
        <v>0.5</v>
      </c>
      <c r="X1136" s="8">
        <v>82</v>
      </c>
      <c r="Y1136" s="8">
        <v>49</v>
      </c>
      <c r="Z1136" s="8">
        <v>22</v>
      </c>
      <c r="AA1136" s="8">
        <v>11</v>
      </c>
      <c r="AB1136" s="8">
        <v>0</v>
      </c>
      <c r="AC1136" s="9">
        <f t="shared" si="154"/>
        <v>109</v>
      </c>
      <c r="AD1136" s="12">
        <f t="shared" si="155"/>
        <v>0.66463414634146345</v>
      </c>
      <c r="AE1136" s="9" t="s">
        <v>30</v>
      </c>
      <c r="AF1136" s="8">
        <v>17</v>
      </c>
      <c r="AG1136" s="8">
        <v>10</v>
      </c>
      <c r="AH1136" s="8">
        <v>7</v>
      </c>
      <c r="AI1136" s="8">
        <v>0</v>
      </c>
      <c r="AJ1136" s="8">
        <v>0.58799999999999997</v>
      </c>
      <c r="AK1136" s="13">
        <f t="shared" si="151"/>
        <v>0.60701219512195126</v>
      </c>
      <c r="AL1136" s="13">
        <f t="shared" si="152"/>
        <v>8.8109756097560887E-2</v>
      </c>
      <c r="AM1136" s="14">
        <f t="shared" si="153"/>
        <v>14.449999999999989</v>
      </c>
    </row>
    <row r="1137" spans="1:39" x14ac:dyDescent="0.2">
      <c r="A1137" s="8"/>
      <c r="B1137" s="8" t="s">
        <v>453</v>
      </c>
      <c r="C1137" s="8" t="s">
        <v>449</v>
      </c>
      <c r="D1137" s="9">
        <v>48</v>
      </c>
      <c r="E1137" s="10" t="s">
        <v>28</v>
      </c>
      <c r="F1137" s="10" t="s">
        <v>87</v>
      </c>
      <c r="G1137" s="10" t="s">
        <v>87</v>
      </c>
      <c r="H1137" s="11">
        <v>0.5</v>
      </c>
      <c r="I1137" s="9">
        <v>5</v>
      </c>
      <c r="J1137" s="9">
        <v>4</v>
      </c>
      <c r="K1137" s="9">
        <v>1</v>
      </c>
      <c r="L1137" s="9">
        <v>0</v>
      </c>
      <c r="M1137" s="9"/>
      <c r="N1137" s="9">
        <f t="shared" si="149"/>
        <v>8</v>
      </c>
      <c r="O1137" s="12">
        <f t="shared" si="150"/>
        <v>0.8</v>
      </c>
      <c r="P1137" s="9" t="s">
        <v>30</v>
      </c>
      <c r="Q1137" s="9"/>
      <c r="R1137" s="9"/>
      <c r="S1137" s="9"/>
      <c r="T1137" s="9"/>
      <c r="U1137" s="9"/>
      <c r="V1137" s="8"/>
      <c r="W1137" s="11">
        <v>0.5</v>
      </c>
      <c r="X1137" s="8">
        <v>82</v>
      </c>
      <c r="Y1137" s="8">
        <v>44</v>
      </c>
      <c r="Z1137" s="8">
        <v>23</v>
      </c>
      <c r="AA1137" s="8">
        <v>15</v>
      </c>
      <c r="AB1137" s="8">
        <v>0</v>
      </c>
      <c r="AC1137" s="9">
        <f t="shared" si="154"/>
        <v>103</v>
      </c>
      <c r="AD1137" s="12">
        <f t="shared" si="155"/>
        <v>0.62804878048780488</v>
      </c>
      <c r="AE1137" s="9" t="s">
        <v>43</v>
      </c>
      <c r="AF1137" s="8">
        <v>22</v>
      </c>
      <c r="AG1137" s="8">
        <v>16</v>
      </c>
      <c r="AH1137" s="8">
        <v>6</v>
      </c>
      <c r="AI1137" s="8">
        <v>0</v>
      </c>
      <c r="AJ1137" s="8">
        <v>0.72699999999999998</v>
      </c>
      <c r="AK1137" s="13">
        <f t="shared" si="151"/>
        <v>0.58323170731707319</v>
      </c>
      <c r="AL1137" s="13">
        <f t="shared" si="152"/>
        <v>0.21676829268292686</v>
      </c>
      <c r="AM1137" s="14">
        <f t="shared" si="153"/>
        <v>2.1676829268292686</v>
      </c>
    </row>
    <row r="1138" spans="1:39" x14ac:dyDescent="0.2">
      <c r="A1138" s="8"/>
      <c r="B1138" s="8" t="s">
        <v>454</v>
      </c>
      <c r="C1138" s="8" t="s">
        <v>449</v>
      </c>
      <c r="D1138" s="9">
        <v>45</v>
      </c>
      <c r="E1138" s="10" t="s">
        <v>28</v>
      </c>
      <c r="F1138" s="10" t="s">
        <v>87</v>
      </c>
      <c r="G1138" s="10" t="s">
        <v>87</v>
      </c>
      <c r="H1138" s="11">
        <v>0.5</v>
      </c>
      <c r="I1138" s="9">
        <v>5</v>
      </c>
      <c r="J1138" s="9">
        <v>4</v>
      </c>
      <c r="K1138" s="9">
        <v>1</v>
      </c>
      <c r="L1138" s="9">
        <v>0</v>
      </c>
      <c r="M1138" s="9"/>
      <c r="N1138" s="9">
        <f t="shared" si="149"/>
        <v>8</v>
      </c>
      <c r="O1138" s="12">
        <f t="shared" si="150"/>
        <v>0.8</v>
      </c>
      <c r="P1138" s="9" t="s">
        <v>30</v>
      </c>
      <c r="Q1138" s="9"/>
      <c r="R1138" s="9"/>
      <c r="S1138" s="9"/>
      <c r="T1138" s="9"/>
      <c r="U1138" s="9"/>
      <c r="V1138" s="8"/>
      <c r="W1138" s="11">
        <v>0.5</v>
      </c>
      <c r="X1138" s="8">
        <v>82</v>
      </c>
      <c r="Y1138" s="8">
        <v>44</v>
      </c>
      <c r="Z1138" s="8">
        <v>23</v>
      </c>
      <c r="AA1138" s="8">
        <v>15</v>
      </c>
      <c r="AB1138" s="8">
        <v>0</v>
      </c>
      <c r="AC1138" s="9">
        <f t="shared" si="154"/>
        <v>103</v>
      </c>
      <c r="AD1138" s="12">
        <f t="shared" si="155"/>
        <v>0.62804878048780488</v>
      </c>
      <c r="AE1138" s="9" t="s">
        <v>43</v>
      </c>
      <c r="AF1138" s="8">
        <v>22</v>
      </c>
      <c r="AG1138" s="8">
        <v>16</v>
      </c>
      <c r="AH1138" s="8">
        <v>6</v>
      </c>
      <c r="AI1138" s="8">
        <v>0</v>
      </c>
      <c r="AJ1138" s="8">
        <v>0.72699999999999998</v>
      </c>
      <c r="AK1138" s="13">
        <f t="shared" si="151"/>
        <v>0.58323170731707319</v>
      </c>
      <c r="AL1138" s="13">
        <f t="shared" si="152"/>
        <v>0.21676829268292686</v>
      </c>
      <c r="AM1138" s="14">
        <f t="shared" si="153"/>
        <v>2.1676829268292686</v>
      </c>
    </row>
    <row r="1139" spans="1:39" x14ac:dyDescent="0.2">
      <c r="A1139" s="8"/>
      <c r="B1139" s="8" t="s">
        <v>210</v>
      </c>
      <c r="C1139" s="8" t="s">
        <v>449</v>
      </c>
      <c r="D1139" s="9">
        <v>65</v>
      </c>
      <c r="E1139" s="10" t="s">
        <v>28</v>
      </c>
      <c r="F1139" s="10" t="s">
        <v>87</v>
      </c>
      <c r="G1139" s="10" t="s">
        <v>87</v>
      </c>
      <c r="H1139" s="11">
        <v>0.5</v>
      </c>
      <c r="I1139" s="9">
        <v>77</v>
      </c>
      <c r="J1139" s="9">
        <v>39</v>
      </c>
      <c r="K1139" s="9">
        <v>31</v>
      </c>
      <c r="L1139" s="9">
        <v>7</v>
      </c>
      <c r="M1139" s="9"/>
      <c r="N1139" s="9">
        <f t="shared" si="149"/>
        <v>85</v>
      </c>
      <c r="O1139" s="12">
        <f t="shared" si="150"/>
        <v>0.55194805194805197</v>
      </c>
      <c r="P1139" s="9" t="s">
        <v>30</v>
      </c>
      <c r="Q1139" s="9">
        <v>10</v>
      </c>
      <c r="R1139" s="9">
        <v>6</v>
      </c>
      <c r="S1139" s="9">
        <v>4</v>
      </c>
      <c r="T1139" s="9">
        <v>0</v>
      </c>
      <c r="U1139" s="9">
        <v>0.6</v>
      </c>
      <c r="V1139" s="8"/>
      <c r="W1139" s="11">
        <v>0.5</v>
      </c>
      <c r="X1139" s="8">
        <v>82</v>
      </c>
      <c r="Y1139" s="8">
        <v>44</v>
      </c>
      <c r="Z1139" s="8">
        <v>23</v>
      </c>
      <c r="AA1139" s="8">
        <v>15</v>
      </c>
      <c r="AB1139" s="8">
        <v>0</v>
      </c>
      <c r="AC1139" s="9">
        <f t="shared" si="154"/>
        <v>103</v>
      </c>
      <c r="AD1139" s="12">
        <f t="shared" si="155"/>
        <v>0.62804878048780488</v>
      </c>
      <c r="AE1139" s="9" t="s">
        <v>43</v>
      </c>
      <c r="AF1139" s="8">
        <v>22</v>
      </c>
      <c r="AG1139" s="8">
        <v>16</v>
      </c>
      <c r="AH1139" s="8">
        <v>6</v>
      </c>
      <c r="AI1139" s="8">
        <v>0</v>
      </c>
      <c r="AJ1139" s="8">
        <v>0.72699999999999998</v>
      </c>
      <c r="AK1139" s="13">
        <f t="shared" si="151"/>
        <v>0.58323170731707319</v>
      </c>
      <c r="AL1139" s="13">
        <f t="shared" si="152"/>
        <v>-3.1283655369021224E-2</v>
      </c>
      <c r="AM1139" s="14">
        <f t="shared" si="153"/>
        <v>-4.8176829268292778</v>
      </c>
    </row>
    <row r="1140" spans="1:39" x14ac:dyDescent="0.2">
      <c r="A1140" s="8"/>
      <c r="B1140" s="8" t="s">
        <v>422</v>
      </c>
      <c r="C1140" s="8" t="s">
        <v>449</v>
      </c>
      <c r="D1140" s="9">
        <v>48</v>
      </c>
      <c r="E1140" s="10" t="s">
        <v>28</v>
      </c>
      <c r="F1140" s="10" t="s">
        <v>303</v>
      </c>
      <c r="G1140" s="10" t="s">
        <v>303</v>
      </c>
      <c r="H1140" s="11">
        <v>0.5</v>
      </c>
      <c r="I1140" s="9">
        <v>82</v>
      </c>
      <c r="J1140" s="9">
        <v>33</v>
      </c>
      <c r="K1140" s="9">
        <v>37</v>
      </c>
      <c r="L1140" s="9">
        <v>12</v>
      </c>
      <c r="M1140" s="9"/>
      <c r="N1140" s="9">
        <f t="shared" si="149"/>
        <v>78</v>
      </c>
      <c r="O1140" s="12">
        <f t="shared" si="150"/>
        <v>0.47560975609756095</v>
      </c>
      <c r="P1140" s="9" t="s">
        <v>43</v>
      </c>
      <c r="Q1140" s="9">
        <v>4</v>
      </c>
      <c r="R1140" s="9">
        <v>0</v>
      </c>
      <c r="S1140" s="9">
        <v>4</v>
      </c>
      <c r="T1140" s="9">
        <v>0</v>
      </c>
      <c r="U1140" s="9">
        <v>0</v>
      </c>
      <c r="V1140" s="8"/>
      <c r="W1140" s="11">
        <v>0.5</v>
      </c>
      <c r="X1140" s="8">
        <v>82</v>
      </c>
      <c r="Y1140" s="8">
        <v>35</v>
      </c>
      <c r="Z1140" s="8">
        <v>37</v>
      </c>
      <c r="AA1140" s="8">
        <v>10</v>
      </c>
      <c r="AB1140" s="8">
        <v>0</v>
      </c>
      <c r="AC1140" s="9">
        <f t="shared" si="154"/>
        <v>80</v>
      </c>
      <c r="AD1140" s="12">
        <f t="shared" si="155"/>
        <v>0.48780487804878048</v>
      </c>
      <c r="AE1140" s="9" t="s">
        <v>39</v>
      </c>
      <c r="AF1140" s="8">
        <v>12</v>
      </c>
      <c r="AG1140" s="8">
        <v>5</v>
      </c>
      <c r="AH1140" s="8">
        <v>7</v>
      </c>
      <c r="AI1140" s="8">
        <v>0</v>
      </c>
      <c r="AJ1140" s="8">
        <v>0.41699999999999998</v>
      </c>
      <c r="AK1140" s="13">
        <f t="shared" si="151"/>
        <v>0.49207317073170731</v>
      </c>
      <c r="AL1140" s="13">
        <f t="shared" si="152"/>
        <v>-1.6463414634146356E-2</v>
      </c>
      <c r="AM1140" s="14">
        <f t="shared" si="153"/>
        <v>-2.7000000000000028</v>
      </c>
    </row>
    <row r="1141" spans="1:39" x14ac:dyDescent="0.2">
      <c r="A1141" s="8"/>
      <c r="B1141" s="8" t="s">
        <v>392</v>
      </c>
      <c r="C1141" s="8" t="s">
        <v>449</v>
      </c>
      <c r="D1141" s="9">
        <v>48</v>
      </c>
      <c r="E1141" s="10" t="s">
        <v>28</v>
      </c>
      <c r="F1141" s="10" t="s">
        <v>413</v>
      </c>
      <c r="G1141" s="10" t="s">
        <v>413</v>
      </c>
      <c r="H1141" s="11">
        <v>0.5</v>
      </c>
      <c r="I1141" s="9">
        <v>82</v>
      </c>
      <c r="J1141" s="9">
        <v>30</v>
      </c>
      <c r="K1141" s="9">
        <v>34</v>
      </c>
      <c r="L1141" s="9">
        <v>18</v>
      </c>
      <c r="M1141" s="9"/>
      <c r="N1141" s="9">
        <f t="shared" si="149"/>
        <v>78</v>
      </c>
      <c r="O1141" s="12">
        <f t="shared" si="150"/>
        <v>0.47560975609756095</v>
      </c>
      <c r="P1141" s="9" t="s">
        <v>43</v>
      </c>
      <c r="Q1141" s="9"/>
      <c r="R1141" s="9"/>
      <c r="S1141" s="9"/>
      <c r="T1141" s="9"/>
      <c r="U1141" s="9"/>
      <c r="V1141" s="8"/>
      <c r="W1141" s="11">
        <v>0.5</v>
      </c>
      <c r="X1141" s="8">
        <v>82</v>
      </c>
      <c r="Y1141" s="8">
        <v>24</v>
      </c>
      <c r="Z1141" s="8">
        <v>43</v>
      </c>
      <c r="AA1141" s="8">
        <v>15</v>
      </c>
      <c r="AB1141" s="8">
        <v>0</v>
      </c>
      <c r="AC1141" s="9">
        <f t="shared" si="154"/>
        <v>63</v>
      </c>
      <c r="AD1141" s="12">
        <f t="shared" si="155"/>
        <v>0.38414634146341464</v>
      </c>
      <c r="AE1141" s="9" t="s">
        <v>69</v>
      </c>
      <c r="AF1141" s="8"/>
      <c r="AG1141" s="8"/>
      <c r="AH1141" s="8"/>
      <c r="AI1141" s="8"/>
      <c r="AJ1141" s="8"/>
      <c r="AK1141" s="13">
        <f t="shared" si="151"/>
        <v>0.4246951219512195</v>
      </c>
      <c r="AL1141" s="13">
        <f t="shared" si="152"/>
        <v>5.0914634146341453E-2</v>
      </c>
      <c r="AM1141" s="14">
        <f t="shared" si="153"/>
        <v>8.3500000000000085</v>
      </c>
    </row>
    <row r="1142" spans="1:39" x14ac:dyDescent="0.2">
      <c r="A1142" s="8"/>
      <c r="B1142" s="8" t="s">
        <v>433</v>
      </c>
      <c r="C1142" s="8" t="s">
        <v>449</v>
      </c>
      <c r="D1142" s="9">
        <v>47</v>
      </c>
      <c r="E1142" s="10" t="s">
        <v>28</v>
      </c>
      <c r="F1142" s="10" t="s">
        <v>199</v>
      </c>
      <c r="G1142" s="10" t="s">
        <v>199</v>
      </c>
      <c r="H1142" s="11">
        <v>0.5</v>
      </c>
      <c r="I1142" s="9">
        <v>82</v>
      </c>
      <c r="J1142" s="9">
        <v>32</v>
      </c>
      <c r="K1142" s="9">
        <v>45</v>
      </c>
      <c r="L1142" s="9">
        <v>5</v>
      </c>
      <c r="M1142" s="9"/>
      <c r="N1142" s="9">
        <f t="shared" si="149"/>
        <v>69</v>
      </c>
      <c r="O1142" s="12">
        <f t="shared" si="150"/>
        <v>0.42073170731707316</v>
      </c>
      <c r="P1142" s="9" t="s">
        <v>72</v>
      </c>
      <c r="Q1142" s="9"/>
      <c r="R1142" s="9"/>
      <c r="S1142" s="9"/>
      <c r="T1142" s="9"/>
      <c r="U1142" s="9"/>
      <c r="V1142" s="8"/>
      <c r="W1142" s="11">
        <v>0.5</v>
      </c>
      <c r="X1142" s="8">
        <v>82</v>
      </c>
      <c r="Y1142" s="8">
        <v>38</v>
      </c>
      <c r="Z1142" s="8">
        <v>33</v>
      </c>
      <c r="AA1142" s="8">
        <v>11</v>
      </c>
      <c r="AB1142" s="8">
        <v>0</v>
      </c>
      <c r="AC1142" s="9">
        <f t="shared" si="154"/>
        <v>87</v>
      </c>
      <c r="AD1142" s="12">
        <f t="shared" si="155"/>
        <v>0.53048780487804881</v>
      </c>
      <c r="AE1142" s="9" t="s">
        <v>43</v>
      </c>
      <c r="AF1142" s="8">
        <v>4</v>
      </c>
      <c r="AG1142" s="8">
        <v>0</v>
      </c>
      <c r="AH1142" s="8">
        <v>4</v>
      </c>
      <c r="AI1142" s="8">
        <v>0</v>
      </c>
      <c r="AJ1142" s="8">
        <v>0</v>
      </c>
      <c r="AK1142" s="13">
        <f t="shared" si="151"/>
        <v>0.51981707317073167</v>
      </c>
      <c r="AL1142" s="13">
        <f t="shared" si="152"/>
        <v>-9.9085365853658514E-2</v>
      </c>
      <c r="AM1142" s="14">
        <f t="shared" si="153"/>
        <v>-16.25</v>
      </c>
    </row>
    <row r="1143" spans="1:39" x14ac:dyDescent="0.2">
      <c r="A1143" s="8"/>
      <c r="B1143" s="8" t="s">
        <v>428</v>
      </c>
      <c r="C1143" s="8" t="s">
        <v>449</v>
      </c>
      <c r="D1143" s="9">
        <v>39</v>
      </c>
      <c r="E1143" s="10" t="s">
        <v>28</v>
      </c>
      <c r="F1143" s="10" t="s">
        <v>416</v>
      </c>
      <c r="G1143" s="10" t="s">
        <v>417</v>
      </c>
      <c r="H1143" s="11">
        <v>0.5</v>
      </c>
      <c r="I1143" s="9">
        <v>82</v>
      </c>
      <c r="J1143" s="9">
        <v>35</v>
      </c>
      <c r="K1143" s="9">
        <v>34</v>
      </c>
      <c r="L1143" s="9">
        <v>13</v>
      </c>
      <c r="M1143" s="9"/>
      <c r="N1143" s="9">
        <f t="shared" si="149"/>
        <v>83</v>
      </c>
      <c r="O1143" s="12">
        <f t="shared" si="150"/>
        <v>0.50609756097560976</v>
      </c>
      <c r="P1143" s="9" t="s">
        <v>39</v>
      </c>
      <c r="Q1143" s="9">
        <v>4</v>
      </c>
      <c r="R1143" s="9">
        <v>0</v>
      </c>
      <c r="S1143" s="9">
        <v>4</v>
      </c>
      <c r="T1143" s="9">
        <v>0</v>
      </c>
      <c r="U1143" s="9">
        <v>0</v>
      </c>
      <c r="V1143" s="8"/>
      <c r="W1143" s="11">
        <v>0.5</v>
      </c>
      <c r="X1143" s="8">
        <v>82</v>
      </c>
      <c r="Y1143" s="8">
        <v>26</v>
      </c>
      <c r="Z1143" s="8">
        <v>43</v>
      </c>
      <c r="AA1143" s="8">
        <v>13</v>
      </c>
      <c r="AB1143" s="8">
        <v>0</v>
      </c>
      <c r="AC1143" s="9">
        <f t="shared" si="154"/>
        <v>65</v>
      </c>
      <c r="AD1143" s="12">
        <f t="shared" si="155"/>
        <v>0.39634146341463417</v>
      </c>
      <c r="AE1143" s="9" t="s">
        <v>69</v>
      </c>
      <c r="AF1143" s="8"/>
      <c r="AG1143" s="8"/>
      <c r="AH1143" s="8"/>
      <c r="AI1143" s="8"/>
      <c r="AJ1143" s="8"/>
      <c r="AK1143" s="13">
        <f t="shared" si="151"/>
        <v>0.43262195121951219</v>
      </c>
      <c r="AL1143" s="13">
        <f t="shared" si="152"/>
        <v>7.3475609756097571E-2</v>
      </c>
      <c r="AM1143" s="14">
        <f t="shared" si="153"/>
        <v>12.049999999999997</v>
      </c>
    </row>
    <row r="1144" spans="1:39" x14ac:dyDescent="0.2">
      <c r="A1144" s="8"/>
      <c r="B1144" s="8" t="s">
        <v>446</v>
      </c>
      <c r="C1144" s="8" t="s">
        <v>449</v>
      </c>
      <c r="D1144" s="9">
        <v>37</v>
      </c>
      <c r="E1144" s="10" t="s">
        <v>28</v>
      </c>
      <c r="F1144" s="10" t="s">
        <v>29</v>
      </c>
      <c r="G1144" s="10" t="s">
        <v>29</v>
      </c>
      <c r="H1144" s="11">
        <v>0.5</v>
      </c>
      <c r="I1144" s="9">
        <v>82</v>
      </c>
      <c r="J1144" s="9">
        <v>32</v>
      </c>
      <c r="K1144" s="9">
        <v>39</v>
      </c>
      <c r="L1144" s="9">
        <v>11</v>
      </c>
      <c r="M1144" s="9"/>
      <c r="N1144" s="9">
        <f t="shared" si="149"/>
        <v>75</v>
      </c>
      <c r="O1144" s="12">
        <f t="shared" si="150"/>
        <v>0.45731707317073172</v>
      </c>
      <c r="P1144" s="9" t="s">
        <v>72</v>
      </c>
      <c r="Q1144" s="9"/>
      <c r="R1144" s="9"/>
      <c r="S1144" s="9"/>
      <c r="T1144" s="9"/>
      <c r="U1144" s="9"/>
      <c r="V1144" s="8"/>
      <c r="W1144" s="11">
        <v>0.5</v>
      </c>
      <c r="X1144" s="8">
        <v>82</v>
      </c>
      <c r="Y1144" s="8">
        <v>37</v>
      </c>
      <c r="Z1144" s="8">
        <v>32</v>
      </c>
      <c r="AA1144" s="8">
        <v>13</v>
      </c>
      <c r="AB1144" s="8">
        <v>0</v>
      </c>
      <c r="AC1144" s="9">
        <f t="shared" si="154"/>
        <v>87</v>
      </c>
      <c r="AD1144" s="12">
        <f t="shared" si="155"/>
        <v>0.53048780487804881</v>
      </c>
      <c r="AE1144" s="9" t="s">
        <v>35</v>
      </c>
      <c r="AF1144" s="8">
        <v>10</v>
      </c>
      <c r="AG1144" s="8">
        <v>4</v>
      </c>
      <c r="AH1144" s="8">
        <v>6</v>
      </c>
      <c r="AI1144" s="8">
        <v>0</v>
      </c>
      <c r="AJ1144" s="8">
        <v>0.4</v>
      </c>
      <c r="AK1144" s="13">
        <f t="shared" si="151"/>
        <v>0.51981707317073167</v>
      </c>
      <c r="AL1144" s="13">
        <f t="shared" si="152"/>
        <v>-6.2499999999999944E-2</v>
      </c>
      <c r="AM1144" s="14">
        <f t="shared" si="153"/>
        <v>-10.25</v>
      </c>
    </row>
    <row r="1145" spans="1:39" x14ac:dyDescent="0.2">
      <c r="A1145" s="8"/>
      <c r="B1145" s="8" t="s">
        <v>376</v>
      </c>
      <c r="C1145" s="8" t="s">
        <v>449</v>
      </c>
      <c r="D1145" s="9">
        <v>47</v>
      </c>
      <c r="E1145" s="10" t="s">
        <v>28</v>
      </c>
      <c r="F1145" s="10" t="s">
        <v>264</v>
      </c>
      <c r="G1145" s="10" t="s">
        <v>264</v>
      </c>
      <c r="H1145" s="11">
        <v>0.5</v>
      </c>
      <c r="I1145" s="9">
        <v>82</v>
      </c>
      <c r="J1145" s="9">
        <v>47</v>
      </c>
      <c r="K1145" s="9">
        <v>24</v>
      </c>
      <c r="L1145" s="9">
        <v>11</v>
      </c>
      <c r="M1145" s="9"/>
      <c r="N1145" s="9">
        <f t="shared" si="149"/>
        <v>105</v>
      </c>
      <c r="O1145" s="12">
        <f t="shared" si="150"/>
        <v>0.6402439024390244</v>
      </c>
      <c r="P1145" s="9" t="s">
        <v>30</v>
      </c>
      <c r="Q1145" s="9">
        <v>7</v>
      </c>
      <c r="R1145" s="9">
        <v>3</v>
      </c>
      <c r="S1145" s="9">
        <v>4</v>
      </c>
      <c r="T1145" s="9">
        <v>0</v>
      </c>
      <c r="U1145" s="9">
        <v>0.42899999999999999</v>
      </c>
      <c r="V1145" s="8"/>
      <c r="W1145" s="11">
        <v>0.5</v>
      </c>
      <c r="X1145" s="8">
        <v>82</v>
      </c>
      <c r="Y1145" s="8">
        <v>48</v>
      </c>
      <c r="Z1145" s="8">
        <v>23</v>
      </c>
      <c r="AA1145" s="8">
        <v>11</v>
      </c>
      <c r="AB1145" s="8">
        <v>0</v>
      </c>
      <c r="AC1145" s="9">
        <f t="shared" si="154"/>
        <v>107</v>
      </c>
      <c r="AD1145" s="12">
        <f t="shared" si="155"/>
        <v>0.65243902439024393</v>
      </c>
      <c r="AE1145" s="9" t="s">
        <v>30</v>
      </c>
      <c r="AF1145" s="8">
        <v>6</v>
      </c>
      <c r="AG1145" s="8">
        <v>2</v>
      </c>
      <c r="AH1145" s="8">
        <v>4</v>
      </c>
      <c r="AI1145" s="8">
        <v>0</v>
      </c>
      <c r="AJ1145" s="8">
        <v>0.33300000000000002</v>
      </c>
      <c r="AK1145" s="13">
        <f t="shared" si="151"/>
        <v>0.59908536585365857</v>
      </c>
      <c r="AL1145" s="13">
        <f t="shared" si="152"/>
        <v>4.1158536585365835E-2</v>
      </c>
      <c r="AM1145" s="14">
        <f t="shared" si="153"/>
        <v>6.75</v>
      </c>
    </row>
    <row r="1146" spans="1:39" x14ac:dyDescent="0.2">
      <c r="A1146" s="8"/>
      <c r="B1146" s="8" t="s">
        <v>455</v>
      </c>
      <c r="C1146" s="8" t="s">
        <v>449</v>
      </c>
      <c r="D1146" s="9">
        <v>36</v>
      </c>
      <c r="E1146" s="10" t="s">
        <v>28</v>
      </c>
      <c r="F1146" s="10" t="s">
        <v>456</v>
      </c>
      <c r="G1146" s="10" t="s">
        <v>456</v>
      </c>
      <c r="H1146" s="11">
        <v>0.5</v>
      </c>
      <c r="I1146" s="9">
        <v>82</v>
      </c>
      <c r="J1146" s="9">
        <v>28</v>
      </c>
      <c r="K1146" s="9">
        <v>47</v>
      </c>
      <c r="L1146" s="9">
        <v>7</v>
      </c>
      <c r="M1146" s="9"/>
      <c r="N1146" s="9">
        <f t="shared" si="149"/>
        <v>63</v>
      </c>
      <c r="O1146" s="12">
        <f t="shared" si="150"/>
        <v>0.38414634146341464</v>
      </c>
      <c r="P1146" s="9" t="s">
        <v>35</v>
      </c>
      <c r="Q1146" s="9"/>
      <c r="R1146" s="9"/>
      <c r="S1146" s="9"/>
      <c r="T1146" s="9"/>
      <c r="U1146" s="9"/>
      <c r="V1146" s="8"/>
      <c r="W1146" s="11">
        <v>0.5</v>
      </c>
      <c r="X1146" s="8" t="s">
        <v>31</v>
      </c>
      <c r="Y1146" s="8" t="s">
        <v>31</v>
      </c>
      <c r="Z1146" s="8" t="s">
        <v>31</v>
      </c>
      <c r="AA1146" s="8" t="s">
        <v>31</v>
      </c>
      <c r="AB1146" s="8" t="s">
        <v>31</v>
      </c>
      <c r="AC1146" s="9"/>
      <c r="AD1146" s="12"/>
      <c r="AE1146" s="9" t="s">
        <v>31</v>
      </c>
      <c r="AF1146" s="8" t="s">
        <v>31</v>
      </c>
      <c r="AG1146" s="8" t="s">
        <v>31</v>
      </c>
      <c r="AH1146" s="8" t="s">
        <v>31</v>
      </c>
      <c r="AI1146" s="8" t="s">
        <v>31</v>
      </c>
      <c r="AJ1146" s="8" t="s">
        <v>31</v>
      </c>
      <c r="AK1146" s="13">
        <f t="shared" si="151"/>
        <v>0.33400000000000002</v>
      </c>
      <c r="AL1146" s="13">
        <f t="shared" si="152"/>
        <v>5.0146341463414623E-2</v>
      </c>
      <c r="AM1146" s="14">
        <f t="shared" si="153"/>
        <v>8.2239999999999966</v>
      </c>
    </row>
    <row r="1147" spans="1:39" x14ac:dyDescent="0.2">
      <c r="A1147" s="8"/>
      <c r="B1147" s="8" t="s">
        <v>457</v>
      </c>
      <c r="C1147" s="8" t="s">
        <v>449</v>
      </c>
      <c r="D1147" s="9">
        <v>41</v>
      </c>
      <c r="E1147" s="10" t="s">
        <v>28</v>
      </c>
      <c r="F1147" s="10" t="s">
        <v>247</v>
      </c>
      <c r="G1147" s="10" t="s">
        <v>247</v>
      </c>
      <c r="H1147" s="11">
        <v>0.5</v>
      </c>
      <c r="I1147" s="9">
        <v>37</v>
      </c>
      <c r="J1147" s="9">
        <v>11</v>
      </c>
      <c r="K1147" s="9">
        <v>19</v>
      </c>
      <c r="L1147" s="9">
        <v>7</v>
      </c>
      <c r="M1147" s="9"/>
      <c r="N1147" s="9">
        <f t="shared" si="149"/>
        <v>29</v>
      </c>
      <c r="O1147" s="12">
        <f t="shared" si="150"/>
        <v>0.39189189189189189</v>
      </c>
      <c r="P1147" s="9" t="s">
        <v>72</v>
      </c>
      <c r="Q1147" s="9"/>
      <c r="R1147" s="9"/>
      <c r="S1147" s="9"/>
      <c r="T1147" s="9"/>
      <c r="U1147" s="9"/>
      <c r="V1147" s="8"/>
      <c r="W1147" s="11">
        <v>0.5</v>
      </c>
      <c r="X1147" s="8">
        <v>82</v>
      </c>
      <c r="Y1147" s="8">
        <v>30</v>
      </c>
      <c r="Z1147" s="8">
        <v>41</v>
      </c>
      <c r="AA1147" s="8">
        <v>11</v>
      </c>
      <c r="AB1147" s="8">
        <v>0</v>
      </c>
      <c r="AC1147" s="9">
        <f t="shared" ref="AC1147:AC1160" si="156">2*Y1147+AA1147+AB1147</f>
        <v>71</v>
      </c>
      <c r="AD1147" s="12">
        <f t="shared" ref="AD1147:AD1160" si="157">AC1147/SUM(Y1147:AB1147)/2</f>
        <v>0.43292682926829268</v>
      </c>
      <c r="AE1147" s="9" t="s">
        <v>35</v>
      </c>
      <c r="AF1147" s="8"/>
      <c r="AG1147" s="8"/>
      <c r="AH1147" s="8"/>
      <c r="AI1147" s="8"/>
      <c r="AJ1147" s="8"/>
      <c r="AK1147" s="13">
        <f t="shared" si="151"/>
        <v>0.45640243902439026</v>
      </c>
      <c r="AL1147" s="13">
        <f t="shared" si="152"/>
        <v>-6.4510547132498375E-2</v>
      </c>
      <c r="AM1147" s="14">
        <f t="shared" si="153"/>
        <v>-4.7737804878048777</v>
      </c>
    </row>
    <row r="1148" spans="1:39" x14ac:dyDescent="0.2">
      <c r="A1148" s="8"/>
      <c r="B1148" s="8" t="s">
        <v>388</v>
      </c>
      <c r="C1148" s="8" t="s">
        <v>449</v>
      </c>
      <c r="D1148" s="9">
        <v>46</v>
      </c>
      <c r="E1148" s="10" t="s">
        <v>28</v>
      </c>
      <c r="F1148" s="10" t="s">
        <v>247</v>
      </c>
      <c r="G1148" s="10" t="s">
        <v>247</v>
      </c>
      <c r="H1148" s="11">
        <v>0.5</v>
      </c>
      <c r="I1148" s="9">
        <v>45</v>
      </c>
      <c r="J1148" s="9">
        <v>13</v>
      </c>
      <c r="K1148" s="9">
        <v>29</v>
      </c>
      <c r="L1148" s="9">
        <v>3</v>
      </c>
      <c r="M1148" s="9"/>
      <c r="N1148" s="9">
        <f t="shared" si="149"/>
        <v>29</v>
      </c>
      <c r="O1148" s="12">
        <f t="shared" si="150"/>
        <v>0.32222222222222224</v>
      </c>
      <c r="P1148" s="9" t="s">
        <v>72</v>
      </c>
      <c r="Q1148" s="9"/>
      <c r="R1148" s="9"/>
      <c r="S1148" s="9"/>
      <c r="T1148" s="9"/>
      <c r="U1148" s="9"/>
      <c r="V1148" s="8"/>
      <c r="W1148" s="11">
        <v>0.5</v>
      </c>
      <c r="X1148" s="8">
        <v>82</v>
      </c>
      <c r="Y1148" s="8">
        <v>30</v>
      </c>
      <c r="Z1148" s="8">
        <v>41</v>
      </c>
      <c r="AA1148" s="8">
        <v>11</v>
      </c>
      <c r="AB1148" s="8">
        <v>0</v>
      </c>
      <c r="AC1148" s="9">
        <f t="shared" si="156"/>
        <v>71</v>
      </c>
      <c r="AD1148" s="12">
        <f t="shared" si="157"/>
        <v>0.43292682926829268</v>
      </c>
      <c r="AE1148" s="9" t="s">
        <v>35</v>
      </c>
      <c r="AF1148" s="8"/>
      <c r="AG1148" s="8"/>
      <c r="AH1148" s="8"/>
      <c r="AI1148" s="8"/>
      <c r="AJ1148" s="8"/>
      <c r="AK1148" s="13">
        <f t="shared" si="151"/>
        <v>0.45640243902439026</v>
      </c>
      <c r="AL1148" s="13">
        <f t="shared" si="152"/>
        <v>-0.13418021680216802</v>
      </c>
      <c r="AM1148" s="14">
        <f t="shared" si="153"/>
        <v>-12.076219512195124</v>
      </c>
    </row>
    <row r="1149" spans="1:39" x14ac:dyDescent="0.2">
      <c r="A1149" s="8"/>
      <c r="B1149" s="8" t="s">
        <v>213</v>
      </c>
      <c r="C1149" s="8" t="s">
        <v>449</v>
      </c>
      <c r="D1149" s="9">
        <v>64</v>
      </c>
      <c r="E1149" s="10" t="s">
        <v>28</v>
      </c>
      <c r="F1149" s="10" t="s">
        <v>92</v>
      </c>
      <c r="G1149" s="10" t="s">
        <v>92</v>
      </c>
      <c r="H1149" s="11">
        <v>0.5</v>
      </c>
      <c r="I1149" s="9">
        <v>82</v>
      </c>
      <c r="J1149" s="9">
        <v>33</v>
      </c>
      <c r="K1149" s="9">
        <v>38</v>
      </c>
      <c r="L1149" s="9">
        <v>11</v>
      </c>
      <c r="M1149" s="9"/>
      <c r="N1149" s="9">
        <f t="shared" si="149"/>
        <v>77</v>
      </c>
      <c r="O1149" s="12">
        <f t="shared" si="150"/>
        <v>0.46951219512195119</v>
      </c>
      <c r="P1149" s="9" t="s">
        <v>35</v>
      </c>
      <c r="Q1149" s="9"/>
      <c r="R1149" s="9"/>
      <c r="S1149" s="9"/>
      <c r="T1149" s="9"/>
      <c r="U1149" s="9"/>
      <c r="V1149" s="8"/>
      <c r="W1149" s="11">
        <v>0.5</v>
      </c>
      <c r="X1149" s="8">
        <v>82</v>
      </c>
      <c r="Y1149" s="8">
        <v>25</v>
      </c>
      <c r="Z1149" s="8">
        <v>39</v>
      </c>
      <c r="AA1149" s="8">
        <v>18</v>
      </c>
      <c r="AB1149" s="8">
        <v>0</v>
      </c>
      <c r="AC1149" s="9">
        <f t="shared" si="156"/>
        <v>68</v>
      </c>
      <c r="AD1149" s="12">
        <f t="shared" si="157"/>
        <v>0.41463414634146339</v>
      </c>
      <c r="AE1149" s="9" t="s">
        <v>72</v>
      </c>
      <c r="AF1149" s="8"/>
      <c r="AG1149" s="8"/>
      <c r="AH1149" s="8"/>
      <c r="AI1149" s="8"/>
      <c r="AJ1149" s="8"/>
      <c r="AK1149" s="13">
        <f t="shared" si="151"/>
        <v>0.44451219512195123</v>
      </c>
      <c r="AL1149" s="13">
        <f t="shared" si="152"/>
        <v>2.4999999999999967E-2</v>
      </c>
      <c r="AM1149" s="14">
        <f t="shared" si="153"/>
        <v>4.0999999999999943</v>
      </c>
    </row>
    <row r="1150" spans="1:39" x14ac:dyDescent="0.2">
      <c r="A1150" s="8"/>
      <c r="B1150" s="8" t="s">
        <v>371</v>
      </c>
      <c r="C1150" s="8" t="s">
        <v>449</v>
      </c>
      <c r="D1150" s="9">
        <v>46</v>
      </c>
      <c r="E1150" s="10" t="s">
        <v>28</v>
      </c>
      <c r="F1150" s="10" t="s">
        <v>409</v>
      </c>
      <c r="G1150" s="10" t="s">
        <v>409</v>
      </c>
      <c r="H1150" s="11">
        <v>0.5</v>
      </c>
      <c r="I1150" s="9">
        <v>82</v>
      </c>
      <c r="J1150" s="9">
        <v>44</v>
      </c>
      <c r="K1150" s="9">
        <v>23</v>
      </c>
      <c r="L1150" s="9">
        <v>15</v>
      </c>
      <c r="M1150" s="9"/>
      <c r="N1150" s="9">
        <f t="shared" si="149"/>
        <v>103</v>
      </c>
      <c r="O1150" s="12">
        <f t="shared" si="150"/>
        <v>0.62804878048780488</v>
      </c>
      <c r="P1150" s="9" t="s">
        <v>30</v>
      </c>
      <c r="Q1150" s="9">
        <v>4</v>
      </c>
      <c r="R1150" s="9">
        <v>0</v>
      </c>
      <c r="S1150" s="9">
        <v>4</v>
      </c>
      <c r="T1150" s="9">
        <v>0</v>
      </c>
      <c r="U1150" s="9">
        <v>0</v>
      </c>
      <c r="V1150" s="8" t="s">
        <v>99</v>
      </c>
      <c r="W1150" s="11">
        <v>0.5</v>
      </c>
      <c r="X1150" s="8">
        <v>82</v>
      </c>
      <c r="Y1150" s="8">
        <v>34</v>
      </c>
      <c r="Z1150" s="8">
        <v>33</v>
      </c>
      <c r="AA1150" s="8">
        <v>15</v>
      </c>
      <c r="AB1150" s="8">
        <v>0</v>
      </c>
      <c r="AC1150" s="9">
        <f t="shared" si="156"/>
        <v>83</v>
      </c>
      <c r="AD1150" s="12">
        <f t="shared" si="157"/>
        <v>0.50609756097560976</v>
      </c>
      <c r="AE1150" s="9" t="s">
        <v>72</v>
      </c>
      <c r="AF1150" s="8">
        <v>11</v>
      </c>
      <c r="AG1150" s="8">
        <v>5</v>
      </c>
      <c r="AH1150" s="8">
        <v>6</v>
      </c>
      <c r="AI1150" s="8">
        <v>0</v>
      </c>
      <c r="AJ1150" s="8">
        <v>0.45500000000000002</v>
      </c>
      <c r="AK1150" s="13">
        <f t="shared" si="151"/>
        <v>0.50396341463414629</v>
      </c>
      <c r="AL1150" s="13">
        <f t="shared" si="152"/>
        <v>0.12408536585365859</v>
      </c>
      <c r="AM1150" s="14">
        <f t="shared" si="153"/>
        <v>20.350000000000009</v>
      </c>
    </row>
    <row r="1151" spans="1:39" x14ac:dyDescent="0.2">
      <c r="A1151" s="8"/>
      <c r="B1151" s="8" t="s">
        <v>288</v>
      </c>
      <c r="C1151" s="8" t="s">
        <v>449</v>
      </c>
      <c r="D1151" s="9">
        <v>64</v>
      </c>
      <c r="E1151" s="10" t="s">
        <v>28</v>
      </c>
      <c r="F1151" s="10" t="s">
        <v>207</v>
      </c>
      <c r="G1151" s="10" t="s">
        <v>207</v>
      </c>
      <c r="H1151" s="11">
        <v>0.5</v>
      </c>
      <c r="I1151" s="9">
        <v>82</v>
      </c>
      <c r="J1151" s="9">
        <v>37</v>
      </c>
      <c r="K1151" s="9">
        <v>26</v>
      </c>
      <c r="L1151" s="9">
        <v>19</v>
      </c>
      <c r="M1151" s="9"/>
      <c r="N1151" s="9">
        <f t="shared" si="149"/>
        <v>93</v>
      </c>
      <c r="O1151" s="12">
        <f t="shared" si="150"/>
        <v>0.56707317073170727</v>
      </c>
      <c r="P1151" s="9" t="s">
        <v>43</v>
      </c>
      <c r="Q1151" s="9">
        <v>6</v>
      </c>
      <c r="R1151" s="9">
        <v>2</v>
      </c>
      <c r="S1151" s="9">
        <v>4</v>
      </c>
      <c r="T1151" s="9">
        <v>0</v>
      </c>
      <c r="U1151" s="9">
        <v>0.33300000000000002</v>
      </c>
      <c r="V1151" s="8"/>
      <c r="W1151" s="11">
        <v>0.5</v>
      </c>
      <c r="X1151" s="8">
        <v>82</v>
      </c>
      <c r="Y1151" s="8">
        <v>42</v>
      </c>
      <c r="Z1151" s="8">
        <v>29</v>
      </c>
      <c r="AA1151" s="8">
        <v>11</v>
      </c>
      <c r="AB1151" s="8">
        <v>0</v>
      </c>
      <c r="AC1151" s="9">
        <f t="shared" si="156"/>
        <v>95</v>
      </c>
      <c r="AD1151" s="12">
        <f t="shared" si="157"/>
        <v>0.57926829268292679</v>
      </c>
      <c r="AE1151" s="9" t="s">
        <v>43</v>
      </c>
      <c r="AF1151" s="8">
        <v>5</v>
      </c>
      <c r="AG1151" s="8">
        <v>1</v>
      </c>
      <c r="AH1151" s="8">
        <v>4</v>
      </c>
      <c r="AI1151" s="8">
        <v>0</v>
      </c>
      <c r="AJ1151" s="8">
        <v>0.2</v>
      </c>
      <c r="AK1151" s="13">
        <f t="shared" si="151"/>
        <v>0.55152439024390243</v>
      </c>
      <c r="AL1151" s="13">
        <f t="shared" si="152"/>
        <v>1.5548780487804836E-2</v>
      </c>
      <c r="AM1151" s="14">
        <f t="shared" si="153"/>
        <v>2.5499999999999972</v>
      </c>
    </row>
    <row r="1152" spans="1:39" x14ac:dyDescent="0.2">
      <c r="A1152" s="8"/>
      <c r="B1152" s="8" t="s">
        <v>359</v>
      </c>
      <c r="C1152" s="8" t="s">
        <v>449</v>
      </c>
      <c r="D1152" s="9">
        <v>46</v>
      </c>
      <c r="E1152" s="10" t="s">
        <v>28</v>
      </c>
      <c r="F1152" s="10" t="s">
        <v>313</v>
      </c>
      <c r="G1152" s="10" t="s">
        <v>313</v>
      </c>
      <c r="H1152" s="11">
        <v>0.5</v>
      </c>
      <c r="I1152" s="9">
        <v>82</v>
      </c>
      <c r="J1152" s="9">
        <v>39</v>
      </c>
      <c r="K1152" s="9">
        <v>31</v>
      </c>
      <c r="L1152" s="9">
        <v>12</v>
      </c>
      <c r="M1152" s="9"/>
      <c r="N1152" s="9">
        <f t="shared" si="149"/>
        <v>90</v>
      </c>
      <c r="O1152" s="12">
        <f t="shared" si="150"/>
        <v>0.54878048780487809</v>
      </c>
      <c r="P1152" s="9" t="s">
        <v>43</v>
      </c>
      <c r="Q1152" s="9">
        <v>7</v>
      </c>
      <c r="R1152" s="9">
        <v>3</v>
      </c>
      <c r="S1152" s="9">
        <v>4</v>
      </c>
      <c r="T1152" s="9">
        <v>0</v>
      </c>
      <c r="U1152" s="9">
        <v>0.42899999999999999</v>
      </c>
      <c r="V1152" s="8"/>
      <c r="W1152" s="11">
        <v>0.5</v>
      </c>
      <c r="X1152" s="8">
        <v>82</v>
      </c>
      <c r="Y1152" s="8">
        <v>35</v>
      </c>
      <c r="Z1152" s="8">
        <v>35</v>
      </c>
      <c r="AA1152" s="8">
        <v>12</v>
      </c>
      <c r="AB1152" s="8">
        <v>0</v>
      </c>
      <c r="AC1152" s="9">
        <f t="shared" si="156"/>
        <v>82</v>
      </c>
      <c r="AD1152" s="12">
        <f t="shared" si="157"/>
        <v>0.5</v>
      </c>
      <c r="AE1152" s="9" t="s">
        <v>35</v>
      </c>
      <c r="AF1152" s="8">
        <v>6</v>
      </c>
      <c r="AG1152" s="8">
        <v>2</v>
      </c>
      <c r="AH1152" s="8">
        <v>4</v>
      </c>
      <c r="AI1152" s="8">
        <v>0</v>
      </c>
      <c r="AJ1152" s="8">
        <v>0.33300000000000002</v>
      </c>
      <c r="AK1152" s="13">
        <f t="shared" si="151"/>
        <v>0.5</v>
      </c>
      <c r="AL1152" s="13">
        <f t="shared" si="152"/>
        <v>4.8780487804878092E-2</v>
      </c>
      <c r="AM1152" s="14">
        <f t="shared" si="153"/>
        <v>8</v>
      </c>
    </row>
    <row r="1153" spans="1:39" x14ac:dyDescent="0.2">
      <c r="A1153" s="8"/>
      <c r="B1153" s="8" t="s">
        <v>418</v>
      </c>
      <c r="C1153" s="8" t="s">
        <v>449</v>
      </c>
      <c r="D1153" s="9">
        <v>40</v>
      </c>
      <c r="E1153" s="10" t="s">
        <v>28</v>
      </c>
      <c r="F1153" s="10" t="s">
        <v>208</v>
      </c>
      <c r="G1153" s="10" t="s">
        <v>208</v>
      </c>
      <c r="H1153" s="11">
        <v>0.5</v>
      </c>
      <c r="I1153" s="9">
        <v>82</v>
      </c>
      <c r="J1153" s="9">
        <v>38</v>
      </c>
      <c r="K1153" s="9">
        <v>30</v>
      </c>
      <c r="L1153" s="9">
        <v>14</v>
      </c>
      <c r="M1153" s="9"/>
      <c r="N1153" s="9">
        <f t="shared" si="149"/>
        <v>90</v>
      </c>
      <c r="O1153" s="12">
        <f t="shared" si="150"/>
        <v>0.54878048780487809</v>
      </c>
      <c r="P1153" s="9" t="s">
        <v>39</v>
      </c>
      <c r="Q1153" s="9">
        <v>13</v>
      </c>
      <c r="R1153" s="9">
        <v>6</v>
      </c>
      <c r="S1153" s="9">
        <v>7</v>
      </c>
      <c r="T1153" s="9">
        <v>0</v>
      </c>
      <c r="U1153" s="9">
        <v>0.46200000000000002</v>
      </c>
      <c r="V1153" s="8"/>
      <c r="W1153" s="11">
        <v>0.5</v>
      </c>
      <c r="X1153" s="8">
        <v>82</v>
      </c>
      <c r="Y1153" s="8">
        <v>40</v>
      </c>
      <c r="Z1153" s="8">
        <v>24</v>
      </c>
      <c r="AA1153" s="8">
        <v>18</v>
      </c>
      <c r="AB1153" s="8">
        <v>0</v>
      </c>
      <c r="AC1153" s="9">
        <f t="shared" si="156"/>
        <v>98</v>
      </c>
      <c r="AD1153" s="12">
        <f t="shared" si="157"/>
        <v>0.59756097560975607</v>
      </c>
      <c r="AE1153" s="9" t="s">
        <v>30</v>
      </c>
      <c r="AF1153" s="8">
        <v>6</v>
      </c>
      <c r="AG1153" s="8">
        <v>2</v>
      </c>
      <c r="AH1153" s="8">
        <v>4</v>
      </c>
      <c r="AI1153" s="8">
        <v>0</v>
      </c>
      <c r="AJ1153" s="8">
        <v>0.33300000000000002</v>
      </c>
      <c r="AK1153" s="13">
        <f t="shared" si="151"/>
        <v>0.56341463414634141</v>
      </c>
      <c r="AL1153" s="13">
        <f t="shared" si="152"/>
        <v>-1.4634146341463317E-2</v>
      </c>
      <c r="AM1153" s="14">
        <f t="shared" si="153"/>
        <v>-2.3999999999999915</v>
      </c>
    </row>
    <row r="1154" spans="1:39" x14ac:dyDescent="0.2">
      <c r="A1154" s="8"/>
      <c r="B1154" s="8" t="s">
        <v>406</v>
      </c>
      <c r="C1154" s="8" t="s">
        <v>449</v>
      </c>
      <c r="D1154" s="9">
        <v>40</v>
      </c>
      <c r="E1154" s="10" t="s">
        <v>28</v>
      </c>
      <c r="F1154" s="10" t="s">
        <v>402</v>
      </c>
      <c r="G1154" s="10" t="s">
        <v>402</v>
      </c>
      <c r="H1154" s="11">
        <v>0.5</v>
      </c>
      <c r="I1154" s="9">
        <v>82</v>
      </c>
      <c r="J1154" s="9">
        <v>31</v>
      </c>
      <c r="K1154" s="9">
        <v>33</v>
      </c>
      <c r="L1154" s="9">
        <v>18</v>
      </c>
      <c r="M1154" s="9"/>
      <c r="N1154" s="9">
        <f t="shared" si="149"/>
        <v>80</v>
      </c>
      <c r="O1154" s="12">
        <f t="shared" si="150"/>
        <v>0.48780487804878048</v>
      </c>
      <c r="P1154" s="9" t="s">
        <v>35</v>
      </c>
      <c r="Q1154" s="9">
        <v>6</v>
      </c>
      <c r="R1154" s="9">
        <v>2</v>
      </c>
      <c r="S1154" s="9">
        <v>4</v>
      </c>
      <c r="T1154" s="9">
        <v>0</v>
      </c>
      <c r="U1154" s="9">
        <v>0.33300000000000002</v>
      </c>
      <c r="V1154" s="8"/>
      <c r="W1154" s="11">
        <v>0.5</v>
      </c>
      <c r="X1154" s="8">
        <v>82</v>
      </c>
      <c r="Y1154" s="8">
        <v>34</v>
      </c>
      <c r="Z1154" s="8">
        <v>38</v>
      </c>
      <c r="AA1154" s="8">
        <v>10</v>
      </c>
      <c r="AB1154" s="8">
        <v>0</v>
      </c>
      <c r="AC1154" s="9">
        <f t="shared" si="156"/>
        <v>78</v>
      </c>
      <c r="AD1154" s="12">
        <f t="shared" si="157"/>
        <v>0.47560975609756095</v>
      </c>
      <c r="AE1154" s="9" t="s">
        <v>35</v>
      </c>
      <c r="AF1154" s="8">
        <v>6</v>
      </c>
      <c r="AG1154" s="8">
        <v>2</v>
      </c>
      <c r="AH1154" s="8">
        <v>4</v>
      </c>
      <c r="AI1154" s="8">
        <v>0</v>
      </c>
      <c r="AJ1154" s="8">
        <v>0.33300000000000002</v>
      </c>
      <c r="AK1154" s="13">
        <f t="shared" si="151"/>
        <v>0.48414634146341462</v>
      </c>
      <c r="AL1154" s="13">
        <f t="shared" si="152"/>
        <v>3.6585365853658569E-3</v>
      </c>
      <c r="AM1154" s="14">
        <f t="shared" si="153"/>
        <v>0.60000000000000853</v>
      </c>
    </row>
    <row r="1155" spans="1:39" x14ac:dyDescent="0.2">
      <c r="A1155" s="8"/>
      <c r="B1155" s="8" t="s">
        <v>442</v>
      </c>
      <c r="C1155" s="8" t="s">
        <v>449</v>
      </c>
      <c r="D1155" s="9">
        <v>40</v>
      </c>
      <c r="E1155" s="10" t="s">
        <v>28</v>
      </c>
      <c r="F1155" s="10" t="s">
        <v>209</v>
      </c>
      <c r="G1155" s="10" t="s">
        <v>209</v>
      </c>
      <c r="H1155" s="11">
        <v>0.5</v>
      </c>
      <c r="I1155" s="9">
        <v>82</v>
      </c>
      <c r="J1155" s="9">
        <v>37</v>
      </c>
      <c r="K1155" s="9">
        <v>32</v>
      </c>
      <c r="L1155" s="9">
        <v>13</v>
      </c>
      <c r="M1155" s="9"/>
      <c r="N1155" s="9">
        <f t="shared" ref="N1155:N1218" si="158">2*J1155+L1155+M1155</f>
        <v>87</v>
      </c>
      <c r="O1155" s="12">
        <f t="shared" ref="O1155:O1218" si="159">N1155/SUM(J1155:M1155)/2</f>
        <v>0.53048780487804881</v>
      </c>
      <c r="P1155" s="9" t="s">
        <v>43</v>
      </c>
      <c r="Q1155" s="9">
        <v>13</v>
      </c>
      <c r="R1155" s="9">
        <v>6</v>
      </c>
      <c r="S1155" s="9">
        <v>7</v>
      </c>
      <c r="T1155" s="9">
        <v>0</v>
      </c>
      <c r="U1155" s="9">
        <v>0.46200000000000002</v>
      </c>
      <c r="V1155" s="8"/>
      <c r="W1155" s="11">
        <v>0.5</v>
      </c>
      <c r="X1155" s="8">
        <v>82</v>
      </c>
      <c r="Y1155" s="8">
        <v>45</v>
      </c>
      <c r="Z1155" s="8">
        <v>29</v>
      </c>
      <c r="AA1155" s="8">
        <v>8</v>
      </c>
      <c r="AB1155" s="8">
        <v>0</v>
      </c>
      <c r="AC1155" s="9">
        <f t="shared" si="156"/>
        <v>98</v>
      </c>
      <c r="AD1155" s="12">
        <f t="shared" si="157"/>
        <v>0.59756097560975607</v>
      </c>
      <c r="AE1155" s="9" t="s">
        <v>39</v>
      </c>
      <c r="AF1155" s="8">
        <v>10</v>
      </c>
      <c r="AG1155" s="8">
        <v>6</v>
      </c>
      <c r="AH1155" s="8">
        <v>4</v>
      </c>
      <c r="AI1155" s="8">
        <v>0</v>
      </c>
      <c r="AJ1155" s="8">
        <v>0.60000000000000009</v>
      </c>
      <c r="AK1155" s="13">
        <f t="shared" ref="AK1155:AK1218" si="160">IF(X1155&lt;&gt;" ",(AD1155-$AO$1*(AD1155-W1155))*(H1155/W1155),$AO$2)</f>
        <v>0.56341463414634141</v>
      </c>
      <c r="AL1155" s="13">
        <f t="shared" ref="AL1155:AL1218" si="161">O1155-AK1155</f>
        <v>-3.2926829268292601E-2</v>
      </c>
      <c r="AM1155" s="14">
        <f t="shared" ref="AM1155:AM1218" si="162">N1155-AK1155*I1155*2</f>
        <v>-5.3999999999999915</v>
      </c>
    </row>
    <row r="1156" spans="1:39" x14ac:dyDescent="0.2">
      <c r="A1156" s="8"/>
      <c r="B1156" s="8" t="s">
        <v>307</v>
      </c>
      <c r="C1156" s="8" t="s">
        <v>449</v>
      </c>
      <c r="D1156" s="9">
        <v>54</v>
      </c>
      <c r="E1156" s="10" t="s">
        <v>28</v>
      </c>
      <c r="F1156" s="10" t="s">
        <v>411</v>
      </c>
      <c r="G1156" s="10" t="s">
        <v>411</v>
      </c>
      <c r="H1156" s="11">
        <v>0.5</v>
      </c>
      <c r="I1156" s="9">
        <v>82</v>
      </c>
      <c r="J1156" s="9">
        <v>19</v>
      </c>
      <c r="K1156" s="9">
        <v>54</v>
      </c>
      <c r="L1156" s="9">
        <v>9</v>
      </c>
      <c r="M1156" s="9"/>
      <c r="N1156" s="9">
        <f t="shared" si="158"/>
        <v>47</v>
      </c>
      <c r="O1156" s="12">
        <f t="shared" si="159"/>
        <v>0.28658536585365851</v>
      </c>
      <c r="P1156" s="9" t="s">
        <v>35</v>
      </c>
      <c r="Q1156" s="9"/>
      <c r="R1156" s="9"/>
      <c r="S1156" s="9"/>
      <c r="T1156" s="9"/>
      <c r="U1156" s="9"/>
      <c r="V1156" s="8"/>
      <c r="W1156" s="11">
        <v>0.5</v>
      </c>
      <c r="X1156" s="8">
        <v>82</v>
      </c>
      <c r="Y1156" s="8">
        <v>17</v>
      </c>
      <c r="Z1156" s="8">
        <v>55</v>
      </c>
      <c r="AA1156" s="8">
        <v>10</v>
      </c>
      <c r="AB1156" s="8">
        <v>0</v>
      </c>
      <c r="AC1156" s="9">
        <f t="shared" si="156"/>
        <v>44</v>
      </c>
      <c r="AD1156" s="12">
        <f t="shared" si="157"/>
        <v>0.26829268292682928</v>
      </c>
      <c r="AE1156" s="9" t="s">
        <v>75</v>
      </c>
      <c r="AF1156" s="8"/>
      <c r="AG1156" s="8"/>
      <c r="AH1156" s="8"/>
      <c r="AI1156" s="8"/>
      <c r="AJ1156" s="8"/>
      <c r="AK1156" s="13">
        <f t="shared" si="160"/>
        <v>0.349390243902439</v>
      </c>
      <c r="AL1156" s="13">
        <f t="shared" si="161"/>
        <v>-6.2804878048780488E-2</v>
      </c>
      <c r="AM1156" s="14">
        <f t="shared" si="162"/>
        <v>-10.299999999999997</v>
      </c>
    </row>
    <row r="1157" spans="1:39" x14ac:dyDescent="0.2">
      <c r="A1157" s="8"/>
      <c r="B1157" s="8" t="s">
        <v>296</v>
      </c>
      <c r="C1157" s="8" t="s">
        <v>449</v>
      </c>
      <c r="D1157" s="9">
        <v>56</v>
      </c>
      <c r="E1157" s="10" t="s">
        <v>28</v>
      </c>
      <c r="F1157" s="10" t="s">
        <v>41</v>
      </c>
      <c r="G1157" s="10" t="s">
        <v>41</v>
      </c>
      <c r="H1157" s="11">
        <v>0.5</v>
      </c>
      <c r="I1157" s="9">
        <v>82</v>
      </c>
      <c r="J1157" s="9">
        <v>45</v>
      </c>
      <c r="K1157" s="9">
        <v>30</v>
      </c>
      <c r="L1157" s="9">
        <v>7</v>
      </c>
      <c r="M1157" s="9"/>
      <c r="N1157" s="9">
        <f t="shared" si="158"/>
        <v>97</v>
      </c>
      <c r="O1157" s="12">
        <f t="shared" si="159"/>
        <v>0.59146341463414631</v>
      </c>
      <c r="P1157" s="9" t="s">
        <v>43</v>
      </c>
      <c r="Q1157" s="9">
        <v>17</v>
      </c>
      <c r="R1157" s="9">
        <v>9</v>
      </c>
      <c r="S1157" s="9">
        <v>8</v>
      </c>
      <c r="T1157" s="9">
        <v>0</v>
      </c>
      <c r="U1157" s="9">
        <v>0.52900000000000003</v>
      </c>
      <c r="V1157" s="8"/>
      <c r="W1157" s="11">
        <v>0.5</v>
      </c>
      <c r="X1157" s="8">
        <v>82</v>
      </c>
      <c r="Y1157" s="8">
        <v>30</v>
      </c>
      <c r="Z1157" s="8">
        <v>43</v>
      </c>
      <c r="AA1157" s="8">
        <v>9</v>
      </c>
      <c r="AB1157" s="8">
        <v>0</v>
      </c>
      <c r="AC1157" s="9">
        <f t="shared" si="156"/>
        <v>69</v>
      </c>
      <c r="AD1157" s="12">
        <f t="shared" si="157"/>
        <v>0.42073170731707316</v>
      </c>
      <c r="AE1157" s="9" t="s">
        <v>69</v>
      </c>
      <c r="AF1157" s="8"/>
      <c r="AG1157" s="8"/>
      <c r="AH1157" s="8"/>
      <c r="AI1157" s="8"/>
      <c r="AJ1157" s="8"/>
      <c r="AK1157" s="13">
        <f t="shared" si="160"/>
        <v>0.44847560975609757</v>
      </c>
      <c r="AL1157" s="13">
        <f t="shared" si="161"/>
        <v>0.14298780487804874</v>
      </c>
      <c r="AM1157" s="14">
        <f t="shared" si="162"/>
        <v>23.450000000000003</v>
      </c>
    </row>
    <row r="1158" spans="1:39" x14ac:dyDescent="0.2">
      <c r="A1158" s="8"/>
      <c r="B1158" s="8" t="s">
        <v>424</v>
      </c>
      <c r="C1158" s="8" t="s">
        <v>449</v>
      </c>
      <c r="D1158" s="9">
        <v>37</v>
      </c>
      <c r="E1158" s="10" t="s">
        <v>28</v>
      </c>
      <c r="F1158" s="10" t="s">
        <v>233</v>
      </c>
      <c r="G1158" s="10" t="s">
        <v>233</v>
      </c>
      <c r="H1158" s="11">
        <v>0.5</v>
      </c>
      <c r="I1158" s="9">
        <v>37</v>
      </c>
      <c r="J1158" s="9">
        <v>8</v>
      </c>
      <c r="K1158" s="9">
        <v>23</v>
      </c>
      <c r="L1158" s="9">
        <v>6</v>
      </c>
      <c r="M1158" s="9"/>
      <c r="N1158" s="9">
        <f t="shared" si="158"/>
        <v>22</v>
      </c>
      <c r="O1158" s="12">
        <f t="shared" si="159"/>
        <v>0.29729729729729731</v>
      </c>
      <c r="P1158" s="9" t="s">
        <v>35</v>
      </c>
      <c r="Q1158" s="9"/>
      <c r="R1158" s="9"/>
      <c r="S1158" s="9"/>
      <c r="T1158" s="9"/>
      <c r="U1158" s="9"/>
      <c r="V1158" s="8"/>
      <c r="W1158" s="11">
        <v>0.5</v>
      </c>
      <c r="X1158" s="8">
        <v>82</v>
      </c>
      <c r="Y1158" s="8">
        <v>25</v>
      </c>
      <c r="Z1158" s="8">
        <v>43</v>
      </c>
      <c r="AA1158" s="8">
        <v>14</v>
      </c>
      <c r="AB1158" s="8">
        <v>0</v>
      </c>
      <c r="AC1158" s="9">
        <f t="shared" si="156"/>
        <v>64</v>
      </c>
      <c r="AD1158" s="12">
        <f t="shared" si="157"/>
        <v>0.3902439024390244</v>
      </c>
      <c r="AE1158" s="9" t="s">
        <v>75</v>
      </c>
      <c r="AF1158" s="8"/>
      <c r="AG1158" s="8"/>
      <c r="AH1158" s="8"/>
      <c r="AI1158" s="8"/>
      <c r="AJ1158" s="8"/>
      <c r="AK1158" s="13">
        <f t="shared" si="160"/>
        <v>0.42865853658536585</v>
      </c>
      <c r="AL1158" s="13">
        <f t="shared" si="161"/>
        <v>-0.13136123928806853</v>
      </c>
      <c r="AM1158" s="14">
        <f t="shared" si="162"/>
        <v>-9.7207317073170714</v>
      </c>
    </row>
    <row r="1159" spans="1:39" x14ac:dyDescent="0.2">
      <c r="A1159" s="8"/>
      <c r="B1159" s="8" t="s">
        <v>353</v>
      </c>
      <c r="C1159" s="8" t="s">
        <v>449</v>
      </c>
      <c r="D1159" s="9">
        <v>49</v>
      </c>
      <c r="E1159" s="10" t="s">
        <v>28</v>
      </c>
      <c r="F1159" s="10" t="s">
        <v>233</v>
      </c>
      <c r="G1159" s="10" t="s">
        <v>233</v>
      </c>
      <c r="H1159" s="11">
        <v>0.5</v>
      </c>
      <c r="I1159" s="9">
        <v>45</v>
      </c>
      <c r="J1159" s="9">
        <v>15</v>
      </c>
      <c r="K1159" s="9">
        <v>24</v>
      </c>
      <c r="L1159" s="9">
        <v>6</v>
      </c>
      <c r="M1159" s="9"/>
      <c r="N1159" s="9">
        <f t="shared" si="158"/>
        <v>36</v>
      </c>
      <c r="O1159" s="12">
        <f t="shared" si="159"/>
        <v>0.4</v>
      </c>
      <c r="P1159" s="9" t="s">
        <v>35</v>
      </c>
      <c r="Q1159" s="9"/>
      <c r="R1159" s="9"/>
      <c r="S1159" s="9"/>
      <c r="T1159" s="9"/>
      <c r="U1159" s="9"/>
      <c r="V1159" s="8"/>
      <c r="W1159" s="11">
        <v>0.5</v>
      </c>
      <c r="X1159" s="8">
        <v>82</v>
      </c>
      <c r="Y1159" s="8">
        <v>25</v>
      </c>
      <c r="Z1159" s="8">
        <v>43</v>
      </c>
      <c r="AA1159" s="8">
        <v>14</v>
      </c>
      <c r="AB1159" s="8">
        <v>0</v>
      </c>
      <c r="AC1159" s="9">
        <f t="shared" si="156"/>
        <v>64</v>
      </c>
      <c r="AD1159" s="12">
        <f t="shared" si="157"/>
        <v>0.3902439024390244</v>
      </c>
      <c r="AE1159" s="9" t="s">
        <v>75</v>
      </c>
      <c r="AF1159" s="8"/>
      <c r="AG1159" s="8"/>
      <c r="AH1159" s="8"/>
      <c r="AI1159" s="8"/>
      <c r="AJ1159" s="8"/>
      <c r="AK1159" s="13">
        <f t="shared" si="160"/>
        <v>0.42865853658536585</v>
      </c>
      <c r="AL1159" s="13">
        <f t="shared" si="161"/>
        <v>-2.8658536585365824E-2</v>
      </c>
      <c r="AM1159" s="14">
        <f t="shared" si="162"/>
        <v>-2.5792682926829258</v>
      </c>
    </row>
    <row r="1160" spans="1:39" x14ac:dyDescent="0.2">
      <c r="A1160" s="8"/>
      <c r="B1160" s="8" t="s">
        <v>415</v>
      </c>
      <c r="C1160" s="8" t="s">
        <v>449</v>
      </c>
      <c r="D1160" s="9">
        <v>43</v>
      </c>
      <c r="E1160" s="10" t="s">
        <v>28</v>
      </c>
      <c r="F1160" s="10" t="s">
        <v>267</v>
      </c>
      <c r="G1160" s="10" t="s">
        <v>267</v>
      </c>
      <c r="H1160" s="11">
        <v>0.5</v>
      </c>
      <c r="I1160" s="9">
        <v>82</v>
      </c>
      <c r="J1160" s="9">
        <v>31</v>
      </c>
      <c r="K1160" s="9">
        <v>45</v>
      </c>
      <c r="L1160" s="9">
        <v>6</v>
      </c>
      <c r="M1160" s="9"/>
      <c r="N1160" s="9">
        <f t="shared" si="158"/>
        <v>68</v>
      </c>
      <c r="O1160" s="12">
        <f t="shared" si="159"/>
        <v>0.41463414634146339</v>
      </c>
      <c r="P1160" s="9" t="s">
        <v>39</v>
      </c>
      <c r="Q1160" s="9"/>
      <c r="R1160" s="9"/>
      <c r="S1160" s="9"/>
      <c r="T1160" s="9"/>
      <c r="U1160" s="9"/>
      <c r="V1160" s="8"/>
      <c r="W1160" s="11">
        <v>0.5</v>
      </c>
      <c r="X1160" s="8">
        <v>82</v>
      </c>
      <c r="Y1160" s="8">
        <v>40</v>
      </c>
      <c r="Z1160" s="8">
        <v>30</v>
      </c>
      <c r="AA1160" s="8">
        <v>12</v>
      </c>
      <c r="AB1160" s="8">
        <v>0</v>
      </c>
      <c r="AC1160" s="9">
        <f t="shared" si="156"/>
        <v>92</v>
      </c>
      <c r="AD1160" s="12">
        <f t="shared" si="157"/>
        <v>0.56097560975609762</v>
      </c>
      <c r="AE1160" s="9" t="s">
        <v>39</v>
      </c>
      <c r="AF1160" s="8">
        <v>21</v>
      </c>
      <c r="AG1160" s="8">
        <v>12</v>
      </c>
      <c r="AH1160" s="8">
        <v>9</v>
      </c>
      <c r="AI1160" s="8">
        <v>0</v>
      </c>
      <c r="AJ1160" s="8">
        <v>0.57100000000000006</v>
      </c>
      <c r="AK1160" s="13">
        <f t="shared" si="160"/>
        <v>0.53963414634146345</v>
      </c>
      <c r="AL1160" s="13">
        <f t="shared" si="161"/>
        <v>-0.12500000000000006</v>
      </c>
      <c r="AM1160" s="14">
        <f t="shared" si="162"/>
        <v>-20.5</v>
      </c>
    </row>
    <row r="1161" spans="1:39" x14ac:dyDescent="0.2">
      <c r="A1161" s="8"/>
      <c r="B1161" s="8" t="s">
        <v>458</v>
      </c>
      <c r="C1161" s="8" t="s">
        <v>459</v>
      </c>
      <c r="D1161" s="9">
        <v>42</v>
      </c>
      <c r="E1161" s="10" t="s">
        <v>28</v>
      </c>
      <c r="F1161" s="10" t="s">
        <v>460</v>
      </c>
      <c r="G1161" s="10" t="s">
        <v>461</v>
      </c>
      <c r="H1161" s="11">
        <v>0.52700000000000002</v>
      </c>
      <c r="I1161" s="9">
        <v>82</v>
      </c>
      <c r="J1161" s="9">
        <v>14</v>
      </c>
      <c r="K1161" s="9">
        <v>57</v>
      </c>
      <c r="L1161" s="9">
        <v>7</v>
      </c>
      <c r="M1161" s="9">
        <v>4</v>
      </c>
      <c r="N1161" s="9">
        <f t="shared" si="158"/>
        <v>39</v>
      </c>
      <c r="O1161" s="12">
        <f t="shared" si="159"/>
        <v>0.23780487804878048</v>
      </c>
      <c r="P1161" s="9" t="s">
        <v>72</v>
      </c>
      <c r="Q1161" s="9"/>
      <c r="R1161" s="9"/>
      <c r="S1161" s="9"/>
      <c r="T1161" s="9"/>
      <c r="U1161" s="9"/>
      <c r="V1161" s="8"/>
      <c r="W1161" s="11">
        <v>0.5</v>
      </c>
      <c r="X1161" s="8" t="s">
        <v>31</v>
      </c>
      <c r="Y1161" s="8" t="s">
        <v>31</v>
      </c>
      <c r="Z1161" s="8" t="s">
        <v>31</v>
      </c>
      <c r="AA1161" s="8" t="s">
        <v>31</v>
      </c>
      <c r="AB1161" s="8" t="s">
        <v>31</v>
      </c>
      <c r="AC1161" s="9"/>
      <c r="AD1161" s="12"/>
      <c r="AE1161" s="9" t="s">
        <v>31</v>
      </c>
      <c r="AF1161" s="8" t="s">
        <v>31</v>
      </c>
      <c r="AG1161" s="8" t="s">
        <v>31</v>
      </c>
      <c r="AH1161" s="8" t="s">
        <v>31</v>
      </c>
      <c r="AI1161" s="8" t="s">
        <v>31</v>
      </c>
      <c r="AJ1161" s="8" t="s">
        <v>31</v>
      </c>
      <c r="AK1161" s="13">
        <f t="shared" si="160"/>
        <v>0.33400000000000002</v>
      </c>
      <c r="AL1161" s="13">
        <f t="shared" si="161"/>
        <v>-9.6195121951219542E-2</v>
      </c>
      <c r="AM1161" s="14">
        <f t="shared" si="162"/>
        <v>-15.776000000000003</v>
      </c>
    </row>
    <row r="1162" spans="1:39" x14ac:dyDescent="0.2">
      <c r="A1162" s="8"/>
      <c r="B1162" s="8" t="s">
        <v>382</v>
      </c>
      <c r="C1162" s="8" t="s">
        <v>459</v>
      </c>
      <c r="D1162" s="9">
        <v>47</v>
      </c>
      <c r="E1162" s="10" t="s">
        <v>28</v>
      </c>
      <c r="F1162" s="10" t="s">
        <v>68</v>
      </c>
      <c r="G1162" s="10" t="s">
        <v>68</v>
      </c>
      <c r="H1162" s="11">
        <v>0.52700000000000002</v>
      </c>
      <c r="I1162" s="9">
        <v>82</v>
      </c>
      <c r="J1162" s="9">
        <v>24</v>
      </c>
      <c r="K1162" s="9">
        <v>33</v>
      </c>
      <c r="L1162" s="9">
        <v>19</v>
      </c>
      <c r="M1162" s="9">
        <v>6</v>
      </c>
      <c r="N1162" s="9">
        <f t="shared" si="158"/>
        <v>73</v>
      </c>
      <c r="O1162" s="12">
        <f t="shared" si="159"/>
        <v>0.4451219512195122</v>
      </c>
      <c r="P1162" s="9" t="s">
        <v>72</v>
      </c>
      <c r="Q1162" s="9"/>
      <c r="R1162" s="9"/>
      <c r="S1162" s="9"/>
      <c r="T1162" s="9"/>
      <c r="U1162" s="9"/>
      <c r="V1162" s="8"/>
      <c r="W1162" s="11">
        <v>0.5</v>
      </c>
      <c r="X1162" s="8">
        <v>82</v>
      </c>
      <c r="Y1162" s="8">
        <v>39</v>
      </c>
      <c r="Z1162" s="8">
        <v>30</v>
      </c>
      <c r="AA1162" s="8">
        <v>13</v>
      </c>
      <c r="AB1162" s="8">
        <v>0</v>
      </c>
      <c r="AC1162" s="9">
        <f t="shared" ref="AC1162:AC1197" si="163">2*Y1162+AA1162+AB1162</f>
        <v>91</v>
      </c>
      <c r="AD1162" s="12">
        <f t="shared" ref="AD1162:AD1197" si="164">AC1162/SUM(Y1162:AB1162)/2</f>
        <v>0.55487804878048785</v>
      </c>
      <c r="AE1162" s="9" t="s">
        <v>39</v>
      </c>
      <c r="AF1162" s="8">
        <v>12</v>
      </c>
      <c r="AG1162" s="8">
        <v>6</v>
      </c>
      <c r="AH1162" s="8">
        <v>6</v>
      </c>
      <c r="AI1162" s="8">
        <v>0</v>
      </c>
      <c r="AJ1162" s="8">
        <v>0.5</v>
      </c>
      <c r="AK1162" s="13">
        <f t="shared" si="160"/>
        <v>0.56459695121951214</v>
      </c>
      <c r="AL1162" s="13">
        <f t="shared" si="161"/>
        <v>-0.11947499999999994</v>
      </c>
      <c r="AM1162" s="14">
        <f t="shared" si="162"/>
        <v>-19.593899999999991</v>
      </c>
    </row>
    <row r="1163" spans="1:39" x14ac:dyDescent="0.2">
      <c r="A1163" s="8"/>
      <c r="B1163" s="8" t="s">
        <v>445</v>
      </c>
      <c r="C1163" s="8" t="s">
        <v>459</v>
      </c>
      <c r="D1163" s="9">
        <v>39</v>
      </c>
      <c r="E1163" s="10" t="s">
        <v>28</v>
      </c>
      <c r="F1163" s="10" t="s">
        <v>225</v>
      </c>
      <c r="G1163" s="10" t="s">
        <v>225</v>
      </c>
      <c r="H1163" s="11">
        <v>0.52700000000000002</v>
      </c>
      <c r="I1163" s="9">
        <v>82</v>
      </c>
      <c r="J1163" s="9">
        <v>35</v>
      </c>
      <c r="K1163" s="9">
        <v>32</v>
      </c>
      <c r="L1163" s="9">
        <v>11</v>
      </c>
      <c r="M1163" s="9">
        <v>4</v>
      </c>
      <c r="N1163" s="9">
        <f t="shared" si="158"/>
        <v>85</v>
      </c>
      <c r="O1163" s="12">
        <f t="shared" si="159"/>
        <v>0.51829268292682928</v>
      </c>
      <c r="P1163" s="9" t="s">
        <v>39</v>
      </c>
      <c r="Q1163" s="9">
        <v>5</v>
      </c>
      <c r="R1163" s="9">
        <v>1</v>
      </c>
      <c r="S1163" s="9">
        <v>4</v>
      </c>
      <c r="T1163" s="9">
        <v>0</v>
      </c>
      <c r="U1163" s="9">
        <v>0.2</v>
      </c>
      <c r="V1163" s="8"/>
      <c r="W1163" s="11">
        <v>0.5</v>
      </c>
      <c r="X1163" s="8">
        <v>82</v>
      </c>
      <c r="Y1163" s="8">
        <v>37</v>
      </c>
      <c r="Z1163" s="8">
        <v>28</v>
      </c>
      <c r="AA1163" s="8">
        <v>17</v>
      </c>
      <c r="AB1163" s="8">
        <v>0</v>
      </c>
      <c r="AC1163" s="9">
        <f t="shared" si="163"/>
        <v>91</v>
      </c>
      <c r="AD1163" s="12">
        <f t="shared" si="164"/>
        <v>0.55487804878048785</v>
      </c>
      <c r="AE1163" s="9" t="s">
        <v>35</v>
      </c>
      <c r="AF1163" s="8">
        <v>21</v>
      </c>
      <c r="AG1163" s="8">
        <v>14</v>
      </c>
      <c r="AH1163" s="8">
        <v>7</v>
      </c>
      <c r="AI1163" s="8">
        <v>0</v>
      </c>
      <c r="AJ1163" s="8">
        <v>0.66700000000000004</v>
      </c>
      <c r="AK1163" s="13">
        <f t="shared" si="160"/>
        <v>0.56459695121951214</v>
      </c>
      <c r="AL1163" s="13">
        <f t="shared" si="161"/>
        <v>-4.630426829268286E-2</v>
      </c>
      <c r="AM1163" s="14">
        <f t="shared" si="162"/>
        <v>-7.5938999999999908</v>
      </c>
    </row>
    <row r="1164" spans="1:39" x14ac:dyDescent="0.2">
      <c r="A1164" s="8"/>
      <c r="B1164" s="8" t="s">
        <v>432</v>
      </c>
      <c r="C1164" s="8" t="s">
        <v>459</v>
      </c>
      <c r="D1164" s="9">
        <v>33</v>
      </c>
      <c r="E1164" s="10" t="s">
        <v>28</v>
      </c>
      <c r="F1164" s="10" t="s">
        <v>305</v>
      </c>
      <c r="G1164" s="10" t="s">
        <v>305</v>
      </c>
      <c r="H1164" s="11">
        <v>0.52700000000000002</v>
      </c>
      <c r="I1164" s="9">
        <v>82</v>
      </c>
      <c r="J1164" s="9">
        <v>37</v>
      </c>
      <c r="K1164" s="9">
        <v>35</v>
      </c>
      <c r="L1164" s="9">
        <v>10</v>
      </c>
      <c r="M1164" s="9">
        <v>0</v>
      </c>
      <c r="N1164" s="9">
        <f t="shared" si="158"/>
        <v>84</v>
      </c>
      <c r="O1164" s="12">
        <f t="shared" si="159"/>
        <v>0.51219512195121952</v>
      </c>
      <c r="P1164" s="9" t="s">
        <v>39</v>
      </c>
      <c r="Q1164" s="9"/>
      <c r="R1164" s="9"/>
      <c r="S1164" s="9"/>
      <c r="T1164" s="9"/>
      <c r="U1164" s="9"/>
      <c r="V1164" s="8"/>
      <c r="W1164" s="11">
        <v>0.5</v>
      </c>
      <c r="X1164" s="8">
        <v>82</v>
      </c>
      <c r="Y1164" s="8">
        <v>34</v>
      </c>
      <c r="Z1164" s="8">
        <v>30</v>
      </c>
      <c r="AA1164" s="8">
        <v>18</v>
      </c>
      <c r="AB1164" s="8">
        <v>0</v>
      </c>
      <c r="AC1164" s="9">
        <f t="shared" si="163"/>
        <v>86</v>
      </c>
      <c r="AD1164" s="12">
        <f t="shared" si="164"/>
        <v>0.52439024390243905</v>
      </c>
      <c r="AE1164" s="9" t="s">
        <v>30</v>
      </c>
      <c r="AF1164" s="8">
        <v>6</v>
      </c>
      <c r="AG1164" s="8">
        <v>2</v>
      </c>
      <c r="AH1164" s="8">
        <v>4</v>
      </c>
      <c r="AI1164" s="8">
        <v>0</v>
      </c>
      <c r="AJ1164" s="8">
        <v>0.33300000000000002</v>
      </c>
      <c r="AK1164" s="13">
        <f t="shared" si="160"/>
        <v>0.543709756097561</v>
      </c>
      <c r="AL1164" s="13">
        <f t="shared" si="161"/>
        <v>-3.151463414634148E-2</v>
      </c>
      <c r="AM1164" s="14">
        <f t="shared" si="162"/>
        <v>-5.1684000000000054</v>
      </c>
    </row>
    <row r="1165" spans="1:39" x14ac:dyDescent="0.2">
      <c r="A1165" s="8"/>
      <c r="B1165" s="8" t="s">
        <v>385</v>
      </c>
      <c r="C1165" s="8" t="s">
        <v>459</v>
      </c>
      <c r="D1165" s="9">
        <v>43</v>
      </c>
      <c r="E1165" s="10" t="s">
        <v>28</v>
      </c>
      <c r="F1165" s="10" t="s">
        <v>240</v>
      </c>
      <c r="G1165" s="10" t="s">
        <v>240</v>
      </c>
      <c r="H1165" s="11">
        <v>0.52700000000000002</v>
      </c>
      <c r="I1165" s="9">
        <v>82</v>
      </c>
      <c r="J1165" s="9">
        <v>31</v>
      </c>
      <c r="K1165" s="9">
        <v>36</v>
      </c>
      <c r="L1165" s="9">
        <v>10</v>
      </c>
      <c r="M1165" s="9">
        <v>5</v>
      </c>
      <c r="N1165" s="9">
        <f t="shared" si="158"/>
        <v>77</v>
      </c>
      <c r="O1165" s="12">
        <f t="shared" si="159"/>
        <v>0.46951219512195119</v>
      </c>
      <c r="P1165" s="9" t="s">
        <v>35</v>
      </c>
      <c r="Q1165" s="9"/>
      <c r="R1165" s="9"/>
      <c r="S1165" s="9"/>
      <c r="T1165" s="9"/>
      <c r="U1165" s="9"/>
      <c r="V1165" s="8"/>
      <c r="W1165" s="11">
        <v>0.5</v>
      </c>
      <c r="X1165" s="8">
        <v>82</v>
      </c>
      <c r="Y1165" s="8">
        <v>30</v>
      </c>
      <c r="Z1165" s="8">
        <v>40</v>
      </c>
      <c r="AA1165" s="8">
        <v>12</v>
      </c>
      <c r="AB1165" s="8">
        <v>0</v>
      </c>
      <c r="AC1165" s="9">
        <f t="shared" si="163"/>
        <v>72</v>
      </c>
      <c r="AD1165" s="12">
        <f t="shared" si="164"/>
        <v>0.43902439024390244</v>
      </c>
      <c r="AE1165" s="9" t="s">
        <v>39</v>
      </c>
      <c r="AF1165" s="8"/>
      <c r="AG1165" s="8"/>
      <c r="AH1165" s="8"/>
      <c r="AI1165" s="8"/>
      <c r="AJ1165" s="8"/>
      <c r="AK1165" s="13">
        <f t="shared" si="160"/>
        <v>0.48522560975609763</v>
      </c>
      <c r="AL1165" s="13">
        <f t="shared" si="161"/>
        <v>-1.5713414634146439E-2</v>
      </c>
      <c r="AM1165" s="14">
        <f t="shared" si="162"/>
        <v>-2.5770000000000124</v>
      </c>
    </row>
    <row r="1166" spans="1:39" x14ac:dyDescent="0.2">
      <c r="A1166" s="8"/>
      <c r="B1166" s="8" t="s">
        <v>245</v>
      </c>
      <c r="C1166" s="8" t="s">
        <v>459</v>
      </c>
      <c r="D1166" s="9">
        <v>63</v>
      </c>
      <c r="E1166" s="10" t="s">
        <v>28</v>
      </c>
      <c r="F1166" s="10" t="s">
        <v>84</v>
      </c>
      <c r="G1166" s="10" t="s">
        <v>84</v>
      </c>
      <c r="H1166" s="11">
        <v>0.52700000000000002</v>
      </c>
      <c r="I1166" s="9">
        <v>58</v>
      </c>
      <c r="J1166" s="9">
        <v>28</v>
      </c>
      <c r="K1166" s="9">
        <v>24</v>
      </c>
      <c r="L1166" s="9">
        <v>6</v>
      </c>
      <c r="M1166" s="9">
        <v>0</v>
      </c>
      <c r="N1166" s="9">
        <f t="shared" si="158"/>
        <v>62</v>
      </c>
      <c r="O1166" s="12">
        <f t="shared" si="159"/>
        <v>0.53448275862068961</v>
      </c>
      <c r="P1166" s="9" t="s">
        <v>39</v>
      </c>
      <c r="Q1166" s="9"/>
      <c r="R1166" s="9"/>
      <c r="S1166" s="9"/>
      <c r="T1166" s="9"/>
      <c r="U1166" s="9"/>
      <c r="V1166" s="8"/>
      <c r="W1166" s="11">
        <v>0.5</v>
      </c>
      <c r="X1166" s="8">
        <v>82</v>
      </c>
      <c r="Y1166" s="8">
        <v>29</v>
      </c>
      <c r="Z1166" s="8">
        <v>41</v>
      </c>
      <c r="AA1166" s="8">
        <v>12</v>
      </c>
      <c r="AB1166" s="8">
        <v>0</v>
      </c>
      <c r="AC1166" s="9">
        <f t="shared" si="163"/>
        <v>70</v>
      </c>
      <c r="AD1166" s="12">
        <f t="shared" si="164"/>
        <v>0.42682926829268292</v>
      </c>
      <c r="AE1166" s="9" t="s">
        <v>39</v>
      </c>
      <c r="AF1166" s="8"/>
      <c r="AG1166" s="8"/>
      <c r="AH1166" s="8"/>
      <c r="AI1166" s="8"/>
      <c r="AJ1166" s="8"/>
      <c r="AK1166" s="13">
        <f t="shared" si="160"/>
        <v>0.47687073170731709</v>
      </c>
      <c r="AL1166" s="13">
        <f t="shared" si="161"/>
        <v>5.7612026913372527E-2</v>
      </c>
      <c r="AM1166" s="14">
        <f t="shared" si="162"/>
        <v>6.6829951219512154</v>
      </c>
    </row>
    <row r="1167" spans="1:39" x14ac:dyDescent="0.2">
      <c r="A1167" s="8"/>
      <c r="B1167" s="8" t="s">
        <v>451</v>
      </c>
      <c r="C1167" s="8" t="s">
        <v>459</v>
      </c>
      <c r="D1167" s="9">
        <v>43</v>
      </c>
      <c r="E1167" s="10" t="s">
        <v>28</v>
      </c>
      <c r="F1167" s="10" t="s">
        <v>84</v>
      </c>
      <c r="G1167" s="10" t="s">
        <v>84</v>
      </c>
      <c r="H1167" s="11">
        <v>0.52700000000000002</v>
      </c>
      <c r="I1167" s="9">
        <v>24</v>
      </c>
      <c r="J1167" s="9">
        <v>5</v>
      </c>
      <c r="K1167" s="9">
        <v>13</v>
      </c>
      <c r="L1167" s="9">
        <v>4</v>
      </c>
      <c r="M1167" s="9">
        <v>2</v>
      </c>
      <c r="N1167" s="9">
        <f t="shared" si="158"/>
        <v>16</v>
      </c>
      <c r="O1167" s="12">
        <f t="shared" si="159"/>
        <v>0.33333333333333331</v>
      </c>
      <c r="P1167" s="9" t="s">
        <v>39</v>
      </c>
      <c r="Q1167" s="9"/>
      <c r="R1167" s="9"/>
      <c r="S1167" s="9"/>
      <c r="T1167" s="9"/>
      <c r="U1167" s="9"/>
      <c r="V1167" s="8"/>
      <c r="W1167" s="11">
        <v>0.5</v>
      </c>
      <c r="X1167" s="8">
        <v>82</v>
      </c>
      <c r="Y1167" s="8">
        <v>29</v>
      </c>
      <c r="Z1167" s="8">
        <v>41</v>
      </c>
      <c r="AA1167" s="8">
        <v>12</v>
      </c>
      <c r="AB1167" s="8">
        <v>0</v>
      </c>
      <c r="AC1167" s="9">
        <f t="shared" si="163"/>
        <v>70</v>
      </c>
      <c r="AD1167" s="12">
        <f t="shared" si="164"/>
        <v>0.42682926829268292</v>
      </c>
      <c r="AE1167" s="9" t="s">
        <v>39</v>
      </c>
      <c r="AF1167" s="8"/>
      <c r="AG1167" s="8"/>
      <c r="AH1167" s="8"/>
      <c r="AI1167" s="8"/>
      <c r="AJ1167" s="8"/>
      <c r="AK1167" s="13">
        <f t="shared" si="160"/>
        <v>0.47687073170731709</v>
      </c>
      <c r="AL1167" s="13">
        <f t="shared" si="161"/>
        <v>-0.14353739837398377</v>
      </c>
      <c r="AM1167" s="14">
        <f t="shared" si="162"/>
        <v>-6.8897951219512201</v>
      </c>
    </row>
    <row r="1168" spans="1:39" x14ac:dyDescent="0.2">
      <c r="A1168" s="8"/>
      <c r="B1168" s="8" t="s">
        <v>452</v>
      </c>
      <c r="C1168" s="8" t="s">
        <v>459</v>
      </c>
      <c r="D1168" s="9">
        <v>39</v>
      </c>
      <c r="E1168" s="10" t="s">
        <v>28</v>
      </c>
      <c r="F1168" s="10" t="s">
        <v>308</v>
      </c>
      <c r="G1168" s="10" t="s">
        <v>308</v>
      </c>
      <c r="H1168" s="11">
        <v>0.52700000000000002</v>
      </c>
      <c r="I1168" s="9">
        <v>82</v>
      </c>
      <c r="J1168" s="9">
        <v>42</v>
      </c>
      <c r="K1168" s="9">
        <v>28</v>
      </c>
      <c r="L1168" s="9">
        <v>11</v>
      </c>
      <c r="M1168" s="9">
        <v>1</v>
      </c>
      <c r="N1168" s="9">
        <f t="shared" si="158"/>
        <v>96</v>
      </c>
      <c r="O1168" s="12">
        <f t="shared" si="159"/>
        <v>0.58536585365853655</v>
      </c>
      <c r="P1168" s="9" t="s">
        <v>30</v>
      </c>
      <c r="Q1168" s="9">
        <v>17</v>
      </c>
      <c r="R1168" s="9">
        <v>11</v>
      </c>
      <c r="S1168" s="9">
        <v>6</v>
      </c>
      <c r="T1168" s="9">
        <v>0</v>
      </c>
      <c r="U1168" s="9">
        <v>0.64700000000000002</v>
      </c>
      <c r="V1168" s="8"/>
      <c r="W1168" s="11">
        <v>0.5</v>
      </c>
      <c r="X1168" s="8">
        <v>82</v>
      </c>
      <c r="Y1168" s="8">
        <v>44</v>
      </c>
      <c r="Z1168" s="8">
        <v>28</v>
      </c>
      <c r="AA1168" s="8">
        <v>10</v>
      </c>
      <c r="AB1168" s="8">
        <v>0</v>
      </c>
      <c r="AC1168" s="9">
        <f t="shared" si="163"/>
        <v>98</v>
      </c>
      <c r="AD1168" s="12">
        <f t="shared" si="164"/>
        <v>0.59756097560975607</v>
      </c>
      <c r="AE1168" s="9" t="s">
        <v>30</v>
      </c>
      <c r="AF1168" s="8">
        <v>19</v>
      </c>
      <c r="AG1168" s="8">
        <v>11</v>
      </c>
      <c r="AH1168" s="8">
        <v>8</v>
      </c>
      <c r="AI1168" s="8">
        <v>0</v>
      </c>
      <c r="AJ1168" s="8">
        <v>0.57899999999999996</v>
      </c>
      <c r="AK1168" s="13">
        <f t="shared" si="160"/>
        <v>0.59383902439024383</v>
      </c>
      <c r="AL1168" s="13">
        <f t="shared" si="161"/>
        <v>-8.4731707317072802E-3</v>
      </c>
      <c r="AM1168" s="14">
        <f t="shared" si="162"/>
        <v>-1.3895999999999873</v>
      </c>
    </row>
    <row r="1169" spans="1:39" x14ac:dyDescent="0.2">
      <c r="A1169" s="8"/>
      <c r="B1169" s="8" t="s">
        <v>429</v>
      </c>
      <c r="C1169" s="8" t="s">
        <v>459</v>
      </c>
      <c r="D1169" s="9"/>
      <c r="E1169" s="10" t="s">
        <v>28</v>
      </c>
      <c r="F1169" s="10" t="s">
        <v>201</v>
      </c>
      <c r="G1169" s="10" t="s">
        <v>201</v>
      </c>
      <c r="H1169" s="11">
        <v>0.52700000000000002</v>
      </c>
      <c r="I1169" s="9">
        <v>82</v>
      </c>
      <c r="J1169" s="9">
        <v>43</v>
      </c>
      <c r="K1169" s="9">
        <v>23</v>
      </c>
      <c r="L1169" s="9">
        <v>10</v>
      </c>
      <c r="M1169" s="9">
        <v>6</v>
      </c>
      <c r="N1169" s="9">
        <f t="shared" si="158"/>
        <v>102</v>
      </c>
      <c r="O1169" s="12">
        <f t="shared" si="159"/>
        <v>0.62195121951219512</v>
      </c>
      <c r="P1169" s="9" t="s">
        <v>30</v>
      </c>
      <c r="Q1169" s="9">
        <v>23</v>
      </c>
      <c r="R1169" s="9">
        <v>14</v>
      </c>
      <c r="S1169" s="9">
        <v>9</v>
      </c>
      <c r="T1169" s="9">
        <v>0</v>
      </c>
      <c r="U1169" s="9">
        <v>0.60899999999999999</v>
      </c>
      <c r="V1169" s="8" t="s">
        <v>419</v>
      </c>
      <c r="W1169" s="11">
        <v>0.5</v>
      </c>
      <c r="X1169" s="8">
        <v>82</v>
      </c>
      <c r="Y1169" s="8">
        <v>51</v>
      </c>
      <c r="Z1169" s="8">
        <v>19</v>
      </c>
      <c r="AA1169" s="8">
        <v>12</v>
      </c>
      <c r="AB1169" s="8">
        <v>0</v>
      </c>
      <c r="AC1169" s="9">
        <f t="shared" si="163"/>
        <v>114</v>
      </c>
      <c r="AD1169" s="12">
        <f t="shared" si="164"/>
        <v>0.69512195121951215</v>
      </c>
      <c r="AE1169" s="9" t="s">
        <v>30</v>
      </c>
      <c r="AF1169" s="8">
        <v>23</v>
      </c>
      <c r="AG1169" s="8">
        <v>16</v>
      </c>
      <c r="AH1169" s="8">
        <v>7</v>
      </c>
      <c r="AI1169" s="8">
        <v>0</v>
      </c>
      <c r="AJ1169" s="8">
        <v>0.69600000000000006</v>
      </c>
      <c r="AK1169" s="13">
        <f t="shared" si="160"/>
        <v>0.66067804878048786</v>
      </c>
      <c r="AL1169" s="13">
        <f t="shared" si="161"/>
        <v>-3.872682926829274E-2</v>
      </c>
      <c r="AM1169" s="14">
        <f t="shared" si="162"/>
        <v>-6.3512000000000057</v>
      </c>
    </row>
    <row r="1170" spans="1:39" x14ac:dyDescent="0.2">
      <c r="A1170" s="8"/>
      <c r="B1170" s="8" t="s">
        <v>210</v>
      </c>
      <c r="C1170" s="8" t="s">
        <v>459</v>
      </c>
      <c r="D1170" s="9">
        <v>66</v>
      </c>
      <c r="E1170" s="10" t="s">
        <v>28</v>
      </c>
      <c r="F1170" s="10" t="s">
        <v>87</v>
      </c>
      <c r="G1170" s="10" t="s">
        <v>87</v>
      </c>
      <c r="H1170" s="11">
        <v>0.52700000000000002</v>
      </c>
      <c r="I1170" s="9">
        <v>82</v>
      </c>
      <c r="J1170" s="9">
        <v>48</v>
      </c>
      <c r="K1170" s="9">
        <v>22</v>
      </c>
      <c r="L1170" s="9">
        <v>10</v>
      </c>
      <c r="M1170" s="9">
        <v>2</v>
      </c>
      <c r="N1170" s="9">
        <f t="shared" si="158"/>
        <v>108</v>
      </c>
      <c r="O1170" s="12">
        <f t="shared" si="159"/>
        <v>0.65853658536585369</v>
      </c>
      <c r="P1170" s="9" t="s">
        <v>43</v>
      </c>
      <c r="Q1170" s="9">
        <v>9</v>
      </c>
      <c r="R1170" s="9">
        <v>5</v>
      </c>
      <c r="S1170" s="9">
        <v>4</v>
      </c>
      <c r="T1170" s="9">
        <v>0</v>
      </c>
      <c r="U1170" s="9">
        <v>0.55600000000000005</v>
      </c>
      <c r="V1170" s="8"/>
      <c r="W1170" s="11">
        <v>0.5</v>
      </c>
      <c r="X1170" s="8">
        <v>87</v>
      </c>
      <c r="Y1170" s="8">
        <v>47</v>
      </c>
      <c r="Z1170" s="8">
        <v>33</v>
      </c>
      <c r="AA1170" s="8">
        <v>7</v>
      </c>
      <c r="AB1170" s="8">
        <v>0</v>
      </c>
      <c r="AC1170" s="9">
        <f t="shared" si="163"/>
        <v>101</v>
      </c>
      <c r="AD1170" s="12">
        <f t="shared" si="164"/>
        <v>0.58045977011494254</v>
      </c>
      <c r="AE1170" s="9" t="s">
        <v>30</v>
      </c>
      <c r="AF1170" s="8">
        <v>10</v>
      </c>
      <c r="AG1170" s="8">
        <v>6</v>
      </c>
      <c r="AH1170" s="8">
        <v>4</v>
      </c>
      <c r="AI1170" s="8">
        <v>0</v>
      </c>
      <c r="AJ1170" s="8">
        <v>0.60000000000000009</v>
      </c>
      <c r="AK1170" s="13">
        <f t="shared" si="160"/>
        <v>0.58212298850574717</v>
      </c>
      <c r="AL1170" s="13">
        <f t="shared" si="161"/>
        <v>7.6413596860106514E-2</v>
      </c>
      <c r="AM1170" s="14">
        <f t="shared" si="162"/>
        <v>12.531829885057462</v>
      </c>
    </row>
    <row r="1171" spans="1:39" x14ac:dyDescent="0.2">
      <c r="A1171" s="8"/>
      <c r="B1171" s="8" t="s">
        <v>462</v>
      </c>
      <c r="C1171" s="8" t="s">
        <v>459</v>
      </c>
      <c r="D1171" s="9">
        <v>40</v>
      </c>
      <c r="E1171" s="10" t="s">
        <v>28</v>
      </c>
      <c r="F1171" s="10" t="s">
        <v>303</v>
      </c>
      <c r="G1171" s="10" t="s">
        <v>303</v>
      </c>
      <c r="H1171" s="11">
        <v>0.52700000000000002</v>
      </c>
      <c r="I1171" s="9">
        <v>82</v>
      </c>
      <c r="J1171" s="9">
        <v>32</v>
      </c>
      <c r="K1171" s="9">
        <v>26</v>
      </c>
      <c r="L1171" s="9">
        <v>16</v>
      </c>
      <c r="M1171" s="9">
        <v>8</v>
      </c>
      <c r="N1171" s="9">
        <f t="shared" si="158"/>
        <v>88</v>
      </c>
      <c r="O1171" s="12">
        <f t="shared" si="159"/>
        <v>0.53658536585365857</v>
      </c>
      <c r="P1171" s="9" t="s">
        <v>43</v>
      </c>
      <c r="Q1171" s="9">
        <v>5</v>
      </c>
      <c r="R1171" s="9">
        <v>1</v>
      </c>
      <c r="S1171" s="9">
        <v>4</v>
      </c>
      <c r="T1171" s="9">
        <v>0</v>
      </c>
      <c r="U1171" s="9">
        <v>0.2</v>
      </c>
      <c r="V1171" s="8"/>
      <c r="W1171" s="11">
        <v>0.5</v>
      </c>
      <c r="X1171" s="8">
        <v>82</v>
      </c>
      <c r="Y1171" s="8">
        <v>33</v>
      </c>
      <c r="Z1171" s="8">
        <v>37</v>
      </c>
      <c r="AA1171" s="8">
        <v>12</v>
      </c>
      <c r="AB1171" s="8">
        <v>0</v>
      </c>
      <c r="AC1171" s="9">
        <f t="shared" si="163"/>
        <v>78</v>
      </c>
      <c r="AD1171" s="12">
        <f t="shared" si="164"/>
        <v>0.47560975609756095</v>
      </c>
      <c r="AE1171" s="9" t="s">
        <v>43</v>
      </c>
      <c r="AF1171" s="8">
        <v>4</v>
      </c>
      <c r="AG1171" s="8">
        <v>0</v>
      </c>
      <c r="AH1171" s="8">
        <v>4</v>
      </c>
      <c r="AI1171" s="8">
        <v>0</v>
      </c>
      <c r="AJ1171" s="8">
        <v>0</v>
      </c>
      <c r="AK1171" s="13">
        <f t="shared" si="160"/>
        <v>0.51029024390243904</v>
      </c>
      <c r="AL1171" s="13">
        <f t="shared" si="161"/>
        <v>2.6295121951219524E-2</v>
      </c>
      <c r="AM1171" s="14">
        <f t="shared" si="162"/>
        <v>4.3123999999999967</v>
      </c>
    </row>
    <row r="1172" spans="1:39" x14ac:dyDescent="0.2">
      <c r="A1172" s="8"/>
      <c r="B1172" s="8" t="s">
        <v>392</v>
      </c>
      <c r="C1172" s="8" t="s">
        <v>459</v>
      </c>
      <c r="D1172" s="9">
        <v>49</v>
      </c>
      <c r="E1172" s="10" t="s">
        <v>28</v>
      </c>
      <c r="F1172" s="10" t="s">
        <v>413</v>
      </c>
      <c r="G1172" s="10" t="s">
        <v>413</v>
      </c>
      <c r="H1172" s="11">
        <v>0.52700000000000002</v>
      </c>
      <c r="I1172" s="9">
        <v>82</v>
      </c>
      <c r="J1172" s="9">
        <v>43</v>
      </c>
      <c r="K1172" s="9">
        <v>27</v>
      </c>
      <c r="L1172" s="9">
        <v>6</v>
      </c>
      <c r="M1172" s="9">
        <v>6</v>
      </c>
      <c r="N1172" s="9">
        <f t="shared" si="158"/>
        <v>98</v>
      </c>
      <c r="O1172" s="12">
        <f t="shared" si="159"/>
        <v>0.59756097560975607</v>
      </c>
      <c r="P1172" s="9" t="s">
        <v>43</v>
      </c>
      <c r="Q1172" s="9">
        <v>4</v>
      </c>
      <c r="R1172" s="9">
        <v>0</v>
      </c>
      <c r="S1172" s="9">
        <v>4</v>
      </c>
      <c r="T1172" s="9">
        <v>0</v>
      </c>
      <c r="U1172" s="9">
        <v>0</v>
      </c>
      <c r="V1172" s="8"/>
      <c r="W1172" s="11">
        <v>0.5</v>
      </c>
      <c r="X1172" s="8">
        <v>82</v>
      </c>
      <c r="Y1172" s="8">
        <v>30</v>
      </c>
      <c r="Z1172" s="8">
        <v>34</v>
      </c>
      <c r="AA1172" s="8">
        <v>18</v>
      </c>
      <c r="AB1172" s="8">
        <v>0</v>
      </c>
      <c r="AC1172" s="9">
        <f t="shared" si="163"/>
        <v>78</v>
      </c>
      <c r="AD1172" s="12">
        <f t="shared" si="164"/>
        <v>0.47560975609756095</v>
      </c>
      <c r="AE1172" s="9" t="s">
        <v>43</v>
      </c>
      <c r="AF1172" s="8"/>
      <c r="AG1172" s="8"/>
      <c r="AH1172" s="8"/>
      <c r="AI1172" s="8"/>
      <c r="AJ1172" s="8"/>
      <c r="AK1172" s="13">
        <f t="shared" si="160"/>
        <v>0.51029024390243904</v>
      </c>
      <c r="AL1172" s="13">
        <f t="shared" si="161"/>
        <v>8.7270731707317029E-2</v>
      </c>
      <c r="AM1172" s="14">
        <f t="shared" si="162"/>
        <v>14.312399999999997</v>
      </c>
    </row>
    <row r="1173" spans="1:39" x14ac:dyDescent="0.2">
      <c r="A1173" s="8"/>
      <c r="B1173" s="8" t="s">
        <v>463</v>
      </c>
      <c r="C1173" s="8" t="s">
        <v>459</v>
      </c>
      <c r="D1173" s="9">
        <v>48</v>
      </c>
      <c r="E1173" s="10" t="s">
        <v>28</v>
      </c>
      <c r="F1173" s="10" t="s">
        <v>199</v>
      </c>
      <c r="G1173" s="10" t="s">
        <v>199</v>
      </c>
      <c r="H1173" s="11">
        <v>0.52700000000000002</v>
      </c>
      <c r="I1173" s="9">
        <v>82</v>
      </c>
      <c r="J1173" s="9">
        <v>39</v>
      </c>
      <c r="K1173" s="9">
        <v>27</v>
      </c>
      <c r="L1173" s="9">
        <v>12</v>
      </c>
      <c r="M1173" s="9">
        <v>4</v>
      </c>
      <c r="N1173" s="9">
        <f t="shared" si="158"/>
        <v>94</v>
      </c>
      <c r="O1173" s="12">
        <f t="shared" si="159"/>
        <v>0.57317073170731703</v>
      </c>
      <c r="P1173" s="9" t="s">
        <v>43</v>
      </c>
      <c r="Q1173" s="9">
        <v>4</v>
      </c>
      <c r="R1173" s="9">
        <v>0</v>
      </c>
      <c r="S1173" s="9">
        <v>4</v>
      </c>
      <c r="T1173" s="9">
        <v>0</v>
      </c>
      <c r="U1173" s="9">
        <v>0</v>
      </c>
      <c r="V1173" s="8"/>
      <c r="W1173" s="11">
        <v>0.5</v>
      </c>
      <c r="X1173" s="8">
        <v>82</v>
      </c>
      <c r="Y1173" s="8">
        <v>32</v>
      </c>
      <c r="Z1173" s="8">
        <v>45</v>
      </c>
      <c r="AA1173" s="8">
        <v>5</v>
      </c>
      <c r="AB1173" s="8">
        <v>0</v>
      </c>
      <c r="AC1173" s="9">
        <f t="shared" si="163"/>
        <v>69</v>
      </c>
      <c r="AD1173" s="12">
        <f t="shared" si="164"/>
        <v>0.42073170731707316</v>
      </c>
      <c r="AE1173" s="9" t="s">
        <v>72</v>
      </c>
      <c r="AF1173" s="8"/>
      <c r="AG1173" s="8"/>
      <c r="AH1173" s="8"/>
      <c r="AI1173" s="8"/>
      <c r="AJ1173" s="8"/>
      <c r="AK1173" s="13">
        <f t="shared" si="160"/>
        <v>0.47269329268292687</v>
      </c>
      <c r="AL1173" s="13">
        <f t="shared" si="161"/>
        <v>0.10047743902439016</v>
      </c>
      <c r="AM1173" s="14">
        <f t="shared" si="162"/>
        <v>16.47829999999999</v>
      </c>
    </row>
    <row r="1174" spans="1:39" x14ac:dyDescent="0.2">
      <c r="A1174" s="8"/>
      <c r="B1174" s="8" t="s">
        <v>428</v>
      </c>
      <c r="C1174" s="8" t="s">
        <v>459</v>
      </c>
      <c r="D1174" s="9">
        <v>40</v>
      </c>
      <c r="E1174" s="10" t="s">
        <v>28</v>
      </c>
      <c r="F1174" s="10" t="s">
        <v>416</v>
      </c>
      <c r="G1174" s="10" t="s">
        <v>417</v>
      </c>
      <c r="H1174" s="11">
        <v>0.52700000000000002</v>
      </c>
      <c r="I1174" s="9">
        <v>82</v>
      </c>
      <c r="J1174" s="9">
        <v>34</v>
      </c>
      <c r="K1174" s="9">
        <v>33</v>
      </c>
      <c r="L1174" s="9">
        <v>12</v>
      </c>
      <c r="M1174" s="9">
        <v>3</v>
      </c>
      <c r="N1174" s="9">
        <f t="shared" si="158"/>
        <v>83</v>
      </c>
      <c r="O1174" s="12">
        <f t="shared" si="159"/>
        <v>0.50609756097560976</v>
      </c>
      <c r="P1174" s="9" t="s">
        <v>72</v>
      </c>
      <c r="Q1174" s="9"/>
      <c r="R1174" s="9"/>
      <c r="S1174" s="9"/>
      <c r="T1174" s="9"/>
      <c r="U1174" s="9"/>
      <c r="V1174" s="8"/>
      <c r="W1174" s="11">
        <v>0.5</v>
      </c>
      <c r="X1174" s="8">
        <v>82</v>
      </c>
      <c r="Y1174" s="8">
        <v>35</v>
      </c>
      <c r="Z1174" s="8">
        <v>34</v>
      </c>
      <c r="AA1174" s="8">
        <v>13</v>
      </c>
      <c r="AB1174" s="8">
        <v>0</v>
      </c>
      <c r="AC1174" s="9">
        <f t="shared" si="163"/>
        <v>83</v>
      </c>
      <c r="AD1174" s="12">
        <f t="shared" si="164"/>
        <v>0.50609756097560976</v>
      </c>
      <c r="AE1174" s="9" t="s">
        <v>39</v>
      </c>
      <c r="AF1174" s="8">
        <v>4</v>
      </c>
      <c r="AG1174" s="8">
        <v>0</v>
      </c>
      <c r="AH1174" s="8">
        <v>4</v>
      </c>
      <c r="AI1174" s="8">
        <v>0</v>
      </c>
      <c r="AJ1174" s="8">
        <v>0</v>
      </c>
      <c r="AK1174" s="13">
        <f t="shared" si="160"/>
        <v>0.53117743902439019</v>
      </c>
      <c r="AL1174" s="13">
        <f t="shared" si="161"/>
        <v>-2.5079878048780424E-2</v>
      </c>
      <c r="AM1174" s="14">
        <f t="shared" si="162"/>
        <v>-4.1130999999999887</v>
      </c>
    </row>
    <row r="1175" spans="1:39" x14ac:dyDescent="0.2">
      <c r="A1175" s="8"/>
      <c r="B1175" s="8" t="s">
        <v>446</v>
      </c>
      <c r="C1175" s="8" t="s">
        <v>459</v>
      </c>
      <c r="D1175" s="9">
        <v>38</v>
      </c>
      <c r="E1175" s="10" t="s">
        <v>28</v>
      </c>
      <c r="F1175" s="10" t="s">
        <v>29</v>
      </c>
      <c r="G1175" s="10" t="s">
        <v>29</v>
      </c>
      <c r="H1175" s="11">
        <v>0.52700000000000002</v>
      </c>
      <c r="I1175" s="9">
        <v>82</v>
      </c>
      <c r="J1175" s="9">
        <v>35</v>
      </c>
      <c r="K1175" s="9">
        <v>34</v>
      </c>
      <c r="L1175" s="9">
        <v>9</v>
      </c>
      <c r="M1175" s="9">
        <v>4</v>
      </c>
      <c r="N1175" s="9">
        <f t="shared" si="158"/>
        <v>83</v>
      </c>
      <c r="O1175" s="12">
        <f t="shared" si="159"/>
        <v>0.50609756097560976</v>
      </c>
      <c r="P1175" s="9" t="s">
        <v>35</v>
      </c>
      <c r="Q1175" s="9"/>
      <c r="R1175" s="9"/>
      <c r="S1175" s="9"/>
      <c r="T1175" s="9"/>
      <c r="U1175" s="9"/>
      <c r="V1175" s="8"/>
      <c r="W1175" s="11">
        <v>0.5</v>
      </c>
      <c r="X1175" s="8">
        <v>82</v>
      </c>
      <c r="Y1175" s="8">
        <v>32</v>
      </c>
      <c r="Z1175" s="8">
        <v>39</v>
      </c>
      <c r="AA1175" s="8">
        <v>11</v>
      </c>
      <c r="AB1175" s="8">
        <v>0</v>
      </c>
      <c r="AC1175" s="9">
        <f t="shared" si="163"/>
        <v>75</v>
      </c>
      <c r="AD1175" s="12">
        <f t="shared" si="164"/>
        <v>0.45731707317073172</v>
      </c>
      <c r="AE1175" s="9" t="s">
        <v>72</v>
      </c>
      <c r="AF1175" s="8"/>
      <c r="AG1175" s="8"/>
      <c r="AH1175" s="8"/>
      <c r="AI1175" s="8"/>
      <c r="AJ1175" s="8"/>
      <c r="AK1175" s="13">
        <f t="shared" si="160"/>
        <v>0.49775792682926834</v>
      </c>
      <c r="AL1175" s="13">
        <f t="shared" si="161"/>
        <v>8.3396341463414236E-3</v>
      </c>
      <c r="AM1175" s="14">
        <f t="shared" si="162"/>
        <v>1.3676999999999992</v>
      </c>
    </row>
    <row r="1176" spans="1:39" x14ac:dyDescent="0.2">
      <c r="A1176" s="8"/>
      <c r="B1176" s="8" t="s">
        <v>433</v>
      </c>
      <c r="C1176" s="8" t="s">
        <v>459</v>
      </c>
      <c r="D1176" s="9">
        <v>48</v>
      </c>
      <c r="E1176" s="10" t="s">
        <v>28</v>
      </c>
      <c r="F1176" s="10" t="s">
        <v>264</v>
      </c>
      <c r="G1176" s="10" t="s">
        <v>264</v>
      </c>
      <c r="H1176" s="11">
        <v>0.52700000000000002</v>
      </c>
      <c r="I1176" s="9">
        <v>8</v>
      </c>
      <c r="J1176" s="9">
        <v>4</v>
      </c>
      <c r="K1176" s="9">
        <v>4</v>
      </c>
      <c r="L1176" s="9">
        <v>0</v>
      </c>
      <c r="M1176" s="9">
        <v>0</v>
      </c>
      <c r="N1176" s="9">
        <f t="shared" si="158"/>
        <v>8</v>
      </c>
      <c r="O1176" s="12">
        <f t="shared" si="159"/>
        <v>0.5</v>
      </c>
      <c r="P1176" s="9" t="s">
        <v>43</v>
      </c>
      <c r="Q1176" s="9">
        <v>23</v>
      </c>
      <c r="R1176" s="9">
        <v>16</v>
      </c>
      <c r="S1176" s="9">
        <v>7</v>
      </c>
      <c r="T1176" s="9">
        <v>0</v>
      </c>
      <c r="U1176" s="9">
        <v>0.69600000000000006</v>
      </c>
      <c r="V1176" s="8" t="s">
        <v>44</v>
      </c>
      <c r="W1176" s="11">
        <v>0.5</v>
      </c>
      <c r="X1176" s="8">
        <v>82</v>
      </c>
      <c r="Y1176" s="8">
        <v>47</v>
      </c>
      <c r="Z1176" s="8">
        <v>24</v>
      </c>
      <c r="AA1176" s="8">
        <v>11</v>
      </c>
      <c r="AB1176" s="8">
        <v>0</v>
      </c>
      <c r="AC1176" s="9">
        <f t="shared" si="163"/>
        <v>105</v>
      </c>
      <c r="AD1176" s="12">
        <f t="shared" si="164"/>
        <v>0.6402439024390244</v>
      </c>
      <c r="AE1176" s="9" t="s">
        <v>30</v>
      </c>
      <c r="AF1176" s="8">
        <v>7</v>
      </c>
      <c r="AG1176" s="8">
        <v>3</v>
      </c>
      <c r="AH1176" s="8">
        <v>4</v>
      </c>
      <c r="AI1176" s="8">
        <v>0</v>
      </c>
      <c r="AJ1176" s="8">
        <v>0.42899999999999999</v>
      </c>
      <c r="AK1176" s="13">
        <f t="shared" si="160"/>
        <v>0.62308109756097563</v>
      </c>
      <c r="AL1176" s="13">
        <f t="shared" si="161"/>
        <v>-0.12308109756097563</v>
      </c>
      <c r="AM1176" s="14">
        <f t="shared" si="162"/>
        <v>-1.96929756097561</v>
      </c>
    </row>
    <row r="1177" spans="1:39" x14ac:dyDescent="0.2">
      <c r="A1177" s="8"/>
      <c r="B1177" s="8" t="s">
        <v>376</v>
      </c>
      <c r="C1177" s="8" t="s">
        <v>459</v>
      </c>
      <c r="D1177" s="9">
        <v>48</v>
      </c>
      <c r="E1177" s="10" t="s">
        <v>28</v>
      </c>
      <c r="F1177" s="10" t="s">
        <v>264</v>
      </c>
      <c r="G1177" s="10" t="s">
        <v>264</v>
      </c>
      <c r="H1177" s="11">
        <v>0.52700000000000002</v>
      </c>
      <c r="I1177" s="9">
        <v>74</v>
      </c>
      <c r="J1177" s="9">
        <v>41</v>
      </c>
      <c r="K1177" s="9">
        <v>20</v>
      </c>
      <c r="L1177" s="9">
        <v>8</v>
      </c>
      <c r="M1177" s="9">
        <v>5</v>
      </c>
      <c r="N1177" s="9">
        <f t="shared" si="158"/>
        <v>95</v>
      </c>
      <c r="O1177" s="12">
        <f t="shared" si="159"/>
        <v>0.64189189189189189</v>
      </c>
      <c r="P1177" s="9" t="s">
        <v>43</v>
      </c>
      <c r="Q1177" s="9"/>
      <c r="R1177" s="9"/>
      <c r="S1177" s="9"/>
      <c r="T1177" s="9"/>
      <c r="U1177" s="9"/>
      <c r="V1177" s="8"/>
      <c r="W1177" s="11">
        <v>0.5</v>
      </c>
      <c r="X1177" s="8">
        <v>82</v>
      </c>
      <c r="Y1177" s="8">
        <v>47</v>
      </c>
      <c r="Z1177" s="8">
        <v>24</v>
      </c>
      <c r="AA1177" s="8">
        <v>11</v>
      </c>
      <c r="AB1177" s="8">
        <v>0</v>
      </c>
      <c r="AC1177" s="9">
        <f t="shared" si="163"/>
        <v>105</v>
      </c>
      <c r="AD1177" s="12">
        <f t="shared" si="164"/>
        <v>0.6402439024390244</v>
      </c>
      <c r="AE1177" s="9" t="s">
        <v>30</v>
      </c>
      <c r="AF1177" s="8">
        <v>7</v>
      </c>
      <c r="AG1177" s="8">
        <v>3</v>
      </c>
      <c r="AH1177" s="8">
        <v>4</v>
      </c>
      <c r="AI1177" s="8">
        <v>0</v>
      </c>
      <c r="AJ1177" s="8">
        <v>0.42899999999999999</v>
      </c>
      <c r="AK1177" s="13">
        <f t="shared" si="160"/>
        <v>0.62308109756097563</v>
      </c>
      <c r="AL1177" s="13">
        <f t="shared" si="161"/>
        <v>1.8810794330916258E-2</v>
      </c>
      <c r="AM1177" s="14">
        <f t="shared" si="162"/>
        <v>2.7839975609756067</v>
      </c>
    </row>
    <row r="1178" spans="1:39" x14ac:dyDescent="0.2">
      <c r="A1178" s="8"/>
      <c r="B1178" s="8" t="s">
        <v>455</v>
      </c>
      <c r="C1178" s="8" t="s">
        <v>459</v>
      </c>
      <c r="D1178" s="9">
        <v>37</v>
      </c>
      <c r="E1178" s="10" t="s">
        <v>28</v>
      </c>
      <c r="F1178" s="10" t="s">
        <v>456</v>
      </c>
      <c r="G1178" s="10" t="s">
        <v>456</v>
      </c>
      <c r="H1178" s="11">
        <v>0.52700000000000002</v>
      </c>
      <c r="I1178" s="9">
        <v>82</v>
      </c>
      <c r="J1178" s="9">
        <v>28</v>
      </c>
      <c r="K1178" s="9">
        <v>40</v>
      </c>
      <c r="L1178" s="9">
        <v>7</v>
      </c>
      <c r="M1178" s="9">
        <v>7</v>
      </c>
      <c r="N1178" s="9">
        <f t="shared" si="158"/>
        <v>70</v>
      </c>
      <c r="O1178" s="12">
        <f t="shared" si="159"/>
        <v>0.42682926829268292</v>
      </c>
      <c r="P1178" s="9" t="s">
        <v>35</v>
      </c>
      <c r="Q1178" s="9"/>
      <c r="R1178" s="9"/>
      <c r="S1178" s="9"/>
      <c r="T1178" s="9"/>
      <c r="U1178" s="9"/>
      <c r="V1178" s="8"/>
      <c r="W1178" s="11">
        <v>0.5</v>
      </c>
      <c r="X1178" s="8">
        <v>82</v>
      </c>
      <c r="Y1178" s="8">
        <v>28</v>
      </c>
      <c r="Z1178" s="8">
        <v>47</v>
      </c>
      <c r="AA1178" s="8">
        <v>7</v>
      </c>
      <c r="AB1178" s="8">
        <v>0</v>
      </c>
      <c r="AC1178" s="9">
        <f t="shared" si="163"/>
        <v>63</v>
      </c>
      <c r="AD1178" s="12">
        <f t="shared" si="164"/>
        <v>0.38414634146341464</v>
      </c>
      <c r="AE1178" s="9" t="s">
        <v>35</v>
      </c>
      <c r="AF1178" s="8"/>
      <c r="AG1178" s="8"/>
      <c r="AH1178" s="8"/>
      <c r="AI1178" s="8"/>
      <c r="AJ1178" s="8"/>
      <c r="AK1178" s="13">
        <f t="shared" si="160"/>
        <v>0.4476286585365854</v>
      </c>
      <c r="AL1178" s="13">
        <f t="shared" si="161"/>
        <v>-2.0799390243902482E-2</v>
      </c>
      <c r="AM1178" s="14">
        <f t="shared" si="162"/>
        <v>-3.4111000000000047</v>
      </c>
    </row>
    <row r="1179" spans="1:39" x14ac:dyDescent="0.2">
      <c r="A1179" s="8"/>
      <c r="B1179" s="8" t="s">
        <v>357</v>
      </c>
      <c r="C1179" s="8" t="s">
        <v>459</v>
      </c>
      <c r="D1179" s="9">
        <v>50</v>
      </c>
      <c r="E1179" s="10" t="s">
        <v>28</v>
      </c>
      <c r="F1179" s="10" t="s">
        <v>247</v>
      </c>
      <c r="G1179" s="10" t="s">
        <v>247</v>
      </c>
      <c r="H1179" s="11">
        <v>0.52700000000000002</v>
      </c>
      <c r="I1179" s="9">
        <v>82</v>
      </c>
      <c r="J1179" s="9">
        <v>24</v>
      </c>
      <c r="K1179" s="9">
        <v>48</v>
      </c>
      <c r="L1179" s="9">
        <v>9</v>
      </c>
      <c r="M1179" s="9">
        <v>1</v>
      </c>
      <c r="N1179" s="9">
        <f t="shared" si="158"/>
        <v>58</v>
      </c>
      <c r="O1179" s="12">
        <f t="shared" si="159"/>
        <v>0.35365853658536583</v>
      </c>
      <c r="P1179" s="9" t="s">
        <v>72</v>
      </c>
      <c r="Q1179" s="9"/>
      <c r="R1179" s="9"/>
      <c r="S1179" s="9"/>
      <c r="T1179" s="9"/>
      <c r="U1179" s="9"/>
      <c r="V1179" s="8"/>
      <c r="W1179" s="11">
        <v>0.5</v>
      </c>
      <c r="X1179" s="8">
        <v>82</v>
      </c>
      <c r="Y1179" s="8">
        <v>24</v>
      </c>
      <c r="Z1179" s="8">
        <v>48</v>
      </c>
      <c r="AA1179" s="8">
        <v>10</v>
      </c>
      <c r="AB1179" s="8">
        <v>0</v>
      </c>
      <c r="AC1179" s="9">
        <f t="shared" si="163"/>
        <v>58</v>
      </c>
      <c r="AD1179" s="12">
        <f t="shared" si="164"/>
        <v>0.35365853658536583</v>
      </c>
      <c r="AE1179" s="9" t="s">
        <v>72</v>
      </c>
      <c r="AF1179" s="8"/>
      <c r="AG1179" s="8"/>
      <c r="AH1179" s="8"/>
      <c r="AI1179" s="8"/>
      <c r="AJ1179" s="8"/>
      <c r="AK1179" s="13">
        <f t="shared" si="160"/>
        <v>0.42674146341463415</v>
      </c>
      <c r="AL1179" s="13">
        <f t="shared" si="161"/>
        <v>-7.3082926829268313E-2</v>
      </c>
      <c r="AM1179" s="14">
        <f t="shared" si="162"/>
        <v>-11.985600000000005</v>
      </c>
    </row>
    <row r="1180" spans="1:39" x14ac:dyDescent="0.2">
      <c r="A1180" s="8"/>
      <c r="B1180" s="8" t="s">
        <v>213</v>
      </c>
      <c r="C1180" s="8" t="s">
        <v>459</v>
      </c>
      <c r="D1180" s="9">
        <v>65</v>
      </c>
      <c r="E1180" s="10" t="s">
        <v>28</v>
      </c>
      <c r="F1180" s="10" t="s">
        <v>92</v>
      </c>
      <c r="G1180" s="10" t="s">
        <v>92</v>
      </c>
      <c r="H1180" s="11">
        <v>0.52700000000000002</v>
      </c>
      <c r="I1180" s="9">
        <v>78</v>
      </c>
      <c r="J1180" s="9">
        <v>29</v>
      </c>
      <c r="K1180" s="9">
        <v>35</v>
      </c>
      <c r="L1180" s="9">
        <v>11</v>
      </c>
      <c r="M1180" s="9">
        <v>3</v>
      </c>
      <c r="N1180" s="9">
        <f t="shared" si="158"/>
        <v>72</v>
      </c>
      <c r="O1180" s="12">
        <f t="shared" si="159"/>
        <v>0.46153846153846156</v>
      </c>
      <c r="P1180" s="9" t="s">
        <v>35</v>
      </c>
      <c r="Q1180" s="9"/>
      <c r="R1180" s="9"/>
      <c r="S1180" s="9"/>
      <c r="T1180" s="9"/>
      <c r="U1180" s="9"/>
      <c r="V1180" s="8"/>
      <c r="W1180" s="11">
        <v>0.5</v>
      </c>
      <c r="X1180" s="8">
        <v>82</v>
      </c>
      <c r="Y1180" s="8">
        <v>33</v>
      </c>
      <c r="Z1180" s="8">
        <v>38</v>
      </c>
      <c r="AA1180" s="8">
        <v>11</v>
      </c>
      <c r="AB1180" s="8">
        <v>0</v>
      </c>
      <c r="AC1180" s="9">
        <f t="shared" si="163"/>
        <v>77</v>
      </c>
      <c r="AD1180" s="12">
        <f t="shared" si="164"/>
        <v>0.46951219512195119</v>
      </c>
      <c r="AE1180" s="9" t="s">
        <v>35</v>
      </c>
      <c r="AF1180" s="8"/>
      <c r="AG1180" s="8"/>
      <c r="AH1180" s="8"/>
      <c r="AI1180" s="8"/>
      <c r="AJ1180" s="8"/>
      <c r="AK1180" s="13">
        <f t="shared" si="160"/>
        <v>0.50611280487804877</v>
      </c>
      <c r="AL1180" s="13">
        <f t="shared" si="161"/>
        <v>-4.4574343339587208E-2</v>
      </c>
      <c r="AM1180" s="14">
        <f t="shared" si="162"/>
        <v>-6.9535975609756093</v>
      </c>
    </row>
    <row r="1181" spans="1:39" x14ac:dyDescent="0.2">
      <c r="A1181" s="8"/>
      <c r="B1181" s="8" t="s">
        <v>464</v>
      </c>
      <c r="C1181" s="8" t="s">
        <v>459</v>
      </c>
      <c r="D1181" s="9">
        <v>41</v>
      </c>
      <c r="E1181" s="10" t="s">
        <v>28</v>
      </c>
      <c r="F1181" s="10" t="s">
        <v>92</v>
      </c>
      <c r="G1181" s="10" t="s">
        <v>92</v>
      </c>
      <c r="H1181" s="11">
        <v>0.52700000000000002</v>
      </c>
      <c r="I1181" s="9">
        <v>4</v>
      </c>
      <c r="J1181" s="9">
        <v>0</v>
      </c>
      <c r="K1181" s="9">
        <v>3</v>
      </c>
      <c r="L1181" s="9">
        <v>1</v>
      </c>
      <c r="M1181" s="9">
        <v>0</v>
      </c>
      <c r="N1181" s="9">
        <f t="shared" si="158"/>
        <v>1</v>
      </c>
      <c r="O1181" s="12">
        <f t="shared" si="159"/>
        <v>0.125</v>
      </c>
      <c r="P1181" s="9" t="s">
        <v>35</v>
      </c>
      <c r="Q1181" s="9"/>
      <c r="R1181" s="9"/>
      <c r="S1181" s="9"/>
      <c r="T1181" s="9"/>
      <c r="U1181" s="9"/>
      <c r="V1181" s="8"/>
      <c r="W1181" s="11">
        <v>0.5</v>
      </c>
      <c r="X1181" s="8">
        <v>82</v>
      </c>
      <c r="Y1181" s="8">
        <v>33</v>
      </c>
      <c r="Z1181" s="8">
        <v>38</v>
      </c>
      <c r="AA1181" s="8">
        <v>11</v>
      </c>
      <c r="AB1181" s="8">
        <v>0</v>
      </c>
      <c r="AC1181" s="9">
        <f t="shared" si="163"/>
        <v>77</v>
      </c>
      <c r="AD1181" s="12">
        <f t="shared" si="164"/>
        <v>0.46951219512195119</v>
      </c>
      <c r="AE1181" s="9" t="s">
        <v>35</v>
      </c>
      <c r="AF1181" s="8"/>
      <c r="AG1181" s="8"/>
      <c r="AH1181" s="8"/>
      <c r="AI1181" s="8"/>
      <c r="AJ1181" s="8"/>
      <c r="AK1181" s="13">
        <f t="shared" si="160"/>
        <v>0.50611280487804877</v>
      </c>
      <c r="AL1181" s="13">
        <f t="shared" si="161"/>
        <v>-0.38111280487804877</v>
      </c>
      <c r="AM1181" s="14">
        <f t="shared" si="162"/>
        <v>-3.0489024390243902</v>
      </c>
    </row>
    <row r="1182" spans="1:39" x14ac:dyDescent="0.2">
      <c r="A1182" s="8"/>
      <c r="B1182" s="8" t="s">
        <v>371</v>
      </c>
      <c r="C1182" s="8" t="s">
        <v>459</v>
      </c>
      <c r="D1182" s="9">
        <v>47</v>
      </c>
      <c r="E1182" s="10" t="s">
        <v>28</v>
      </c>
      <c r="F1182" s="10" t="s">
        <v>409</v>
      </c>
      <c r="G1182" s="10" t="s">
        <v>409</v>
      </c>
      <c r="H1182" s="11">
        <v>0.52700000000000002</v>
      </c>
      <c r="I1182" s="9">
        <v>82</v>
      </c>
      <c r="J1182" s="9">
        <v>41</v>
      </c>
      <c r="K1182" s="9">
        <v>28</v>
      </c>
      <c r="L1182" s="9">
        <v>11</v>
      </c>
      <c r="M1182" s="9">
        <v>2</v>
      </c>
      <c r="N1182" s="9">
        <f t="shared" si="158"/>
        <v>95</v>
      </c>
      <c r="O1182" s="12">
        <f t="shared" si="159"/>
        <v>0.57926829268292679</v>
      </c>
      <c r="P1182" s="9" t="s">
        <v>43</v>
      </c>
      <c r="Q1182" s="9">
        <v>6</v>
      </c>
      <c r="R1182" s="9">
        <v>2</v>
      </c>
      <c r="S1182" s="9">
        <v>4</v>
      </c>
      <c r="T1182" s="9">
        <v>0</v>
      </c>
      <c r="U1182" s="9">
        <v>0.33300000000000002</v>
      </c>
      <c r="V1182" s="8"/>
      <c r="W1182" s="11">
        <v>0.5</v>
      </c>
      <c r="X1182" s="8">
        <v>82</v>
      </c>
      <c r="Y1182" s="8">
        <v>44</v>
      </c>
      <c r="Z1182" s="8">
        <v>23</v>
      </c>
      <c r="AA1182" s="8">
        <v>15</v>
      </c>
      <c r="AB1182" s="8">
        <v>0</v>
      </c>
      <c r="AC1182" s="9">
        <f t="shared" si="163"/>
        <v>103</v>
      </c>
      <c r="AD1182" s="12">
        <f t="shared" si="164"/>
        <v>0.62804878048780488</v>
      </c>
      <c r="AE1182" s="9" t="s">
        <v>30</v>
      </c>
      <c r="AF1182" s="8">
        <v>4</v>
      </c>
      <c r="AG1182" s="8">
        <v>0</v>
      </c>
      <c r="AH1182" s="8">
        <v>4</v>
      </c>
      <c r="AI1182" s="8">
        <v>0</v>
      </c>
      <c r="AJ1182" s="8">
        <v>0</v>
      </c>
      <c r="AK1182" s="13">
        <f t="shared" si="160"/>
        <v>0.61472621951219519</v>
      </c>
      <c r="AL1182" s="13">
        <f t="shared" si="161"/>
        <v>-3.5457926829268405E-2</v>
      </c>
      <c r="AM1182" s="14">
        <f t="shared" si="162"/>
        <v>-5.8151000000000153</v>
      </c>
    </row>
    <row r="1183" spans="1:39" x14ac:dyDescent="0.2">
      <c r="A1183" s="8"/>
      <c r="B1183" s="8" t="s">
        <v>288</v>
      </c>
      <c r="C1183" s="8" t="s">
        <v>459</v>
      </c>
      <c r="D1183" s="9">
        <v>65</v>
      </c>
      <c r="E1183" s="10" t="s">
        <v>28</v>
      </c>
      <c r="F1183" s="10" t="s">
        <v>207</v>
      </c>
      <c r="G1183" s="10" t="s">
        <v>207</v>
      </c>
      <c r="H1183" s="11">
        <v>0.52700000000000002</v>
      </c>
      <c r="I1183" s="9">
        <v>82</v>
      </c>
      <c r="J1183" s="9">
        <v>45</v>
      </c>
      <c r="K1183" s="9">
        <v>22</v>
      </c>
      <c r="L1183" s="9">
        <v>12</v>
      </c>
      <c r="M1183" s="9">
        <v>3</v>
      </c>
      <c r="N1183" s="9">
        <f t="shared" si="158"/>
        <v>105</v>
      </c>
      <c r="O1183" s="12">
        <f t="shared" si="159"/>
        <v>0.6402439024390244</v>
      </c>
      <c r="P1183" s="9" t="s">
        <v>30</v>
      </c>
      <c r="Q1183" s="9">
        <v>18</v>
      </c>
      <c r="R1183" s="9">
        <v>11</v>
      </c>
      <c r="S1183" s="9">
        <v>7</v>
      </c>
      <c r="T1183" s="9">
        <v>0</v>
      </c>
      <c r="U1183" s="9">
        <v>0.61099999999999999</v>
      </c>
      <c r="V1183" s="8"/>
      <c r="W1183" s="11">
        <v>0.5</v>
      </c>
      <c r="X1183" s="8">
        <v>82</v>
      </c>
      <c r="Y1183" s="8">
        <v>37</v>
      </c>
      <c r="Z1183" s="8">
        <v>26</v>
      </c>
      <c r="AA1183" s="8">
        <v>19</v>
      </c>
      <c r="AB1183" s="8">
        <v>0</v>
      </c>
      <c r="AC1183" s="9">
        <f t="shared" si="163"/>
        <v>93</v>
      </c>
      <c r="AD1183" s="12">
        <f t="shared" si="164"/>
        <v>0.56707317073170727</v>
      </c>
      <c r="AE1183" s="9" t="s">
        <v>43</v>
      </c>
      <c r="AF1183" s="8">
        <v>6</v>
      </c>
      <c r="AG1183" s="8">
        <v>2</v>
      </c>
      <c r="AH1183" s="8">
        <v>4</v>
      </c>
      <c r="AI1183" s="8">
        <v>0</v>
      </c>
      <c r="AJ1183" s="8">
        <v>0.33300000000000002</v>
      </c>
      <c r="AK1183" s="13">
        <f t="shared" si="160"/>
        <v>0.57295182926829269</v>
      </c>
      <c r="AL1183" s="13">
        <f t="shared" si="161"/>
        <v>6.7292073170731714E-2</v>
      </c>
      <c r="AM1183" s="14">
        <f t="shared" si="162"/>
        <v>11.035899999999998</v>
      </c>
    </row>
    <row r="1184" spans="1:39" x14ac:dyDescent="0.2">
      <c r="A1184" s="8"/>
      <c r="B1184" s="8" t="s">
        <v>465</v>
      </c>
      <c r="C1184" s="8" t="s">
        <v>459</v>
      </c>
      <c r="D1184" s="9">
        <v>41</v>
      </c>
      <c r="E1184" s="10" t="s">
        <v>28</v>
      </c>
      <c r="F1184" s="10" t="s">
        <v>313</v>
      </c>
      <c r="G1184" s="10" t="s">
        <v>313</v>
      </c>
      <c r="H1184" s="11">
        <v>0.52700000000000002</v>
      </c>
      <c r="I1184" s="9">
        <v>82</v>
      </c>
      <c r="J1184" s="9">
        <v>39</v>
      </c>
      <c r="K1184" s="9">
        <v>31</v>
      </c>
      <c r="L1184" s="9">
        <v>8</v>
      </c>
      <c r="M1184" s="9">
        <v>4</v>
      </c>
      <c r="N1184" s="9">
        <f t="shared" si="158"/>
        <v>90</v>
      </c>
      <c r="O1184" s="12">
        <f t="shared" si="159"/>
        <v>0.54878048780487809</v>
      </c>
      <c r="P1184" s="9" t="s">
        <v>39</v>
      </c>
      <c r="Q1184" s="9">
        <v>5</v>
      </c>
      <c r="R1184" s="9">
        <v>1</v>
      </c>
      <c r="S1184" s="9">
        <v>4</v>
      </c>
      <c r="T1184" s="9">
        <v>0</v>
      </c>
      <c r="U1184" s="9">
        <v>0.2</v>
      </c>
      <c r="V1184" s="8"/>
      <c r="W1184" s="11">
        <v>0.5</v>
      </c>
      <c r="X1184" s="8">
        <v>82</v>
      </c>
      <c r="Y1184" s="8">
        <v>39</v>
      </c>
      <c r="Z1184" s="8">
        <v>31</v>
      </c>
      <c r="AA1184" s="8">
        <v>12</v>
      </c>
      <c r="AB1184" s="8">
        <v>0</v>
      </c>
      <c r="AC1184" s="9">
        <f t="shared" si="163"/>
        <v>90</v>
      </c>
      <c r="AD1184" s="12">
        <f t="shared" si="164"/>
        <v>0.54878048780487809</v>
      </c>
      <c r="AE1184" s="9" t="s">
        <v>43</v>
      </c>
      <c r="AF1184" s="8">
        <v>7</v>
      </c>
      <c r="AG1184" s="8">
        <v>3</v>
      </c>
      <c r="AH1184" s="8">
        <v>4</v>
      </c>
      <c r="AI1184" s="8">
        <v>0</v>
      </c>
      <c r="AJ1184" s="8">
        <v>0.42899999999999999</v>
      </c>
      <c r="AK1184" s="13">
        <f t="shared" si="160"/>
        <v>0.56041951219512198</v>
      </c>
      <c r="AL1184" s="13">
        <f t="shared" si="161"/>
        <v>-1.1639024390243891E-2</v>
      </c>
      <c r="AM1184" s="14">
        <f t="shared" si="162"/>
        <v>-1.9087999999999994</v>
      </c>
    </row>
    <row r="1185" spans="1:39" x14ac:dyDescent="0.2">
      <c r="A1185" s="8"/>
      <c r="B1185" s="8" t="s">
        <v>333</v>
      </c>
      <c r="C1185" s="8" t="s">
        <v>459</v>
      </c>
      <c r="D1185" s="9">
        <v>62</v>
      </c>
      <c r="E1185" s="10" t="s">
        <v>28</v>
      </c>
      <c r="F1185" s="10" t="s">
        <v>208</v>
      </c>
      <c r="G1185" s="10" t="s">
        <v>208</v>
      </c>
      <c r="H1185" s="11">
        <v>0.52700000000000002</v>
      </c>
      <c r="I1185" s="9">
        <v>57</v>
      </c>
      <c r="J1185" s="9">
        <v>29</v>
      </c>
      <c r="K1185" s="9">
        <v>21</v>
      </c>
      <c r="L1185" s="9">
        <v>5</v>
      </c>
      <c r="M1185" s="9">
        <v>2</v>
      </c>
      <c r="N1185" s="9">
        <f t="shared" si="158"/>
        <v>65</v>
      </c>
      <c r="O1185" s="12">
        <f t="shared" si="159"/>
        <v>0.57017543859649122</v>
      </c>
      <c r="P1185" s="9" t="s">
        <v>39</v>
      </c>
      <c r="Q1185" s="9">
        <v>11</v>
      </c>
      <c r="R1185" s="9">
        <v>6</v>
      </c>
      <c r="S1185" s="9">
        <v>5</v>
      </c>
      <c r="T1185" s="9">
        <v>0</v>
      </c>
      <c r="U1185" s="9">
        <v>0.54500000000000004</v>
      </c>
      <c r="V1185" s="8"/>
      <c r="W1185" s="11">
        <v>0.5</v>
      </c>
      <c r="X1185" s="8">
        <v>82</v>
      </c>
      <c r="Y1185" s="8">
        <v>38</v>
      </c>
      <c r="Z1185" s="8">
        <v>30</v>
      </c>
      <c r="AA1185" s="8">
        <v>14</v>
      </c>
      <c r="AB1185" s="8">
        <v>0</v>
      </c>
      <c r="AC1185" s="9">
        <f t="shared" si="163"/>
        <v>90</v>
      </c>
      <c r="AD1185" s="12">
        <f t="shared" si="164"/>
        <v>0.54878048780487809</v>
      </c>
      <c r="AE1185" s="9" t="s">
        <v>39</v>
      </c>
      <c r="AF1185" s="8">
        <v>13</v>
      </c>
      <c r="AG1185" s="8">
        <v>6</v>
      </c>
      <c r="AH1185" s="8">
        <v>7</v>
      </c>
      <c r="AI1185" s="8">
        <v>0</v>
      </c>
      <c r="AJ1185" s="8">
        <v>0.46200000000000002</v>
      </c>
      <c r="AK1185" s="13">
        <f t="shared" si="160"/>
        <v>0.56041951219512198</v>
      </c>
      <c r="AL1185" s="13">
        <f t="shared" si="161"/>
        <v>9.7559264013692415E-3</v>
      </c>
      <c r="AM1185" s="14">
        <f t="shared" si="162"/>
        <v>1.1121756097560933</v>
      </c>
    </row>
    <row r="1186" spans="1:39" x14ac:dyDescent="0.2">
      <c r="A1186" s="8"/>
      <c r="B1186" s="8" t="s">
        <v>418</v>
      </c>
      <c r="C1186" s="8" t="s">
        <v>459</v>
      </c>
      <c r="D1186" s="9">
        <v>41</v>
      </c>
      <c r="E1186" s="10" t="s">
        <v>28</v>
      </c>
      <c r="F1186" s="10" t="s">
        <v>208</v>
      </c>
      <c r="G1186" s="10" t="s">
        <v>208</v>
      </c>
      <c r="H1186" s="11">
        <v>0.52700000000000002</v>
      </c>
      <c r="I1186" s="9">
        <v>25</v>
      </c>
      <c r="J1186" s="9">
        <v>8</v>
      </c>
      <c r="K1186" s="9">
        <v>10</v>
      </c>
      <c r="L1186" s="9">
        <v>3</v>
      </c>
      <c r="M1186" s="9">
        <v>4</v>
      </c>
      <c r="N1186" s="9">
        <f t="shared" si="158"/>
        <v>23</v>
      </c>
      <c r="O1186" s="12">
        <f t="shared" si="159"/>
        <v>0.46</v>
      </c>
      <c r="P1186" s="9" t="s">
        <v>39</v>
      </c>
      <c r="Q1186" s="9"/>
      <c r="R1186" s="9"/>
      <c r="S1186" s="9"/>
      <c r="T1186" s="9"/>
      <c r="U1186" s="9"/>
      <c r="V1186" s="8"/>
      <c r="W1186" s="11">
        <v>0.5</v>
      </c>
      <c r="X1186" s="8">
        <v>82</v>
      </c>
      <c r="Y1186" s="8">
        <v>38</v>
      </c>
      <c r="Z1186" s="8">
        <v>30</v>
      </c>
      <c r="AA1186" s="8">
        <v>14</v>
      </c>
      <c r="AB1186" s="8">
        <v>0</v>
      </c>
      <c r="AC1186" s="9">
        <f t="shared" si="163"/>
        <v>90</v>
      </c>
      <c r="AD1186" s="12">
        <f t="shared" si="164"/>
        <v>0.54878048780487809</v>
      </c>
      <c r="AE1186" s="9" t="s">
        <v>39</v>
      </c>
      <c r="AF1186" s="8">
        <v>13</v>
      </c>
      <c r="AG1186" s="8">
        <v>6</v>
      </c>
      <c r="AH1186" s="8">
        <v>7</v>
      </c>
      <c r="AI1186" s="8">
        <v>0</v>
      </c>
      <c r="AJ1186" s="8">
        <v>0.46200000000000002</v>
      </c>
      <c r="AK1186" s="13">
        <f t="shared" si="160"/>
        <v>0.56041951219512198</v>
      </c>
      <c r="AL1186" s="13">
        <f t="shared" si="161"/>
        <v>-0.10041951219512196</v>
      </c>
      <c r="AM1186" s="14">
        <f t="shared" si="162"/>
        <v>-5.0209756097560998</v>
      </c>
    </row>
    <row r="1187" spans="1:39" x14ac:dyDescent="0.2">
      <c r="A1187" s="8"/>
      <c r="B1187" s="8" t="s">
        <v>406</v>
      </c>
      <c r="C1187" s="8" t="s">
        <v>459</v>
      </c>
      <c r="D1187" s="9">
        <v>41</v>
      </c>
      <c r="E1187" s="10" t="s">
        <v>28</v>
      </c>
      <c r="F1187" s="10" t="s">
        <v>402</v>
      </c>
      <c r="G1187" s="10" t="s">
        <v>402</v>
      </c>
      <c r="H1187" s="11">
        <v>0.52700000000000002</v>
      </c>
      <c r="I1187" s="9">
        <v>82</v>
      </c>
      <c r="J1187" s="9">
        <v>35</v>
      </c>
      <c r="K1187" s="9">
        <v>30</v>
      </c>
      <c r="L1187" s="9">
        <v>10</v>
      </c>
      <c r="M1187" s="9">
        <v>7</v>
      </c>
      <c r="N1187" s="9">
        <f t="shared" si="158"/>
        <v>87</v>
      </c>
      <c r="O1187" s="12">
        <f t="shared" si="159"/>
        <v>0.53048780487804881</v>
      </c>
      <c r="P1187" s="9" t="s">
        <v>35</v>
      </c>
      <c r="Q1187" s="9">
        <v>12</v>
      </c>
      <c r="R1187" s="9">
        <v>5</v>
      </c>
      <c r="S1187" s="9">
        <v>7</v>
      </c>
      <c r="T1187" s="9">
        <v>0</v>
      </c>
      <c r="U1187" s="9">
        <v>0.41699999999999998</v>
      </c>
      <c r="V1187" s="8"/>
      <c r="W1187" s="11">
        <v>0.5</v>
      </c>
      <c r="X1187" s="8">
        <v>82</v>
      </c>
      <c r="Y1187" s="8">
        <v>31</v>
      </c>
      <c r="Z1187" s="8">
        <v>33</v>
      </c>
      <c r="AA1187" s="8">
        <v>18</v>
      </c>
      <c r="AB1187" s="8">
        <v>0</v>
      </c>
      <c r="AC1187" s="9">
        <f t="shared" si="163"/>
        <v>80</v>
      </c>
      <c r="AD1187" s="12">
        <f t="shared" si="164"/>
        <v>0.48780487804878048</v>
      </c>
      <c r="AE1187" s="9" t="s">
        <v>35</v>
      </c>
      <c r="AF1187" s="8">
        <v>6</v>
      </c>
      <c r="AG1187" s="8">
        <v>2</v>
      </c>
      <c r="AH1187" s="8">
        <v>4</v>
      </c>
      <c r="AI1187" s="8">
        <v>0</v>
      </c>
      <c r="AJ1187" s="8">
        <v>0.33300000000000002</v>
      </c>
      <c r="AK1187" s="13">
        <f t="shared" si="160"/>
        <v>0.51864512195121948</v>
      </c>
      <c r="AL1187" s="13">
        <f t="shared" si="161"/>
        <v>1.1842682926829329E-2</v>
      </c>
      <c r="AM1187" s="14">
        <f t="shared" si="162"/>
        <v>1.9421999999999997</v>
      </c>
    </row>
    <row r="1188" spans="1:39" x14ac:dyDescent="0.2">
      <c r="A1188" s="8"/>
      <c r="B1188" s="8" t="s">
        <v>442</v>
      </c>
      <c r="C1188" s="8" t="s">
        <v>459</v>
      </c>
      <c r="D1188" s="9">
        <v>41</v>
      </c>
      <c r="E1188" s="10" t="s">
        <v>28</v>
      </c>
      <c r="F1188" s="10" t="s">
        <v>209</v>
      </c>
      <c r="G1188" s="10" t="s">
        <v>209</v>
      </c>
      <c r="H1188" s="11">
        <v>0.52700000000000002</v>
      </c>
      <c r="I1188" s="9">
        <v>82</v>
      </c>
      <c r="J1188" s="9">
        <v>51</v>
      </c>
      <c r="K1188" s="9">
        <v>19</v>
      </c>
      <c r="L1188" s="9">
        <v>11</v>
      </c>
      <c r="M1188" s="9">
        <v>1</v>
      </c>
      <c r="N1188" s="9">
        <f t="shared" si="158"/>
        <v>114</v>
      </c>
      <c r="O1188" s="12">
        <f t="shared" si="159"/>
        <v>0.69512195121951215</v>
      </c>
      <c r="P1188" s="9" t="s">
        <v>30</v>
      </c>
      <c r="Q1188" s="9">
        <v>7</v>
      </c>
      <c r="R1188" s="9">
        <v>3</v>
      </c>
      <c r="S1188" s="9">
        <v>4</v>
      </c>
      <c r="T1188" s="9">
        <v>0</v>
      </c>
      <c r="U1188" s="9">
        <v>0.42899999999999999</v>
      </c>
      <c r="V1188" s="8" t="s">
        <v>99</v>
      </c>
      <c r="W1188" s="11">
        <v>0.5</v>
      </c>
      <c r="X1188" s="8">
        <v>82</v>
      </c>
      <c r="Y1188" s="8">
        <v>37</v>
      </c>
      <c r="Z1188" s="8">
        <v>32</v>
      </c>
      <c r="AA1188" s="8">
        <v>13</v>
      </c>
      <c r="AB1188" s="8">
        <v>0</v>
      </c>
      <c r="AC1188" s="9">
        <f t="shared" si="163"/>
        <v>87</v>
      </c>
      <c r="AD1188" s="12">
        <f t="shared" si="164"/>
        <v>0.53048780487804881</v>
      </c>
      <c r="AE1188" s="9" t="s">
        <v>43</v>
      </c>
      <c r="AF1188" s="8">
        <v>13</v>
      </c>
      <c r="AG1188" s="8">
        <v>6</v>
      </c>
      <c r="AH1188" s="8">
        <v>7</v>
      </c>
      <c r="AI1188" s="8">
        <v>0</v>
      </c>
      <c r="AJ1188" s="8">
        <v>0.46200000000000002</v>
      </c>
      <c r="AK1188" s="13">
        <f t="shared" si="160"/>
        <v>0.54788719512195116</v>
      </c>
      <c r="AL1188" s="13">
        <f t="shared" si="161"/>
        <v>0.14723475609756098</v>
      </c>
      <c r="AM1188" s="14">
        <f t="shared" si="162"/>
        <v>24.146500000000003</v>
      </c>
    </row>
    <row r="1189" spans="1:39" x14ac:dyDescent="0.2">
      <c r="A1189" s="8"/>
      <c r="B1189" s="8" t="s">
        <v>466</v>
      </c>
      <c r="C1189" s="8" t="s">
        <v>459</v>
      </c>
      <c r="D1189" s="9">
        <v>38</v>
      </c>
      <c r="E1189" s="10" t="s">
        <v>28</v>
      </c>
      <c r="F1189" s="10" t="s">
        <v>411</v>
      </c>
      <c r="G1189" s="10" t="s">
        <v>411</v>
      </c>
      <c r="H1189" s="11">
        <v>0.52700000000000002</v>
      </c>
      <c r="I1189" s="9">
        <v>82</v>
      </c>
      <c r="J1189" s="9">
        <v>19</v>
      </c>
      <c r="K1189" s="9">
        <v>47</v>
      </c>
      <c r="L1189" s="9">
        <v>9</v>
      </c>
      <c r="M1189" s="9">
        <v>7</v>
      </c>
      <c r="N1189" s="9">
        <f t="shared" si="158"/>
        <v>54</v>
      </c>
      <c r="O1189" s="12">
        <f t="shared" si="159"/>
        <v>0.32926829268292684</v>
      </c>
      <c r="P1189" s="9" t="s">
        <v>35</v>
      </c>
      <c r="Q1189" s="9"/>
      <c r="R1189" s="9"/>
      <c r="S1189" s="9"/>
      <c r="T1189" s="9"/>
      <c r="U1189" s="9"/>
      <c r="V1189" s="8"/>
      <c r="W1189" s="11">
        <v>0.5</v>
      </c>
      <c r="X1189" s="8">
        <v>82</v>
      </c>
      <c r="Y1189" s="8">
        <v>19</v>
      </c>
      <c r="Z1189" s="8">
        <v>54</v>
      </c>
      <c r="AA1189" s="8">
        <v>9</v>
      </c>
      <c r="AB1189" s="8">
        <v>0</v>
      </c>
      <c r="AC1189" s="9">
        <f t="shared" si="163"/>
        <v>47</v>
      </c>
      <c r="AD1189" s="12">
        <f t="shared" si="164"/>
        <v>0.28658536585365851</v>
      </c>
      <c r="AE1189" s="9" t="s">
        <v>35</v>
      </c>
      <c r="AF1189" s="8"/>
      <c r="AG1189" s="8"/>
      <c r="AH1189" s="8"/>
      <c r="AI1189" s="8"/>
      <c r="AJ1189" s="8"/>
      <c r="AK1189" s="13">
        <f t="shared" si="160"/>
        <v>0.38078963414634148</v>
      </c>
      <c r="AL1189" s="13">
        <f t="shared" si="161"/>
        <v>-5.1521341463414638E-2</v>
      </c>
      <c r="AM1189" s="14">
        <f t="shared" si="162"/>
        <v>-8.4495000000000005</v>
      </c>
    </row>
    <row r="1190" spans="1:39" x14ac:dyDescent="0.2">
      <c r="A1190" s="8"/>
      <c r="B1190" s="8" t="s">
        <v>296</v>
      </c>
      <c r="C1190" s="8" t="s">
        <v>459</v>
      </c>
      <c r="D1190" s="9">
        <v>57</v>
      </c>
      <c r="E1190" s="10" t="s">
        <v>28</v>
      </c>
      <c r="F1190" s="10" t="s">
        <v>41</v>
      </c>
      <c r="G1190" s="10" t="s">
        <v>41</v>
      </c>
      <c r="H1190" s="11">
        <v>0.52700000000000002</v>
      </c>
      <c r="I1190" s="9">
        <v>82</v>
      </c>
      <c r="J1190" s="9">
        <v>45</v>
      </c>
      <c r="K1190" s="9">
        <v>27</v>
      </c>
      <c r="L1190" s="9">
        <v>7</v>
      </c>
      <c r="M1190" s="9">
        <v>3</v>
      </c>
      <c r="N1190" s="9">
        <f t="shared" si="158"/>
        <v>100</v>
      </c>
      <c r="O1190" s="12">
        <f t="shared" si="159"/>
        <v>0.6097560975609756</v>
      </c>
      <c r="P1190" s="9" t="s">
        <v>30</v>
      </c>
      <c r="Q1190" s="9">
        <v>12</v>
      </c>
      <c r="R1190" s="9">
        <v>6</v>
      </c>
      <c r="S1190" s="9">
        <v>6</v>
      </c>
      <c r="T1190" s="9">
        <v>0</v>
      </c>
      <c r="U1190" s="9">
        <v>0.5</v>
      </c>
      <c r="V1190" s="8"/>
      <c r="W1190" s="11">
        <v>0.5</v>
      </c>
      <c r="X1190" s="8">
        <v>82</v>
      </c>
      <c r="Y1190" s="8">
        <v>45</v>
      </c>
      <c r="Z1190" s="8">
        <v>30</v>
      </c>
      <c r="AA1190" s="8">
        <v>7</v>
      </c>
      <c r="AB1190" s="8">
        <v>0</v>
      </c>
      <c r="AC1190" s="9">
        <f t="shared" si="163"/>
        <v>97</v>
      </c>
      <c r="AD1190" s="12">
        <f t="shared" si="164"/>
        <v>0.59146341463414631</v>
      </c>
      <c r="AE1190" s="9" t="s">
        <v>43</v>
      </c>
      <c r="AF1190" s="8">
        <v>17</v>
      </c>
      <c r="AG1190" s="8">
        <v>9</v>
      </c>
      <c r="AH1190" s="8">
        <v>8</v>
      </c>
      <c r="AI1190" s="8">
        <v>0</v>
      </c>
      <c r="AJ1190" s="8">
        <v>0.52900000000000003</v>
      </c>
      <c r="AK1190" s="13">
        <f t="shared" si="160"/>
        <v>0.58966158536585367</v>
      </c>
      <c r="AL1190" s="13">
        <f t="shared" si="161"/>
        <v>2.0094512195121927E-2</v>
      </c>
      <c r="AM1190" s="14">
        <f t="shared" si="162"/>
        <v>3.2955000000000041</v>
      </c>
    </row>
    <row r="1191" spans="1:39" x14ac:dyDescent="0.2">
      <c r="A1191" s="8"/>
      <c r="B1191" s="8" t="s">
        <v>424</v>
      </c>
      <c r="C1191" s="8" t="s">
        <v>459</v>
      </c>
      <c r="D1191" s="9">
        <v>38</v>
      </c>
      <c r="E1191" s="10" t="s">
        <v>28</v>
      </c>
      <c r="F1191" s="10" t="s">
        <v>233</v>
      </c>
      <c r="G1191" s="10" t="s">
        <v>233</v>
      </c>
      <c r="H1191" s="11">
        <v>0.52700000000000002</v>
      </c>
      <c r="I1191" s="9">
        <v>82</v>
      </c>
      <c r="J1191" s="9">
        <v>30</v>
      </c>
      <c r="K1191" s="9">
        <v>29</v>
      </c>
      <c r="L1191" s="9">
        <v>15</v>
      </c>
      <c r="M1191" s="9">
        <v>8</v>
      </c>
      <c r="N1191" s="9">
        <f t="shared" si="158"/>
        <v>83</v>
      </c>
      <c r="O1191" s="12">
        <f t="shared" si="159"/>
        <v>0.50609756097560976</v>
      </c>
      <c r="P1191" s="9" t="s">
        <v>39</v>
      </c>
      <c r="Q1191" s="9">
        <v>4</v>
      </c>
      <c r="R1191" s="9">
        <v>0</v>
      </c>
      <c r="S1191" s="9">
        <v>4</v>
      </c>
      <c r="T1191" s="9">
        <v>0</v>
      </c>
      <c r="U1191" s="9">
        <v>0</v>
      </c>
      <c r="V1191" s="8"/>
      <c r="W1191" s="11">
        <v>0.5</v>
      </c>
      <c r="X1191" s="8">
        <v>82</v>
      </c>
      <c r="Y1191" s="8">
        <v>23</v>
      </c>
      <c r="Z1191" s="8">
        <v>47</v>
      </c>
      <c r="AA1191" s="8">
        <v>12</v>
      </c>
      <c r="AB1191" s="8">
        <v>0</v>
      </c>
      <c r="AC1191" s="9">
        <f t="shared" si="163"/>
        <v>58</v>
      </c>
      <c r="AD1191" s="12">
        <f t="shared" si="164"/>
        <v>0.35365853658536583</v>
      </c>
      <c r="AE1191" s="9" t="s">
        <v>35</v>
      </c>
      <c r="AF1191" s="8"/>
      <c r="AG1191" s="8"/>
      <c r="AH1191" s="8"/>
      <c r="AI1191" s="8"/>
      <c r="AJ1191" s="8"/>
      <c r="AK1191" s="13">
        <f t="shared" si="160"/>
        <v>0.42674146341463415</v>
      </c>
      <c r="AL1191" s="13">
        <f t="shared" si="161"/>
        <v>7.9356097560975614E-2</v>
      </c>
      <c r="AM1191" s="14">
        <f t="shared" si="162"/>
        <v>13.014399999999995</v>
      </c>
    </row>
    <row r="1192" spans="1:39" x14ac:dyDescent="0.2">
      <c r="A1192" s="8"/>
      <c r="B1192" s="8" t="s">
        <v>415</v>
      </c>
      <c r="C1192" s="8" t="s">
        <v>459</v>
      </c>
      <c r="D1192" s="9">
        <v>44</v>
      </c>
      <c r="E1192" s="10" t="s">
        <v>28</v>
      </c>
      <c r="F1192" s="10" t="s">
        <v>267</v>
      </c>
      <c r="G1192" s="10" t="s">
        <v>267</v>
      </c>
      <c r="H1192" s="11">
        <v>0.52700000000000002</v>
      </c>
      <c r="I1192" s="9">
        <v>82</v>
      </c>
      <c r="J1192" s="9">
        <v>44</v>
      </c>
      <c r="K1192" s="9">
        <v>24</v>
      </c>
      <c r="L1192" s="9">
        <v>12</v>
      </c>
      <c r="M1192" s="9">
        <v>2</v>
      </c>
      <c r="N1192" s="9">
        <f t="shared" si="158"/>
        <v>102</v>
      </c>
      <c r="O1192" s="12">
        <f t="shared" si="159"/>
        <v>0.62195121951219512</v>
      </c>
      <c r="P1192" s="9" t="s">
        <v>30</v>
      </c>
      <c r="Q1192" s="9">
        <v>5</v>
      </c>
      <c r="R1192" s="9">
        <v>1</v>
      </c>
      <c r="S1192" s="9">
        <v>4</v>
      </c>
      <c r="T1192" s="9">
        <v>0</v>
      </c>
      <c r="U1192" s="9">
        <v>0.2</v>
      </c>
      <c r="V1192" s="8"/>
      <c r="W1192" s="11">
        <v>0.5</v>
      </c>
      <c r="X1192" s="8">
        <v>82</v>
      </c>
      <c r="Y1192" s="8">
        <v>31</v>
      </c>
      <c r="Z1192" s="8">
        <v>45</v>
      </c>
      <c r="AA1192" s="8">
        <v>6</v>
      </c>
      <c r="AB1192" s="8">
        <v>0</v>
      </c>
      <c r="AC1192" s="9">
        <f t="shared" si="163"/>
        <v>68</v>
      </c>
      <c r="AD1192" s="12">
        <f t="shared" si="164"/>
        <v>0.41463414634146339</v>
      </c>
      <c r="AE1192" s="9" t="s">
        <v>39</v>
      </c>
      <c r="AF1192" s="8"/>
      <c r="AG1192" s="8"/>
      <c r="AH1192" s="8"/>
      <c r="AI1192" s="8"/>
      <c r="AJ1192" s="8"/>
      <c r="AK1192" s="13">
        <f t="shared" si="160"/>
        <v>0.4685158536585366</v>
      </c>
      <c r="AL1192" s="13">
        <f t="shared" si="161"/>
        <v>0.15343536585365852</v>
      </c>
      <c r="AM1192" s="14">
        <f t="shared" si="162"/>
        <v>25.163399999999996</v>
      </c>
    </row>
    <row r="1193" spans="1:39" x14ac:dyDescent="0.2">
      <c r="A1193" s="8"/>
      <c r="B1193" s="8" t="s">
        <v>458</v>
      </c>
      <c r="C1193" s="8" t="s">
        <v>467</v>
      </c>
      <c r="D1193" s="9">
        <v>43</v>
      </c>
      <c r="E1193" s="10" t="s">
        <v>28</v>
      </c>
      <c r="F1193" s="10" t="s">
        <v>460</v>
      </c>
      <c r="G1193" s="10" t="s">
        <v>461</v>
      </c>
      <c r="H1193" s="11">
        <v>0.52700000000000002</v>
      </c>
      <c r="I1193" s="9">
        <v>82</v>
      </c>
      <c r="J1193" s="9">
        <v>23</v>
      </c>
      <c r="K1193" s="9">
        <v>45</v>
      </c>
      <c r="L1193" s="9">
        <v>12</v>
      </c>
      <c r="M1193" s="9">
        <v>2</v>
      </c>
      <c r="N1193" s="9">
        <f t="shared" si="158"/>
        <v>60</v>
      </c>
      <c r="O1193" s="12">
        <f t="shared" si="159"/>
        <v>0.36585365853658536</v>
      </c>
      <c r="P1193" s="9" t="s">
        <v>35</v>
      </c>
      <c r="Q1193" s="9"/>
      <c r="R1193" s="9"/>
      <c r="S1193" s="9"/>
      <c r="T1193" s="9"/>
      <c r="U1193" s="9"/>
      <c r="V1193" s="8"/>
      <c r="W1193" s="11">
        <v>0.52700000000000002</v>
      </c>
      <c r="X1193" s="8">
        <v>82</v>
      </c>
      <c r="Y1193" s="8">
        <v>14</v>
      </c>
      <c r="Z1193" s="8">
        <v>57</v>
      </c>
      <c r="AA1193" s="8">
        <v>7</v>
      </c>
      <c r="AB1193" s="8">
        <v>4</v>
      </c>
      <c r="AC1193" s="9">
        <f t="shared" si="163"/>
        <v>39</v>
      </c>
      <c r="AD1193" s="12">
        <f t="shared" si="164"/>
        <v>0.23780487804878048</v>
      </c>
      <c r="AE1193" s="9" t="s">
        <v>72</v>
      </c>
      <c r="AF1193" s="8"/>
      <c r="AG1193" s="8"/>
      <c r="AH1193" s="8"/>
      <c r="AI1193" s="8"/>
      <c r="AJ1193" s="8"/>
      <c r="AK1193" s="13">
        <f t="shared" si="160"/>
        <v>0.33902317073170729</v>
      </c>
      <c r="AL1193" s="13">
        <f t="shared" si="161"/>
        <v>2.6830487804878067E-2</v>
      </c>
      <c r="AM1193" s="14">
        <f t="shared" si="162"/>
        <v>4.4002000000000052</v>
      </c>
    </row>
    <row r="1194" spans="1:39" x14ac:dyDescent="0.2">
      <c r="A1194" s="8"/>
      <c r="B1194" s="8" t="s">
        <v>353</v>
      </c>
      <c r="C1194" s="8" t="s">
        <v>467</v>
      </c>
      <c r="D1194" s="9">
        <v>51</v>
      </c>
      <c r="E1194" s="10" t="s">
        <v>28</v>
      </c>
      <c r="F1194" s="10" t="s">
        <v>68</v>
      </c>
      <c r="G1194" s="10" t="s">
        <v>68</v>
      </c>
      <c r="H1194" s="11">
        <v>0.52700000000000002</v>
      </c>
      <c r="I1194" s="9">
        <v>74</v>
      </c>
      <c r="J1194" s="9">
        <v>33</v>
      </c>
      <c r="K1194" s="9">
        <v>26</v>
      </c>
      <c r="L1194" s="9">
        <v>7</v>
      </c>
      <c r="M1194" s="9">
        <v>8</v>
      </c>
      <c r="N1194" s="9">
        <f t="shared" si="158"/>
        <v>81</v>
      </c>
      <c r="O1194" s="12">
        <f t="shared" si="159"/>
        <v>0.54729729729729726</v>
      </c>
      <c r="P1194" s="9" t="s">
        <v>35</v>
      </c>
      <c r="Q1194" s="9"/>
      <c r="R1194" s="9"/>
      <c r="S1194" s="9"/>
      <c r="T1194" s="9"/>
      <c r="U1194" s="9"/>
      <c r="V1194" s="8"/>
      <c r="W1194" s="11">
        <v>0.52700000000000002</v>
      </c>
      <c r="X1194" s="8">
        <v>82</v>
      </c>
      <c r="Y1194" s="8">
        <v>24</v>
      </c>
      <c r="Z1194" s="8">
        <v>33</v>
      </c>
      <c r="AA1194" s="8">
        <v>19</v>
      </c>
      <c r="AB1194" s="8">
        <v>6</v>
      </c>
      <c r="AC1194" s="9">
        <f t="shared" si="163"/>
        <v>73</v>
      </c>
      <c r="AD1194" s="12">
        <f t="shared" si="164"/>
        <v>0.4451219512195122</v>
      </c>
      <c r="AE1194" s="9" t="s">
        <v>72</v>
      </c>
      <c r="AF1194" s="8"/>
      <c r="AG1194" s="8"/>
      <c r="AH1194" s="8"/>
      <c r="AI1194" s="8"/>
      <c r="AJ1194" s="8"/>
      <c r="AK1194" s="13">
        <f t="shared" si="160"/>
        <v>0.47377926829268291</v>
      </c>
      <c r="AL1194" s="13">
        <f t="shared" si="161"/>
        <v>7.3518029004614349E-2</v>
      </c>
      <c r="AM1194" s="14">
        <f t="shared" si="162"/>
        <v>10.880668292682927</v>
      </c>
    </row>
    <row r="1195" spans="1:39" x14ac:dyDescent="0.2">
      <c r="A1195" s="8"/>
      <c r="B1195" s="8" t="s">
        <v>382</v>
      </c>
      <c r="C1195" s="8" t="s">
        <v>467</v>
      </c>
      <c r="D1195" s="9">
        <v>48</v>
      </c>
      <c r="E1195" s="10" t="s">
        <v>28</v>
      </c>
      <c r="F1195" s="10" t="s">
        <v>68</v>
      </c>
      <c r="G1195" s="10" t="s">
        <v>68</v>
      </c>
      <c r="H1195" s="11">
        <v>0.52700000000000002</v>
      </c>
      <c r="I1195" s="9">
        <v>8</v>
      </c>
      <c r="J1195" s="9">
        <v>3</v>
      </c>
      <c r="K1195" s="9">
        <v>4</v>
      </c>
      <c r="L1195" s="9">
        <v>1</v>
      </c>
      <c r="M1195" s="9">
        <v>0</v>
      </c>
      <c r="N1195" s="9">
        <f t="shared" si="158"/>
        <v>7</v>
      </c>
      <c r="O1195" s="12">
        <f t="shared" si="159"/>
        <v>0.4375</v>
      </c>
      <c r="P1195" s="9" t="s">
        <v>35</v>
      </c>
      <c r="Q1195" s="9"/>
      <c r="R1195" s="9"/>
      <c r="S1195" s="9"/>
      <c r="T1195" s="9"/>
      <c r="U1195" s="9"/>
      <c r="V1195" s="8"/>
      <c r="W1195" s="11">
        <v>0.52700000000000002</v>
      </c>
      <c r="X1195" s="8">
        <v>82</v>
      </c>
      <c r="Y1195" s="8">
        <v>24</v>
      </c>
      <c r="Z1195" s="8">
        <v>33</v>
      </c>
      <c r="AA1195" s="8">
        <v>19</v>
      </c>
      <c r="AB1195" s="8">
        <v>6</v>
      </c>
      <c r="AC1195" s="9">
        <f t="shared" si="163"/>
        <v>73</v>
      </c>
      <c r="AD1195" s="12">
        <f t="shared" si="164"/>
        <v>0.4451219512195122</v>
      </c>
      <c r="AE1195" s="9" t="s">
        <v>72</v>
      </c>
      <c r="AF1195" s="8"/>
      <c r="AG1195" s="8"/>
      <c r="AH1195" s="8"/>
      <c r="AI1195" s="8"/>
      <c r="AJ1195" s="8"/>
      <c r="AK1195" s="13">
        <f t="shared" si="160"/>
        <v>0.47377926829268291</v>
      </c>
      <c r="AL1195" s="13">
        <f t="shared" si="161"/>
        <v>-3.6279268292682909E-2</v>
      </c>
      <c r="AM1195" s="14">
        <f t="shared" si="162"/>
        <v>-0.58046829268292655</v>
      </c>
    </row>
    <row r="1196" spans="1:39" x14ac:dyDescent="0.2">
      <c r="A1196" s="8"/>
      <c r="B1196" s="8" t="s">
        <v>445</v>
      </c>
      <c r="C1196" s="8" t="s">
        <v>467</v>
      </c>
      <c r="D1196" s="9">
        <v>40</v>
      </c>
      <c r="E1196" s="10" t="s">
        <v>28</v>
      </c>
      <c r="F1196" s="10" t="s">
        <v>225</v>
      </c>
      <c r="G1196" s="10" t="s">
        <v>225</v>
      </c>
      <c r="H1196" s="11">
        <v>0.52700000000000002</v>
      </c>
      <c r="I1196" s="9">
        <v>82</v>
      </c>
      <c r="J1196" s="9">
        <v>46</v>
      </c>
      <c r="K1196" s="9">
        <v>30</v>
      </c>
      <c r="L1196" s="9">
        <v>5</v>
      </c>
      <c r="M1196" s="9">
        <v>1</v>
      </c>
      <c r="N1196" s="9">
        <f t="shared" si="158"/>
        <v>98</v>
      </c>
      <c r="O1196" s="12">
        <f t="shared" si="159"/>
        <v>0.59756097560975607</v>
      </c>
      <c r="P1196" s="9" t="s">
        <v>43</v>
      </c>
      <c r="Q1196" s="9">
        <v>13</v>
      </c>
      <c r="R1196" s="9">
        <v>7</v>
      </c>
      <c r="S1196" s="9">
        <v>6</v>
      </c>
      <c r="T1196" s="9">
        <v>0</v>
      </c>
      <c r="U1196" s="9">
        <v>0.53800000000000003</v>
      </c>
      <c r="V1196" s="8"/>
      <c r="W1196" s="11">
        <v>0.52700000000000002</v>
      </c>
      <c r="X1196" s="8">
        <v>82</v>
      </c>
      <c r="Y1196" s="8">
        <v>35</v>
      </c>
      <c r="Z1196" s="8">
        <v>32</v>
      </c>
      <c r="AA1196" s="8">
        <v>11</v>
      </c>
      <c r="AB1196" s="8">
        <v>4</v>
      </c>
      <c r="AC1196" s="9">
        <f t="shared" si="163"/>
        <v>85</v>
      </c>
      <c r="AD1196" s="12">
        <f t="shared" si="164"/>
        <v>0.51829268292682928</v>
      </c>
      <c r="AE1196" s="9" t="s">
        <v>39</v>
      </c>
      <c r="AF1196" s="8">
        <v>5</v>
      </c>
      <c r="AG1196" s="8">
        <v>1</v>
      </c>
      <c r="AH1196" s="8">
        <v>4</v>
      </c>
      <c r="AI1196" s="8">
        <v>0</v>
      </c>
      <c r="AJ1196" s="8">
        <v>0.2</v>
      </c>
      <c r="AK1196" s="13">
        <f t="shared" si="160"/>
        <v>0.52134024390243905</v>
      </c>
      <c r="AL1196" s="13">
        <f t="shared" si="161"/>
        <v>7.6220731707317024E-2</v>
      </c>
      <c r="AM1196" s="14">
        <f t="shared" si="162"/>
        <v>12.500199999999992</v>
      </c>
    </row>
    <row r="1197" spans="1:39" x14ac:dyDescent="0.2">
      <c r="A1197" s="8"/>
      <c r="B1197" s="8" t="s">
        <v>432</v>
      </c>
      <c r="C1197" s="8" t="s">
        <v>467</v>
      </c>
      <c r="D1197" s="9">
        <v>34</v>
      </c>
      <c r="E1197" s="10" t="s">
        <v>28</v>
      </c>
      <c r="F1197" s="10" t="s">
        <v>305</v>
      </c>
      <c r="G1197" s="10" t="s">
        <v>305</v>
      </c>
      <c r="H1197" s="11">
        <v>0.52700000000000002</v>
      </c>
      <c r="I1197" s="9">
        <v>82</v>
      </c>
      <c r="J1197" s="9">
        <v>38</v>
      </c>
      <c r="K1197" s="9">
        <v>32</v>
      </c>
      <c r="L1197" s="9">
        <v>9</v>
      </c>
      <c r="M1197" s="9">
        <v>3</v>
      </c>
      <c r="N1197" s="9">
        <f t="shared" si="158"/>
        <v>88</v>
      </c>
      <c r="O1197" s="12">
        <f t="shared" si="159"/>
        <v>0.53658536585365857</v>
      </c>
      <c r="P1197" s="9" t="s">
        <v>43</v>
      </c>
      <c r="Q1197" s="9">
        <v>6</v>
      </c>
      <c r="R1197" s="9">
        <v>2</v>
      </c>
      <c r="S1197" s="9">
        <v>4</v>
      </c>
      <c r="T1197" s="9">
        <v>0</v>
      </c>
      <c r="U1197" s="9">
        <v>0.33300000000000002</v>
      </c>
      <c r="V1197" s="8"/>
      <c r="W1197" s="11">
        <v>0.52700000000000002</v>
      </c>
      <c r="X1197" s="8">
        <v>82</v>
      </c>
      <c r="Y1197" s="8">
        <v>37</v>
      </c>
      <c r="Z1197" s="8">
        <v>35</v>
      </c>
      <c r="AA1197" s="8">
        <v>10</v>
      </c>
      <c r="AB1197" s="8">
        <v>0</v>
      </c>
      <c r="AC1197" s="9">
        <f t="shared" si="163"/>
        <v>84</v>
      </c>
      <c r="AD1197" s="12">
        <f t="shared" si="164"/>
        <v>0.51219512195121952</v>
      </c>
      <c r="AE1197" s="9" t="s">
        <v>39</v>
      </c>
      <c r="AF1197" s="8"/>
      <c r="AG1197" s="8"/>
      <c r="AH1197" s="8"/>
      <c r="AI1197" s="8"/>
      <c r="AJ1197" s="8"/>
      <c r="AK1197" s="13">
        <f t="shared" si="160"/>
        <v>0.51737682926829265</v>
      </c>
      <c r="AL1197" s="13">
        <f t="shared" si="161"/>
        <v>1.9208536585365921E-2</v>
      </c>
      <c r="AM1197" s="14">
        <f t="shared" si="162"/>
        <v>3.1502000000000123</v>
      </c>
    </row>
    <row r="1198" spans="1:39" x14ac:dyDescent="0.2">
      <c r="A1198" s="8"/>
      <c r="B1198" s="8" t="s">
        <v>405</v>
      </c>
      <c r="C1198" s="8" t="s">
        <v>467</v>
      </c>
      <c r="D1198" s="9">
        <v>53</v>
      </c>
      <c r="E1198" s="10" t="s">
        <v>28</v>
      </c>
      <c r="F1198" s="10" t="s">
        <v>468</v>
      </c>
      <c r="G1198" s="10" t="s">
        <v>468</v>
      </c>
      <c r="H1198" s="11">
        <v>0.52700000000000002</v>
      </c>
      <c r="I1198" s="9">
        <v>82</v>
      </c>
      <c r="J1198" s="9">
        <v>28</v>
      </c>
      <c r="K1198" s="9">
        <v>39</v>
      </c>
      <c r="L1198" s="9">
        <v>9</v>
      </c>
      <c r="M1198" s="9">
        <v>6</v>
      </c>
      <c r="N1198" s="9">
        <f t="shared" si="158"/>
        <v>71</v>
      </c>
      <c r="O1198" s="12">
        <f t="shared" si="159"/>
        <v>0.43292682926829268</v>
      </c>
      <c r="P1198" s="9" t="s">
        <v>72</v>
      </c>
      <c r="Q1198" s="9"/>
      <c r="R1198" s="9"/>
      <c r="S1198" s="9"/>
      <c r="T1198" s="9"/>
      <c r="U1198" s="9"/>
      <c r="V1198" s="8"/>
      <c r="W1198" s="11">
        <v>0.52700000000000002</v>
      </c>
      <c r="X1198" s="8" t="s">
        <v>31</v>
      </c>
      <c r="Y1198" s="8" t="s">
        <v>31</v>
      </c>
      <c r="Z1198" s="8" t="s">
        <v>31</v>
      </c>
      <c r="AA1198" s="8" t="s">
        <v>31</v>
      </c>
      <c r="AB1198" s="8" t="s">
        <v>31</v>
      </c>
      <c r="AC1198" s="9"/>
      <c r="AD1198" s="12"/>
      <c r="AE1198" s="9" t="s">
        <v>31</v>
      </c>
      <c r="AF1198" s="8" t="s">
        <v>31</v>
      </c>
      <c r="AG1198" s="8" t="s">
        <v>31</v>
      </c>
      <c r="AH1198" s="8" t="s">
        <v>31</v>
      </c>
      <c r="AI1198" s="8" t="s">
        <v>31</v>
      </c>
      <c r="AJ1198" s="8" t="s">
        <v>31</v>
      </c>
      <c r="AK1198" s="13">
        <f t="shared" si="160"/>
        <v>0.33400000000000002</v>
      </c>
      <c r="AL1198" s="13">
        <f t="shared" si="161"/>
        <v>9.892682926829266E-2</v>
      </c>
      <c r="AM1198" s="14">
        <f t="shared" si="162"/>
        <v>16.223999999999997</v>
      </c>
    </row>
    <row r="1199" spans="1:39" x14ac:dyDescent="0.2">
      <c r="A1199" s="8"/>
      <c r="B1199" s="8" t="s">
        <v>440</v>
      </c>
      <c r="C1199" s="8" t="s">
        <v>467</v>
      </c>
      <c r="D1199" s="9">
        <v>46</v>
      </c>
      <c r="E1199" s="10" t="s">
        <v>28</v>
      </c>
      <c r="F1199" s="10" t="s">
        <v>240</v>
      </c>
      <c r="G1199" s="10" t="s">
        <v>240</v>
      </c>
      <c r="H1199" s="11">
        <v>0.52700000000000002</v>
      </c>
      <c r="I1199" s="9">
        <v>68</v>
      </c>
      <c r="J1199" s="9">
        <v>23</v>
      </c>
      <c r="K1199" s="9">
        <v>28</v>
      </c>
      <c r="L1199" s="9">
        <v>13</v>
      </c>
      <c r="M1199" s="9">
        <v>4</v>
      </c>
      <c r="N1199" s="9">
        <f t="shared" si="158"/>
        <v>63</v>
      </c>
      <c r="O1199" s="12">
        <f t="shared" si="159"/>
        <v>0.46323529411764708</v>
      </c>
      <c r="P1199" s="9" t="s">
        <v>35</v>
      </c>
      <c r="Q1199" s="9"/>
      <c r="R1199" s="9"/>
      <c r="S1199" s="9"/>
      <c r="T1199" s="9"/>
      <c r="U1199" s="9"/>
      <c r="V1199" s="8"/>
      <c r="W1199" s="11">
        <v>0.52700000000000002</v>
      </c>
      <c r="X1199" s="8">
        <v>82</v>
      </c>
      <c r="Y1199" s="8">
        <v>31</v>
      </c>
      <c r="Z1199" s="8">
        <v>36</v>
      </c>
      <c r="AA1199" s="8">
        <v>10</v>
      </c>
      <c r="AB1199" s="8">
        <v>5</v>
      </c>
      <c r="AC1199" s="9">
        <f t="shared" ref="AC1199:AC1210" si="165">2*Y1199+AA1199+AB1199</f>
        <v>77</v>
      </c>
      <c r="AD1199" s="12">
        <f t="shared" ref="AD1199:AD1210" si="166">AC1199/SUM(Y1199:AB1199)/2</f>
        <v>0.46951219512195119</v>
      </c>
      <c r="AE1199" s="9" t="s">
        <v>35</v>
      </c>
      <c r="AF1199" s="8"/>
      <c r="AG1199" s="8"/>
      <c r="AH1199" s="8"/>
      <c r="AI1199" s="8"/>
      <c r="AJ1199" s="8"/>
      <c r="AK1199" s="13">
        <f t="shared" si="160"/>
        <v>0.48963292682926829</v>
      </c>
      <c r="AL1199" s="13">
        <f t="shared" si="161"/>
        <v>-2.6397632711621211E-2</v>
      </c>
      <c r="AM1199" s="14">
        <f t="shared" si="162"/>
        <v>-3.5900780487804838</v>
      </c>
    </row>
    <row r="1200" spans="1:39" x14ac:dyDescent="0.2">
      <c r="A1200" s="8"/>
      <c r="B1200" s="8" t="s">
        <v>469</v>
      </c>
      <c r="C1200" s="8" t="s">
        <v>467</v>
      </c>
      <c r="D1200" s="9">
        <v>39</v>
      </c>
      <c r="E1200" s="10" t="s">
        <v>28</v>
      </c>
      <c r="F1200" s="10" t="s">
        <v>240</v>
      </c>
      <c r="G1200" s="10" t="s">
        <v>240</v>
      </c>
      <c r="H1200" s="11">
        <v>0.52700000000000002</v>
      </c>
      <c r="I1200" s="9">
        <v>14</v>
      </c>
      <c r="J1200" s="9">
        <v>4</v>
      </c>
      <c r="K1200" s="9">
        <v>8</v>
      </c>
      <c r="L1200" s="9">
        <v>2</v>
      </c>
      <c r="M1200" s="9">
        <v>0</v>
      </c>
      <c r="N1200" s="9">
        <f t="shared" si="158"/>
        <v>10</v>
      </c>
      <c r="O1200" s="12">
        <f t="shared" si="159"/>
        <v>0.35714285714285715</v>
      </c>
      <c r="P1200" s="9" t="s">
        <v>35</v>
      </c>
      <c r="Q1200" s="9"/>
      <c r="R1200" s="9"/>
      <c r="S1200" s="9"/>
      <c r="T1200" s="9"/>
      <c r="U1200" s="9"/>
      <c r="V1200" s="8"/>
      <c r="W1200" s="11">
        <v>0.52700000000000002</v>
      </c>
      <c r="X1200" s="8">
        <v>82</v>
      </c>
      <c r="Y1200" s="8">
        <v>31</v>
      </c>
      <c r="Z1200" s="8">
        <v>36</v>
      </c>
      <c r="AA1200" s="8">
        <v>10</v>
      </c>
      <c r="AB1200" s="8">
        <v>5</v>
      </c>
      <c r="AC1200" s="9">
        <f t="shared" si="165"/>
        <v>77</v>
      </c>
      <c r="AD1200" s="12">
        <f t="shared" si="166"/>
        <v>0.46951219512195119</v>
      </c>
      <c r="AE1200" s="9" t="s">
        <v>35</v>
      </c>
      <c r="AF1200" s="8"/>
      <c r="AG1200" s="8"/>
      <c r="AH1200" s="8"/>
      <c r="AI1200" s="8"/>
      <c r="AJ1200" s="8"/>
      <c r="AK1200" s="13">
        <f t="shared" si="160"/>
        <v>0.48963292682926829</v>
      </c>
      <c r="AL1200" s="13">
        <f t="shared" si="161"/>
        <v>-0.13249006968641114</v>
      </c>
      <c r="AM1200" s="14">
        <f t="shared" si="162"/>
        <v>-3.7097219512195121</v>
      </c>
    </row>
    <row r="1201" spans="1:39" x14ac:dyDescent="0.2">
      <c r="A1201" s="8"/>
      <c r="B1201" s="8" t="s">
        <v>470</v>
      </c>
      <c r="C1201" s="8" t="s">
        <v>467</v>
      </c>
      <c r="D1201" s="9">
        <v>52</v>
      </c>
      <c r="E1201" s="10" t="s">
        <v>28</v>
      </c>
      <c r="F1201" s="10" t="s">
        <v>84</v>
      </c>
      <c r="G1201" s="10" t="s">
        <v>84</v>
      </c>
      <c r="H1201" s="11">
        <v>0.52700000000000002</v>
      </c>
      <c r="I1201" s="9">
        <v>82</v>
      </c>
      <c r="J1201" s="9">
        <v>29</v>
      </c>
      <c r="K1201" s="9">
        <v>40</v>
      </c>
      <c r="L1201" s="9">
        <v>8</v>
      </c>
      <c r="M1201" s="9">
        <v>5</v>
      </c>
      <c r="N1201" s="9">
        <f t="shared" si="158"/>
        <v>71</v>
      </c>
      <c r="O1201" s="12">
        <f t="shared" si="159"/>
        <v>0.43292682926829268</v>
      </c>
      <c r="P1201" s="9" t="s">
        <v>35</v>
      </c>
      <c r="Q1201" s="9"/>
      <c r="R1201" s="9"/>
      <c r="S1201" s="9"/>
      <c r="T1201" s="9"/>
      <c r="U1201" s="9"/>
      <c r="V1201" s="8"/>
      <c r="W1201" s="11">
        <v>0.52700000000000002</v>
      </c>
      <c r="X1201" s="8">
        <v>82</v>
      </c>
      <c r="Y1201" s="8">
        <v>33</v>
      </c>
      <c r="Z1201" s="8">
        <v>37</v>
      </c>
      <c r="AA1201" s="8">
        <v>10</v>
      </c>
      <c r="AB1201" s="8">
        <v>2</v>
      </c>
      <c r="AC1201" s="9">
        <f t="shared" si="165"/>
        <v>78</v>
      </c>
      <c r="AD1201" s="12">
        <f t="shared" si="166"/>
        <v>0.47560975609756095</v>
      </c>
      <c r="AE1201" s="9" t="s">
        <v>39</v>
      </c>
      <c r="AF1201" s="8"/>
      <c r="AG1201" s="8"/>
      <c r="AH1201" s="8"/>
      <c r="AI1201" s="8"/>
      <c r="AJ1201" s="8"/>
      <c r="AK1201" s="13">
        <f t="shared" si="160"/>
        <v>0.49359634146341463</v>
      </c>
      <c r="AL1201" s="13">
        <f t="shared" si="161"/>
        <v>-6.0669512195121955E-2</v>
      </c>
      <c r="AM1201" s="14">
        <f t="shared" si="162"/>
        <v>-9.9497999999999962</v>
      </c>
    </row>
    <row r="1202" spans="1:39" x14ac:dyDescent="0.2">
      <c r="A1202" s="8"/>
      <c r="B1202" s="8" t="s">
        <v>452</v>
      </c>
      <c r="C1202" s="8" t="s">
        <v>467</v>
      </c>
      <c r="D1202" s="9">
        <v>40</v>
      </c>
      <c r="E1202" s="10" t="s">
        <v>28</v>
      </c>
      <c r="F1202" s="10" t="s">
        <v>308</v>
      </c>
      <c r="G1202" s="10" t="s">
        <v>308</v>
      </c>
      <c r="H1202" s="11">
        <v>0.52700000000000002</v>
      </c>
      <c r="I1202" s="9">
        <v>82</v>
      </c>
      <c r="J1202" s="9">
        <v>52</v>
      </c>
      <c r="K1202" s="9">
        <v>16</v>
      </c>
      <c r="L1202" s="9">
        <v>10</v>
      </c>
      <c r="M1202" s="9">
        <v>4</v>
      </c>
      <c r="N1202" s="9">
        <f t="shared" si="158"/>
        <v>118</v>
      </c>
      <c r="O1202" s="12">
        <f t="shared" si="159"/>
        <v>0.71951219512195119</v>
      </c>
      <c r="P1202" s="9" t="s">
        <v>30</v>
      </c>
      <c r="Q1202" s="9">
        <v>23</v>
      </c>
      <c r="R1202" s="9">
        <v>16</v>
      </c>
      <c r="S1202" s="9">
        <v>7</v>
      </c>
      <c r="T1202" s="9">
        <v>0</v>
      </c>
      <c r="U1202" s="9">
        <v>0.69600000000000006</v>
      </c>
      <c r="V1202" s="8" t="s">
        <v>44</v>
      </c>
      <c r="W1202" s="11">
        <v>0.52700000000000002</v>
      </c>
      <c r="X1202" s="8">
        <v>82</v>
      </c>
      <c r="Y1202" s="8">
        <v>42</v>
      </c>
      <c r="Z1202" s="8">
        <v>28</v>
      </c>
      <c r="AA1202" s="8">
        <v>11</v>
      </c>
      <c r="AB1202" s="8">
        <v>1</v>
      </c>
      <c r="AC1202" s="9">
        <f t="shared" si="165"/>
        <v>96</v>
      </c>
      <c r="AD1202" s="12">
        <f t="shared" si="166"/>
        <v>0.58536585365853655</v>
      </c>
      <c r="AE1202" s="9" t="s">
        <v>30</v>
      </c>
      <c r="AF1202" s="8">
        <v>17</v>
      </c>
      <c r="AG1202" s="8">
        <v>11</v>
      </c>
      <c r="AH1202" s="8">
        <v>6</v>
      </c>
      <c r="AI1202" s="8">
        <v>0</v>
      </c>
      <c r="AJ1202" s="8">
        <v>0.64700000000000002</v>
      </c>
      <c r="AK1202" s="13">
        <f t="shared" si="160"/>
        <v>0.56493780487804879</v>
      </c>
      <c r="AL1202" s="13">
        <f t="shared" si="161"/>
        <v>0.1545743902439024</v>
      </c>
      <c r="AM1202" s="14">
        <f t="shared" si="162"/>
        <v>25.350200000000001</v>
      </c>
    </row>
    <row r="1203" spans="1:39" x14ac:dyDescent="0.2">
      <c r="A1203" s="8"/>
      <c r="B1203" s="8" t="s">
        <v>429</v>
      </c>
      <c r="C1203" s="8" t="s">
        <v>467</v>
      </c>
      <c r="D1203" s="9"/>
      <c r="E1203" s="10" t="s">
        <v>28</v>
      </c>
      <c r="F1203" s="10" t="s">
        <v>201</v>
      </c>
      <c r="G1203" s="10" t="s">
        <v>201</v>
      </c>
      <c r="H1203" s="11">
        <v>0.52700000000000002</v>
      </c>
      <c r="I1203" s="9">
        <v>82</v>
      </c>
      <c r="J1203" s="9">
        <v>48</v>
      </c>
      <c r="K1203" s="9">
        <v>24</v>
      </c>
      <c r="L1203" s="9">
        <v>8</v>
      </c>
      <c r="M1203" s="9">
        <v>2</v>
      </c>
      <c r="N1203" s="9">
        <f t="shared" si="158"/>
        <v>106</v>
      </c>
      <c r="O1203" s="12">
        <f t="shared" si="159"/>
        <v>0.64634146341463417</v>
      </c>
      <c r="P1203" s="9" t="s">
        <v>30</v>
      </c>
      <c r="Q1203" s="9">
        <v>10</v>
      </c>
      <c r="R1203" s="9">
        <v>4</v>
      </c>
      <c r="S1203" s="9">
        <v>6</v>
      </c>
      <c r="T1203" s="9">
        <v>0</v>
      </c>
      <c r="U1203" s="9">
        <v>0.4</v>
      </c>
      <c r="V1203" s="8"/>
      <c r="W1203" s="11">
        <v>0.52700000000000002</v>
      </c>
      <c r="X1203" s="8">
        <v>82</v>
      </c>
      <c r="Y1203" s="8">
        <v>43</v>
      </c>
      <c r="Z1203" s="8">
        <v>23</v>
      </c>
      <c r="AA1203" s="8">
        <v>10</v>
      </c>
      <c r="AB1203" s="8">
        <v>6</v>
      </c>
      <c r="AC1203" s="9">
        <f t="shared" si="165"/>
        <v>102</v>
      </c>
      <c r="AD1203" s="12">
        <f t="shared" si="166"/>
        <v>0.62195121951219512</v>
      </c>
      <c r="AE1203" s="9" t="s">
        <v>30</v>
      </c>
      <c r="AF1203" s="8">
        <v>23</v>
      </c>
      <c r="AG1203" s="8">
        <v>14</v>
      </c>
      <c r="AH1203" s="8">
        <v>9</v>
      </c>
      <c r="AI1203" s="8">
        <v>0</v>
      </c>
      <c r="AJ1203" s="8">
        <v>0.60899999999999999</v>
      </c>
      <c r="AK1203" s="13">
        <f t="shared" si="160"/>
        <v>0.58871829268292686</v>
      </c>
      <c r="AL1203" s="13">
        <f t="shared" si="161"/>
        <v>5.7623170731707307E-2</v>
      </c>
      <c r="AM1203" s="14">
        <f t="shared" si="162"/>
        <v>9.4501999999999953</v>
      </c>
    </row>
    <row r="1204" spans="1:39" x14ac:dyDescent="0.2">
      <c r="A1204" s="8"/>
      <c r="B1204" s="8" t="s">
        <v>210</v>
      </c>
      <c r="C1204" s="8" t="s">
        <v>467</v>
      </c>
      <c r="D1204" s="9">
        <v>67</v>
      </c>
      <c r="E1204" s="10" t="s">
        <v>28</v>
      </c>
      <c r="F1204" s="10" t="s">
        <v>87</v>
      </c>
      <c r="G1204" s="10" t="s">
        <v>87</v>
      </c>
      <c r="H1204" s="11">
        <v>0.52700000000000002</v>
      </c>
      <c r="I1204" s="9">
        <v>82</v>
      </c>
      <c r="J1204" s="9">
        <v>49</v>
      </c>
      <c r="K1204" s="9">
        <v>20</v>
      </c>
      <c r="L1204" s="9">
        <v>9</v>
      </c>
      <c r="M1204" s="9">
        <v>4</v>
      </c>
      <c r="N1204" s="9">
        <f t="shared" si="158"/>
        <v>111</v>
      </c>
      <c r="O1204" s="12">
        <f t="shared" si="159"/>
        <v>0.67682926829268297</v>
      </c>
      <c r="P1204" s="9" t="s">
        <v>30</v>
      </c>
      <c r="Q1204" s="9">
        <v>6</v>
      </c>
      <c r="R1204" s="9">
        <v>2</v>
      </c>
      <c r="S1204" s="9">
        <v>4</v>
      </c>
      <c r="T1204" s="9">
        <v>0</v>
      </c>
      <c r="U1204" s="9">
        <v>0.33300000000000002</v>
      </c>
      <c r="V1204" s="8"/>
      <c r="W1204" s="11">
        <v>0.52700000000000002</v>
      </c>
      <c r="X1204" s="8">
        <v>82</v>
      </c>
      <c r="Y1204" s="8">
        <v>48</v>
      </c>
      <c r="Z1204" s="8">
        <v>22</v>
      </c>
      <c r="AA1204" s="8">
        <v>10</v>
      </c>
      <c r="AB1204" s="8">
        <v>2</v>
      </c>
      <c r="AC1204" s="9">
        <f t="shared" si="165"/>
        <v>108</v>
      </c>
      <c r="AD1204" s="12">
        <f t="shared" si="166"/>
        <v>0.65853658536585369</v>
      </c>
      <c r="AE1204" s="9" t="s">
        <v>43</v>
      </c>
      <c r="AF1204" s="8">
        <v>9</v>
      </c>
      <c r="AG1204" s="8">
        <v>5</v>
      </c>
      <c r="AH1204" s="8">
        <v>4</v>
      </c>
      <c r="AI1204" s="8">
        <v>0</v>
      </c>
      <c r="AJ1204" s="8">
        <v>0.55600000000000005</v>
      </c>
      <c r="AK1204" s="13">
        <f t="shared" si="160"/>
        <v>0.61249878048780493</v>
      </c>
      <c r="AL1204" s="13">
        <f t="shared" si="161"/>
        <v>6.4330487804878045E-2</v>
      </c>
      <c r="AM1204" s="14">
        <f t="shared" si="162"/>
        <v>10.55019999999999</v>
      </c>
    </row>
    <row r="1205" spans="1:39" x14ac:dyDescent="0.2">
      <c r="A1205" s="8"/>
      <c r="B1205" s="8" t="s">
        <v>471</v>
      </c>
      <c r="C1205" s="8" t="s">
        <v>467</v>
      </c>
      <c r="D1205" s="9">
        <v>42</v>
      </c>
      <c r="E1205" s="10" t="s">
        <v>28</v>
      </c>
      <c r="F1205" s="10" t="s">
        <v>303</v>
      </c>
      <c r="G1205" s="10" t="s">
        <v>303</v>
      </c>
      <c r="H1205" s="11">
        <v>0.52700000000000002</v>
      </c>
      <c r="I1205" s="9">
        <v>82</v>
      </c>
      <c r="J1205" s="9">
        <v>39</v>
      </c>
      <c r="K1205" s="9">
        <v>28</v>
      </c>
      <c r="L1205" s="9">
        <v>12</v>
      </c>
      <c r="M1205" s="9">
        <v>3</v>
      </c>
      <c r="N1205" s="9">
        <f t="shared" si="158"/>
        <v>93</v>
      </c>
      <c r="O1205" s="12">
        <f t="shared" si="159"/>
        <v>0.56707317073170727</v>
      </c>
      <c r="P1205" s="9" t="s">
        <v>43</v>
      </c>
      <c r="Q1205" s="9"/>
      <c r="R1205" s="9"/>
      <c r="S1205" s="9"/>
      <c r="T1205" s="9"/>
      <c r="U1205" s="9"/>
      <c r="V1205" s="8"/>
      <c r="W1205" s="11">
        <v>0.52700000000000002</v>
      </c>
      <c r="X1205" s="8">
        <v>82</v>
      </c>
      <c r="Y1205" s="8">
        <v>32</v>
      </c>
      <c r="Z1205" s="8">
        <v>26</v>
      </c>
      <c r="AA1205" s="8">
        <v>16</v>
      </c>
      <c r="AB1205" s="8">
        <v>8</v>
      </c>
      <c r="AC1205" s="9">
        <f t="shared" si="165"/>
        <v>88</v>
      </c>
      <c r="AD1205" s="12">
        <f t="shared" si="166"/>
        <v>0.53658536585365857</v>
      </c>
      <c r="AE1205" s="9" t="s">
        <v>43</v>
      </c>
      <c r="AF1205" s="8">
        <v>5</v>
      </c>
      <c r="AG1205" s="8">
        <v>1</v>
      </c>
      <c r="AH1205" s="8">
        <v>4</v>
      </c>
      <c r="AI1205" s="8">
        <v>0</v>
      </c>
      <c r="AJ1205" s="8">
        <v>0.2</v>
      </c>
      <c r="AK1205" s="13">
        <f t="shared" si="160"/>
        <v>0.53323048780487803</v>
      </c>
      <c r="AL1205" s="13">
        <f t="shared" si="161"/>
        <v>3.3842682926829237E-2</v>
      </c>
      <c r="AM1205" s="14">
        <f t="shared" si="162"/>
        <v>5.5502000000000038</v>
      </c>
    </row>
    <row r="1206" spans="1:39" x14ac:dyDescent="0.2">
      <c r="A1206" s="8"/>
      <c r="B1206" s="8" t="s">
        <v>472</v>
      </c>
      <c r="C1206" s="8" t="s">
        <v>467</v>
      </c>
      <c r="D1206" s="9">
        <v>40</v>
      </c>
      <c r="E1206" s="10" t="s">
        <v>28</v>
      </c>
      <c r="F1206" s="10" t="s">
        <v>413</v>
      </c>
      <c r="G1206" s="10" t="s">
        <v>413</v>
      </c>
      <c r="H1206" s="11">
        <v>0.52700000000000002</v>
      </c>
      <c r="I1206" s="9">
        <v>46</v>
      </c>
      <c r="J1206" s="9">
        <v>16</v>
      </c>
      <c r="K1206" s="9">
        <v>20</v>
      </c>
      <c r="L1206" s="9">
        <v>6</v>
      </c>
      <c r="M1206" s="9">
        <v>4</v>
      </c>
      <c r="N1206" s="9">
        <f t="shared" si="158"/>
        <v>42</v>
      </c>
      <c r="O1206" s="12">
        <f t="shared" si="159"/>
        <v>0.45652173913043476</v>
      </c>
      <c r="P1206" s="9" t="s">
        <v>39</v>
      </c>
      <c r="Q1206" s="9"/>
      <c r="R1206" s="9"/>
      <c r="S1206" s="9"/>
      <c r="T1206" s="9"/>
      <c r="U1206" s="9"/>
      <c r="V1206" s="8"/>
      <c r="W1206" s="11">
        <v>0.52700000000000002</v>
      </c>
      <c r="X1206" s="8">
        <v>82</v>
      </c>
      <c r="Y1206" s="8">
        <v>43</v>
      </c>
      <c r="Z1206" s="8">
        <v>27</v>
      </c>
      <c r="AA1206" s="8">
        <v>6</v>
      </c>
      <c r="AB1206" s="8">
        <v>6</v>
      </c>
      <c r="AC1206" s="9">
        <f t="shared" si="165"/>
        <v>98</v>
      </c>
      <c r="AD1206" s="12">
        <f t="shared" si="166"/>
        <v>0.59756097560975607</v>
      </c>
      <c r="AE1206" s="9" t="s">
        <v>43</v>
      </c>
      <c r="AF1206" s="8">
        <v>4</v>
      </c>
      <c r="AG1206" s="8">
        <v>0</v>
      </c>
      <c r="AH1206" s="8">
        <v>4</v>
      </c>
      <c r="AI1206" s="8">
        <v>0</v>
      </c>
      <c r="AJ1206" s="8">
        <v>0</v>
      </c>
      <c r="AK1206" s="13">
        <f t="shared" si="160"/>
        <v>0.57286463414634148</v>
      </c>
      <c r="AL1206" s="13">
        <f t="shared" si="161"/>
        <v>-0.11634289501590672</v>
      </c>
      <c r="AM1206" s="14">
        <f t="shared" si="162"/>
        <v>-10.703546341463415</v>
      </c>
    </row>
    <row r="1207" spans="1:39" x14ac:dyDescent="0.2">
      <c r="A1207" s="8"/>
      <c r="B1207" s="8" t="s">
        <v>392</v>
      </c>
      <c r="C1207" s="8" t="s">
        <v>467</v>
      </c>
      <c r="D1207" s="9">
        <v>50</v>
      </c>
      <c r="E1207" s="10" t="s">
        <v>28</v>
      </c>
      <c r="F1207" s="10" t="s">
        <v>413</v>
      </c>
      <c r="G1207" s="10" t="s">
        <v>413</v>
      </c>
      <c r="H1207" s="11">
        <v>0.52700000000000002</v>
      </c>
      <c r="I1207" s="9">
        <v>36</v>
      </c>
      <c r="J1207" s="9">
        <v>6</v>
      </c>
      <c r="K1207" s="9">
        <v>18</v>
      </c>
      <c r="L1207" s="9">
        <v>7</v>
      </c>
      <c r="M1207" s="9">
        <v>5</v>
      </c>
      <c r="N1207" s="9">
        <f t="shared" si="158"/>
        <v>24</v>
      </c>
      <c r="O1207" s="12">
        <f t="shared" si="159"/>
        <v>0.33333333333333331</v>
      </c>
      <c r="P1207" s="9" t="s">
        <v>39</v>
      </c>
      <c r="Q1207" s="9"/>
      <c r="R1207" s="9"/>
      <c r="S1207" s="9"/>
      <c r="T1207" s="9"/>
      <c r="U1207" s="9"/>
      <c r="V1207" s="8"/>
      <c r="W1207" s="11">
        <v>0.52700000000000002</v>
      </c>
      <c r="X1207" s="8">
        <v>82</v>
      </c>
      <c r="Y1207" s="8">
        <v>43</v>
      </c>
      <c r="Z1207" s="8">
        <v>27</v>
      </c>
      <c r="AA1207" s="8">
        <v>6</v>
      </c>
      <c r="AB1207" s="8">
        <v>6</v>
      </c>
      <c r="AC1207" s="9">
        <f t="shared" si="165"/>
        <v>98</v>
      </c>
      <c r="AD1207" s="12">
        <f t="shared" si="166"/>
        <v>0.59756097560975607</v>
      </c>
      <c r="AE1207" s="9" t="s">
        <v>43</v>
      </c>
      <c r="AF1207" s="8">
        <v>4</v>
      </c>
      <c r="AG1207" s="8">
        <v>0</v>
      </c>
      <c r="AH1207" s="8">
        <v>4</v>
      </c>
      <c r="AI1207" s="8">
        <v>0</v>
      </c>
      <c r="AJ1207" s="8">
        <v>0</v>
      </c>
      <c r="AK1207" s="13">
        <f t="shared" si="160"/>
        <v>0.57286463414634148</v>
      </c>
      <c r="AL1207" s="13">
        <f t="shared" si="161"/>
        <v>-0.23953130081300816</v>
      </c>
      <c r="AM1207" s="14">
        <f t="shared" si="162"/>
        <v>-17.246253658536588</v>
      </c>
    </row>
    <row r="1208" spans="1:39" x14ac:dyDescent="0.2">
      <c r="A1208" s="8"/>
      <c r="B1208" s="8" t="s">
        <v>463</v>
      </c>
      <c r="C1208" s="8" t="s">
        <v>467</v>
      </c>
      <c r="D1208" s="9">
        <v>49</v>
      </c>
      <c r="E1208" s="10" t="s">
        <v>28</v>
      </c>
      <c r="F1208" s="10" t="s">
        <v>199</v>
      </c>
      <c r="G1208" s="10" t="s">
        <v>199</v>
      </c>
      <c r="H1208" s="11">
        <v>0.52700000000000002</v>
      </c>
      <c r="I1208" s="9">
        <v>82</v>
      </c>
      <c r="J1208" s="9">
        <v>38</v>
      </c>
      <c r="K1208" s="9">
        <v>28</v>
      </c>
      <c r="L1208" s="9">
        <v>13</v>
      </c>
      <c r="M1208" s="9">
        <v>3</v>
      </c>
      <c r="N1208" s="9">
        <f t="shared" si="158"/>
        <v>92</v>
      </c>
      <c r="O1208" s="12">
        <f t="shared" si="159"/>
        <v>0.56097560975609762</v>
      </c>
      <c r="P1208" s="9" t="s">
        <v>39</v>
      </c>
      <c r="Q1208" s="9">
        <v>13</v>
      </c>
      <c r="R1208" s="9">
        <v>7</v>
      </c>
      <c r="S1208" s="9">
        <v>6</v>
      </c>
      <c r="T1208" s="9">
        <v>0</v>
      </c>
      <c r="U1208" s="9">
        <v>0.53800000000000003</v>
      </c>
      <c r="V1208" s="8"/>
      <c r="W1208" s="11">
        <v>0.52700000000000002</v>
      </c>
      <c r="X1208" s="8">
        <v>82</v>
      </c>
      <c r="Y1208" s="8">
        <v>39</v>
      </c>
      <c r="Z1208" s="8">
        <v>27</v>
      </c>
      <c r="AA1208" s="8">
        <v>12</v>
      </c>
      <c r="AB1208" s="8">
        <v>4</v>
      </c>
      <c r="AC1208" s="9">
        <f t="shared" si="165"/>
        <v>94</v>
      </c>
      <c r="AD1208" s="12">
        <f t="shared" si="166"/>
        <v>0.57317073170731703</v>
      </c>
      <c r="AE1208" s="9" t="s">
        <v>43</v>
      </c>
      <c r="AF1208" s="8">
        <v>4</v>
      </c>
      <c r="AG1208" s="8">
        <v>0</v>
      </c>
      <c r="AH1208" s="8">
        <v>4</v>
      </c>
      <c r="AI1208" s="8">
        <v>0</v>
      </c>
      <c r="AJ1208" s="8">
        <v>0</v>
      </c>
      <c r="AK1208" s="13">
        <f t="shared" si="160"/>
        <v>0.5570109756097561</v>
      </c>
      <c r="AL1208" s="13">
        <f t="shared" si="161"/>
        <v>3.9646341463415169E-3</v>
      </c>
      <c r="AM1208" s="14">
        <f t="shared" si="162"/>
        <v>0.65019999999999811</v>
      </c>
    </row>
    <row r="1209" spans="1:39" x14ac:dyDescent="0.2">
      <c r="A1209" s="8"/>
      <c r="B1209" s="8" t="s">
        <v>428</v>
      </c>
      <c r="C1209" s="8" t="s">
        <v>467</v>
      </c>
      <c r="D1209" s="9">
        <v>41</v>
      </c>
      <c r="E1209" s="10" t="s">
        <v>28</v>
      </c>
      <c r="F1209" s="10" t="s">
        <v>416</v>
      </c>
      <c r="G1209" s="10" t="s">
        <v>417</v>
      </c>
      <c r="H1209" s="11">
        <v>0.52700000000000002</v>
      </c>
      <c r="I1209" s="9">
        <v>33</v>
      </c>
      <c r="J1209" s="9">
        <v>11</v>
      </c>
      <c r="K1209" s="9">
        <v>15</v>
      </c>
      <c r="L1209" s="9">
        <v>4</v>
      </c>
      <c r="M1209" s="9">
        <v>3</v>
      </c>
      <c r="N1209" s="9">
        <f t="shared" si="158"/>
        <v>29</v>
      </c>
      <c r="O1209" s="12">
        <f t="shared" si="159"/>
        <v>0.43939393939393939</v>
      </c>
      <c r="P1209" s="9" t="s">
        <v>72</v>
      </c>
      <c r="Q1209" s="9"/>
      <c r="R1209" s="9"/>
      <c r="S1209" s="9"/>
      <c r="T1209" s="9"/>
      <c r="U1209" s="9"/>
      <c r="V1209" s="8"/>
      <c r="W1209" s="11">
        <v>0.52700000000000002</v>
      </c>
      <c r="X1209" s="8">
        <v>82</v>
      </c>
      <c r="Y1209" s="8">
        <v>34</v>
      </c>
      <c r="Z1209" s="8">
        <v>33</v>
      </c>
      <c r="AA1209" s="8">
        <v>12</v>
      </c>
      <c r="AB1209" s="8">
        <v>3</v>
      </c>
      <c r="AC1209" s="9">
        <f t="shared" si="165"/>
        <v>83</v>
      </c>
      <c r="AD1209" s="12">
        <f t="shared" si="166"/>
        <v>0.50609756097560976</v>
      </c>
      <c r="AE1209" s="9" t="s">
        <v>72</v>
      </c>
      <c r="AF1209" s="8"/>
      <c r="AG1209" s="8"/>
      <c r="AH1209" s="8"/>
      <c r="AI1209" s="8"/>
      <c r="AJ1209" s="8"/>
      <c r="AK1209" s="13">
        <f t="shared" si="160"/>
        <v>0.51341341463414636</v>
      </c>
      <c r="AL1209" s="13">
        <f t="shared" si="161"/>
        <v>-7.4019475240206967E-2</v>
      </c>
      <c r="AM1209" s="14">
        <f t="shared" si="162"/>
        <v>-4.8852853658536617</v>
      </c>
    </row>
    <row r="1210" spans="1:39" x14ac:dyDescent="0.2">
      <c r="A1210" s="8"/>
      <c r="B1210" s="8" t="s">
        <v>398</v>
      </c>
      <c r="C1210" s="8" t="s">
        <v>467</v>
      </c>
      <c r="D1210" s="9">
        <v>52</v>
      </c>
      <c r="E1210" s="10" t="s">
        <v>28</v>
      </c>
      <c r="F1210" s="10" t="s">
        <v>416</v>
      </c>
      <c r="G1210" s="10" t="s">
        <v>417</v>
      </c>
      <c r="H1210" s="11">
        <v>0.52700000000000002</v>
      </c>
      <c r="I1210" s="9">
        <v>49</v>
      </c>
      <c r="J1210" s="9">
        <v>14</v>
      </c>
      <c r="K1210" s="9">
        <v>26</v>
      </c>
      <c r="L1210" s="9">
        <v>7</v>
      </c>
      <c r="M1210" s="9">
        <v>2</v>
      </c>
      <c r="N1210" s="9">
        <f t="shared" si="158"/>
        <v>37</v>
      </c>
      <c r="O1210" s="12">
        <f t="shared" si="159"/>
        <v>0.37755102040816324</v>
      </c>
      <c r="P1210" s="9" t="s">
        <v>72</v>
      </c>
      <c r="Q1210" s="9"/>
      <c r="R1210" s="9"/>
      <c r="S1210" s="9"/>
      <c r="T1210" s="9"/>
      <c r="U1210" s="9"/>
      <c r="V1210" s="8"/>
      <c r="W1210" s="11">
        <v>0.52700000000000002</v>
      </c>
      <c r="X1210" s="8">
        <v>82</v>
      </c>
      <c r="Y1210" s="8">
        <v>34</v>
      </c>
      <c r="Z1210" s="8">
        <v>33</v>
      </c>
      <c r="AA1210" s="8">
        <v>12</v>
      </c>
      <c r="AB1210" s="8">
        <v>3</v>
      </c>
      <c r="AC1210" s="9">
        <f t="shared" si="165"/>
        <v>83</v>
      </c>
      <c r="AD1210" s="12">
        <f t="shared" si="166"/>
        <v>0.50609756097560976</v>
      </c>
      <c r="AE1210" s="9" t="s">
        <v>72</v>
      </c>
      <c r="AF1210" s="8"/>
      <c r="AG1210" s="8"/>
      <c r="AH1210" s="8"/>
      <c r="AI1210" s="8"/>
      <c r="AJ1210" s="8"/>
      <c r="AK1210" s="13">
        <f t="shared" si="160"/>
        <v>0.51341341463414636</v>
      </c>
      <c r="AL1210" s="13">
        <f t="shared" si="161"/>
        <v>-0.13586239422598312</v>
      </c>
      <c r="AM1210" s="14">
        <f t="shared" si="162"/>
        <v>-13.314514634146342</v>
      </c>
    </row>
    <row r="1211" spans="1:39" x14ac:dyDescent="0.2">
      <c r="A1211" s="8"/>
      <c r="B1211" s="8" t="s">
        <v>348</v>
      </c>
      <c r="C1211" s="8" t="s">
        <v>467</v>
      </c>
      <c r="D1211" s="9">
        <v>55</v>
      </c>
      <c r="E1211" s="10" t="s">
        <v>28</v>
      </c>
      <c r="F1211" s="10" t="s">
        <v>473</v>
      </c>
      <c r="G1211" s="10" t="s">
        <v>473</v>
      </c>
      <c r="H1211" s="11">
        <v>0.52700000000000002</v>
      </c>
      <c r="I1211" s="9">
        <v>82</v>
      </c>
      <c r="J1211" s="9">
        <v>25</v>
      </c>
      <c r="K1211" s="9">
        <v>39</v>
      </c>
      <c r="L1211" s="9">
        <v>13</v>
      </c>
      <c r="M1211" s="9">
        <v>5</v>
      </c>
      <c r="N1211" s="9">
        <f t="shared" si="158"/>
        <v>68</v>
      </c>
      <c r="O1211" s="12">
        <f t="shared" si="159"/>
        <v>0.41463414634146339</v>
      </c>
      <c r="P1211" s="9" t="s">
        <v>72</v>
      </c>
      <c r="Q1211" s="9"/>
      <c r="R1211" s="9"/>
      <c r="S1211" s="9"/>
      <c r="T1211" s="9"/>
      <c r="U1211" s="9"/>
      <c r="V1211" s="8"/>
      <c r="W1211" s="11">
        <v>0.52700000000000002</v>
      </c>
      <c r="X1211" s="8" t="s">
        <v>31</v>
      </c>
      <c r="Y1211" s="8" t="s">
        <v>31</v>
      </c>
      <c r="Z1211" s="8" t="s">
        <v>31</v>
      </c>
      <c r="AA1211" s="8" t="s">
        <v>31</v>
      </c>
      <c r="AB1211" s="8" t="s">
        <v>31</v>
      </c>
      <c r="AC1211" s="9"/>
      <c r="AD1211" s="12"/>
      <c r="AE1211" s="9" t="s">
        <v>31</v>
      </c>
      <c r="AF1211" s="8" t="s">
        <v>31</v>
      </c>
      <c r="AG1211" s="8" t="s">
        <v>31</v>
      </c>
      <c r="AH1211" s="8" t="s">
        <v>31</v>
      </c>
      <c r="AI1211" s="8" t="s">
        <v>31</v>
      </c>
      <c r="AJ1211" s="8" t="s">
        <v>31</v>
      </c>
      <c r="AK1211" s="13">
        <f t="shared" si="160"/>
        <v>0.33400000000000002</v>
      </c>
      <c r="AL1211" s="13">
        <f t="shared" si="161"/>
        <v>8.0634146341463375E-2</v>
      </c>
      <c r="AM1211" s="14">
        <f t="shared" si="162"/>
        <v>13.223999999999997</v>
      </c>
    </row>
    <row r="1212" spans="1:39" x14ac:dyDescent="0.2">
      <c r="A1212" s="8"/>
      <c r="B1212" s="8" t="s">
        <v>446</v>
      </c>
      <c r="C1212" s="8" t="s">
        <v>467</v>
      </c>
      <c r="D1212" s="9">
        <v>39</v>
      </c>
      <c r="E1212" s="10" t="s">
        <v>28</v>
      </c>
      <c r="F1212" s="10" t="s">
        <v>29</v>
      </c>
      <c r="G1212" s="10" t="s">
        <v>29</v>
      </c>
      <c r="H1212" s="11">
        <v>0.52700000000000002</v>
      </c>
      <c r="I1212" s="9">
        <v>20</v>
      </c>
      <c r="J1212" s="9">
        <v>5</v>
      </c>
      <c r="K1212" s="9">
        <v>13</v>
      </c>
      <c r="L1212" s="9">
        <v>2</v>
      </c>
      <c r="M1212" s="9">
        <v>0</v>
      </c>
      <c r="N1212" s="9">
        <f t="shared" si="158"/>
        <v>12</v>
      </c>
      <c r="O1212" s="12">
        <f t="shared" si="159"/>
        <v>0.3</v>
      </c>
      <c r="P1212" s="9" t="s">
        <v>72</v>
      </c>
      <c r="Q1212" s="9"/>
      <c r="R1212" s="9"/>
      <c r="S1212" s="9"/>
      <c r="T1212" s="9"/>
      <c r="U1212" s="9"/>
      <c r="V1212" s="8"/>
      <c r="W1212" s="11">
        <v>0.52700000000000002</v>
      </c>
      <c r="X1212" s="8">
        <v>82</v>
      </c>
      <c r="Y1212" s="8">
        <v>35</v>
      </c>
      <c r="Z1212" s="8">
        <v>34</v>
      </c>
      <c r="AA1212" s="8">
        <v>9</v>
      </c>
      <c r="AB1212" s="8">
        <v>4</v>
      </c>
      <c r="AC1212" s="9">
        <f t="shared" ref="AC1212:AC1275" si="167">2*Y1212+AA1212+AB1212</f>
        <v>83</v>
      </c>
      <c r="AD1212" s="12">
        <f t="shared" ref="AD1212:AD1275" si="168">AC1212/SUM(Y1212:AB1212)/2</f>
        <v>0.50609756097560976</v>
      </c>
      <c r="AE1212" s="9" t="s">
        <v>35</v>
      </c>
      <c r="AF1212" s="8"/>
      <c r="AG1212" s="8"/>
      <c r="AH1212" s="8"/>
      <c r="AI1212" s="8"/>
      <c r="AJ1212" s="8"/>
      <c r="AK1212" s="13">
        <f t="shared" si="160"/>
        <v>0.51341341463414636</v>
      </c>
      <c r="AL1212" s="13">
        <f t="shared" si="161"/>
        <v>-0.21341341463414637</v>
      </c>
      <c r="AM1212" s="14">
        <f t="shared" si="162"/>
        <v>-8.5365365853658552</v>
      </c>
    </row>
    <row r="1213" spans="1:39" x14ac:dyDescent="0.2">
      <c r="A1213" s="8"/>
      <c r="B1213" s="8" t="s">
        <v>474</v>
      </c>
      <c r="C1213" s="8" t="s">
        <v>467</v>
      </c>
      <c r="D1213" s="9">
        <v>37</v>
      </c>
      <c r="E1213" s="10" t="s">
        <v>28</v>
      </c>
      <c r="F1213" s="10" t="s">
        <v>29</v>
      </c>
      <c r="G1213" s="10" t="s">
        <v>29</v>
      </c>
      <c r="H1213" s="11">
        <v>0.52700000000000002</v>
      </c>
      <c r="I1213" s="9">
        <v>62</v>
      </c>
      <c r="J1213" s="9">
        <v>23</v>
      </c>
      <c r="K1213" s="9">
        <v>27</v>
      </c>
      <c r="L1213" s="9">
        <v>6</v>
      </c>
      <c r="M1213" s="9">
        <v>6</v>
      </c>
      <c r="N1213" s="9">
        <f t="shared" si="158"/>
        <v>58</v>
      </c>
      <c r="O1213" s="12">
        <f t="shared" si="159"/>
        <v>0.46774193548387094</v>
      </c>
      <c r="P1213" s="9" t="s">
        <v>72</v>
      </c>
      <c r="Q1213" s="9"/>
      <c r="R1213" s="9"/>
      <c r="S1213" s="9"/>
      <c r="T1213" s="9"/>
      <c r="U1213" s="9"/>
      <c r="V1213" s="8"/>
      <c r="W1213" s="11">
        <v>0.52700000000000002</v>
      </c>
      <c r="X1213" s="8">
        <v>82</v>
      </c>
      <c r="Y1213" s="8">
        <v>35</v>
      </c>
      <c r="Z1213" s="8">
        <v>34</v>
      </c>
      <c r="AA1213" s="8">
        <v>9</v>
      </c>
      <c r="AB1213" s="8">
        <v>4</v>
      </c>
      <c r="AC1213" s="9">
        <f t="shared" si="167"/>
        <v>83</v>
      </c>
      <c r="AD1213" s="12">
        <f t="shared" si="168"/>
        <v>0.50609756097560976</v>
      </c>
      <c r="AE1213" s="9" t="s">
        <v>35</v>
      </c>
      <c r="AF1213" s="8"/>
      <c r="AG1213" s="8"/>
      <c r="AH1213" s="8"/>
      <c r="AI1213" s="8"/>
      <c r="AJ1213" s="8"/>
      <c r="AK1213" s="13">
        <f t="shared" si="160"/>
        <v>0.51341341463414636</v>
      </c>
      <c r="AL1213" s="13">
        <f t="shared" si="161"/>
        <v>-4.5671479150275418E-2</v>
      </c>
      <c r="AM1213" s="14">
        <f t="shared" si="162"/>
        <v>-5.6632634146341516</v>
      </c>
    </row>
    <row r="1214" spans="1:39" x14ac:dyDescent="0.2">
      <c r="A1214" s="8"/>
      <c r="B1214" s="8" t="s">
        <v>433</v>
      </c>
      <c r="C1214" s="8" t="s">
        <v>467</v>
      </c>
      <c r="D1214" s="9">
        <v>49</v>
      </c>
      <c r="E1214" s="10" t="s">
        <v>28</v>
      </c>
      <c r="F1214" s="10" t="s">
        <v>264</v>
      </c>
      <c r="G1214" s="10" t="s">
        <v>264</v>
      </c>
      <c r="H1214" s="11">
        <v>0.52700000000000002</v>
      </c>
      <c r="I1214" s="9">
        <v>82</v>
      </c>
      <c r="J1214" s="9">
        <v>48</v>
      </c>
      <c r="K1214" s="9">
        <v>19</v>
      </c>
      <c r="L1214" s="9">
        <v>12</v>
      </c>
      <c r="M1214" s="9">
        <v>3</v>
      </c>
      <c r="N1214" s="9">
        <f t="shared" si="158"/>
        <v>111</v>
      </c>
      <c r="O1214" s="12">
        <f t="shared" si="159"/>
        <v>0.67682926829268297</v>
      </c>
      <c r="P1214" s="9" t="s">
        <v>30</v>
      </c>
      <c r="Q1214" s="9">
        <v>25</v>
      </c>
      <c r="R1214" s="9">
        <v>15</v>
      </c>
      <c r="S1214" s="9">
        <v>10</v>
      </c>
      <c r="T1214" s="9">
        <v>0</v>
      </c>
      <c r="U1214" s="9">
        <v>0.6</v>
      </c>
      <c r="V1214" s="8" t="s">
        <v>431</v>
      </c>
      <c r="W1214" s="11">
        <v>0.52700000000000002</v>
      </c>
      <c r="X1214" s="8">
        <v>82</v>
      </c>
      <c r="Y1214" s="8">
        <v>45</v>
      </c>
      <c r="Z1214" s="8">
        <v>24</v>
      </c>
      <c r="AA1214" s="8">
        <v>8</v>
      </c>
      <c r="AB1214" s="8">
        <v>5</v>
      </c>
      <c r="AC1214" s="9">
        <f t="shared" si="167"/>
        <v>103</v>
      </c>
      <c r="AD1214" s="12">
        <f t="shared" si="168"/>
        <v>0.62804878048780488</v>
      </c>
      <c r="AE1214" s="9" t="s">
        <v>43</v>
      </c>
      <c r="AF1214" s="8">
        <v>23</v>
      </c>
      <c r="AG1214" s="8">
        <v>16</v>
      </c>
      <c r="AH1214" s="8">
        <v>7</v>
      </c>
      <c r="AI1214" s="8">
        <v>0</v>
      </c>
      <c r="AJ1214" s="8">
        <v>0.69600000000000006</v>
      </c>
      <c r="AK1214" s="13">
        <f t="shared" si="160"/>
        <v>0.59268170731707315</v>
      </c>
      <c r="AL1214" s="13">
        <f t="shared" si="161"/>
        <v>8.4147560975609825E-2</v>
      </c>
      <c r="AM1214" s="14">
        <f t="shared" si="162"/>
        <v>13.800200000000004</v>
      </c>
    </row>
    <row r="1215" spans="1:39" x14ac:dyDescent="0.2">
      <c r="A1215" s="8"/>
      <c r="B1215" s="8" t="s">
        <v>455</v>
      </c>
      <c r="C1215" s="8" t="s">
        <v>467</v>
      </c>
      <c r="D1215" s="9">
        <v>38</v>
      </c>
      <c r="E1215" s="10" t="s">
        <v>28</v>
      </c>
      <c r="F1215" s="10" t="s">
        <v>456</v>
      </c>
      <c r="G1215" s="10" t="s">
        <v>456</v>
      </c>
      <c r="H1215" s="11">
        <v>0.52700000000000002</v>
      </c>
      <c r="I1215" s="9">
        <v>82</v>
      </c>
      <c r="J1215" s="9">
        <v>34</v>
      </c>
      <c r="K1215" s="9">
        <v>36</v>
      </c>
      <c r="L1215" s="9">
        <v>9</v>
      </c>
      <c r="M1215" s="9">
        <v>3</v>
      </c>
      <c r="N1215" s="9">
        <f t="shared" si="158"/>
        <v>80</v>
      </c>
      <c r="O1215" s="12">
        <f t="shared" si="159"/>
        <v>0.48780487804878048</v>
      </c>
      <c r="P1215" s="9" t="s">
        <v>39</v>
      </c>
      <c r="Q1215" s="9"/>
      <c r="R1215" s="9"/>
      <c r="S1215" s="9"/>
      <c r="T1215" s="9"/>
      <c r="U1215" s="9"/>
      <c r="V1215" s="8"/>
      <c r="W1215" s="11">
        <v>0.52700000000000002</v>
      </c>
      <c r="X1215" s="8">
        <v>82</v>
      </c>
      <c r="Y1215" s="8">
        <v>28</v>
      </c>
      <c r="Z1215" s="8">
        <v>40</v>
      </c>
      <c r="AA1215" s="8">
        <v>7</v>
      </c>
      <c r="AB1215" s="8">
        <v>7</v>
      </c>
      <c r="AC1215" s="9">
        <f t="shared" si="167"/>
        <v>70</v>
      </c>
      <c r="AD1215" s="12">
        <f t="shared" si="168"/>
        <v>0.42682926829268292</v>
      </c>
      <c r="AE1215" s="9" t="s">
        <v>35</v>
      </c>
      <c r="AF1215" s="8"/>
      <c r="AG1215" s="8"/>
      <c r="AH1215" s="8"/>
      <c r="AI1215" s="8"/>
      <c r="AJ1215" s="8"/>
      <c r="AK1215" s="13">
        <f t="shared" si="160"/>
        <v>0.46188902439024393</v>
      </c>
      <c r="AL1215" s="13">
        <f t="shared" si="161"/>
        <v>2.5915853658536547E-2</v>
      </c>
      <c r="AM1215" s="14">
        <f t="shared" si="162"/>
        <v>4.2501999999999924</v>
      </c>
    </row>
    <row r="1216" spans="1:39" x14ac:dyDescent="0.2">
      <c r="A1216" s="8"/>
      <c r="B1216" s="8" t="s">
        <v>357</v>
      </c>
      <c r="C1216" s="8" t="s">
        <v>467</v>
      </c>
      <c r="D1216" s="9">
        <v>51</v>
      </c>
      <c r="E1216" s="10" t="s">
        <v>28</v>
      </c>
      <c r="F1216" s="10" t="s">
        <v>247</v>
      </c>
      <c r="G1216" s="10" t="s">
        <v>247</v>
      </c>
      <c r="H1216" s="11">
        <v>0.52700000000000002</v>
      </c>
      <c r="I1216" s="9">
        <v>65</v>
      </c>
      <c r="J1216" s="9">
        <v>17</v>
      </c>
      <c r="K1216" s="9">
        <v>40</v>
      </c>
      <c r="L1216" s="9">
        <v>5</v>
      </c>
      <c r="M1216" s="9">
        <v>3</v>
      </c>
      <c r="N1216" s="9">
        <f t="shared" si="158"/>
        <v>42</v>
      </c>
      <c r="O1216" s="12">
        <f t="shared" si="159"/>
        <v>0.32307692307692309</v>
      </c>
      <c r="P1216" s="9" t="s">
        <v>72</v>
      </c>
      <c r="Q1216" s="9"/>
      <c r="R1216" s="9"/>
      <c r="S1216" s="9"/>
      <c r="T1216" s="9"/>
      <c r="U1216" s="9"/>
      <c r="V1216" s="8"/>
      <c r="W1216" s="11">
        <v>0.52700000000000002</v>
      </c>
      <c r="X1216" s="8">
        <v>82</v>
      </c>
      <c r="Y1216" s="8">
        <v>24</v>
      </c>
      <c r="Z1216" s="8">
        <v>48</v>
      </c>
      <c r="AA1216" s="8">
        <v>9</v>
      </c>
      <c r="AB1216" s="8">
        <v>1</v>
      </c>
      <c r="AC1216" s="9">
        <f t="shared" si="167"/>
        <v>58</v>
      </c>
      <c r="AD1216" s="12">
        <f t="shared" si="168"/>
        <v>0.35365853658536583</v>
      </c>
      <c r="AE1216" s="9" t="s">
        <v>72</v>
      </c>
      <c r="AF1216" s="8"/>
      <c r="AG1216" s="8"/>
      <c r="AH1216" s="8"/>
      <c r="AI1216" s="8"/>
      <c r="AJ1216" s="8"/>
      <c r="AK1216" s="13">
        <f t="shared" si="160"/>
        <v>0.41432804878048779</v>
      </c>
      <c r="AL1216" s="13">
        <f t="shared" si="161"/>
        <v>-9.1251125703564695E-2</v>
      </c>
      <c r="AM1216" s="14">
        <f t="shared" si="162"/>
        <v>-11.86264634146341</v>
      </c>
    </row>
    <row r="1217" spans="1:39" x14ac:dyDescent="0.2">
      <c r="A1217" s="8"/>
      <c r="B1217" s="8" t="s">
        <v>361</v>
      </c>
      <c r="C1217" s="8" t="s">
        <v>467</v>
      </c>
      <c r="D1217" s="9">
        <v>48</v>
      </c>
      <c r="E1217" s="10" t="s">
        <v>28</v>
      </c>
      <c r="F1217" s="10" t="s">
        <v>247</v>
      </c>
      <c r="G1217" s="10" t="s">
        <v>247</v>
      </c>
      <c r="H1217" s="11">
        <v>0.52700000000000002</v>
      </c>
      <c r="I1217" s="9">
        <v>17</v>
      </c>
      <c r="J1217" s="9">
        <v>4</v>
      </c>
      <c r="K1217" s="9">
        <v>11</v>
      </c>
      <c r="L1217" s="9">
        <v>2</v>
      </c>
      <c r="M1217" s="9">
        <v>0</v>
      </c>
      <c r="N1217" s="9">
        <f t="shared" si="158"/>
        <v>10</v>
      </c>
      <c r="O1217" s="12">
        <f t="shared" si="159"/>
        <v>0.29411764705882354</v>
      </c>
      <c r="P1217" s="9" t="s">
        <v>72</v>
      </c>
      <c r="Q1217" s="9"/>
      <c r="R1217" s="9"/>
      <c r="S1217" s="9"/>
      <c r="T1217" s="9"/>
      <c r="U1217" s="9"/>
      <c r="V1217" s="8"/>
      <c r="W1217" s="11">
        <v>0.52700000000000002</v>
      </c>
      <c r="X1217" s="8">
        <v>82</v>
      </c>
      <c r="Y1217" s="8">
        <v>24</v>
      </c>
      <c r="Z1217" s="8">
        <v>48</v>
      </c>
      <c r="AA1217" s="8">
        <v>9</v>
      </c>
      <c r="AB1217" s="8">
        <v>1</v>
      </c>
      <c r="AC1217" s="9">
        <f t="shared" si="167"/>
        <v>58</v>
      </c>
      <c r="AD1217" s="12">
        <f t="shared" si="168"/>
        <v>0.35365853658536583</v>
      </c>
      <c r="AE1217" s="9" t="s">
        <v>72</v>
      </c>
      <c r="AF1217" s="8"/>
      <c r="AG1217" s="8"/>
      <c r="AH1217" s="8"/>
      <c r="AI1217" s="8"/>
      <c r="AJ1217" s="8"/>
      <c r="AK1217" s="13">
        <f t="shared" si="160"/>
        <v>0.41432804878048779</v>
      </c>
      <c r="AL1217" s="13">
        <f t="shared" si="161"/>
        <v>-0.12021040172166425</v>
      </c>
      <c r="AM1217" s="14">
        <f t="shared" si="162"/>
        <v>-4.0871536585365842</v>
      </c>
    </row>
    <row r="1218" spans="1:39" x14ac:dyDescent="0.2">
      <c r="A1218" s="8"/>
      <c r="B1218" s="8" t="s">
        <v>422</v>
      </c>
      <c r="C1218" s="8" t="s">
        <v>467</v>
      </c>
      <c r="D1218" s="9">
        <v>50</v>
      </c>
      <c r="E1218" s="10" t="s">
        <v>28</v>
      </c>
      <c r="F1218" s="10" t="s">
        <v>92</v>
      </c>
      <c r="G1218" s="10" t="s">
        <v>92</v>
      </c>
      <c r="H1218" s="11">
        <v>0.52700000000000002</v>
      </c>
      <c r="I1218" s="9">
        <v>82</v>
      </c>
      <c r="J1218" s="9">
        <v>33</v>
      </c>
      <c r="K1218" s="9">
        <v>43</v>
      </c>
      <c r="L1218" s="9">
        <v>5</v>
      </c>
      <c r="M1218" s="9">
        <v>1</v>
      </c>
      <c r="N1218" s="9">
        <f t="shared" si="158"/>
        <v>72</v>
      </c>
      <c r="O1218" s="12">
        <f t="shared" si="159"/>
        <v>0.43902439024390244</v>
      </c>
      <c r="P1218" s="9" t="s">
        <v>35</v>
      </c>
      <c r="Q1218" s="9"/>
      <c r="R1218" s="9"/>
      <c r="S1218" s="9"/>
      <c r="T1218" s="9"/>
      <c r="U1218" s="9"/>
      <c r="V1218" s="8"/>
      <c r="W1218" s="11">
        <v>0.52700000000000002</v>
      </c>
      <c r="X1218" s="8">
        <v>82</v>
      </c>
      <c r="Y1218" s="8">
        <v>29</v>
      </c>
      <c r="Z1218" s="8">
        <v>38</v>
      </c>
      <c r="AA1218" s="8">
        <v>12</v>
      </c>
      <c r="AB1218" s="8">
        <v>3</v>
      </c>
      <c r="AC1218" s="9">
        <f t="shared" si="167"/>
        <v>73</v>
      </c>
      <c r="AD1218" s="12">
        <f t="shared" si="168"/>
        <v>0.4451219512195122</v>
      </c>
      <c r="AE1218" s="9" t="s">
        <v>35</v>
      </c>
      <c r="AF1218" s="8"/>
      <c r="AG1218" s="8"/>
      <c r="AH1218" s="8"/>
      <c r="AI1218" s="8"/>
      <c r="AJ1218" s="8"/>
      <c r="AK1218" s="13">
        <f t="shared" si="160"/>
        <v>0.47377926829268291</v>
      </c>
      <c r="AL1218" s="13">
        <f t="shared" si="161"/>
        <v>-3.4754878048780469E-2</v>
      </c>
      <c r="AM1218" s="14">
        <f t="shared" si="162"/>
        <v>-5.6997999999999962</v>
      </c>
    </row>
    <row r="1219" spans="1:39" x14ac:dyDescent="0.2">
      <c r="A1219" s="8"/>
      <c r="B1219" s="8" t="s">
        <v>371</v>
      </c>
      <c r="C1219" s="8" t="s">
        <v>467</v>
      </c>
      <c r="D1219" s="9">
        <v>48</v>
      </c>
      <c r="E1219" s="10" t="s">
        <v>28</v>
      </c>
      <c r="F1219" s="10" t="s">
        <v>409</v>
      </c>
      <c r="G1219" s="10" t="s">
        <v>409</v>
      </c>
      <c r="H1219" s="11">
        <v>0.52700000000000002</v>
      </c>
      <c r="I1219" s="9">
        <v>82</v>
      </c>
      <c r="J1219" s="9">
        <v>48</v>
      </c>
      <c r="K1219" s="9">
        <v>21</v>
      </c>
      <c r="L1219" s="9">
        <v>9</v>
      </c>
      <c r="M1219" s="9">
        <v>4</v>
      </c>
      <c r="N1219" s="9">
        <f t="shared" ref="N1219:N1282" si="169">2*J1219+L1219+M1219</f>
        <v>109</v>
      </c>
      <c r="O1219" s="12">
        <f t="shared" ref="O1219:O1282" si="170">N1219/SUM(J1219:M1219)/2</f>
        <v>0.66463414634146345</v>
      </c>
      <c r="P1219" s="9" t="s">
        <v>30</v>
      </c>
      <c r="Q1219" s="9">
        <v>4</v>
      </c>
      <c r="R1219" s="9">
        <v>0</v>
      </c>
      <c r="S1219" s="9">
        <v>4</v>
      </c>
      <c r="T1219" s="9">
        <v>0</v>
      </c>
      <c r="U1219" s="9">
        <v>0</v>
      </c>
      <c r="V1219" s="8"/>
      <c r="W1219" s="11">
        <v>0.52700000000000002</v>
      </c>
      <c r="X1219" s="8">
        <v>82</v>
      </c>
      <c r="Y1219" s="8">
        <v>41</v>
      </c>
      <c r="Z1219" s="8">
        <v>28</v>
      </c>
      <c r="AA1219" s="8">
        <v>11</v>
      </c>
      <c r="AB1219" s="8">
        <v>2</v>
      </c>
      <c r="AC1219" s="9">
        <f t="shared" si="167"/>
        <v>95</v>
      </c>
      <c r="AD1219" s="12">
        <f t="shared" si="168"/>
        <v>0.57926829268292679</v>
      </c>
      <c r="AE1219" s="9" t="s">
        <v>43</v>
      </c>
      <c r="AF1219" s="8">
        <v>6</v>
      </c>
      <c r="AG1219" s="8">
        <v>2</v>
      </c>
      <c r="AH1219" s="8">
        <v>4</v>
      </c>
      <c r="AI1219" s="8">
        <v>0</v>
      </c>
      <c r="AJ1219" s="8">
        <v>0.33300000000000002</v>
      </c>
      <c r="AK1219" s="13">
        <f t="shared" ref="AK1219:AK1282" si="171">IF(X1219&lt;&gt;" ",(AD1219-$AO$1*(AD1219-W1219))*(H1219/W1219),$AO$2)</f>
        <v>0.56097439024390239</v>
      </c>
      <c r="AL1219" s="13">
        <f t="shared" ref="AL1219:AL1282" si="172">O1219-AK1219</f>
        <v>0.10365975609756106</v>
      </c>
      <c r="AM1219" s="14">
        <f t="shared" ref="AM1219:AM1282" si="173">N1219-AK1219*I1219*2</f>
        <v>17.000200000000007</v>
      </c>
    </row>
    <row r="1220" spans="1:39" x14ac:dyDescent="0.2">
      <c r="A1220" s="8"/>
      <c r="B1220" s="8" t="s">
        <v>475</v>
      </c>
      <c r="C1220" s="8" t="s">
        <v>467</v>
      </c>
      <c r="D1220" s="9">
        <v>48</v>
      </c>
      <c r="E1220" s="10" t="s">
        <v>28</v>
      </c>
      <c r="F1220" s="10" t="s">
        <v>207</v>
      </c>
      <c r="G1220" s="10" t="s">
        <v>207</v>
      </c>
      <c r="H1220" s="11">
        <v>0.52700000000000002</v>
      </c>
      <c r="I1220" s="9">
        <v>54</v>
      </c>
      <c r="J1220" s="9">
        <v>31</v>
      </c>
      <c r="K1220" s="9">
        <v>13</v>
      </c>
      <c r="L1220" s="9">
        <v>7</v>
      </c>
      <c r="M1220" s="9">
        <v>3</v>
      </c>
      <c r="N1220" s="9">
        <f t="shared" si="169"/>
        <v>72</v>
      </c>
      <c r="O1220" s="12">
        <f t="shared" si="170"/>
        <v>0.66666666666666663</v>
      </c>
      <c r="P1220" s="9" t="s">
        <v>43</v>
      </c>
      <c r="Q1220" s="9">
        <v>6</v>
      </c>
      <c r="R1220" s="9">
        <v>2</v>
      </c>
      <c r="S1220" s="9">
        <v>4</v>
      </c>
      <c r="T1220" s="9">
        <v>0</v>
      </c>
      <c r="U1220" s="9">
        <v>0.33300000000000002</v>
      </c>
      <c r="V1220" s="8"/>
      <c r="W1220" s="11">
        <v>0.52700000000000002</v>
      </c>
      <c r="X1220" s="8">
        <v>82</v>
      </c>
      <c r="Y1220" s="8">
        <v>45</v>
      </c>
      <c r="Z1220" s="8">
        <v>22</v>
      </c>
      <c r="AA1220" s="8">
        <v>12</v>
      </c>
      <c r="AB1220" s="8">
        <v>3</v>
      </c>
      <c r="AC1220" s="9">
        <f t="shared" si="167"/>
        <v>105</v>
      </c>
      <c r="AD1220" s="12">
        <f t="shared" si="168"/>
        <v>0.6402439024390244</v>
      </c>
      <c r="AE1220" s="9" t="s">
        <v>30</v>
      </c>
      <c r="AF1220" s="8">
        <v>18</v>
      </c>
      <c r="AG1220" s="8">
        <v>11</v>
      </c>
      <c r="AH1220" s="8">
        <v>7</v>
      </c>
      <c r="AI1220" s="8">
        <v>0</v>
      </c>
      <c r="AJ1220" s="8">
        <v>0.61099999999999999</v>
      </c>
      <c r="AK1220" s="13">
        <f t="shared" si="171"/>
        <v>0.60060853658536584</v>
      </c>
      <c r="AL1220" s="13">
        <f t="shared" si="172"/>
        <v>6.6058130081300792E-2</v>
      </c>
      <c r="AM1220" s="14">
        <f t="shared" si="173"/>
        <v>7.1342780487804873</v>
      </c>
    </row>
    <row r="1221" spans="1:39" x14ac:dyDescent="0.2">
      <c r="A1221" s="8"/>
      <c r="B1221" s="8" t="s">
        <v>366</v>
      </c>
      <c r="C1221" s="8" t="s">
        <v>467</v>
      </c>
      <c r="D1221" s="9">
        <v>49</v>
      </c>
      <c r="E1221" s="10" t="s">
        <v>28</v>
      </c>
      <c r="F1221" s="10" t="s">
        <v>207</v>
      </c>
      <c r="G1221" s="10" t="s">
        <v>207</v>
      </c>
      <c r="H1221" s="11">
        <v>0.52700000000000002</v>
      </c>
      <c r="I1221" s="9">
        <v>28</v>
      </c>
      <c r="J1221" s="9">
        <v>12</v>
      </c>
      <c r="K1221" s="9">
        <v>12</v>
      </c>
      <c r="L1221" s="9">
        <v>4</v>
      </c>
      <c r="M1221" s="9">
        <v>0</v>
      </c>
      <c r="N1221" s="9">
        <f t="shared" si="169"/>
        <v>28</v>
      </c>
      <c r="O1221" s="12">
        <f t="shared" si="170"/>
        <v>0.5</v>
      </c>
      <c r="P1221" s="9" t="s">
        <v>43</v>
      </c>
      <c r="Q1221" s="9"/>
      <c r="R1221" s="9"/>
      <c r="S1221" s="9"/>
      <c r="T1221" s="9"/>
      <c r="U1221" s="9"/>
      <c r="V1221" s="8"/>
      <c r="W1221" s="11">
        <v>0.52700000000000002</v>
      </c>
      <c r="X1221" s="8">
        <v>82</v>
      </c>
      <c r="Y1221" s="8">
        <v>45</v>
      </c>
      <c r="Z1221" s="8">
        <v>22</v>
      </c>
      <c r="AA1221" s="8">
        <v>12</v>
      </c>
      <c r="AB1221" s="8">
        <v>3</v>
      </c>
      <c r="AC1221" s="9">
        <f t="shared" si="167"/>
        <v>105</v>
      </c>
      <c r="AD1221" s="12">
        <f t="shared" si="168"/>
        <v>0.6402439024390244</v>
      </c>
      <c r="AE1221" s="9" t="s">
        <v>30</v>
      </c>
      <c r="AF1221" s="8">
        <v>18</v>
      </c>
      <c r="AG1221" s="8">
        <v>11</v>
      </c>
      <c r="AH1221" s="8">
        <v>7</v>
      </c>
      <c r="AI1221" s="8">
        <v>0</v>
      </c>
      <c r="AJ1221" s="8">
        <v>0.61099999999999999</v>
      </c>
      <c r="AK1221" s="13">
        <f t="shared" si="171"/>
        <v>0.60060853658536584</v>
      </c>
      <c r="AL1221" s="13">
        <f t="shared" si="172"/>
        <v>-0.10060853658536584</v>
      </c>
      <c r="AM1221" s="14">
        <f t="shared" si="173"/>
        <v>-5.6340780487804878</v>
      </c>
    </row>
    <row r="1222" spans="1:39" x14ac:dyDescent="0.2">
      <c r="A1222" s="8"/>
      <c r="B1222" s="8" t="s">
        <v>465</v>
      </c>
      <c r="C1222" s="8" t="s">
        <v>467</v>
      </c>
      <c r="D1222" s="9">
        <v>42</v>
      </c>
      <c r="E1222" s="10" t="s">
        <v>28</v>
      </c>
      <c r="F1222" s="10" t="s">
        <v>313</v>
      </c>
      <c r="G1222" s="10" t="s">
        <v>313</v>
      </c>
      <c r="H1222" s="11">
        <v>0.52700000000000002</v>
      </c>
      <c r="I1222" s="9">
        <v>82</v>
      </c>
      <c r="J1222" s="9">
        <v>35</v>
      </c>
      <c r="K1222" s="9">
        <v>27</v>
      </c>
      <c r="L1222" s="9">
        <v>17</v>
      </c>
      <c r="M1222" s="9">
        <v>3</v>
      </c>
      <c r="N1222" s="9">
        <f t="shared" si="169"/>
        <v>90</v>
      </c>
      <c r="O1222" s="12">
        <f t="shared" si="170"/>
        <v>0.54878048780487809</v>
      </c>
      <c r="P1222" s="9" t="s">
        <v>35</v>
      </c>
      <c r="Q1222" s="9"/>
      <c r="R1222" s="9"/>
      <c r="S1222" s="9"/>
      <c r="T1222" s="9"/>
      <c r="U1222" s="9"/>
      <c r="V1222" s="8"/>
      <c r="W1222" s="11">
        <v>0.52700000000000002</v>
      </c>
      <c r="X1222" s="8">
        <v>82</v>
      </c>
      <c r="Y1222" s="8">
        <v>39</v>
      </c>
      <c r="Z1222" s="8">
        <v>31</v>
      </c>
      <c r="AA1222" s="8">
        <v>8</v>
      </c>
      <c r="AB1222" s="8">
        <v>4</v>
      </c>
      <c r="AC1222" s="9">
        <f t="shared" si="167"/>
        <v>90</v>
      </c>
      <c r="AD1222" s="12">
        <f t="shared" si="168"/>
        <v>0.54878048780487809</v>
      </c>
      <c r="AE1222" s="9" t="s">
        <v>39</v>
      </c>
      <c r="AF1222" s="8">
        <v>5</v>
      </c>
      <c r="AG1222" s="8">
        <v>1</v>
      </c>
      <c r="AH1222" s="8">
        <v>4</v>
      </c>
      <c r="AI1222" s="8">
        <v>0</v>
      </c>
      <c r="AJ1222" s="8">
        <v>0.2</v>
      </c>
      <c r="AK1222" s="13">
        <f t="shared" si="171"/>
        <v>0.54115731707317072</v>
      </c>
      <c r="AL1222" s="13">
        <f t="shared" si="172"/>
        <v>7.6231707317073738E-3</v>
      </c>
      <c r="AM1222" s="14">
        <f t="shared" si="173"/>
        <v>1.2502000000000066</v>
      </c>
    </row>
    <row r="1223" spans="1:39" x14ac:dyDescent="0.2">
      <c r="A1223" s="8"/>
      <c r="B1223" s="8" t="s">
        <v>476</v>
      </c>
      <c r="C1223" s="8" t="s">
        <v>467</v>
      </c>
      <c r="D1223" s="9">
        <v>51</v>
      </c>
      <c r="E1223" s="10" t="s">
        <v>28</v>
      </c>
      <c r="F1223" s="10" t="s">
        <v>208</v>
      </c>
      <c r="G1223" s="10" t="s">
        <v>208</v>
      </c>
      <c r="H1223" s="11">
        <v>0.52700000000000002</v>
      </c>
      <c r="I1223" s="9">
        <v>82</v>
      </c>
      <c r="J1223" s="9">
        <v>42</v>
      </c>
      <c r="K1223" s="9">
        <v>28</v>
      </c>
      <c r="L1223" s="9">
        <v>9</v>
      </c>
      <c r="M1223" s="9">
        <v>3</v>
      </c>
      <c r="N1223" s="9">
        <f t="shared" si="169"/>
        <v>96</v>
      </c>
      <c r="O1223" s="12">
        <f t="shared" si="170"/>
        <v>0.58536585365853655</v>
      </c>
      <c r="P1223" s="9" t="s">
        <v>39</v>
      </c>
      <c r="Q1223" s="9">
        <v>18</v>
      </c>
      <c r="R1223" s="9">
        <v>9</v>
      </c>
      <c r="S1223" s="9">
        <v>9</v>
      </c>
      <c r="T1223" s="9">
        <v>0</v>
      </c>
      <c r="U1223" s="9">
        <v>0.5</v>
      </c>
      <c r="V1223" s="8"/>
      <c r="W1223" s="11">
        <v>0.52700000000000002</v>
      </c>
      <c r="X1223" s="8">
        <v>82</v>
      </c>
      <c r="Y1223" s="8">
        <v>37</v>
      </c>
      <c r="Z1223" s="8">
        <v>31</v>
      </c>
      <c r="AA1223" s="8">
        <v>8</v>
      </c>
      <c r="AB1223" s="8">
        <v>6</v>
      </c>
      <c r="AC1223" s="9">
        <f t="shared" si="167"/>
        <v>88</v>
      </c>
      <c r="AD1223" s="12">
        <f t="shared" si="168"/>
        <v>0.53658536585365857</v>
      </c>
      <c r="AE1223" s="9" t="s">
        <v>39</v>
      </c>
      <c r="AF1223" s="8">
        <v>11</v>
      </c>
      <c r="AG1223" s="8">
        <v>6</v>
      </c>
      <c r="AH1223" s="8">
        <v>5</v>
      </c>
      <c r="AI1223" s="8">
        <v>0</v>
      </c>
      <c r="AJ1223" s="8">
        <v>0.54500000000000004</v>
      </c>
      <c r="AK1223" s="13">
        <f t="shared" si="171"/>
        <v>0.53323048780487803</v>
      </c>
      <c r="AL1223" s="13">
        <f t="shared" si="172"/>
        <v>5.2135365853658522E-2</v>
      </c>
      <c r="AM1223" s="14">
        <f t="shared" si="173"/>
        <v>8.5502000000000038</v>
      </c>
    </row>
    <row r="1224" spans="1:39" x14ac:dyDescent="0.2">
      <c r="A1224" s="8"/>
      <c r="B1224" s="8" t="s">
        <v>406</v>
      </c>
      <c r="C1224" s="8" t="s">
        <v>467</v>
      </c>
      <c r="D1224" s="9">
        <v>42</v>
      </c>
      <c r="E1224" s="10" t="s">
        <v>28</v>
      </c>
      <c r="F1224" s="10" t="s">
        <v>402</v>
      </c>
      <c r="G1224" s="10" t="s">
        <v>402</v>
      </c>
      <c r="H1224" s="11">
        <v>0.52700000000000002</v>
      </c>
      <c r="I1224" s="9">
        <v>82</v>
      </c>
      <c r="J1224" s="9">
        <v>40</v>
      </c>
      <c r="K1224" s="9">
        <v>27</v>
      </c>
      <c r="L1224" s="9">
        <v>12</v>
      </c>
      <c r="M1224" s="9">
        <v>3</v>
      </c>
      <c r="N1224" s="9">
        <f t="shared" si="169"/>
        <v>95</v>
      </c>
      <c r="O1224" s="12">
        <f t="shared" si="170"/>
        <v>0.57926829268292679</v>
      </c>
      <c r="P1224" s="9" t="s">
        <v>43</v>
      </c>
      <c r="Q1224" s="9">
        <v>6</v>
      </c>
      <c r="R1224" s="9">
        <v>2</v>
      </c>
      <c r="S1224" s="9">
        <v>4</v>
      </c>
      <c r="T1224" s="9">
        <v>0</v>
      </c>
      <c r="U1224" s="9">
        <v>0.33300000000000002</v>
      </c>
      <c r="V1224" s="8"/>
      <c r="W1224" s="11">
        <v>0.52700000000000002</v>
      </c>
      <c r="X1224" s="8">
        <v>82</v>
      </c>
      <c r="Y1224" s="8">
        <v>35</v>
      </c>
      <c r="Z1224" s="8">
        <v>30</v>
      </c>
      <c r="AA1224" s="8">
        <v>10</v>
      </c>
      <c r="AB1224" s="8">
        <v>7</v>
      </c>
      <c r="AC1224" s="9">
        <f t="shared" si="167"/>
        <v>87</v>
      </c>
      <c r="AD1224" s="12">
        <f t="shared" si="168"/>
        <v>0.53048780487804881</v>
      </c>
      <c r="AE1224" s="9" t="s">
        <v>35</v>
      </c>
      <c r="AF1224" s="8">
        <v>12</v>
      </c>
      <c r="AG1224" s="8">
        <v>5</v>
      </c>
      <c r="AH1224" s="8">
        <v>7</v>
      </c>
      <c r="AI1224" s="8">
        <v>0</v>
      </c>
      <c r="AJ1224" s="8">
        <v>0.41699999999999998</v>
      </c>
      <c r="AK1224" s="13">
        <f t="shared" si="171"/>
        <v>0.52926707317073174</v>
      </c>
      <c r="AL1224" s="13">
        <f t="shared" si="172"/>
        <v>5.000121951219505E-2</v>
      </c>
      <c r="AM1224" s="14">
        <f t="shared" si="173"/>
        <v>8.2001999999999953</v>
      </c>
    </row>
    <row r="1225" spans="1:39" x14ac:dyDescent="0.2">
      <c r="A1225" s="8"/>
      <c r="B1225" s="8" t="s">
        <v>442</v>
      </c>
      <c r="C1225" s="8" t="s">
        <v>467</v>
      </c>
      <c r="D1225" s="9">
        <v>42</v>
      </c>
      <c r="E1225" s="10" t="s">
        <v>28</v>
      </c>
      <c r="F1225" s="10" t="s">
        <v>209</v>
      </c>
      <c r="G1225" s="10" t="s">
        <v>209</v>
      </c>
      <c r="H1225" s="11">
        <v>0.52700000000000002</v>
      </c>
      <c r="I1225" s="9">
        <v>82</v>
      </c>
      <c r="J1225" s="9">
        <v>43</v>
      </c>
      <c r="K1225" s="9">
        <v>22</v>
      </c>
      <c r="L1225" s="9">
        <v>12</v>
      </c>
      <c r="M1225" s="9">
        <v>5</v>
      </c>
      <c r="N1225" s="9">
        <f t="shared" si="169"/>
        <v>103</v>
      </c>
      <c r="O1225" s="12">
        <f t="shared" si="170"/>
        <v>0.62804878048780488</v>
      </c>
      <c r="P1225" s="9" t="s">
        <v>43</v>
      </c>
      <c r="Q1225" s="9">
        <v>15</v>
      </c>
      <c r="R1225" s="9">
        <v>9</v>
      </c>
      <c r="S1225" s="9">
        <v>6</v>
      </c>
      <c r="T1225" s="9">
        <v>0</v>
      </c>
      <c r="U1225" s="9">
        <v>0.6</v>
      </c>
      <c r="V1225" s="8"/>
      <c r="W1225" s="11">
        <v>0.52700000000000002</v>
      </c>
      <c r="X1225" s="8">
        <v>82</v>
      </c>
      <c r="Y1225" s="8">
        <v>51</v>
      </c>
      <c r="Z1225" s="8">
        <v>19</v>
      </c>
      <c r="AA1225" s="8">
        <v>11</v>
      </c>
      <c r="AB1225" s="8">
        <v>1</v>
      </c>
      <c r="AC1225" s="9">
        <f t="shared" si="167"/>
        <v>114</v>
      </c>
      <c r="AD1225" s="12">
        <f t="shared" si="168"/>
        <v>0.69512195121951215</v>
      </c>
      <c r="AE1225" s="9" t="s">
        <v>30</v>
      </c>
      <c r="AF1225" s="8">
        <v>7</v>
      </c>
      <c r="AG1225" s="8">
        <v>3</v>
      </c>
      <c r="AH1225" s="8">
        <v>4</v>
      </c>
      <c r="AI1225" s="8">
        <v>0</v>
      </c>
      <c r="AJ1225" s="8">
        <v>0.42899999999999999</v>
      </c>
      <c r="AK1225" s="13">
        <f t="shared" si="171"/>
        <v>0.63627926829268289</v>
      </c>
      <c r="AL1225" s="13">
        <f t="shared" si="172"/>
        <v>-8.2304878048780061E-3</v>
      </c>
      <c r="AM1225" s="14">
        <f t="shared" si="173"/>
        <v>-1.3497999999999877</v>
      </c>
    </row>
    <row r="1226" spans="1:39" x14ac:dyDescent="0.2">
      <c r="A1226" s="8"/>
      <c r="B1226" s="8" t="s">
        <v>464</v>
      </c>
      <c r="C1226" s="8" t="s">
        <v>467</v>
      </c>
      <c r="D1226" s="9">
        <v>42</v>
      </c>
      <c r="E1226" s="10" t="s">
        <v>28</v>
      </c>
      <c r="F1226" s="10" t="s">
        <v>411</v>
      </c>
      <c r="G1226" s="10" t="s">
        <v>411</v>
      </c>
      <c r="H1226" s="11">
        <v>0.52700000000000002</v>
      </c>
      <c r="I1226" s="9">
        <v>43</v>
      </c>
      <c r="J1226" s="9">
        <v>12</v>
      </c>
      <c r="K1226" s="9">
        <v>27</v>
      </c>
      <c r="L1226" s="9">
        <v>1</v>
      </c>
      <c r="M1226" s="9">
        <v>3</v>
      </c>
      <c r="N1226" s="9">
        <f t="shared" si="169"/>
        <v>28</v>
      </c>
      <c r="O1226" s="12">
        <f t="shared" si="170"/>
        <v>0.32558139534883723</v>
      </c>
      <c r="P1226" s="9" t="s">
        <v>72</v>
      </c>
      <c r="Q1226" s="9"/>
      <c r="R1226" s="9"/>
      <c r="S1226" s="9"/>
      <c r="T1226" s="9"/>
      <c r="U1226" s="9"/>
      <c r="V1226" s="8"/>
      <c r="W1226" s="11">
        <v>0.52700000000000002</v>
      </c>
      <c r="X1226" s="8">
        <v>82</v>
      </c>
      <c r="Y1226" s="8">
        <v>19</v>
      </c>
      <c r="Z1226" s="8">
        <v>47</v>
      </c>
      <c r="AA1226" s="8">
        <v>9</v>
      </c>
      <c r="AB1226" s="8">
        <v>7</v>
      </c>
      <c r="AC1226" s="9">
        <f t="shared" si="167"/>
        <v>54</v>
      </c>
      <c r="AD1226" s="12">
        <f t="shared" si="168"/>
        <v>0.32926829268292684</v>
      </c>
      <c r="AE1226" s="9" t="s">
        <v>35</v>
      </c>
      <c r="AF1226" s="8"/>
      <c r="AG1226" s="8"/>
      <c r="AH1226" s="8"/>
      <c r="AI1226" s="8"/>
      <c r="AJ1226" s="8"/>
      <c r="AK1226" s="13">
        <f t="shared" si="171"/>
        <v>0.39847439024390247</v>
      </c>
      <c r="AL1226" s="13">
        <f t="shared" si="172"/>
        <v>-7.2892994895065233E-2</v>
      </c>
      <c r="AM1226" s="14">
        <f t="shared" si="173"/>
        <v>-6.2687975609756137</v>
      </c>
    </row>
    <row r="1227" spans="1:39" x14ac:dyDescent="0.2">
      <c r="A1227" s="8"/>
      <c r="B1227" s="8" t="s">
        <v>466</v>
      </c>
      <c r="C1227" s="8" t="s">
        <v>467</v>
      </c>
      <c r="D1227" s="9">
        <v>39</v>
      </c>
      <c r="E1227" s="10" t="s">
        <v>28</v>
      </c>
      <c r="F1227" s="10" t="s">
        <v>411</v>
      </c>
      <c r="G1227" s="10" t="s">
        <v>411</v>
      </c>
      <c r="H1227" s="11">
        <v>0.52700000000000002</v>
      </c>
      <c r="I1227" s="9">
        <v>39</v>
      </c>
      <c r="J1227" s="9">
        <v>12</v>
      </c>
      <c r="K1227" s="9">
        <v>20</v>
      </c>
      <c r="L1227" s="9">
        <v>5</v>
      </c>
      <c r="M1227" s="9">
        <v>2</v>
      </c>
      <c r="N1227" s="9">
        <f t="shared" si="169"/>
        <v>31</v>
      </c>
      <c r="O1227" s="12">
        <f t="shared" si="170"/>
        <v>0.39743589743589741</v>
      </c>
      <c r="P1227" s="9" t="s">
        <v>72</v>
      </c>
      <c r="Q1227" s="9"/>
      <c r="R1227" s="9"/>
      <c r="S1227" s="9"/>
      <c r="T1227" s="9"/>
      <c r="U1227" s="9"/>
      <c r="V1227" s="8"/>
      <c r="W1227" s="11">
        <v>0.52700000000000002</v>
      </c>
      <c r="X1227" s="8">
        <v>82</v>
      </c>
      <c r="Y1227" s="8">
        <v>19</v>
      </c>
      <c r="Z1227" s="8">
        <v>47</v>
      </c>
      <c r="AA1227" s="8">
        <v>9</v>
      </c>
      <c r="AB1227" s="8">
        <v>7</v>
      </c>
      <c r="AC1227" s="9">
        <f t="shared" si="167"/>
        <v>54</v>
      </c>
      <c r="AD1227" s="12">
        <f t="shared" si="168"/>
        <v>0.32926829268292684</v>
      </c>
      <c r="AE1227" s="9" t="s">
        <v>35</v>
      </c>
      <c r="AF1227" s="8"/>
      <c r="AG1227" s="8"/>
      <c r="AH1227" s="8"/>
      <c r="AI1227" s="8"/>
      <c r="AJ1227" s="8"/>
      <c r="AK1227" s="13">
        <f t="shared" si="171"/>
        <v>0.39847439024390247</v>
      </c>
      <c r="AL1227" s="13">
        <f t="shared" si="172"/>
        <v>-1.0384928080050537E-3</v>
      </c>
      <c r="AM1227" s="14">
        <f t="shared" si="173"/>
        <v>-8.1002439024391748E-2</v>
      </c>
    </row>
    <row r="1228" spans="1:39" x14ac:dyDescent="0.2">
      <c r="A1228" s="8"/>
      <c r="B1228" s="8" t="s">
        <v>296</v>
      </c>
      <c r="C1228" s="8" t="s">
        <v>467</v>
      </c>
      <c r="D1228" s="9">
        <v>58</v>
      </c>
      <c r="E1228" s="10" t="s">
        <v>28</v>
      </c>
      <c r="F1228" s="10" t="s">
        <v>41</v>
      </c>
      <c r="G1228" s="10" t="s">
        <v>41</v>
      </c>
      <c r="H1228" s="11">
        <v>0.52700000000000002</v>
      </c>
      <c r="I1228" s="9">
        <v>82</v>
      </c>
      <c r="J1228" s="9">
        <v>37</v>
      </c>
      <c r="K1228" s="9">
        <v>29</v>
      </c>
      <c r="L1228" s="9">
        <v>11</v>
      </c>
      <c r="M1228" s="9">
        <v>5</v>
      </c>
      <c r="N1228" s="9">
        <f t="shared" si="169"/>
        <v>90</v>
      </c>
      <c r="O1228" s="12">
        <f t="shared" si="170"/>
        <v>0.54878048780487809</v>
      </c>
      <c r="P1228" s="9" t="s">
        <v>39</v>
      </c>
      <c r="Q1228" s="9">
        <v>11</v>
      </c>
      <c r="R1228" s="9">
        <v>7</v>
      </c>
      <c r="S1228" s="9">
        <v>4</v>
      </c>
      <c r="T1228" s="9">
        <v>0</v>
      </c>
      <c r="U1228" s="9">
        <v>0.63600000000000001</v>
      </c>
      <c r="V1228" s="8"/>
      <c r="W1228" s="11">
        <v>0.52700000000000002</v>
      </c>
      <c r="X1228" s="8">
        <v>82</v>
      </c>
      <c r="Y1228" s="8">
        <v>45</v>
      </c>
      <c r="Z1228" s="8">
        <v>27</v>
      </c>
      <c r="AA1228" s="8">
        <v>7</v>
      </c>
      <c r="AB1228" s="8">
        <v>3</v>
      </c>
      <c r="AC1228" s="9">
        <f t="shared" si="167"/>
        <v>100</v>
      </c>
      <c r="AD1228" s="12">
        <f t="shared" si="168"/>
        <v>0.6097560975609756</v>
      </c>
      <c r="AE1228" s="9" t="s">
        <v>30</v>
      </c>
      <c r="AF1228" s="8">
        <v>12</v>
      </c>
      <c r="AG1228" s="8">
        <v>6</v>
      </c>
      <c r="AH1228" s="8">
        <v>6</v>
      </c>
      <c r="AI1228" s="8">
        <v>0</v>
      </c>
      <c r="AJ1228" s="8">
        <v>0.5</v>
      </c>
      <c r="AK1228" s="13">
        <f t="shared" si="171"/>
        <v>0.58079146341463417</v>
      </c>
      <c r="AL1228" s="13">
        <f t="shared" si="172"/>
        <v>-3.2010975609756076E-2</v>
      </c>
      <c r="AM1228" s="14">
        <f t="shared" si="173"/>
        <v>-5.2498000000000076</v>
      </c>
    </row>
    <row r="1229" spans="1:39" x14ac:dyDescent="0.2">
      <c r="A1229" s="8"/>
      <c r="B1229" s="8" t="s">
        <v>424</v>
      </c>
      <c r="C1229" s="8" t="s">
        <v>467</v>
      </c>
      <c r="D1229" s="9">
        <v>39</v>
      </c>
      <c r="E1229" s="10" t="s">
        <v>28</v>
      </c>
      <c r="F1229" s="10" t="s">
        <v>233</v>
      </c>
      <c r="G1229" s="10" t="s">
        <v>233</v>
      </c>
      <c r="H1229" s="11">
        <v>0.52700000000000002</v>
      </c>
      <c r="I1229" s="9">
        <v>82</v>
      </c>
      <c r="J1229" s="9">
        <v>36</v>
      </c>
      <c r="K1229" s="9">
        <v>28</v>
      </c>
      <c r="L1229" s="9">
        <v>11</v>
      </c>
      <c r="M1229" s="9">
        <v>7</v>
      </c>
      <c r="N1229" s="9">
        <f t="shared" si="169"/>
        <v>90</v>
      </c>
      <c r="O1229" s="12">
        <f t="shared" si="170"/>
        <v>0.54878048780487809</v>
      </c>
      <c r="P1229" s="9" t="s">
        <v>39</v>
      </c>
      <c r="Q1229" s="9"/>
      <c r="R1229" s="9"/>
      <c r="S1229" s="9"/>
      <c r="T1229" s="9"/>
      <c r="U1229" s="9"/>
      <c r="V1229" s="8"/>
      <c r="W1229" s="11">
        <v>0.52700000000000002</v>
      </c>
      <c r="X1229" s="8">
        <v>82</v>
      </c>
      <c r="Y1229" s="8">
        <v>30</v>
      </c>
      <c r="Z1229" s="8">
        <v>29</v>
      </c>
      <c r="AA1229" s="8">
        <v>15</v>
      </c>
      <c r="AB1229" s="8">
        <v>8</v>
      </c>
      <c r="AC1229" s="9">
        <f t="shared" si="167"/>
        <v>83</v>
      </c>
      <c r="AD1229" s="12">
        <f t="shared" si="168"/>
        <v>0.50609756097560976</v>
      </c>
      <c r="AE1229" s="9" t="s">
        <v>39</v>
      </c>
      <c r="AF1229" s="8">
        <v>4</v>
      </c>
      <c r="AG1229" s="8">
        <v>0</v>
      </c>
      <c r="AH1229" s="8">
        <v>4</v>
      </c>
      <c r="AI1229" s="8">
        <v>0</v>
      </c>
      <c r="AJ1229" s="8">
        <v>0</v>
      </c>
      <c r="AK1229" s="13">
        <f t="shared" si="171"/>
        <v>0.51341341463414636</v>
      </c>
      <c r="AL1229" s="13">
        <f t="shared" si="172"/>
        <v>3.5367073170731733E-2</v>
      </c>
      <c r="AM1229" s="14">
        <f t="shared" si="173"/>
        <v>5.8002000000000038</v>
      </c>
    </row>
    <row r="1230" spans="1:39" x14ac:dyDescent="0.2">
      <c r="A1230" s="8"/>
      <c r="B1230" s="8" t="s">
        <v>415</v>
      </c>
      <c r="C1230" s="8" t="s">
        <v>467</v>
      </c>
      <c r="D1230" s="9">
        <v>45</v>
      </c>
      <c r="E1230" s="10" t="s">
        <v>28</v>
      </c>
      <c r="F1230" s="10" t="s">
        <v>267</v>
      </c>
      <c r="G1230" s="10" t="s">
        <v>267</v>
      </c>
      <c r="H1230" s="11">
        <v>0.52700000000000002</v>
      </c>
      <c r="I1230" s="9">
        <v>82</v>
      </c>
      <c r="J1230" s="9">
        <v>41</v>
      </c>
      <c r="K1230" s="9">
        <v>27</v>
      </c>
      <c r="L1230" s="9">
        <v>10</v>
      </c>
      <c r="M1230" s="9">
        <v>4</v>
      </c>
      <c r="N1230" s="9">
        <f t="shared" si="169"/>
        <v>96</v>
      </c>
      <c r="O1230" s="12">
        <f t="shared" si="170"/>
        <v>0.58536585365853655</v>
      </c>
      <c r="P1230" s="9" t="s">
        <v>30</v>
      </c>
      <c r="Q1230" s="9">
        <v>6</v>
      </c>
      <c r="R1230" s="9">
        <v>2</v>
      </c>
      <c r="S1230" s="9">
        <v>4</v>
      </c>
      <c r="T1230" s="9">
        <v>0</v>
      </c>
      <c r="U1230" s="9">
        <v>0.33300000000000002</v>
      </c>
      <c r="V1230" s="8"/>
      <c r="W1230" s="11">
        <v>0.52700000000000002</v>
      </c>
      <c r="X1230" s="8">
        <v>82</v>
      </c>
      <c r="Y1230" s="8">
        <v>44</v>
      </c>
      <c r="Z1230" s="8">
        <v>24</v>
      </c>
      <c r="AA1230" s="8">
        <v>12</v>
      </c>
      <c r="AB1230" s="8">
        <v>2</v>
      </c>
      <c r="AC1230" s="9">
        <f t="shared" si="167"/>
        <v>102</v>
      </c>
      <c r="AD1230" s="12">
        <f t="shared" si="168"/>
        <v>0.62195121951219512</v>
      </c>
      <c r="AE1230" s="9" t="s">
        <v>30</v>
      </c>
      <c r="AF1230" s="8">
        <v>5</v>
      </c>
      <c r="AG1230" s="8">
        <v>1</v>
      </c>
      <c r="AH1230" s="8">
        <v>4</v>
      </c>
      <c r="AI1230" s="8">
        <v>0</v>
      </c>
      <c r="AJ1230" s="8">
        <v>0.2</v>
      </c>
      <c r="AK1230" s="13">
        <f t="shared" si="171"/>
        <v>0.58871829268292686</v>
      </c>
      <c r="AL1230" s="13">
        <f t="shared" si="172"/>
        <v>-3.3524390243903079E-3</v>
      </c>
      <c r="AM1230" s="14">
        <f t="shared" si="173"/>
        <v>-0.54980000000000473</v>
      </c>
    </row>
    <row r="1231" spans="1:39" x14ac:dyDescent="0.2">
      <c r="A1231" s="8"/>
      <c r="B1231" s="8" t="s">
        <v>458</v>
      </c>
      <c r="C1231" s="8" t="s">
        <v>477</v>
      </c>
      <c r="D1231" s="9">
        <v>44</v>
      </c>
      <c r="E1231" s="10" t="s">
        <v>28</v>
      </c>
      <c r="F1231" s="10" t="s">
        <v>460</v>
      </c>
      <c r="G1231" s="10" t="s">
        <v>461</v>
      </c>
      <c r="H1231" s="11">
        <v>0.52700000000000002</v>
      </c>
      <c r="I1231" s="9">
        <v>82</v>
      </c>
      <c r="J1231" s="9">
        <v>19</v>
      </c>
      <c r="K1231" s="9">
        <v>47</v>
      </c>
      <c r="L1231" s="9">
        <v>11</v>
      </c>
      <c r="M1231" s="9">
        <v>5</v>
      </c>
      <c r="N1231" s="9">
        <f t="shared" si="169"/>
        <v>54</v>
      </c>
      <c r="O1231" s="12">
        <f t="shared" si="170"/>
        <v>0.32926829268292684</v>
      </c>
      <c r="P1231" s="9" t="s">
        <v>72</v>
      </c>
      <c r="Q1231" s="9"/>
      <c r="R1231" s="9"/>
      <c r="S1231" s="9"/>
      <c r="T1231" s="9"/>
      <c r="U1231" s="9"/>
      <c r="V1231" s="8"/>
      <c r="W1231" s="11">
        <v>0.52700000000000002</v>
      </c>
      <c r="X1231" s="8">
        <v>82</v>
      </c>
      <c r="Y1231" s="8">
        <v>23</v>
      </c>
      <c r="Z1231" s="8">
        <v>45</v>
      </c>
      <c r="AA1231" s="8">
        <v>12</v>
      </c>
      <c r="AB1231" s="8">
        <v>2</v>
      </c>
      <c r="AC1231" s="9">
        <f t="shared" si="167"/>
        <v>60</v>
      </c>
      <c r="AD1231" s="12">
        <f t="shared" si="168"/>
        <v>0.36585365853658536</v>
      </c>
      <c r="AE1231" s="9" t="s">
        <v>35</v>
      </c>
      <c r="AF1231" s="8"/>
      <c r="AG1231" s="8"/>
      <c r="AH1231" s="8"/>
      <c r="AI1231" s="8"/>
      <c r="AJ1231" s="8"/>
      <c r="AK1231" s="13">
        <f t="shared" si="171"/>
        <v>0.42225487804878048</v>
      </c>
      <c r="AL1231" s="13">
        <f t="shared" si="172"/>
        <v>-9.2986585365853636E-2</v>
      </c>
      <c r="AM1231" s="14">
        <f t="shared" si="173"/>
        <v>-15.249799999999993</v>
      </c>
    </row>
    <row r="1232" spans="1:39" x14ac:dyDescent="0.2">
      <c r="A1232" s="8"/>
      <c r="B1232" s="8" t="s">
        <v>376</v>
      </c>
      <c r="C1232" s="8" t="s">
        <v>477</v>
      </c>
      <c r="D1232" s="9">
        <v>50</v>
      </c>
      <c r="E1232" s="10" t="s">
        <v>28</v>
      </c>
      <c r="F1232" s="10" t="s">
        <v>68</v>
      </c>
      <c r="G1232" s="10" t="s">
        <v>68</v>
      </c>
      <c r="H1232" s="11">
        <v>0.52700000000000002</v>
      </c>
      <c r="I1232" s="9">
        <v>82</v>
      </c>
      <c r="J1232" s="9">
        <v>43</v>
      </c>
      <c r="K1232" s="9">
        <v>24</v>
      </c>
      <c r="L1232" s="9">
        <v>6</v>
      </c>
      <c r="M1232" s="9">
        <v>9</v>
      </c>
      <c r="N1232" s="9">
        <f t="shared" si="169"/>
        <v>101</v>
      </c>
      <c r="O1232" s="12">
        <f t="shared" si="170"/>
        <v>0.61585365853658536</v>
      </c>
      <c r="P1232" s="9" t="s">
        <v>30</v>
      </c>
      <c r="Q1232" s="9">
        <v>6</v>
      </c>
      <c r="R1232" s="9">
        <v>2</v>
      </c>
      <c r="S1232" s="9">
        <v>4</v>
      </c>
      <c r="T1232" s="9">
        <v>0</v>
      </c>
      <c r="U1232" s="9">
        <v>0.33300000000000002</v>
      </c>
      <c r="V1232" s="8"/>
      <c r="W1232" s="11">
        <v>0.52700000000000002</v>
      </c>
      <c r="X1232" s="8">
        <v>82</v>
      </c>
      <c r="Y1232" s="8">
        <v>36</v>
      </c>
      <c r="Z1232" s="8">
        <v>30</v>
      </c>
      <c r="AA1232" s="8">
        <v>8</v>
      </c>
      <c r="AB1232" s="8">
        <v>8</v>
      </c>
      <c r="AC1232" s="9">
        <f t="shared" si="167"/>
        <v>88</v>
      </c>
      <c r="AD1232" s="12">
        <f t="shared" si="168"/>
        <v>0.53658536585365857</v>
      </c>
      <c r="AE1232" s="9" t="s">
        <v>35</v>
      </c>
      <c r="AF1232" s="8"/>
      <c r="AG1232" s="8"/>
      <c r="AH1232" s="8"/>
      <c r="AI1232" s="8"/>
      <c r="AJ1232" s="8"/>
      <c r="AK1232" s="13">
        <f t="shared" si="171"/>
        <v>0.53323048780487803</v>
      </c>
      <c r="AL1232" s="13">
        <f t="shared" si="172"/>
        <v>8.2623170731707329E-2</v>
      </c>
      <c r="AM1232" s="14">
        <f t="shared" si="173"/>
        <v>13.550200000000004</v>
      </c>
    </row>
    <row r="1233" spans="1:39" x14ac:dyDescent="0.2">
      <c r="A1233" s="8"/>
      <c r="B1233" s="8" t="s">
        <v>445</v>
      </c>
      <c r="C1233" s="8" t="s">
        <v>477</v>
      </c>
      <c r="D1233" s="9">
        <v>41</v>
      </c>
      <c r="E1233" s="10" t="s">
        <v>28</v>
      </c>
      <c r="F1233" s="10" t="s">
        <v>225</v>
      </c>
      <c r="G1233" s="10" t="s">
        <v>225</v>
      </c>
      <c r="H1233" s="11">
        <v>0.52700000000000002</v>
      </c>
      <c r="I1233" s="9">
        <v>82</v>
      </c>
      <c r="J1233" s="9">
        <v>35</v>
      </c>
      <c r="K1233" s="9">
        <v>35</v>
      </c>
      <c r="L1233" s="9">
        <v>11</v>
      </c>
      <c r="M1233" s="9">
        <v>1</v>
      </c>
      <c r="N1233" s="9">
        <f t="shared" si="169"/>
        <v>82</v>
      </c>
      <c r="O1233" s="12">
        <f t="shared" si="170"/>
        <v>0.5</v>
      </c>
      <c r="P1233" s="9" t="s">
        <v>72</v>
      </c>
      <c r="Q1233" s="9"/>
      <c r="R1233" s="9"/>
      <c r="S1233" s="9"/>
      <c r="T1233" s="9"/>
      <c r="U1233" s="9"/>
      <c r="V1233" s="8"/>
      <c r="W1233" s="11">
        <v>0.52700000000000002</v>
      </c>
      <c r="X1233" s="8">
        <v>82</v>
      </c>
      <c r="Y1233" s="8">
        <v>46</v>
      </c>
      <c r="Z1233" s="8">
        <v>30</v>
      </c>
      <c r="AA1233" s="8">
        <v>5</v>
      </c>
      <c r="AB1233" s="8">
        <v>1</v>
      </c>
      <c r="AC1233" s="9">
        <f t="shared" si="167"/>
        <v>98</v>
      </c>
      <c r="AD1233" s="12">
        <f t="shared" si="168"/>
        <v>0.59756097560975607</v>
      </c>
      <c r="AE1233" s="9" t="s">
        <v>43</v>
      </c>
      <c r="AF1233" s="8">
        <v>13</v>
      </c>
      <c r="AG1233" s="8">
        <v>7</v>
      </c>
      <c r="AH1233" s="8">
        <v>6</v>
      </c>
      <c r="AI1233" s="8">
        <v>0</v>
      </c>
      <c r="AJ1233" s="8">
        <v>0.53800000000000003</v>
      </c>
      <c r="AK1233" s="13">
        <f t="shared" si="171"/>
        <v>0.57286463414634148</v>
      </c>
      <c r="AL1233" s="13">
        <f t="shared" si="172"/>
        <v>-7.2864634146341478E-2</v>
      </c>
      <c r="AM1233" s="14">
        <f t="shared" si="173"/>
        <v>-11.949799999999996</v>
      </c>
    </row>
    <row r="1234" spans="1:39" x14ac:dyDescent="0.2">
      <c r="A1234" s="8"/>
      <c r="B1234" s="8" t="s">
        <v>432</v>
      </c>
      <c r="C1234" s="8" t="s">
        <v>477</v>
      </c>
      <c r="D1234" s="9">
        <v>35</v>
      </c>
      <c r="E1234" s="10" t="s">
        <v>28</v>
      </c>
      <c r="F1234" s="10" t="s">
        <v>305</v>
      </c>
      <c r="G1234" s="10" t="s">
        <v>305</v>
      </c>
      <c r="H1234" s="11">
        <v>0.52700000000000002</v>
      </c>
      <c r="I1234" s="9">
        <v>82</v>
      </c>
      <c r="J1234" s="9">
        <v>35</v>
      </c>
      <c r="K1234" s="9">
        <v>26</v>
      </c>
      <c r="L1234" s="9">
        <v>16</v>
      </c>
      <c r="M1234" s="9">
        <v>5</v>
      </c>
      <c r="N1234" s="9">
        <f t="shared" si="169"/>
        <v>91</v>
      </c>
      <c r="O1234" s="12">
        <f t="shared" si="170"/>
        <v>0.55487804878048785</v>
      </c>
      <c r="P1234" s="9" t="s">
        <v>30</v>
      </c>
      <c r="Q1234" s="9">
        <v>23</v>
      </c>
      <c r="R1234" s="9">
        <v>13</v>
      </c>
      <c r="S1234" s="9">
        <v>10</v>
      </c>
      <c r="T1234" s="9">
        <v>0</v>
      </c>
      <c r="U1234" s="9">
        <v>0.56500000000000006</v>
      </c>
      <c r="V1234" s="8" t="s">
        <v>431</v>
      </c>
      <c r="W1234" s="11">
        <v>0.52700000000000002</v>
      </c>
      <c r="X1234" s="8">
        <v>82</v>
      </c>
      <c r="Y1234" s="8">
        <v>38</v>
      </c>
      <c r="Z1234" s="8">
        <v>32</v>
      </c>
      <c r="AA1234" s="8">
        <v>9</v>
      </c>
      <c r="AB1234" s="8">
        <v>3</v>
      </c>
      <c r="AC1234" s="9">
        <f t="shared" si="167"/>
        <v>88</v>
      </c>
      <c r="AD1234" s="12">
        <f t="shared" si="168"/>
        <v>0.53658536585365857</v>
      </c>
      <c r="AE1234" s="9" t="s">
        <v>43</v>
      </c>
      <c r="AF1234" s="8">
        <v>6</v>
      </c>
      <c r="AG1234" s="8">
        <v>2</v>
      </c>
      <c r="AH1234" s="8">
        <v>4</v>
      </c>
      <c r="AI1234" s="8">
        <v>0</v>
      </c>
      <c r="AJ1234" s="8">
        <v>0.33300000000000002</v>
      </c>
      <c r="AK1234" s="13">
        <f t="shared" si="171"/>
        <v>0.53323048780487803</v>
      </c>
      <c r="AL1234" s="13">
        <f t="shared" si="172"/>
        <v>2.1647560975609825E-2</v>
      </c>
      <c r="AM1234" s="14">
        <f t="shared" si="173"/>
        <v>3.5502000000000038</v>
      </c>
    </row>
    <row r="1235" spans="1:39" x14ac:dyDescent="0.2">
      <c r="A1235" s="8"/>
      <c r="B1235" s="8" t="s">
        <v>405</v>
      </c>
      <c r="C1235" s="8" t="s">
        <v>477</v>
      </c>
      <c r="D1235" s="9">
        <v>54</v>
      </c>
      <c r="E1235" s="10" t="s">
        <v>28</v>
      </c>
      <c r="F1235" s="10" t="s">
        <v>468</v>
      </c>
      <c r="G1235" s="10" t="s">
        <v>468</v>
      </c>
      <c r="H1235" s="11">
        <v>0.52700000000000002</v>
      </c>
      <c r="I1235" s="9">
        <v>82</v>
      </c>
      <c r="J1235" s="9">
        <v>22</v>
      </c>
      <c r="K1235" s="9">
        <v>47</v>
      </c>
      <c r="L1235" s="9">
        <v>8</v>
      </c>
      <c r="M1235" s="9">
        <v>5</v>
      </c>
      <c r="N1235" s="9">
        <f t="shared" si="169"/>
        <v>57</v>
      </c>
      <c r="O1235" s="12">
        <f t="shared" si="170"/>
        <v>0.34756097560975607</v>
      </c>
      <c r="P1235" s="9" t="s">
        <v>72</v>
      </c>
      <c r="Q1235" s="9"/>
      <c r="R1235" s="9"/>
      <c r="S1235" s="9"/>
      <c r="T1235" s="9"/>
      <c r="U1235" s="9"/>
      <c r="V1235" s="8"/>
      <c r="W1235" s="11">
        <v>0.52700000000000002</v>
      </c>
      <c r="X1235" s="8">
        <v>82</v>
      </c>
      <c r="Y1235" s="8">
        <v>28</v>
      </c>
      <c r="Z1235" s="8">
        <v>39</v>
      </c>
      <c r="AA1235" s="8">
        <v>9</v>
      </c>
      <c r="AB1235" s="8">
        <v>6</v>
      </c>
      <c r="AC1235" s="9">
        <f t="shared" si="167"/>
        <v>71</v>
      </c>
      <c r="AD1235" s="12">
        <f t="shared" si="168"/>
        <v>0.43292682926829268</v>
      </c>
      <c r="AE1235" s="9" t="s">
        <v>72</v>
      </c>
      <c r="AF1235" s="8"/>
      <c r="AG1235" s="8"/>
      <c r="AH1235" s="8"/>
      <c r="AI1235" s="8"/>
      <c r="AJ1235" s="8"/>
      <c r="AK1235" s="13">
        <f t="shared" si="171"/>
        <v>0.46585243902439022</v>
      </c>
      <c r="AL1235" s="13">
        <f t="shared" si="172"/>
        <v>-0.11829146341463415</v>
      </c>
      <c r="AM1235" s="14">
        <f t="shared" si="173"/>
        <v>-19.399799999999999</v>
      </c>
    </row>
    <row r="1236" spans="1:39" x14ac:dyDescent="0.2">
      <c r="A1236" s="8"/>
      <c r="B1236" s="8" t="s">
        <v>469</v>
      </c>
      <c r="C1236" s="8" t="s">
        <v>477</v>
      </c>
      <c r="D1236" s="9">
        <v>40</v>
      </c>
      <c r="E1236" s="10" t="s">
        <v>28</v>
      </c>
      <c r="F1236" s="10" t="s">
        <v>240</v>
      </c>
      <c r="G1236" s="10" t="s">
        <v>240</v>
      </c>
      <c r="H1236" s="11">
        <v>0.52700000000000002</v>
      </c>
      <c r="I1236" s="9">
        <v>82</v>
      </c>
      <c r="J1236" s="9">
        <v>32</v>
      </c>
      <c r="K1236" s="9">
        <v>35</v>
      </c>
      <c r="L1236" s="9">
        <v>12</v>
      </c>
      <c r="M1236" s="9">
        <v>3</v>
      </c>
      <c r="N1236" s="9">
        <f t="shared" si="169"/>
        <v>79</v>
      </c>
      <c r="O1236" s="12">
        <f t="shared" si="170"/>
        <v>0.48170731707317072</v>
      </c>
      <c r="P1236" s="9" t="s">
        <v>35</v>
      </c>
      <c r="Q1236" s="9"/>
      <c r="R1236" s="9"/>
      <c r="S1236" s="9"/>
      <c r="T1236" s="9"/>
      <c r="U1236" s="9"/>
      <c r="V1236" s="8"/>
      <c r="W1236" s="11">
        <v>0.52700000000000002</v>
      </c>
      <c r="X1236" s="8">
        <v>82</v>
      </c>
      <c r="Y1236" s="8">
        <v>27</v>
      </c>
      <c r="Z1236" s="8">
        <v>36</v>
      </c>
      <c r="AA1236" s="8">
        <v>15</v>
      </c>
      <c r="AB1236" s="8">
        <v>4</v>
      </c>
      <c r="AC1236" s="9">
        <f t="shared" si="167"/>
        <v>73</v>
      </c>
      <c r="AD1236" s="12">
        <f t="shared" si="168"/>
        <v>0.4451219512195122</v>
      </c>
      <c r="AE1236" s="9" t="s">
        <v>35</v>
      </c>
      <c r="AF1236" s="8"/>
      <c r="AG1236" s="8"/>
      <c r="AH1236" s="8"/>
      <c r="AI1236" s="8"/>
      <c r="AJ1236" s="8"/>
      <c r="AK1236" s="13">
        <f t="shared" si="171"/>
        <v>0.47377926829268291</v>
      </c>
      <c r="AL1236" s="13">
        <f t="shared" si="172"/>
        <v>7.9280487804878064E-3</v>
      </c>
      <c r="AM1236" s="14">
        <f t="shared" si="173"/>
        <v>1.3002000000000038</v>
      </c>
    </row>
    <row r="1237" spans="1:39" x14ac:dyDescent="0.2">
      <c r="A1237" s="8"/>
      <c r="B1237" s="8" t="s">
        <v>385</v>
      </c>
      <c r="C1237" s="8" t="s">
        <v>477</v>
      </c>
      <c r="D1237" s="9">
        <v>45</v>
      </c>
      <c r="E1237" s="10" t="s">
        <v>28</v>
      </c>
      <c r="F1237" s="10" t="s">
        <v>84</v>
      </c>
      <c r="G1237" s="10" t="s">
        <v>84</v>
      </c>
      <c r="H1237" s="11">
        <v>0.52700000000000002</v>
      </c>
      <c r="I1237" s="9">
        <v>82</v>
      </c>
      <c r="J1237" s="9">
        <v>41</v>
      </c>
      <c r="K1237" s="9">
        <v>27</v>
      </c>
      <c r="L1237" s="9">
        <v>13</v>
      </c>
      <c r="M1237" s="9">
        <v>1</v>
      </c>
      <c r="N1237" s="9">
        <f t="shared" si="169"/>
        <v>96</v>
      </c>
      <c r="O1237" s="12">
        <f t="shared" si="170"/>
        <v>0.58536585365853655</v>
      </c>
      <c r="P1237" s="9" t="s">
        <v>39</v>
      </c>
      <c r="Q1237" s="9">
        <v>5</v>
      </c>
      <c r="R1237" s="9">
        <v>1</v>
      </c>
      <c r="S1237" s="9">
        <v>4</v>
      </c>
      <c r="T1237" s="9">
        <v>0</v>
      </c>
      <c r="U1237" s="9">
        <v>0.2</v>
      </c>
      <c r="V1237" s="8"/>
      <c r="W1237" s="11">
        <v>0.52700000000000002</v>
      </c>
      <c r="X1237" s="8">
        <v>82</v>
      </c>
      <c r="Y1237" s="8">
        <v>29</v>
      </c>
      <c r="Z1237" s="8">
        <v>40</v>
      </c>
      <c r="AA1237" s="8">
        <v>8</v>
      </c>
      <c r="AB1237" s="8">
        <v>5</v>
      </c>
      <c r="AC1237" s="9">
        <f t="shared" si="167"/>
        <v>71</v>
      </c>
      <c r="AD1237" s="12">
        <f t="shared" si="168"/>
        <v>0.43292682926829268</v>
      </c>
      <c r="AE1237" s="9" t="s">
        <v>35</v>
      </c>
      <c r="AF1237" s="8"/>
      <c r="AG1237" s="8"/>
      <c r="AH1237" s="8"/>
      <c r="AI1237" s="8"/>
      <c r="AJ1237" s="8"/>
      <c r="AK1237" s="13">
        <f t="shared" si="171"/>
        <v>0.46585243902439022</v>
      </c>
      <c r="AL1237" s="13">
        <f t="shared" si="172"/>
        <v>0.11951341463414633</v>
      </c>
      <c r="AM1237" s="14">
        <f t="shared" si="173"/>
        <v>19.600200000000001</v>
      </c>
    </row>
    <row r="1238" spans="1:39" x14ac:dyDescent="0.2">
      <c r="A1238" s="8"/>
      <c r="B1238" s="8" t="s">
        <v>452</v>
      </c>
      <c r="C1238" s="8" t="s">
        <v>477</v>
      </c>
      <c r="D1238" s="9">
        <v>41</v>
      </c>
      <c r="E1238" s="10" t="s">
        <v>28</v>
      </c>
      <c r="F1238" s="10" t="s">
        <v>308</v>
      </c>
      <c r="G1238" s="10" t="s">
        <v>308</v>
      </c>
      <c r="H1238" s="11">
        <v>0.52700000000000002</v>
      </c>
      <c r="I1238" s="9">
        <v>82</v>
      </c>
      <c r="J1238" s="9">
        <v>45</v>
      </c>
      <c r="K1238" s="9">
        <v>28</v>
      </c>
      <c r="L1238" s="9">
        <v>8</v>
      </c>
      <c r="M1238" s="9">
        <v>1</v>
      </c>
      <c r="N1238" s="9">
        <f t="shared" si="169"/>
        <v>99</v>
      </c>
      <c r="O1238" s="12">
        <f t="shared" si="170"/>
        <v>0.60365853658536583</v>
      </c>
      <c r="P1238" s="9" t="s">
        <v>30</v>
      </c>
      <c r="Q1238" s="9">
        <v>21</v>
      </c>
      <c r="R1238" s="9">
        <v>11</v>
      </c>
      <c r="S1238" s="9">
        <v>10</v>
      </c>
      <c r="T1238" s="9">
        <v>0</v>
      </c>
      <c r="U1238" s="9">
        <v>0.52400000000000002</v>
      </c>
      <c r="V1238" s="8"/>
      <c r="W1238" s="11">
        <v>0.52700000000000002</v>
      </c>
      <c r="X1238" s="8">
        <v>82</v>
      </c>
      <c r="Y1238" s="8">
        <v>52</v>
      </c>
      <c r="Z1238" s="8">
        <v>16</v>
      </c>
      <c r="AA1238" s="8">
        <v>10</v>
      </c>
      <c r="AB1238" s="8">
        <v>4</v>
      </c>
      <c r="AC1238" s="9">
        <f t="shared" si="167"/>
        <v>118</v>
      </c>
      <c r="AD1238" s="12">
        <f t="shared" si="168"/>
        <v>0.71951219512195119</v>
      </c>
      <c r="AE1238" s="9" t="s">
        <v>30</v>
      </c>
      <c r="AF1238" s="8">
        <v>23</v>
      </c>
      <c r="AG1238" s="8">
        <v>16</v>
      </c>
      <c r="AH1238" s="8">
        <v>7</v>
      </c>
      <c r="AI1238" s="8">
        <v>0</v>
      </c>
      <c r="AJ1238" s="8">
        <v>0.69600000000000006</v>
      </c>
      <c r="AK1238" s="13">
        <f t="shared" si="171"/>
        <v>0.65213292682926827</v>
      </c>
      <c r="AL1238" s="13">
        <f t="shared" si="172"/>
        <v>-4.8474390243902432E-2</v>
      </c>
      <c r="AM1238" s="14">
        <f t="shared" si="173"/>
        <v>-7.9497999999999962</v>
      </c>
    </row>
    <row r="1239" spans="1:39" x14ac:dyDescent="0.2">
      <c r="A1239" s="8"/>
      <c r="B1239" s="8" t="s">
        <v>429</v>
      </c>
      <c r="C1239" s="8" t="s">
        <v>477</v>
      </c>
      <c r="D1239" s="9"/>
      <c r="E1239" s="10" t="s">
        <v>28</v>
      </c>
      <c r="F1239" s="10" t="s">
        <v>201</v>
      </c>
      <c r="G1239" s="10" t="s">
        <v>201</v>
      </c>
      <c r="H1239" s="11">
        <v>0.52700000000000002</v>
      </c>
      <c r="I1239" s="9">
        <v>50</v>
      </c>
      <c r="J1239" s="9">
        <v>23</v>
      </c>
      <c r="K1239" s="9">
        <v>17</v>
      </c>
      <c r="L1239" s="9">
        <v>6</v>
      </c>
      <c r="M1239" s="9">
        <v>4</v>
      </c>
      <c r="N1239" s="9">
        <f t="shared" si="169"/>
        <v>56</v>
      </c>
      <c r="O1239" s="12">
        <f t="shared" si="170"/>
        <v>0.56000000000000005</v>
      </c>
      <c r="P1239" s="9" t="s">
        <v>35</v>
      </c>
      <c r="Q1239" s="9"/>
      <c r="R1239" s="9"/>
      <c r="S1239" s="9"/>
      <c r="T1239" s="9"/>
      <c r="U1239" s="9"/>
      <c r="V1239" s="8"/>
      <c r="W1239" s="11">
        <v>0.52700000000000002</v>
      </c>
      <c r="X1239" s="8">
        <v>82</v>
      </c>
      <c r="Y1239" s="8">
        <v>48</v>
      </c>
      <c r="Z1239" s="8">
        <v>24</v>
      </c>
      <c r="AA1239" s="8">
        <v>8</v>
      </c>
      <c r="AB1239" s="8">
        <v>2</v>
      </c>
      <c r="AC1239" s="9">
        <f t="shared" si="167"/>
        <v>106</v>
      </c>
      <c r="AD1239" s="12">
        <f t="shared" si="168"/>
        <v>0.64634146341463417</v>
      </c>
      <c r="AE1239" s="9" t="s">
        <v>30</v>
      </c>
      <c r="AF1239" s="8">
        <v>10</v>
      </c>
      <c r="AG1239" s="8">
        <v>4</v>
      </c>
      <c r="AH1239" s="8">
        <v>6</v>
      </c>
      <c r="AI1239" s="8">
        <v>0</v>
      </c>
      <c r="AJ1239" s="8">
        <v>0.4</v>
      </c>
      <c r="AK1239" s="13">
        <f t="shared" si="171"/>
        <v>0.60457195121951224</v>
      </c>
      <c r="AL1239" s="13">
        <f t="shared" si="172"/>
        <v>-4.4571951219512185E-2</v>
      </c>
      <c r="AM1239" s="14">
        <f t="shared" si="173"/>
        <v>-4.4571951219512229</v>
      </c>
    </row>
    <row r="1240" spans="1:39" x14ac:dyDescent="0.2">
      <c r="A1240" s="8"/>
      <c r="B1240" s="8" t="s">
        <v>478</v>
      </c>
      <c r="C1240" s="8" t="s">
        <v>477</v>
      </c>
      <c r="D1240" s="9">
        <v>51</v>
      </c>
      <c r="E1240" s="10" t="s">
        <v>28</v>
      </c>
      <c r="F1240" s="10" t="s">
        <v>201</v>
      </c>
      <c r="G1240" s="10" t="s">
        <v>201</v>
      </c>
      <c r="H1240" s="11">
        <v>0.52700000000000002</v>
      </c>
      <c r="I1240" s="9">
        <v>32</v>
      </c>
      <c r="J1240" s="9">
        <v>13</v>
      </c>
      <c r="K1240" s="9">
        <v>11</v>
      </c>
      <c r="L1240" s="9">
        <v>7</v>
      </c>
      <c r="M1240" s="9">
        <v>1</v>
      </c>
      <c r="N1240" s="9">
        <f t="shared" si="169"/>
        <v>34</v>
      </c>
      <c r="O1240" s="12">
        <f t="shared" si="170"/>
        <v>0.53125</v>
      </c>
      <c r="P1240" s="9" t="s">
        <v>35</v>
      </c>
      <c r="Q1240" s="9"/>
      <c r="R1240" s="9"/>
      <c r="S1240" s="9"/>
      <c r="T1240" s="9"/>
      <c r="U1240" s="9"/>
      <c r="V1240" s="8"/>
      <c r="W1240" s="11">
        <v>0.52700000000000002</v>
      </c>
      <c r="X1240" s="8">
        <v>82</v>
      </c>
      <c r="Y1240" s="8">
        <v>48</v>
      </c>
      <c r="Z1240" s="8">
        <v>24</v>
      </c>
      <c r="AA1240" s="8">
        <v>8</v>
      </c>
      <c r="AB1240" s="8">
        <v>2</v>
      </c>
      <c r="AC1240" s="9">
        <f t="shared" si="167"/>
        <v>106</v>
      </c>
      <c r="AD1240" s="12">
        <f t="shared" si="168"/>
        <v>0.64634146341463417</v>
      </c>
      <c r="AE1240" s="9" t="s">
        <v>30</v>
      </c>
      <c r="AF1240" s="8">
        <v>10</v>
      </c>
      <c r="AG1240" s="8">
        <v>4</v>
      </c>
      <c r="AH1240" s="8">
        <v>6</v>
      </c>
      <c r="AI1240" s="8">
        <v>0</v>
      </c>
      <c r="AJ1240" s="8">
        <v>0.4</v>
      </c>
      <c r="AK1240" s="13">
        <f t="shared" si="171"/>
        <v>0.60457195121951224</v>
      </c>
      <c r="AL1240" s="13">
        <f t="shared" si="172"/>
        <v>-7.3321951219512238E-2</v>
      </c>
      <c r="AM1240" s="14">
        <f t="shared" si="173"/>
        <v>-4.6926048780487832</v>
      </c>
    </row>
    <row r="1241" spans="1:39" x14ac:dyDescent="0.2">
      <c r="A1241" s="8"/>
      <c r="B1241" s="8" t="s">
        <v>210</v>
      </c>
      <c r="C1241" s="8" t="s">
        <v>477</v>
      </c>
      <c r="D1241" s="9">
        <v>68</v>
      </c>
      <c r="E1241" s="10" t="s">
        <v>28</v>
      </c>
      <c r="F1241" s="10" t="s">
        <v>87</v>
      </c>
      <c r="G1241" s="10" t="s">
        <v>87</v>
      </c>
      <c r="H1241" s="11">
        <v>0.52700000000000002</v>
      </c>
      <c r="I1241" s="9">
        <v>82</v>
      </c>
      <c r="J1241" s="9">
        <v>51</v>
      </c>
      <c r="K1241" s="9">
        <v>17</v>
      </c>
      <c r="L1241" s="9">
        <v>10</v>
      </c>
      <c r="M1241" s="9">
        <v>4</v>
      </c>
      <c r="N1241" s="9">
        <f t="shared" si="169"/>
        <v>116</v>
      </c>
      <c r="O1241" s="12">
        <f t="shared" si="170"/>
        <v>0.70731707317073167</v>
      </c>
      <c r="P1241" s="9" t="s">
        <v>30</v>
      </c>
      <c r="Q1241" s="9">
        <v>23</v>
      </c>
      <c r="R1241" s="9">
        <v>16</v>
      </c>
      <c r="S1241" s="9">
        <v>7</v>
      </c>
      <c r="T1241" s="9">
        <v>0</v>
      </c>
      <c r="U1241" s="9">
        <v>0.69600000000000006</v>
      </c>
      <c r="V1241" s="8" t="s">
        <v>44</v>
      </c>
      <c r="W1241" s="11">
        <v>0.52700000000000002</v>
      </c>
      <c r="X1241" s="8">
        <v>82</v>
      </c>
      <c r="Y1241" s="8">
        <v>49</v>
      </c>
      <c r="Z1241" s="8">
        <v>20</v>
      </c>
      <c r="AA1241" s="8">
        <v>9</v>
      </c>
      <c r="AB1241" s="8">
        <v>4</v>
      </c>
      <c r="AC1241" s="9">
        <f t="shared" si="167"/>
        <v>111</v>
      </c>
      <c r="AD1241" s="12">
        <f t="shared" si="168"/>
        <v>0.67682926829268297</v>
      </c>
      <c r="AE1241" s="9" t="s">
        <v>30</v>
      </c>
      <c r="AF1241" s="8">
        <v>6</v>
      </c>
      <c r="AG1241" s="8">
        <v>2</v>
      </c>
      <c r="AH1241" s="8">
        <v>4</v>
      </c>
      <c r="AI1241" s="8">
        <v>0</v>
      </c>
      <c r="AJ1241" s="8">
        <v>0.33300000000000002</v>
      </c>
      <c r="AK1241" s="13">
        <f t="shared" si="171"/>
        <v>0.62438902439024391</v>
      </c>
      <c r="AL1241" s="13">
        <f t="shared" si="172"/>
        <v>8.2928048780487762E-2</v>
      </c>
      <c r="AM1241" s="14">
        <f t="shared" si="173"/>
        <v>13.600200000000001</v>
      </c>
    </row>
    <row r="1242" spans="1:39" x14ac:dyDescent="0.2">
      <c r="A1242" s="8"/>
      <c r="B1242" s="8" t="s">
        <v>471</v>
      </c>
      <c r="C1242" s="8" t="s">
        <v>477</v>
      </c>
      <c r="D1242" s="9">
        <v>43</v>
      </c>
      <c r="E1242" s="10" t="s">
        <v>28</v>
      </c>
      <c r="F1242" s="10" t="s">
        <v>303</v>
      </c>
      <c r="G1242" s="10" t="s">
        <v>303</v>
      </c>
      <c r="H1242" s="11">
        <v>0.52700000000000002</v>
      </c>
      <c r="I1242" s="9">
        <v>82</v>
      </c>
      <c r="J1242" s="9">
        <v>38</v>
      </c>
      <c r="K1242" s="9">
        <v>28</v>
      </c>
      <c r="L1242" s="9">
        <v>12</v>
      </c>
      <c r="M1242" s="9">
        <v>4</v>
      </c>
      <c r="N1242" s="9">
        <f t="shared" si="169"/>
        <v>92</v>
      </c>
      <c r="O1242" s="12">
        <f t="shared" si="170"/>
        <v>0.56097560975609762</v>
      </c>
      <c r="P1242" s="9" t="s">
        <v>39</v>
      </c>
      <c r="Q1242" s="9"/>
      <c r="R1242" s="9"/>
      <c r="S1242" s="9"/>
      <c r="T1242" s="9"/>
      <c r="U1242" s="9"/>
      <c r="V1242" s="8"/>
      <c r="W1242" s="11">
        <v>0.52700000000000002</v>
      </c>
      <c r="X1242" s="8">
        <v>82</v>
      </c>
      <c r="Y1242" s="8">
        <v>39</v>
      </c>
      <c r="Z1242" s="8">
        <v>28</v>
      </c>
      <c r="AA1242" s="8">
        <v>12</v>
      </c>
      <c r="AB1242" s="8">
        <v>3</v>
      </c>
      <c r="AC1242" s="9">
        <f t="shared" si="167"/>
        <v>93</v>
      </c>
      <c r="AD1242" s="12">
        <f t="shared" si="168"/>
        <v>0.56707317073170727</v>
      </c>
      <c r="AE1242" s="9" t="s">
        <v>43</v>
      </c>
      <c r="AF1242" s="8"/>
      <c r="AG1242" s="8"/>
      <c r="AH1242" s="8"/>
      <c r="AI1242" s="8"/>
      <c r="AJ1242" s="8"/>
      <c r="AK1242" s="13">
        <f t="shared" si="171"/>
        <v>0.5530475609756097</v>
      </c>
      <c r="AL1242" s="13">
        <f t="shared" si="172"/>
        <v>7.9280487804879174E-3</v>
      </c>
      <c r="AM1242" s="14">
        <f t="shared" si="173"/>
        <v>1.3002000000000038</v>
      </c>
    </row>
    <row r="1243" spans="1:39" x14ac:dyDescent="0.2">
      <c r="A1243" s="8"/>
      <c r="B1243" s="8" t="s">
        <v>472</v>
      </c>
      <c r="C1243" s="8" t="s">
        <v>477</v>
      </c>
      <c r="D1243" s="9">
        <v>41</v>
      </c>
      <c r="E1243" s="10" t="s">
        <v>28</v>
      </c>
      <c r="F1243" s="10" t="s">
        <v>413</v>
      </c>
      <c r="G1243" s="10" t="s">
        <v>413</v>
      </c>
      <c r="H1243" s="11">
        <v>0.52700000000000002</v>
      </c>
      <c r="I1243" s="9">
        <v>26</v>
      </c>
      <c r="J1243" s="9">
        <v>6</v>
      </c>
      <c r="K1243" s="9">
        <v>15</v>
      </c>
      <c r="L1243" s="9">
        <v>2</v>
      </c>
      <c r="M1243" s="9">
        <v>3</v>
      </c>
      <c r="N1243" s="9">
        <f t="shared" si="169"/>
        <v>17</v>
      </c>
      <c r="O1243" s="12">
        <f t="shared" si="170"/>
        <v>0.32692307692307693</v>
      </c>
      <c r="P1243" s="9" t="s">
        <v>35</v>
      </c>
      <c r="Q1243" s="9"/>
      <c r="R1243" s="9"/>
      <c r="S1243" s="9"/>
      <c r="T1243" s="9"/>
      <c r="U1243" s="9"/>
      <c r="V1243" s="8"/>
      <c r="W1243" s="11">
        <v>0.52700000000000002</v>
      </c>
      <c r="X1243" s="8">
        <v>82</v>
      </c>
      <c r="Y1243" s="8">
        <v>22</v>
      </c>
      <c r="Z1243" s="8">
        <v>38</v>
      </c>
      <c r="AA1243" s="8">
        <v>13</v>
      </c>
      <c r="AB1243" s="8">
        <v>9</v>
      </c>
      <c r="AC1243" s="9">
        <f t="shared" si="167"/>
        <v>66</v>
      </c>
      <c r="AD1243" s="12">
        <f t="shared" si="168"/>
        <v>0.40243902439024393</v>
      </c>
      <c r="AE1243" s="9" t="s">
        <v>39</v>
      </c>
      <c r="AF1243" s="8"/>
      <c r="AG1243" s="8"/>
      <c r="AH1243" s="8"/>
      <c r="AI1243" s="8"/>
      <c r="AJ1243" s="8"/>
      <c r="AK1243" s="13">
        <f t="shared" si="171"/>
        <v>0.44603536585365855</v>
      </c>
      <c r="AL1243" s="13">
        <f t="shared" si="172"/>
        <v>-0.11911228893058162</v>
      </c>
      <c r="AM1243" s="14">
        <f t="shared" si="173"/>
        <v>-6.1938390243902433</v>
      </c>
    </row>
    <row r="1244" spans="1:39" x14ac:dyDescent="0.2">
      <c r="A1244" s="8"/>
      <c r="B1244" s="8" t="s">
        <v>353</v>
      </c>
      <c r="C1244" s="8" t="s">
        <v>477</v>
      </c>
      <c r="D1244" s="9">
        <v>52</v>
      </c>
      <c r="E1244" s="10" t="s">
        <v>28</v>
      </c>
      <c r="F1244" s="10" t="s">
        <v>413</v>
      </c>
      <c r="G1244" s="10" t="s">
        <v>413</v>
      </c>
      <c r="H1244" s="11">
        <v>0.52700000000000002</v>
      </c>
      <c r="I1244" s="9">
        <v>56</v>
      </c>
      <c r="J1244" s="9">
        <v>16</v>
      </c>
      <c r="K1244" s="9">
        <v>29</v>
      </c>
      <c r="L1244" s="9">
        <v>8</v>
      </c>
      <c r="M1244" s="9">
        <v>3</v>
      </c>
      <c r="N1244" s="9">
        <f t="shared" si="169"/>
        <v>43</v>
      </c>
      <c r="O1244" s="12">
        <f t="shared" si="170"/>
        <v>0.38392857142857145</v>
      </c>
      <c r="P1244" s="9" t="s">
        <v>35</v>
      </c>
      <c r="Q1244" s="9"/>
      <c r="R1244" s="9"/>
      <c r="S1244" s="9"/>
      <c r="T1244" s="9"/>
      <c r="U1244" s="9"/>
      <c r="V1244" s="8"/>
      <c r="W1244" s="11">
        <v>0.52700000000000002</v>
      </c>
      <c r="X1244" s="8">
        <v>82</v>
      </c>
      <c r="Y1244" s="8">
        <v>22</v>
      </c>
      <c r="Z1244" s="8">
        <v>38</v>
      </c>
      <c r="AA1244" s="8">
        <v>13</v>
      </c>
      <c r="AB1244" s="8">
        <v>9</v>
      </c>
      <c r="AC1244" s="9">
        <f t="shared" si="167"/>
        <v>66</v>
      </c>
      <c r="AD1244" s="12">
        <f t="shared" si="168"/>
        <v>0.40243902439024393</v>
      </c>
      <c r="AE1244" s="9" t="s">
        <v>39</v>
      </c>
      <c r="AF1244" s="8"/>
      <c r="AG1244" s="8"/>
      <c r="AH1244" s="8"/>
      <c r="AI1244" s="8"/>
      <c r="AJ1244" s="8"/>
      <c r="AK1244" s="13">
        <f t="shared" si="171"/>
        <v>0.44603536585365855</v>
      </c>
      <c r="AL1244" s="13">
        <f t="shared" si="172"/>
        <v>-6.2106794425087097E-2</v>
      </c>
      <c r="AM1244" s="14">
        <f t="shared" si="173"/>
        <v>-6.9559609756097558</v>
      </c>
    </row>
    <row r="1245" spans="1:39" x14ac:dyDescent="0.2">
      <c r="A1245" s="8"/>
      <c r="B1245" s="8" t="s">
        <v>463</v>
      </c>
      <c r="C1245" s="8" t="s">
        <v>477</v>
      </c>
      <c r="D1245" s="9">
        <v>50</v>
      </c>
      <c r="E1245" s="10" t="s">
        <v>28</v>
      </c>
      <c r="F1245" s="10" t="s">
        <v>199</v>
      </c>
      <c r="G1245" s="10" t="s">
        <v>199</v>
      </c>
      <c r="H1245" s="11">
        <v>0.52700000000000002</v>
      </c>
      <c r="I1245" s="9">
        <v>82</v>
      </c>
      <c r="J1245" s="9">
        <v>40</v>
      </c>
      <c r="K1245" s="9">
        <v>27</v>
      </c>
      <c r="L1245" s="9">
        <v>11</v>
      </c>
      <c r="M1245" s="9">
        <v>4</v>
      </c>
      <c r="N1245" s="9">
        <f t="shared" si="169"/>
        <v>95</v>
      </c>
      <c r="O1245" s="12">
        <f t="shared" si="170"/>
        <v>0.57926829268292679</v>
      </c>
      <c r="P1245" s="9" t="s">
        <v>39</v>
      </c>
      <c r="Q1245" s="9">
        <v>7</v>
      </c>
      <c r="R1245" s="9">
        <v>3</v>
      </c>
      <c r="S1245" s="9">
        <v>4</v>
      </c>
      <c r="T1245" s="9">
        <v>0</v>
      </c>
      <c r="U1245" s="9">
        <v>0.42899999999999999</v>
      </c>
      <c r="V1245" s="8"/>
      <c r="W1245" s="11">
        <v>0.52700000000000002</v>
      </c>
      <c r="X1245" s="8">
        <v>82</v>
      </c>
      <c r="Y1245" s="8">
        <v>38</v>
      </c>
      <c r="Z1245" s="8">
        <v>28</v>
      </c>
      <c r="AA1245" s="8">
        <v>13</v>
      </c>
      <c r="AB1245" s="8">
        <v>3</v>
      </c>
      <c r="AC1245" s="9">
        <f t="shared" si="167"/>
        <v>92</v>
      </c>
      <c r="AD1245" s="12">
        <f t="shared" si="168"/>
        <v>0.56097560975609762</v>
      </c>
      <c r="AE1245" s="9" t="s">
        <v>39</v>
      </c>
      <c r="AF1245" s="8">
        <v>13</v>
      </c>
      <c r="AG1245" s="8">
        <v>7</v>
      </c>
      <c r="AH1245" s="8">
        <v>6</v>
      </c>
      <c r="AI1245" s="8">
        <v>0</v>
      </c>
      <c r="AJ1245" s="8">
        <v>0.53800000000000003</v>
      </c>
      <c r="AK1245" s="13">
        <f t="shared" si="171"/>
        <v>0.54908414634146341</v>
      </c>
      <c r="AL1245" s="13">
        <f t="shared" si="172"/>
        <v>3.018414634146338E-2</v>
      </c>
      <c r="AM1245" s="14">
        <f t="shared" si="173"/>
        <v>4.9501999999999953</v>
      </c>
    </row>
    <row r="1246" spans="1:39" x14ac:dyDescent="0.2">
      <c r="A1246" s="8"/>
      <c r="B1246" s="8" t="s">
        <v>336</v>
      </c>
      <c r="C1246" s="8" t="s">
        <v>477</v>
      </c>
      <c r="D1246" s="9">
        <v>59</v>
      </c>
      <c r="E1246" s="10" t="s">
        <v>28</v>
      </c>
      <c r="F1246" s="10" t="s">
        <v>416</v>
      </c>
      <c r="G1246" s="10" t="s">
        <v>417</v>
      </c>
      <c r="H1246" s="11">
        <v>0.52700000000000002</v>
      </c>
      <c r="I1246" s="9">
        <v>82</v>
      </c>
      <c r="J1246" s="9">
        <v>29</v>
      </c>
      <c r="K1246" s="9">
        <v>42</v>
      </c>
      <c r="L1246" s="9">
        <v>8</v>
      </c>
      <c r="M1246" s="9">
        <v>3</v>
      </c>
      <c r="N1246" s="9">
        <f t="shared" si="169"/>
        <v>69</v>
      </c>
      <c r="O1246" s="12">
        <f t="shared" si="170"/>
        <v>0.42073170731707316</v>
      </c>
      <c r="P1246" s="9" t="s">
        <v>72</v>
      </c>
      <c r="Q1246" s="9"/>
      <c r="R1246" s="9"/>
      <c r="S1246" s="9"/>
      <c r="T1246" s="9"/>
      <c r="U1246" s="9"/>
      <c r="V1246" s="8"/>
      <c r="W1246" s="11">
        <v>0.52700000000000002</v>
      </c>
      <c r="X1246" s="8">
        <v>82</v>
      </c>
      <c r="Y1246" s="8">
        <v>25</v>
      </c>
      <c r="Z1246" s="8">
        <v>41</v>
      </c>
      <c r="AA1246" s="8">
        <v>11</v>
      </c>
      <c r="AB1246" s="8">
        <v>5</v>
      </c>
      <c r="AC1246" s="9">
        <f t="shared" si="167"/>
        <v>66</v>
      </c>
      <c r="AD1246" s="12">
        <f t="shared" si="168"/>
        <v>0.40243902439024393</v>
      </c>
      <c r="AE1246" s="9" t="s">
        <v>72</v>
      </c>
      <c r="AF1246" s="8"/>
      <c r="AG1246" s="8"/>
      <c r="AH1246" s="8"/>
      <c r="AI1246" s="8"/>
      <c r="AJ1246" s="8"/>
      <c r="AK1246" s="13">
        <f t="shared" si="171"/>
        <v>0.44603536585365855</v>
      </c>
      <c r="AL1246" s="13">
        <f t="shared" si="172"/>
        <v>-2.5303658536585394E-2</v>
      </c>
      <c r="AM1246" s="14">
        <f t="shared" si="173"/>
        <v>-4.149799999999999</v>
      </c>
    </row>
    <row r="1247" spans="1:39" x14ac:dyDescent="0.2">
      <c r="A1247" s="8"/>
      <c r="B1247" s="8" t="s">
        <v>348</v>
      </c>
      <c r="C1247" s="8" t="s">
        <v>477</v>
      </c>
      <c r="D1247" s="9">
        <v>56</v>
      </c>
      <c r="E1247" s="10" t="s">
        <v>28</v>
      </c>
      <c r="F1247" s="10" t="s">
        <v>473</v>
      </c>
      <c r="G1247" s="10" t="s">
        <v>473</v>
      </c>
      <c r="H1247" s="11">
        <v>0.52700000000000002</v>
      </c>
      <c r="I1247" s="9">
        <v>82</v>
      </c>
      <c r="J1247" s="9">
        <v>26</v>
      </c>
      <c r="K1247" s="9">
        <v>35</v>
      </c>
      <c r="L1247" s="9">
        <v>12</v>
      </c>
      <c r="M1247" s="9">
        <v>9</v>
      </c>
      <c r="N1247" s="9">
        <f t="shared" si="169"/>
        <v>73</v>
      </c>
      <c r="O1247" s="12">
        <f t="shared" si="170"/>
        <v>0.4451219512195122</v>
      </c>
      <c r="P1247" s="9" t="s">
        <v>72</v>
      </c>
      <c r="Q1247" s="9"/>
      <c r="R1247" s="9"/>
      <c r="S1247" s="9"/>
      <c r="T1247" s="9"/>
      <c r="U1247" s="9"/>
      <c r="V1247" s="8"/>
      <c r="W1247" s="11">
        <v>0.52700000000000002</v>
      </c>
      <c r="X1247" s="8">
        <v>82</v>
      </c>
      <c r="Y1247" s="8">
        <v>25</v>
      </c>
      <c r="Z1247" s="8">
        <v>39</v>
      </c>
      <c r="AA1247" s="8">
        <v>13</v>
      </c>
      <c r="AB1247" s="8">
        <v>5</v>
      </c>
      <c r="AC1247" s="9">
        <f t="shared" si="167"/>
        <v>68</v>
      </c>
      <c r="AD1247" s="12">
        <f t="shared" si="168"/>
        <v>0.41463414634146339</v>
      </c>
      <c r="AE1247" s="9" t="s">
        <v>72</v>
      </c>
      <c r="AF1247" s="8"/>
      <c r="AG1247" s="8"/>
      <c r="AH1247" s="8"/>
      <c r="AI1247" s="8"/>
      <c r="AJ1247" s="8"/>
      <c r="AK1247" s="13">
        <f t="shared" si="171"/>
        <v>0.45396219512195124</v>
      </c>
      <c r="AL1247" s="13">
        <f t="shared" si="172"/>
        <v>-8.8402439024390378E-3</v>
      </c>
      <c r="AM1247" s="14">
        <f t="shared" si="173"/>
        <v>-1.4498000000000104</v>
      </c>
    </row>
    <row r="1248" spans="1:39" x14ac:dyDescent="0.2">
      <c r="A1248" s="8"/>
      <c r="B1248" s="8" t="s">
        <v>474</v>
      </c>
      <c r="C1248" s="8" t="s">
        <v>477</v>
      </c>
      <c r="D1248" s="9">
        <v>38</v>
      </c>
      <c r="E1248" s="10" t="s">
        <v>28</v>
      </c>
      <c r="F1248" s="10" t="s">
        <v>29</v>
      </c>
      <c r="G1248" s="10" t="s">
        <v>29</v>
      </c>
      <c r="H1248" s="11">
        <v>0.52700000000000002</v>
      </c>
      <c r="I1248" s="9">
        <v>82</v>
      </c>
      <c r="J1248" s="9">
        <v>36</v>
      </c>
      <c r="K1248" s="9">
        <v>31</v>
      </c>
      <c r="L1248" s="9">
        <v>12</v>
      </c>
      <c r="M1248" s="9">
        <v>3</v>
      </c>
      <c r="N1248" s="9">
        <f t="shared" si="169"/>
        <v>87</v>
      </c>
      <c r="O1248" s="12">
        <f t="shared" si="170"/>
        <v>0.53048780487804881</v>
      </c>
      <c r="P1248" s="9" t="s">
        <v>35</v>
      </c>
      <c r="Q1248" s="9">
        <v>12</v>
      </c>
      <c r="R1248" s="9">
        <v>6</v>
      </c>
      <c r="S1248" s="9">
        <v>6</v>
      </c>
      <c r="T1248" s="9">
        <v>0</v>
      </c>
      <c r="U1248" s="9">
        <v>0.5</v>
      </c>
      <c r="V1248" s="8"/>
      <c r="W1248" s="11">
        <v>0.52700000000000002</v>
      </c>
      <c r="X1248" s="8">
        <v>82</v>
      </c>
      <c r="Y1248" s="8">
        <v>28</v>
      </c>
      <c r="Z1248" s="8">
        <v>40</v>
      </c>
      <c r="AA1248" s="8">
        <v>8</v>
      </c>
      <c r="AB1248" s="8">
        <v>6</v>
      </c>
      <c r="AC1248" s="9">
        <f t="shared" si="167"/>
        <v>70</v>
      </c>
      <c r="AD1248" s="12">
        <f t="shared" si="168"/>
        <v>0.42682926829268292</v>
      </c>
      <c r="AE1248" s="9" t="s">
        <v>72</v>
      </c>
      <c r="AF1248" s="8"/>
      <c r="AG1248" s="8"/>
      <c r="AH1248" s="8"/>
      <c r="AI1248" s="8"/>
      <c r="AJ1248" s="8"/>
      <c r="AK1248" s="13">
        <f t="shared" si="171"/>
        <v>0.46188902439024393</v>
      </c>
      <c r="AL1248" s="13">
        <f t="shared" si="172"/>
        <v>6.8598780487804878E-2</v>
      </c>
      <c r="AM1248" s="14">
        <f t="shared" si="173"/>
        <v>11.250199999999992</v>
      </c>
    </row>
    <row r="1249" spans="1:39" x14ac:dyDescent="0.2">
      <c r="A1249" s="8"/>
      <c r="B1249" s="8" t="s">
        <v>418</v>
      </c>
      <c r="C1249" s="8" t="s">
        <v>477</v>
      </c>
      <c r="D1249" s="9">
        <v>43</v>
      </c>
      <c r="E1249" s="10" t="s">
        <v>28</v>
      </c>
      <c r="F1249" s="10" t="s">
        <v>264</v>
      </c>
      <c r="G1249" s="10" t="s">
        <v>264</v>
      </c>
      <c r="H1249" s="11">
        <v>0.52700000000000002</v>
      </c>
      <c r="I1249" s="9">
        <v>31</v>
      </c>
      <c r="J1249" s="9">
        <v>20</v>
      </c>
      <c r="K1249" s="9">
        <v>8</v>
      </c>
      <c r="L1249" s="9">
        <v>2</v>
      </c>
      <c r="M1249" s="9">
        <v>1</v>
      </c>
      <c r="N1249" s="9">
        <f t="shared" si="169"/>
        <v>43</v>
      </c>
      <c r="O1249" s="12">
        <f t="shared" si="170"/>
        <v>0.69354838709677424</v>
      </c>
      <c r="P1249" s="9" t="s">
        <v>39</v>
      </c>
      <c r="Q1249" s="9">
        <v>6</v>
      </c>
      <c r="R1249" s="9">
        <v>2</v>
      </c>
      <c r="S1249" s="9">
        <v>4</v>
      </c>
      <c r="T1249" s="9">
        <v>0</v>
      </c>
      <c r="U1249" s="9">
        <v>0.33300000000000002</v>
      </c>
      <c r="V1249" s="8"/>
      <c r="W1249" s="11">
        <v>0.52700000000000002</v>
      </c>
      <c r="X1249" s="8">
        <v>82</v>
      </c>
      <c r="Y1249" s="8">
        <v>48</v>
      </c>
      <c r="Z1249" s="8">
        <v>19</v>
      </c>
      <c r="AA1249" s="8">
        <v>12</v>
      </c>
      <c r="AB1249" s="8">
        <v>3</v>
      </c>
      <c r="AC1249" s="9">
        <f t="shared" si="167"/>
        <v>111</v>
      </c>
      <c r="AD1249" s="12">
        <f t="shared" si="168"/>
        <v>0.67682926829268297</v>
      </c>
      <c r="AE1249" s="9" t="s">
        <v>30</v>
      </c>
      <c r="AF1249" s="8">
        <v>25</v>
      </c>
      <c r="AG1249" s="8">
        <v>15</v>
      </c>
      <c r="AH1249" s="8">
        <v>10</v>
      </c>
      <c r="AI1249" s="8">
        <v>0</v>
      </c>
      <c r="AJ1249" s="8">
        <v>0.60000000000000009</v>
      </c>
      <c r="AK1249" s="13">
        <f t="shared" si="171"/>
        <v>0.62438902439024391</v>
      </c>
      <c r="AL1249" s="13">
        <f t="shared" si="172"/>
        <v>6.9159362706530336E-2</v>
      </c>
      <c r="AM1249" s="14">
        <f t="shared" si="173"/>
        <v>4.2878804878048769</v>
      </c>
    </row>
    <row r="1250" spans="1:39" x14ac:dyDescent="0.2">
      <c r="A1250" s="8"/>
      <c r="B1250" s="8" t="s">
        <v>433</v>
      </c>
      <c r="C1250" s="8" t="s">
        <v>477</v>
      </c>
      <c r="D1250" s="9">
        <v>50</v>
      </c>
      <c r="E1250" s="10" t="s">
        <v>28</v>
      </c>
      <c r="F1250" s="10" t="s">
        <v>264</v>
      </c>
      <c r="G1250" s="10" t="s">
        <v>264</v>
      </c>
      <c r="H1250" s="11">
        <v>0.52700000000000002</v>
      </c>
      <c r="I1250" s="9">
        <v>51</v>
      </c>
      <c r="J1250" s="9">
        <v>21</v>
      </c>
      <c r="K1250" s="9">
        <v>20</v>
      </c>
      <c r="L1250" s="9">
        <v>7</v>
      </c>
      <c r="M1250" s="9">
        <v>3</v>
      </c>
      <c r="N1250" s="9">
        <f t="shared" si="169"/>
        <v>52</v>
      </c>
      <c r="O1250" s="12">
        <f t="shared" si="170"/>
        <v>0.50980392156862742</v>
      </c>
      <c r="P1250" s="9" t="s">
        <v>39</v>
      </c>
      <c r="Q1250" s="9"/>
      <c r="R1250" s="9"/>
      <c r="S1250" s="9"/>
      <c r="T1250" s="9"/>
      <c r="U1250" s="9"/>
      <c r="V1250" s="8"/>
      <c r="W1250" s="11">
        <v>0.52700000000000002</v>
      </c>
      <c r="X1250" s="8">
        <v>82</v>
      </c>
      <c r="Y1250" s="8">
        <v>48</v>
      </c>
      <c r="Z1250" s="8">
        <v>19</v>
      </c>
      <c r="AA1250" s="8">
        <v>12</v>
      </c>
      <c r="AB1250" s="8">
        <v>3</v>
      </c>
      <c r="AC1250" s="9">
        <f t="shared" si="167"/>
        <v>111</v>
      </c>
      <c r="AD1250" s="12">
        <f t="shared" si="168"/>
        <v>0.67682926829268297</v>
      </c>
      <c r="AE1250" s="9" t="s">
        <v>30</v>
      </c>
      <c r="AF1250" s="8">
        <v>25</v>
      </c>
      <c r="AG1250" s="8">
        <v>15</v>
      </c>
      <c r="AH1250" s="8">
        <v>10</v>
      </c>
      <c r="AI1250" s="8">
        <v>0</v>
      </c>
      <c r="AJ1250" s="8">
        <v>0.60000000000000009</v>
      </c>
      <c r="AK1250" s="13">
        <f t="shared" si="171"/>
        <v>0.62438902439024391</v>
      </c>
      <c r="AL1250" s="13">
        <f t="shared" si="172"/>
        <v>-0.11458510282161649</v>
      </c>
      <c r="AM1250" s="14">
        <f t="shared" si="173"/>
        <v>-11.687680487804876</v>
      </c>
    </row>
    <row r="1251" spans="1:39" x14ac:dyDescent="0.2">
      <c r="A1251" s="8"/>
      <c r="B1251" s="8" t="s">
        <v>455</v>
      </c>
      <c r="C1251" s="8" t="s">
        <v>477</v>
      </c>
      <c r="D1251" s="9">
        <v>39</v>
      </c>
      <c r="E1251" s="10" t="s">
        <v>28</v>
      </c>
      <c r="F1251" s="10" t="s">
        <v>456</v>
      </c>
      <c r="G1251" s="10" t="s">
        <v>456</v>
      </c>
      <c r="H1251" s="11">
        <v>0.52700000000000002</v>
      </c>
      <c r="I1251" s="9">
        <v>82</v>
      </c>
      <c r="J1251" s="9">
        <v>28</v>
      </c>
      <c r="K1251" s="9">
        <v>41</v>
      </c>
      <c r="L1251" s="9">
        <v>13</v>
      </c>
      <c r="M1251" s="9">
        <v>0</v>
      </c>
      <c r="N1251" s="9">
        <f t="shared" si="169"/>
        <v>69</v>
      </c>
      <c r="O1251" s="12">
        <f t="shared" si="170"/>
        <v>0.42073170731707316</v>
      </c>
      <c r="P1251" s="9" t="s">
        <v>35</v>
      </c>
      <c r="Q1251" s="9"/>
      <c r="R1251" s="9"/>
      <c r="S1251" s="9"/>
      <c r="T1251" s="9"/>
      <c r="U1251" s="9"/>
      <c r="V1251" s="8"/>
      <c r="W1251" s="11">
        <v>0.52700000000000002</v>
      </c>
      <c r="X1251" s="8">
        <v>82</v>
      </c>
      <c r="Y1251" s="8">
        <v>34</v>
      </c>
      <c r="Z1251" s="8">
        <v>36</v>
      </c>
      <c r="AA1251" s="8">
        <v>9</v>
      </c>
      <c r="AB1251" s="8">
        <v>3</v>
      </c>
      <c r="AC1251" s="9">
        <f t="shared" si="167"/>
        <v>80</v>
      </c>
      <c r="AD1251" s="12">
        <f t="shared" si="168"/>
        <v>0.48780487804878048</v>
      </c>
      <c r="AE1251" s="9" t="s">
        <v>39</v>
      </c>
      <c r="AF1251" s="8"/>
      <c r="AG1251" s="8"/>
      <c r="AH1251" s="8"/>
      <c r="AI1251" s="8"/>
      <c r="AJ1251" s="8"/>
      <c r="AK1251" s="13">
        <f t="shared" si="171"/>
        <v>0.50152317073170727</v>
      </c>
      <c r="AL1251" s="13">
        <f t="shared" si="172"/>
        <v>-8.0791463414634113E-2</v>
      </c>
      <c r="AM1251" s="14">
        <f t="shared" si="173"/>
        <v>-13.249799999999993</v>
      </c>
    </row>
    <row r="1252" spans="1:39" x14ac:dyDescent="0.2">
      <c r="A1252" s="8"/>
      <c r="B1252" s="8" t="s">
        <v>479</v>
      </c>
      <c r="C1252" s="8" t="s">
        <v>477</v>
      </c>
      <c r="D1252" s="9">
        <v>37</v>
      </c>
      <c r="E1252" s="10" t="s">
        <v>28</v>
      </c>
      <c r="F1252" s="10" t="s">
        <v>247</v>
      </c>
      <c r="G1252" s="10" t="s">
        <v>247</v>
      </c>
      <c r="H1252" s="11">
        <v>0.52700000000000002</v>
      </c>
      <c r="I1252" s="9">
        <v>82</v>
      </c>
      <c r="J1252" s="9">
        <v>42</v>
      </c>
      <c r="K1252" s="9">
        <v>28</v>
      </c>
      <c r="L1252" s="9">
        <v>8</v>
      </c>
      <c r="M1252" s="9">
        <v>4</v>
      </c>
      <c r="N1252" s="9">
        <f t="shared" si="169"/>
        <v>96</v>
      </c>
      <c r="O1252" s="12">
        <f t="shared" si="170"/>
        <v>0.58536585365853655</v>
      </c>
      <c r="P1252" s="9" t="s">
        <v>43</v>
      </c>
      <c r="Q1252" s="9">
        <v>7</v>
      </c>
      <c r="R1252" s="9">
        <v>3</v>
      </c>
      <c r="S1252" s="9">
        <v>4</v>
      </c>
      <c r="T1252" s="9">
        <v>0</v>
      </c>
      <c r="U1252" s="9">
        <v>0.42899999999999999</v>
      </c>
      <c r="V1252" s="8"/>
      <c r="W1252" s="11">
        <v>0.52700000000000002</v>
      </c>
      <c r="X1252" s="8">
        <v>82</v>
      </c>
      <c r="Y1252" s="8">
        <v>21</v>
      </c>
      <c r="Z1252" s="8">
        <v>51</v>
      </c>
      <c r="AA1252" s="8">
        <v>7</v>
      </c>
      <c r="AB1252" s="8">
        <v>3</v>
      </c>
      <c r="AC1252" s="9">
        <f t="shared" si="167"/>
        <v>52</v>
      </c>
      <c r="AD1252" s="12">
        <f t="shared" si="168"/>
        <v>0.31707317073170732</v>
      </c>
      <c r="AE1252" s="9" t="s">
        <v>72</v>
      </c>
      <c r="AF1252" s="8"/>
      <c r="AG1252" s="8"/>
      <c r="AH1252" s="8"/>
      <c r="AI1252" s="8"/>
      <c r="AJ1252" s="8"/>
      <c r="AK1252" s="13">
        <f t="shared" si="171"/>
        <v>0.39054756097560978</v>
      </c>
      <c r="AL1252" s="13">
        <f t="shared" si="172"/>
        <v>0.19481829268292677</v>
      </c>
      <c r="AM1252" s="14">
        <f t="shared" si="173"/>
        <v>31.950199999999995</v>
      </c>
    </row>
    <row r="1253" spans="1:39" x14ac:dyDescent="0.2">
      <c r="A1253" s="8"/>
      <c r="B1253" s="8" t="s">
        <v>422</v>
      </c>
      <c r="C1253" s="8" t="s">
        <v>477</v>
      </c>
      <c r="D1253" s="9">
        <v>51</v>
      </c>
      <c r="E1253" s="10" t="s">
        <v>28</v>
      </c>
      <c r="F1253" s="10" t="s">
        <v>92</v>
      </c>
      <c r="G1253" s="10" t="s">
        <v>92</v>
      </c>
      <c r="H1253" s="11">
        <v>0.52700000000000002</v>
      </c>
      <c r="I1253" s="9">
        <v>82</v>
      </c>
      <c r="J1253" s="9">
        <v>36</v>
      </c>
      <c r="K1253" s="9">
        <v>38</v>
      </c>
      <c r="L1253" s="9">
        <v>4</v>
      </c>
      <c r="M1253" s="9">
        <v>4</v>
      </c>
      <c r="N1253" s="9">
        <f t="shared" si="169"/>
        <v>80</v>
      </c>
      <c r="O1253" s="12">
        <f t="shared" si="170"/>
        <v>0.48780487804878048</v>
      </c>
      <c r="P1253" s="9" t="s">
        <v>35</v>
      </c>
      <c r="Q1253" s="9"/>
      <c r="R1253" s="9"/>
      <c r="S1253" s="9"/>
      <c r="T1253" s="9"/>
      <c r="U1253" s="9"/>
      <c r="V1253" s="8"/>
      <c r="W1253" s="11">
        <v>0.52700000000000002</v>
      </c>
      <c r="X1253" s="8">
        <v>82</v>
      </c>
      <c r="Y1253" s="8">
        <v>33</v>
      </c>
      <c r="Z1253" s="8">
        <v>43</v>
      </c>
      <c r="AA1253" s="8">
        <v>5</v>
      </c>
      <c r="AB1253" s="8">
        <v>1</v>
      </c>
      <c r="AC1253" s="9">
        <f t="shared" si="167"/>
        <v>72</v>
      </c>
      <c r="AD1253" s="12">
        <f t="shared" si="168"/>
        <v>0.43902439024390244</v>
      </c>
      <c r="AE1253" s="9" t="s">
        <v>35</v>
      </c>
      <c r="AF1253" s="8"/>
      <c r="AG1253" s="8"/>
      <c r="AH1253" s="8"/>
      <c r="AI1253" s="8"/>
      <c r="AJ1253" s="8"/>
      <c r="AK1253" s="13">
        <f t="shared" si="171"/>
        <v>0.46981585365853662</v>
      </c>
      <c r="AL1253" s="13">
        <f t="shared" si="172"/>
        <v>1.7989024390243857E-2</v>
      </c>
      <c r="AM1253" s="14">
        <f t="shared" si="173"/>
        <v>2.9501999999999953</v>
      </c>
    </row>
    <row r="1254" spans="1:39" x14ac:dyDescent="0.2">
      <c r="A1254" s="8"/>
      <c r="B1254" s="8" t="s">
        <v>371</v>
      </c>
      <c r="C1254" s="8" t="s">
        <v>477</v>
      </c>
      <c r="D1254" s="9">
        <v>49</v>
      </c>
      <c r="E1254" s="10" t="s">
        <v>28</v>
      </c>
      <c r="F1254" s="10" t="s">
        <v>409</v>
      </c>
      <c r="G1254" s="10" t="s">
        <v>409</v>
      </c>
      <c r="H1254" s="11">
        <v>0.52700000000000002</v>
      </c>
      <c r="I1254" s="9">
        <v>80</v>
      </c>
      <c r="J1254" s="9">
        <v>38</v>
      </c>
      <c r="K1254" s="9">
        <v>26</v>
      </c>
      <c r="L1254" s="9">
        <v>9</v>
      </c>
      <c r="M1254" s="9">
        <v>7</v>
      </c>
      <c r="N1254" s="9">
        <f t="shared" si="169"/>
        <v>92</v>
      </c>
      <c r="O1254" s="12">
        <f t="shared" si="170"/>
        <v>0.57499999999999996</v>
      </c>
      <c r="P1254" s="9" t="s">
        <v>39</v>
      </c>
      <c r="Q1254" s="9">
        <v>12</v>
      </c>
      <c r="R1254" s="9">
        <v>7</v>
      </c>
      <c r="S1254" s="9">
        <v>5</v>
      </c>
      <c r="T1254" s="9">
        <v>0</v>
      </c>
      <c r="U1254" s="9">
        <v>0.58299999999999996</v>
      </c>
      <c r="V1254" s="8"/>
      <c r="W1254" s="11">
        <v>0.52700000000000002</v>
      </c>
      <c r="X1254" s="8">
        <v>82</v>
      </c>
      <c r="Y1254" s="8">
        <v>48</v>
      </c>
      <c r="Z1254" s="8">
        <v>21</v>
      </c>
      <c r="AA1254" s="8">
        <v>9</v>
      </c>
      <c r="AB1254" s="8">
        <v>4</v>
      </c>
      <c r="AC1254" s="9">
        <f t="shared" si="167"/>
        <v>109</v>
      </c>
      <c r="AD1254" s="12">
        <f t="shared" si="168"/>
        <v>0.66463414634146345</v>
      </c>
      <c r="AE1254" s="9" t="s">
        <v>30</v>
      </c>
      <c r="AF1254" s="8">
        <v>4</v>
      </c>
      <c r="AG1254" s="8">
        <v>0</v>
      </c>
      <c r="AH1254" s="8">
        <v>4</v>
      </c>
      <c r="AI1254" s="8">
        <v>0</v>
      </c>
      <c r="AJ1254" s="8">
        <v>0</v>
      </c>
      <c r="AK1254" s="13">
        <f t="shared" si="171"/>
        <v>0.61646219512195122</v>
      </c>
      <c r="AL1254" s="13">
        <f t="shared" si="172"/>
        <v>-4.1462195121951262E-2</v>
      </c>
      <c r="AM1254" s="14">
        <f t="shared" si="173"/>
        <v>-6.6339512195121983</v>
      </c>
    </row>
    <row r="1255" spans="1:39" x14ac:dyDescent="0.2">
      <c r="A1255" s="8"/>
      <c r="B1255" s="8" t="s">
        <v>288</v>
      </c>
      <c r="C1255" s="8" t="s">
        <v>477</v>
      </c>
      <c r="D1255" s="9">
        <v>67</v>
      </c>
      <c r="E1255" s="10" t="s">
        <v>28</v>
      </c>
      <c r="F1255" s="10" t="s">
        <v>409</v>
      </c>
      <c r="G1255" s="10" t="s">
        <v>409</v>
      </c>
      <c r="H1255" s="11">
        <v>0.52700000000000002</v>
      </c>
      <c r="I1255" s="9">
        <v>2</v>
      </c>
      <c r="J1255" s="9">
        <v>1</v>
      </c>
      <c r="K1255" s="9">
        <v>1</v>
      </c>
      <c r="L1255" s="9">
        <v>0</v>
      </c>
      <c r="M1255" s="9">
        <v>0</v>
      </c>
      <c r="N1255" s="9">
        <f t="shared" si="169"/>
        <v>2</v>
      </c>
      <c r="O1255" s="12">
        <f t="shared" si="170"/>
        <v>0.5</v>
      </c>
      <c r="P1255" s="9" t="s">
        <v>39</v>
      </c>
      <c r="Q1255" s="9"/>
      <c r="R1255" s="9"/>
      <c r="S1255" s="9"/>
      <c r="T1255" s="9"/>
      <c r="U1255" s="9"/>
      <c r="V1255" s="8"/>
      <c r="W1255" s="11">
        <v>0.52700000000000002</v>
      </c>
      <c r="X1255" s="8">
        <v>82</v>
      </c>
      <c r="Y1255" s="8">
        <v>48</v>
      </c>
      <c r="Z1255" s="8">
        <v>21</v>
      </c>
      <c r="AA1255" s="8">
        <v>9</v>
      </c>
      <c r="AB1255" s="8">
        <v>4</v>
      </c>
      <c r="AC1255" s="9">
        <f t="shared" si="167"/>
        <v>109</v>
      </c>
      <c r="AD1255" s="12">
        <f t="shared" si="168"/>
        <v>0.66463414634146345</v>
      </c>
      <c r="AE1255" s="9" t="s">
        <v>30</v>
      </c>
      <c r="AF1255" s="8">
        <v>4</v>
      </c>
      <c r="AG1255" s="8">
        <v>0</v>
      </c>
      <c r="AH1255" s="8">
        <v>4</v>
      </c>
      <c r="AI1255" s="8">
        <v>0</v>
      </c>
      <c r="AJ1255" s="8">
        <v>0</v>
      </c>
      <c r="AK1255" s="13">
        <f t="shared" si="171"/>
        <v>0.61646219512195122</v>
      </c>
      <c r="AL1255" s="13">
        <f t="shared" si="172"/>
        <v>-0.11646219512195122</v>
      </c>
      <c r="AM1255" s="14">
        <f t="shared" si="173"/>
        <v>-0.46584878048780487</v>
      </c>
    </row>
    <row r="1256" spans="1:39" x14ac:dyDescent="0.2">
      <c r="A1256" s="8"/>
      <c r="B1256" s="8" t="s">
        <v>475</v>
      </c>
      <c r="C1256" s="8" t="s">
        <v>477</v>
      </c>
      <c r="D1256" s="9">
        <v>49</v>
      </c>
      <c r="E1256" s="10" t="s">
        <v>28</v>
      </c>
      <c r="F1256" s="10" t="s">
        <v>207</v>
      </c>
      <c r="G1256" s="10" t="s">
        <v>207</v>
      </c>
      <c r="H1256" s="11">
        <v>0.52700000000000002</v>
      </c>
      <c r="I1256" s="9">
        <v>82</v>
      </c>
      <c r="J1256" s="9">
        <v>42</v>
      </c>
      <c r="K1256" s="9">
        <v>27</v>
      </c>
      <c r="L1256" s="9">
        <v>10</v>
      </c>
      <c r="M1256" s="9">
        <v>3</v>
      </c>
      <c r="N1256" s="9">
        <f t="shared" si="169"/>
        <v>97</v>
      </c>
      <c r="O1256" s="12">
        <f t="shared" si="170"/>
        <v>0.59146341463414631</v>
      </c>
      <c r="P1256" s="9" t="s">
        <v>30</v>
      </c>
      <c r="Q1256" s="9">
        <v>5</v>
      </c>
      <c r="R1256" s="9">
        <v>1</v>
      </c>
      <c r="S1256" s="9">
        <v>4</v>
      </c>
      <c r="T1256" s="9">
        <v>0</v>
      </c>
      <c r="U1256" s="9">
        <v>0.2</v>
      </c>
      <c r="V1256" s="8" t="s">
        <v>99</v>
      </c>
      <c r="W1256" s="11">
        <v>0.52700000000000002</v>
      </c>
      <c r="X1256" s="8">
        <v>82</v>
      </c>
      <c r="Y1256" s="8">
        <v>43</v>
      </c>
      <c r="Z1256" s="8">
        <v>25</v>
      </c>
      <c r="AA1256" s="8">
        <v>11</v>
      </c>
      <c r="AB1256" s="8">
        <v>3</v>
      </c>
      <c r="AC1256" s="9">
        <f t="shared" si="167"/>
        <v>100</v>
      </c>
      <c r="AD1256" s="12">
        <f t="shared" si="168"/>
        <v>0.6097560975609756</v>
      </c>
      <c r="AE1256" s="9" t="s">
        <v>43</v>
      </c>
      <c r="AF1256" s="8">
        <v>6</v>
      </c>
      <c r="AG1256" s="8">
        <v>2</v>
      </c>
      <c r="AH1256" s="8">
        <v>4</v>
      </c>
      <c r="AI1256" s="8">
        <v>0</v>
      </c>
      <c r="AJ1256" s="8">
        <v>0.33300000000000002</v>
      </c>
      <c r="AK1256" s="13">
        <f t="shared" si="171"/>
        <v>0.58079146341463417</v>
      </c>
      <c r="AL1256" s="13">
        <f t="shared" si="172"/>
        <v>1.0671951219512144E-2</v>
      </c>
      <c r="AM1256" s="14">
        <f t="shared" si="173"/>
        <v>1.7501999999999924</v>
      </c>
    </row>
    <row r="1257" spans="1:39" x14ac:dyDescent="0.2">
      <c r="A1257" s="8"/>
      <c r="B1257" s="8" t="s">
        <v>465</v>
      </c>
      <c r="C1257" s="8" t="s">
        <v>477</v>
      </c>
      <c r="D1257" s="9">
        <v>43</v>
      </c>
      <c r="E1257" s="10" t="s">
        <v>28</v>
      </c>
      <c r="F1257" s="10" t="s">
        <v>313</v>
      </c>
      <c r="G1257" s="10" t="s">
        <v>313</v>
      </c>
      <c r="H1257" s="11">
        <v>0.52700000000000002</v>
      </c>
      <c r="I1257" s="9">
        <v>82</v>
      </c>
      <c r="J1257" s="9">
        <v>40</v>
      </c>
      <c r="K1257" s="9">
        <v>27</v>
      </c>
      <c r="L1257" s="9">
        <v>9</v>
      </c>
      <c r="M1257" s="9">
        <v>6</v>
      </c>
      <c r="N1257" s="9">
        <f t="shared" si="169"/>
        <v>95</v>
      </c>
      <c r="O1257" s="12">
        <f t="shared" si="170"/>
        <v>0.57926829268292679</v>
      </c>
      <c r="P1257" s="9" t="s">
        <v>43</v>
      </c>
      <c r="Q1257" s="9">
        <v>5</v>
      </c>
      <c r="R1257" s="9">
        <v>1</v>
      </c>
      <c r="S1257" s="9">
        <v>4</v>
      </c>
      <c r="T1257" s="9">
        <v>0</v>
      </c>
      <c r="U1257" s="9">
        <v>0.2</v>
      </c>
      <c r="V1257" s="8" t="s">
        <v>99</v>
      </c>
      <c r="W1257" s="11">
        <v>0.52700000000000002</v>
      </c>
      <c r="X1257" s="8">
        <v>82</v>
      </c>
      <c r="Y1257" s="8">
        <v>35</v>
      </c>
      <c r="Z1257" s="8">
        <v>27</v>
      </c>
      <c r="AA1257" s="8">
        <v>17</v>
      </c>
      <c r="AB1257" s="8">
        <v>3</v>
      </c>
      <c r="AC1257" s="9">
        <f t="shared" si="167"/>
        <v>90</v>
      </c>
      <c r="AD1257" s="12">
        <f t="shared" si="168"/>
        <v>0.54878048780487809</v>
      </c>
      <c r="AE1257" s="9" t="s">
        <v>35</v>
      </c>
      <c r="AF1257" s="8"/>
      <c r="AG1257" s="8"/>
      <c r="AH1257" s="8"/>
      <c r="AI1257" s="8"/>
      <c r="AJ1257" s="8"/>
      <c r="AK1257" s="13">
        <f t="shared" si="171"/>
        <v>0.54115731707317072</v>
      </c>
      <c r="AL1257" s="13">
        <f t="shared" si="172"/>
        <v>3.811097560975607E-2</v>
      </c>
      <c r="AM1257" s="14">
        <f t="shared" si="173"/>
        <v>6.2502000000000066</v>
      </c>
    </row>
    <row r="1258" spans="1:39" x14ac:dyDescent="0.2">
      <c r="A1258" s="8"/>
      <c r="B1258" s="8" t="s">
        <v>476</v>
      </c>
      <c r="C1258" s="8" t="s">
        <v>477</v>
      </c>
      <c r="D1258" s="9">
        <v>52</v>
      </c>
      <c r="E1258" s="10" t="s">
        <v>28</v>
      </c>
      <c r="F1258" s="10" t="s">
        <v>208</v>
      </c>
      <c r="G1258" s="10" t="s">
        <v>208</v>
      </c>
      <c r="H1258" s="11">
        <v>0.52700000000000002</v>
      </c>
      <c r="I1258" s="9">
        <v>4</v>
      </c>
      <c r="J1258" s="9">
        <v>0</v>
      </c>
      <c r="K1258" s="9">
        <v>4</v>
      </c>
      <c r="L1258" s="9">
        <v>0</v>
      </c>
      <c r="M1258" s="9">
        <v>0</v>
      </c>
      <c r="N1258" s="9">
        <f t="shared" si="169"/>
        <v>0</v>
      </c>
      <c r="O1258" s="12">
        <f t="shared" si="170"/>
        <v>0</v>
      </c>
      <c r="P1258" s="9" t="s">
        <v>72</v>
      </c>
      <c r="Q1258" s="9"/>
      <c r="R1258" s="9"/>
      <c r="S1258" s="9"/>
      <c r="T1258" s="9"/>
      <c r="U1258" s="9"/>
      <c r="V1258" s="8"/>
      <c r="W1258" s="11">
        <v>0.52700000000000002</v>
      </c>
      <c r="X1258" s="8">
        <v>82</v>
      </c>
      <c r="Y1258" s="8">
        <v>42</v>
      </c>
      <c r="Z1258" s="8">
        <v>28</v>
      </c>
      <c r="AA1258" s="8">
        <v>9</v>
      </c>
      <c r="AB1258" s="8">
        <v>3</v>
      </c>
      <c r="AC1258" s="9">
        <f t="shared" si="167"/>
        <v>96</v>
      </c>
      <c r="AD1258" s="12">
        <f t="shared" si="168"/>
        <v>0.58536585365853655</v>
      </c>
      <c r="AE1258" s="9" t="s">
        <v>39</v>
      </c>
      <c r="AF1258" s="8">
        <v>18</v>
      </c>
      <c r="AG1258" s="8">
        <v>9</v>
      </c>
      <c r="AH1258" s="8">
        <v>9</v>
      </c>
      <c r="AI1258" s="8">
        <v>0</v>
      </c>
      <c r="AJ1258" s="8">
        <v>0.5</v>
      </c>
      <c r="AK1258" s="13">
        <f t="shared" si="171"/>
        <v>0.56493780487804879</v>
      </c>
      <c r="AL1258" s="13">
        <f t="shared" si="172"/>
        <v>-0.56493780487804879</v>
      </c>
      <c r="AM1258" s="14">
        <f t="shared" si="173"/>
        <v>-4.5195024390243903</v>
      </c>
    </row>
    <row r="1259" spans="1:39" x14ac:dyDescent="0.2">
      <c r="A1259" s="8"/>
      <c r="B1259" s="8" t="s">
        <v>480</v>
      </c>
      <c r="C1259" s="8" t="s">
        <v>477</v>
      </c>
      <c r="D1259" s="9">
        <v>50</v>
      </c>
      <c r="E1259" s="10" t="s">
        <v>28</v>
      </c>
      <c r="F1259" s="10" t="s">
        <v>208</v>
      </c>
      <c r="G1259" s="10" t="s">
        <v>208</v>
      </c>
      <c r="H1259" s="11">
        <v>0.52700000000000002</v>
      </c>
      <c r="I1259" s="9">
        <v>78</v>
      </c>
      <c r="J1259" s="9">
        <v>28</v>
      </c>
      <c r="K1259" s="9">
        <v>37</v>
      </c>
      <c r="L1259" s="9">
        <v>8</v>
      </c>
      <c r="M1259" s="9">
        <v>5</v>
      </c>
      <c r="N1259" s="9">
        <f t="shared" si="169"/>
        <v>69</v>
      </c>
      <c r="O1259" s="12">
        <f t="shared" si="170"/>
        <v>0.44230769230769229</v>
      </c>
      <c r="P1259" s="9" t="s">
        <v>72</v>
      </c>
      <c r="Q1259" s="9"/>
      <c r="R1259" s="9"/>
      <c r="S1259" s="9"/>
      <c r="T1259" s="9"/>
      <c r="U1259" s="9"/>
      <c r="V1259" s="8"/>
      <c r="W1259" s="11">
        <v>0.52700000000000002</v>
      </c>
      <c r="X1259" s="8">
        <v>82</v>
      </c>
      <c r="Y1259" s="8">
        <v>42</v>
      </c>
      <c r="Z1259" s="8">
        <v>28</v>
      </c>
      <c r="AA1259" s="8">
        <v>9</v>
      </c>
      <c r="AB1259" s="8">
        <v>3</v>
      </c>
      <c r="AC1259" s="9">
        <f t="shared" si="167"/>
        <v>96</v>
      </c>
      <c r="AD1259" s="12">
        <f t="shared" si="168"/>
        <v>0.58536585365853655</v>
      </c>
      <c r="AE1259" s="9" t="s">
        <v>39</v>
      </c>
      <c r="AF1259" s="8">
        <v>18</v>
      </c>
      <c r="AG1259" s="8">
        <v>9</v>
      </c>
      <c r="AH1259" s="8">
        <v>9</v>
      </c>
      <c r="AI1259" s="8">
        <v>0</v>
      </c>
      <c r="AJ1259" s="8">
        <v>0.5</v>
      </c>
      <c r="AK1259" s="13">
        <f t="shared" si="171"/>
        <v>0.56493780487804879</v>
      </c>
      <c r="AL1259" s="13">
        <f t="shared" si="172"/>
        <v>-0.1226301125703565</v>
      </c>
      <c r="AM1259" s="14">
        <f t="shared" si="173"/>
        <v>-19.130297560975606</v>
      </c>
    </row>
    <row r="1260" spans="1:39" x14ac:dyDescent="0.2">
      <c r="A1260" s="8"/>
      <c r="B1260" s="8" t="s">
        <v>406</v>
      </c>
      <c r="C1260" s="8" t="s">
        <v>477</v>
      </c>
      <c r="D1260" s="9">
        <v>43</v>
      </c>
      <c r="E1260" s="10" t="s">
        <v>28</v>
      </c>
      <c r="F1260" s="10" t="s">
        <v>402</v>
      </c>
      <c r="G1260" s="10" t="s">
        <v>402</v>
      </c>
      <c r="H1260" s="11">
        <v>0.52700000000000002</v>
      </c>
      <c r="I1260" s="9">
        <v>82</v>
      </c>
      <c r="J1260" s="9">
        <v>44</v>
      </c>
      <c r="K1260" s="9">
        <v>27</v>
      </c>
      <c r="L1260" s="9">
        <v>8</v>
      </c>
      <c r="M1260" s="9">
        <v>3</v>
      </c>
      <c r="N1260" s="9">
        <f t="shared" si="169"/>
        <v>99</v>
      </c>
      <c r="O1260" s="12">
        <f t="shared" si="170"/>
        <v>0.60365853658536583</v>
      </c>
      <c r="P1260" s="9" t="s">
        <v>30</v>
      </c>
      <c r="Q1260" s="9">
        <v>12</v>
      </c>
      <c r="R1260" s="9">
        <v>7</v>
      </c>
      <c r="S1260" s="9">
        <v>5</v>
      </c>
      <c r="T1260" s="9">
        <v>0</v>
      </c>
      <c r="U1260" s="9">
        <v>0.58299999999999996</v>
      </c>
      <c r="V1260" s="8"/>
      <c r="W1260" s="11">
        <v>0.52700000000000002</v>
      </c>
      <c r="X1260" s="8">
        <v>82</v>
      </c>
      <c r="Y1260" s="8">
        <v>40</v>
      </c>
      <c r="Z1260" s="8">
        <v>27</v>
      </c>
      <c r="AA1260" s="8">
        <v>12</v>
      </c>
      <c r="AB1260" s="8">
        <v>3</v>
      </c>
      <c r="AC1260" s="9">
        <f t="shared" si="167"/>
        <v>95</v>
      </c>
      <c r="AD1260" s="12">
        <f t="shared" si="168"/>
        <v>0.57926829268292679</v>
      </c>
      <c r="AE1260" s="9" t="s">
        <v>43</v>
      </c>
      <c r="AF1260" s="8">
        <v>6</v>
      </c>
      <c r="AG1260" s="8">
        <v>2</v>
      </c>
      <c r="AH1260" s="8">
        <v>4</v>
      </c>
      <c r="AI1260" s="8">
        <v>0</v>
      </c>
      <c r="AJ1260" s="8">
        <v>0.33300000000000002</v>
      </c>
      <c r="AK1260" s="13">
        <f t="shared" si="171"/>
        <v>0.56097439024390239</v>
      </c>
      <c r="AL1260" s="13">
        <f t="shared" si="172"/>
        <v>4.2684146341463447E-2</v>
      </c>
      <c r="AM1260" s="14">
        <f t="shared" si="173"/>
        <v>7.0002000000000066</v>
      </c>
    </row>
    <row r="1261" spans="1:39" x14ac:dyDescent="0.2">
      <c r="A1261" s="8"/>
      <c r="B1261" s="8" t="s">
        <v>442</v>
      </c>
      <c r="C1261" s="8" t="s">
        <v>477</v>
      </c>
      <c r="D1261" s="9">
        <v>43</v>
      </c>
      <c r="E1261" s="10" t="s">
        <v>28</v>
      </c>
      <c r="F1261" s="10" t="s">
        <v>209</v>
      </c>
      <c r="G1261" s="10" t="s">
        <v>209</v>
      </c>
      <c r="H1261" s="11">
        <v>0.52700000000000002</v>
      </c>
      <c r="I1261" s="9">
        <v>82</v>
      </c>
      <c r="J1261" s="9">
        <v>43</v>
      </c>
      <c r="K1261" s="9">
        <v>27</v>
      </c>
      <c r="L1261" s="9">
        <v>8</v>
      </c>
      <c r="M1261" s="9">
        <v>4</v>
      </c>
      <c r="N1261" s="9">
        <f t="shared" si="169"/>
        <v>98</v>
      </c>
      <c r="O1261" s="12">
        <f t="shared" si="170"/>
        <v>0.59756097560975607</v>
      </c>
      <c r="P1261" s="9" t="s">
        <v>43</v>
      </c>
      <c r="Q1261" s="9">
        <v>10</v>
      </c>
      <c r="R1261" s="9">
        <v>5</v>
      </c>
      <c r="S1261" s="9">
        <v>5</v>
      </c>
      <c r="T1261" s="9">
        <v>0</v>
      </c>
      <c r="U1261" s="9">
        <v>0.5</v>
      </c>
      <c r="V1261" s="8"/>
      <c r="W1261" s="11">
        <v>0.52700000000000002</v>
      </c>
      <c r="X1261" s="8">
        <v>82</v>
      </c>
      <c r="Y1261" s="8">
        <v>43</v>
      </c>
      <c r="Z1261" s="8">
        <v>22</v>
      </c>
      <c r="AA1261" s="8">
        <v>12</v>
      </c>
      <c r="AB1261" s="8">
        <v>5</v>
      </c>
      <c r="AC1261" s="9">
        <f t="shared" si="167"/>
        <v>103</v>
      </c>
      <c r="AD1261" s="12">
        <f t="shared" si="168"/>
        <v>0.62804878048780488</v>
      </c>
      <c r="AE1261" s="9" t="s">
        <v>43</v>
      </c>
      <c r="AF1261" s="8">
        <v>15</v>
      </c>
      <c r="AG1261" s="8">
        <v>9</v>
      </c>
      <c r="AH1261" s="8">
        <v>6</v>
      </c>
      <c r="AI1261" s="8">
        <v>0</v>
      </c>
      <c r="AJ1261" s="8">
        <v>0.60000000000000009</v>
      </c>
      <c r="AK1261" s="13">
        <f t="shared" si="171"/>
        <v>0.59268170731707315</v>
      </c>
      <c r="AL1261" s="13">
        <f t="shared" si="172"/>
        <v>4.8792682926829256E-3</v>
      </c>
      <c r="AM1261" s="14">
        <f t="shared" si="173"/>
        <v>0.8002000000000038</v>
      </c>
    </row>
    <row r="1262" spans="1:39" x14ac:dyDescent="0.2">
      <c r="A1262" s="8"/>
      <c r="B1262" s="8" t="s">
        <v>464</v>
      </c>
      <c r="C1262" s="8" t="s">
        <v>477</v>
      </c>
      <c r="D1262" s="9">
        <v>43</v>
      </c>
      <c r="E1262" s="10" t="s">
        <v>28</v>
      </c>
      <c r="F1262" s="10" t="s">
        <v>411</v>
      </c>
      <c r="G1262" s="10" t="s">
        <v>411</v>
      </c>
      <c r="H1262" s="11">
        <v>0.52700000000000002</v>
      </c>
      <c r="I1262" s="9">
        <v>82</v>
      </c>
      <c r="J1262" s="9">
        <v>27</v>
      </c>
      <c r="K1262" s="9">
        <v>40</v>
      </c>
      <c r="L1262" s="9">
        <v>11</v>
      </c>
      <c r="M1262" s="9">
        <v>4</v>
      </c>
      <c r="N1262" s="9">
        <f t="shared" si="169"/>
        <v>69</v>
      </c>
      <c r="O1262" s="12">
        <f t="shared" si="170"/>
        <v>0.42073170731707316</v>
      </c>
      <c r="P1262" s="9" t="s">
        <v>39</v>
      </c>
      <c r="Q1262" s="9"/>
      <c r="R1262" s="9"/>
      <c r="S1262" s="9"/>
      <c r="T1262" s="9"/>
      <c r="U1262" s="9"/>
      <c r="V1262" s="8"/>
      <c r="W1262" s="11">
        <v>0.52700000000000002</v>
      </c>
      <c r="X1262" s="8">
        <v>82</v>
      </c>
      <c r="Y1262" s="8">
        <v>24</v>
      </c>
      <c r="Z1262" s="8">
        <v>47</v>
      </c>
      <c r="AA1262" s="8">
        <v>6</v>
      </c>
      <c r="AB1262" s="8">
        <v>5</v>
      </c>
      <c r="AC1262" s="9">
        <f t="shared" si="167"/>
        <v>59</v>
      </c>
      <c r="AD1262" s="12">
        <f t="shared" si="168"/>
        <v>0.3597560975609756</v>
      </c>
      <c r="AE1262" s="9" t="s">
        <v>72</v>
      </c>
      <c r="AF1262" s="8"/>
      <c r="AG1262" s="8"/>
      <c r="AH1262" s="8"/>
      <c r="AI1262" s="8"/>
      <c r="AJ1262" s="8"/>
      <c r="AK1262" s="13">
        <f t="shared" si="171"/>
        <v>0.41829146341463413</v>
      </c>
      <c r="AL1262" s="13">
        <f t="shared" si="172"/>
        <v>2.440243902439021E-3</v>
      </c>
      <c r="AM1262" s="14">
        <f t="shared" si="173"/>
        <v>0.40019999999999811</v>
      </c>
    </row>
    <row r="1263" spans="1:39" x14ac:dyDescent="0.2">
      <c r="A1263" s="8"/>
      <c r="B1263" s="8" t="s">
        <v>296</v>
      </c>
      <c r="C1263" s="8" t="s">
        <v>477</v>
      </c>
      <c r="D1263" s="9">
        <v>59</v>
      </c>
      <c r="E1263" s="10" t="s">
        <v>28</v>
      </c>
      <c r="F1263" s="10" t="s">
        <v>41</v>
      </c>
      <c r="G1263" s="10" t="s">
        <v>41</v>
      </c>
      <c r="H1263" s="11">
        <v>0.52700000000000002</v>
      </c>
      <c r="I1263" s="9">
        <v>82</v>
      </c>
      <c r="J1263" s="9">
        <v>43</v>
      </c>
      <c r="K1263" s="9">
        <v>25</v>
      </c>
      <c r="L1263" s="9">
        <v>10</v>
      </c>
      <c r="M1263" s="9">
        <v>4</v>
      </c>
      <c r="N1263" s="9">
        <f t="shared" si="169"/>
        <v>100</v>
      </c>
      <c r="O1263" s="12">
        <f t="shared" si="170"/>
        <v>0.6097560975609756</v>
      </c>
      <c r="P1263" s="9" t="s">
        <v>43</v>
      </c>
      <c r="Q1263" s="9">
        <v>20</v>
      </c>
      <c r="R1263" s="9">
        <v>10</v>
      </c>
      <c r="S1263" s="9">
        <v>10</v>
      </c>
      <c r="T1263" s="9">
        <v>0</v>
      </c>
      <c r="U1263" s="9">
        <v>0.5</v>
      </c>
      <c r="V1263" s="8"/>
      <c r="W1263" s="11">
        <v>0.52700000000000002</v>
      </c>
      <c r="X1263" s="8">
        <v>82</v>
      </c>
      <c r="Y1263" s="8">
        <v>37</v>
      </c>
      <c r="Z1263" s="8">
        <v>29</v>
      </c>
      <c r="AA1263" s="8">
        <v>11</v>
      </c>
      <c r="AB1263" s="8">
        <v>5</v>
      </c>
      <c r="AC1263" s="9">
        <f t="shared" si="167"/>
        <v>90</v>
      </c>
      <c r="AD1263" s="12">
        <f t="shared" si="168"/>
        <v>0.54878048780487809</v>
      </c>
      <c r="AE1263" s="9" t="s">
        <v>39</v>
      </c>
      <c r="AF1263" s="8">
        <v>11</v>
      </c>
      <c r="AG1263" s="8">
        <v>7</v>
      </c>
      <c r="AH1263" s="8">
        <v>4</v>
      </c>
      <c r="AI1263" s="8">
        <v>0</v>
      </c>
      <c r="AJ1263" s="8">
        <v>0.63600000000000001</v>
      </c>
      <c r="AK1263" s="13">
        <f t="shared" si="171"/>
        <v>0.54115731707317072</v>
      </c>
      <c r="AL1263" s="13">
        <f t="shared" si="172"/>
        <v>6.8598780487804878E-2</v>
      </c>
      <c r="AM1263" s="14">
        <f t="shared" si="173"/>
        <v>11.250200000000007</v>
      </c>
    </row>
    <row r="1264" spans="1:39" x14ac:dyDescent="0.2">
      <c r="A1264" s="8"/>
      <c r="B1264" s="8" t="s">
        <v>424</v>
      </c>
      <c r="C1264" s="8" t="s">
        <v>477</v>
      </c>
      <c r="D1264" s="9">
        <v>40</v>
      </c>
      <c r="E1264" s="10" t="s">
        <v>28</v>
      </c>
      <c r="F1264" s="10" t="s">
        <v>233</v>
      </c>
      <c r="G1264" s="10" t="s">
        <v>233</v>
      </c>
      <c r="H1264" s="11">
        <v>0.52700000000000002</v>
      </c>
      <c r="I1264" s="9">
        <v>82</v>
      </c>
      <c r="J1264" s="9">
        <v>42</v>
      </c>
      <c r="K1264" s="9">
        <v>30</v>
      </c>
      <c r="L1264" s="9">
        <v>7</v>
      </c>
      <c r="M1264" s="9">
        <v>3</v>
      </c>
      <c r="N1264" s="9">
        <f t="shared" si="169"/>
        <v>94</v>
      </c>
      <c r="O1264" s="12">
        <f t="shared" si="170"/>
        <v>0.57317073170731703</v>
      </c>
      <c r="P1264" s="9" t="s">
        <v>43</v>
      </c>
      <c r="Q1264" s="9">
        <v>6</v>
      </c>
      <c r="R1264" s="9">
        <v>2</v>
      </c>
      <c r="S1264" s="9">
        <v>4</v>
      </c>
      <c r="T1264" s="9">
        <v>0</v>
      </c>
      <c r="U1264" s="9">
        <v>0.33300000000000002</v>
      </c>
      <c r="V1264" s="8"/>
      <c r="W1264" s="11">
        <v>0.52700000000000002</v>
      </c>
      <c r="X1264" s="8">
        <v>82</v>
      </c>
      <c r="Y1264" s="8">
        <v>36</v>
      </c>
      <c r="Z1264" s="8">
        <v>28</v>
      </c>
      <c r="AA1264" s="8">
        <v>11</v>
      </c>
      <c r="AB1264" s="8">
        <v>7</v>
      </c>
      <c r="AC1264" s="9">
        <f t="shared" si="167"/>
        <v>90</v>
      </c>
      <c r="AD1264" s="12">
        <f t="shared" si="168"/>
        <v>0.54878048780487809</v>
      </c>
      <c r="AE1264" s="9" t="s">
        <v>39</v>
      </c>
      <c r="AF1264" s="8"/>
      <c r="AG1264" s="8"/>
      <c r="AH1264" s="8"/>
      <c r="AI1264" s="8"/>
      <c r="AJ1264" s="8"/>
      <c r="AK1264" s="13">
        <f t="shared" si="171"/>
        <v>0.54115731707317072</v>
      </c>
      <c r="AL1264" s="13">
        <f t="shared" si="172"/>
        <v>3.2013414634146309E-2</v>
      </c>
      <c r="AM1264" s="14">
        <f t="shared" si="173"/>
        <v>5.2502000000000066</v>
      </c>
    </row>
    <row r="1265" spans="1:39" x14ac:dyDescent="0.2">
      <c r="A1265" s="8"/>
      <c r="B1265" s="8" t="s">
        <v>415</v>
      </c>
      <c r="C1265" s="8" t="s">
        <v>477</v>
      </c>
      <c r="D1265" s="9">
        <v>46</v>
      </c>
      <c r="E1265" s="10" t="s">
        <v>28</v>
      </c>
      <c r="F1265" s="10" t="s">
        <v>267</v>
      </c>
      <c r="G1265" s="10" t="s">
        <v>267</v>
      </c>
      <c r="H1265" s="11">
        <v>0.52700000000000002</v>
      </c>
      <c r="I1265" s="9">
        <v>82</v>
      </c>
      <c r="J1265" s="9">
        <v>36</v>
      </c>
      <c r="K1265" s="9">
        <v>33</v>
      </c>
      <c r="L1265" s="9">
        <v>11</v>
      </c>
      <c r="M1265" s="9">
        <v>2</v>
      </c>
      <c r="N1265" s="9">
        <f t="shared" si="169"/>
        <v>85</v>
      </c>
      <c r="O1265" s="12">
        <f t="shared" si="170"/>
        <v>0.51829268292682928</v>
      </c>
      <c r="P1265" s="9" t="s">
        <v>43</v>
      </c>
      <c r="Q1265" s="9"/>
      <c r="R1265" s="9"/>
      <c r="S1265" s="9"/>
      <c r="T1265" s="9"/>
      <c r="U1265" s="9"/>
      <c r="V1265" s="8"/>
      <c r="W1265" s="11">
        <v>0.52700000000000002</v>
      </c>
      <c r="X1265" s="8">
        <v>82</v>
      </c>
      <c r="Y1265" s="8">
        <v>41</v>
      </c>
      <c r="Z1265" s="8">
        <v>27</v>
      </c>
      <c r="AA1265" s="8">
        <v>10</v>
      </c>
      <c r="AB1265" s="8">
        <v>4</v>
      </c>
      <c r="AC1265" s="9">
        <f t="shared" si="167"/>
        <v>96</v>
      </c>
      <c r="AD1265" s="12">
        <f t="shared" si="168"/>
        <v>0.58536585365853655</v>
      </c>
      <c r="AE1265" s="9" t="s">
        <v>30</v>
      </c>
      <c r="AF1265" s="8">
        <v>6</v>
      </c>
      <c r="AG1265" s="8">
        <v>2</v>
      </c>
      <c r="AH1265" s="8">
        <v>4</v>
      </c>
      <c r="AI1265" s="8">
        <v>0</v>
      </c>
      <c r="AJ1265" s="8">
        <v>0.33300000000000002</v>
      </c>
      <c r="AK1265" s="13">
        <f t="shared" si="171"/>
        <v>0.56493780487804879</v>
      </c>
      <c r="AL1265" s="13">
        <f t="shared" si="172"/>
        <v>-4.6645121951219504E-2</v>
      </c>
      <c r="AM1265" s="14">
        <f t="shared" si="173"/>
        <v>-7.649799999999999</v>
      </c>
    </row>
    <row r="1266" spans="1:39" x14ac:dyDescent="0.2">
      <c r="A1266" s="8"/>
      <c r="B1266" s="8" t="s">
        <v>452</v>
      </c>
      <c r="C1266" s="8" t="s">
        <v>481</v>
      </c>
      <c r="D1266" s="9">
        <v>42</v>
      </c>
      <c r="E1266" s="10" t="s">
        <v>28</v>
      </c>
      <c r="F1266" s="10" t="s">
        <v>460</v>
      </c>
      <c r="G1266" s="10" t="s">
        <v>461</v>
      </c>
      <c r="H1266" s="11">
        <v>0.52700000000000002</v>
      </c>
      <c r="I1266" s="9">
        <v>39</v>
      </c>
      <c r="J1266" s="9">
        <v>19</v>
      </c>
      <c r="K1266" s="9">
        <v>14</v>
      </c>
      <c r="L1266" s="9">
        <v>5</v>
      </c>
      <c r="M1266" s="9">
        <v>1</v>
      </c>
      <c r="N1266" s="9">
        <f t="shared" si="169"/>
        <v>44</v>
      </c>
      <c r="O1266" s="12">
        <f t="shared" si="170"/>
        <v>0.5641025641025641</v>
      </c>
      <c r="P1266" s="9" t="s">
        <v>39</v>
      </c>
      <c r="Q1266" s="9"/>
      <c r="R1266" s="9"/>
      <c r="S1266" s="9"/>
      <c r="T1266" s="9"/>
      <c r="U1266" s="9"/>
      <c r="V1266" s="8"/>
      <c r="W1266" s="11">
        <v>0.52700000000000002</v>
      </c>
      <c r="X1266" s="8">
        <v>82</v>
      </c>
      <c r="Y1266" s="8">
        <v>19</v>
      </c>
      <c r="Z1266" s="8">
        <v>47</v>
      </c>
      <c r="AA1266" s="8">
        <v>11</v>
      </c>
      <c r="AB1266" s="8">
        <v>5</v>
      </c>
      <c r="AC1266" s="9">
        <f t="shared" si="167"/>
        <v>54</v>
      </c>
      <c r="AD1266" s="12">
        <f t="shared" si="168"/>
        <v>0.32926829268292684</v>
      </c>
      <c r="AE1266" s="9" t="s">
        <v>72</v>
      </c>
      <c r="AF1266" s="8"/>
      <c r="AG1266" s="8"/>
      <c r="AH1266" s="8"/>
      <c r="AI1266" s="8"/>
      <c r="AJ1266" s="8"/>
      <c r="AK1266" s="13">
        <f t="shared" si="171"/>
        <v>0.39847439024390247</v>
      </c>
      <c r="AL1266" s="13">
        <f t="shared" si="172"/>
        <v>0.16562817385866163</v>
      </c>
      <c r="AM1266" s="14">
        <f t="shared" si="173"/>
        <v>12.918997560975608</v>
      </c>
    </row>
    <row r="1267" spans="1:39" x14ac:dyDescent="0.2">
      <c r="A1267" s="8"/>
      <c r="B1267" s="8" t="s">
        <v>458</v>
      </c>
      <c r="C1267" s="8" t="s">
        <v>481</v>
      </c>
      <c r="D1267" s="9">
        <v>45</v>
      </c>
      <c r="E1267" s="10" t="s">
        <v>28</v>
      </c>
      <c r="F1267" s="10" t="s">
        <v>460</v>
      </c>
      <c r="G1267" s="10" t="s">
        <v>461</v>
      </c>
      <c r="H1267" s="11">
        <v>0.52700000000000002</v>
      </c>
      <c r="I1267" s="9">
        <v>33</v>
      </c>
      <c r="J1267" s="9">
        <v>8</v>
      </c>
      <c r="K1267" s="9">
        <v>20</v>
      </c>
      <c r="L1267" s="9">
        <v>1</v>
      </c>
      <c r="M1267" s="9">
        <v>4</v>
      </c>
      <c r="N1267" s="9">
        <f t="shared" si="169"/>
        <v>21</v>
      </c>
      <c r="O1267" s="12">
        <f t="shared" si="170"/>
        <v>0.31818181818181818</v>
      </c>
      <c r="P1267" s="9" t="s">
        <v>39</v>
      </c>
      <c r="Q1267" s="9"/>
      <c r="R1267" s="9"/>
      <c r="S1267" s="9"/>
      <c r="T1267" s="9"/>
      <c r="U1267" s="9"/>
      <c r="V1267" s="8"/>
      <c r="W1267" s="11">
        <v>0.52700000000000002</v>
      </c>
      <c r="X1267" s="8">
        <v>82</v>
      </c>
      <c r="Y1267" s="8">
        <v>19</v>
      </c>
      <c r="Z1267" s="8">
        <v>47</v>
      </c>
      <c r="AA1267" s="8">
        <v>11</v>
      </c>
      <c r="AB1267" s="8">
        <v>5</v>
      </c>
      <c r="AC1267" s="9">
        <f t="shared" si="167"/>
        <v>54</v>
      </c>
      <c r="AD1267" s="12">
        <f t="shared" si="168"/>
        <v>0.32926829268292684</v>
      </c>
      <c r="AE1267" s="9" t="s">
        <v>72</v>
      </c>
      <c r="AF1267" s="8"/>
      <c r="AG1267" s="8"/>
      <c r="AH1267" s="8"/>
      <c r="AI1267" s="8"/>
      <c r="AJ1267" s="8"/>
      <c r="AK1267" s="13">
        <f t="shared" si="171"/>
        <v>0.39847439024390247</v>
      </c>
      <c r="AL1267" s="13">
        <f t="shared" si="172"/>
        <v>-8.0292572062084289E-2</v>
      </c>
      <c r="AM1267" s="14">
        <f t="shared" si="173"/>
        <v>-5.2993097560975642</v>
      </c>
    </row>
    <row r="1268" spans="1:39" x14ac:dyDescent="0.2">
      <c r="A1268" s="8"/>
      <c r="B1268" s="8" t="s">
        <v>482</v>
      </c>
      <c r="C1268" s="8" t="s">
        <v>481</v>
      </c>
      <c r="D1268" s="9">
        <v>44</v>
      </c>
      <c r="E1268" s="10" t="s">
        <v>28</v>
      </c>
      <c r="F1268" s="10" t="s">
        <v>460</v>
      </c>
      <c r="G1268" s="10" t="s">
        <v>461</v>
      </c>
      <c r="H1268" s="11">
        <v>0.52700000000000002</v>
      </c>
      <c r="I1268" s="9">
        <v>10</v>
      </c>
      <c r="J1268" s="9">
        <v>4</v>
      </c>
      <c r="K1268" s="9">
        <v>5</v>
      </c>
      <c r="L1268" s="9">
        <v>1</v>
      </c>
      <c r="M1268" s="9">
        <v>0</v>
      </c>
      <c r="N1268" s="9">
        <f t="shared" si="169"/>
        <v>9</v>
      </c>
      <c r="O1268" s="12">
        <f t="shared" si="170"/>
        <v>0.45</v>
      </c>
      <c r="P1268" s="9" t="s">
        <v>39</v>
      </c>
      <c r="Q1268" s="9"/>
      <c r="R1268" s="9"/>
      <c r="S1268" s="9"/>
      <c r="T1268" s="9"/>
      <c r="U1268" s="9"/>
      <c r="V1268" s="8"/>
      <c r="W1268" s="11">
        <v>0.52700000000000002</v>
      </c>
      <c r="X1268" s="8">
        <v>82</v>
      </c>
      <c r="Y1268" s="8">
        <v>19</v>
      </c>
      <c r="Z1268" s="8">
        <v>47</v>
      </c>
      <c r="AA1268" s="8">
        <v>11</v>
      </c>
      <c r="AB1268" s="8">
        <v>5</v>
      </c>
      <c r="AC1268" s="9">
        <f t="shared" si="167"/>
        <v>54</v>
      </c>
      <c r="AD1268" s="12">
        <f t="shared" si="168"/>
        <v>0.32926829268292684</v>
      </c>
      <c r="AE1268" s="9" t="s">
        <v>72</v>
      </c>
      <c r="AF1268" s="8"/>
      <c r="AG1268" s="8"/>
      <c r="AH1268" s="8"/>
      <c r="AI1268" s="8"/>
      <c r="AJ1268" s="8"/>
      <c r="AK1268" s="13">
        <f t="shared" si="171"/>
        <v>0.39847439024390247</v>
      </c>
      <c r="AL1268" s="13">
        <f t="shared" si="172"/>
        <v>5.1525609756097546E-2</v>
      </c>
      <c r="AM1268" s="14">
        <f t="shared" si="173"/>
        <v>1.0305121951219505</v>
      </c>
    </row>
    <row r="1269" spans="1:39" x14ac:dyDescent="0.2">
      <c r="A1269" s="8"/>
      <c r="B1269" s="8" t="s">
        <v>483</v>
      </c>
      <c r="C1269" s="8" t="s">
        <v>481</v>
      </c>
      <c r="D1269" s="9">
        <v>47</v>
      </c>
      <c r="E1269" s="10" t="s">
        <v>28</v>
      </c>
      <c r="F1269" s="10" t="s">
        <v>68</v>
      </c>
      <c r="G1269" s="10" t="s">
        <v>68</v>
      </c>
      <c r="H1269" s="11">
        <v>0.52700000000000002</v>
      </c>
      <c r="I1269" s="9">
        <v>9</v>
      </c>
      <c r="J1269" s="9">
        <v>3</v>
      </c>
      <c r="K1269" s="9">
        <v>3</v>
      </c>
      <c r="L1269" s="9">
        <v>3</v>
      </c>
      <c r="M1269" s="9">
        <v>0</v>
      </c>
      <c r="N1269" s="9">
        <f t="shared" si="169"/>
        <v>9</v>
      </c>
      <c r="O1269" s="12">
        <f t="shared" si="170"/>
        <v>0.5</v>
      </c>
      <c r="P1269" s="9" t="s">
        <v>39</v>
      </c>
      <c r="Q1269" s="9">
        <v>5</v>
      </c>
      <c r="R1269" s="9">
        <v>1</v>
      </c>
      <c r="S1269" s="9">
        <v>4</v>
      </c>
      <c r="T1269" s="9">
        <v>0</v>
      </c>
      <c r="U1269" s="9">
        <v>0.2</v>
      </c>
      <c r="V1269" s="8"/>
      <c r="W1269" s="11">
        <v>0.52700000000000002</v>
      </c>
      <c r="X1269" s="8">
        <v>82</v>
      </c>
      <c r="Y1269" s="8">
        <v>43</v>
      </c>
      <c r="Z1269" s="8">
        <v>24</v>
      </c>
      <c r="AA1269" s="8">
        <v>6</v>
      </c>
      <c r="AB1269" s="8">
        <v>9</v>
      </c>
      <c r="AC1269" s="9">
        <f t="shared" si="167"/>
        <v>101</v>
      </c>
      <c r="AD1269" s="12">
        <f t="shared" si="168"/>
        <v>0.61585365853658536</v>
      </c>
      <c r="AE1269" s="9" t="s">
        <v>30</v>
      </c>
      <c r="AF1269" s="8">
        <v>6</v>
      </c>
      <c r="AG1269" s="8">
        <v>2</v>
      </c>
      <c r="AH1269" s="8">
        <v>4</v>
      </c>
      <c r="AI1269" s="8">
        <v>0</v>
      </c>
      <c r="AJ1269" s="8">
        <v>0.33300000000000002</v>
      </c>
      <c r="AK1269" s="13">
        <f t="shared" si="171"/>
        <v>0.58475487804878046</v>
      </c>
      <c r="AL1269" s="13">
        <f t="shared" si="172"/>
        <v>-8.4754878048780458E-2</v>
      </c>
      <c r="AM1269" s="14">
        <f t="shared" si="173"/>
        <v>-1.5255878048780485</v>
      </c>
    </row>
    <row r="1270" spans="1:39" x14ac:dyDescent="0.2">
      <c r="A1270" s="8"/>
      <c r="B1270" s="8" t="s">
        <v>376</v>
      </c>
      <c r="C1270" s="8" t="s">
        <v>481</v>
      </c>
      <c r="D1270" s="9">
        <v>51</v>
      </c>
      <c r="E1270" s="10" t="s">
        <v>28</v>
      </c>
      <c r="F1270" s="10" t="s">
        <v>68</v>
      </c>
      <c r="G1270" s="10" t="s">
        <v>68</v>
      </c>
      <c r="H1270" s="11">
        <v>0.52700000000000002</v>
      </c>
      <c r="I1270" s="9">
        <v>73</v>
      </c>
      <c r="J1270" s="9">
        <v>33</v>
      </c>
      <c r="K1270" s="9">
        <v>28</v>
      </c>
      <c r="L1270" s="9">
        <v>8</v>
      </c>
      <c r="M1270" s="9">
        <v>4</v>
      </c>
      <c r="N1270" s="9">
        <f t="shared" si="169"/>
        <v>78</v>
      </c>
      <c r="O1270" s="12">
        <f t="shared" si="170"/>
        <v>0.53424657534246578</v>
      </c>
      <c r="P1270" s="9" t="s">
        <v>39</v>
      </c>
      <c r="Q1270" s="9"/>
      <c r="R1270" s="9"/>
      <c r="S1270" s="9"/>
      <c r="T1270" s="9"/>
      <c r="U1270" s="9"/>
      <c r="V1270" s="8"/>
      <c r="W1270" s="11">
        <v>0.52700000000000002</v>
      </c>
      <c r="X1270" s="8">
        <v>82</v>
      </c>
      <c r="Y1270" s="8">
        <v>43</v>
      </c>
      <c r="Z1270" s="8">
        <v>24</v>
      </c>
      <c r="AA1270" s="8">
        <v>6</v>
      </c>
      <c r="AB1270" s="8">
        <v>9</v>
      </c>
      <c r="AC1270" s="9">
        <f t="shared" si="167"/>
        <v>101</v>
      </c>
      <c r="AD1270" s="12">
        <f t="shared" si="168"/>
        <v>0.61585365853658536</v>
      </c>
      <c r="AE1270" s="9" t="s">
        <v>30</v>
      </c>
      <c r="AF1270" s="8">
        <v>6</v>
      </c>
      <c r="AG1270" s="8">
        <v>2</v>
      </c>
      <c r="AH1270" s="8">
        <v>4</v>
      </c>
      <c r="AI1270" s="8">
        <v>0</v>
      </c>
      <c r="AJ1270" s="8">
        <v>0.33300000000000002</v>
      </c>
      <c r="AK1270" s="13">
        <f t="shared" si="171"/>
        <v>0.58475487804878046</v>
      </c>
      <c r="AL1270" s="13">
        <f t="shared" si="172"/>
        <v>-5.0508302706314678E-2</v>
      </c>
      <c r="AM1270" s="14">
        <f t="shared" si="173"/>
        <v>-7.3742121951219417</v>
      </c>
    </row>
    <row r="1271" spans="1:39" x14ac:dyDescent="0.2">
      <c r="A1271" s="8"/>
      <c r="B1271" s="8" t="s">
        <v>445</v>
      </c>
      <c r="C1271" s="8" t="s">
        <v>481</v>
      </c>
      <c r="D1271" s="9">
        <v>42</v>
      </c>
      <c r="E1271" s="10" t="s">
        <v>28</v>
      </c>
      <c r="F1271" s="10" t="s">
        <v>225</v>
      </c>
      <c r="G1271" s="10" t="s">
        <v>225</v>
      </c>
      <c r="H1271" s="11">
        <v>0.52700000000000002</v>
      </c>
      <c r="I1271" s="9">
        <v>82</v>
      </c>
      <c r="J1271" s="9">
        <v>27</v>
      </c>
      <c r="K1271" s="9">
        <v>37</v>
      </c>
      <c r="L1271" s="9">
        <v>10</v>
      </c>
      <c r="M1271" s="9">
        <v>8</v>
      </c>
      <c r="N1271" s="9">
        <f t="shared" si="169"/>
        <v>72</v>
      </c>
      <c r="O1271" s="12">
        <f t="shared" si="170"/>
        <v>0.43902439024390244</v>
      </c>
      <c r="P1271" s="9" t="s">
        <v>72</v>
      </c>
      <c r="Q1271" s="9"/>
      <c r="R1271" s="9"/>
      <c r="S1271" s="9"/>
      <c r="T1271" s="9"/>
      <c r="U1271" s="9"/>
      <c r="V1271" s="8"/>
      <c r="W1271" s="11">
        <v>0.52700000000000002</v>
      </c>
      <c r="X1271" s="8">
        <v>82</v>
      </c>
      <c r="Y1271" s="8">
        <v>35</v>
      </c>
      <c r="Z1271" s="8">
        <v>35</v>
      </c>
      <c r="AA1271" s="8">
        <v>11</v>
      </c>
      <c r="AB1271" s="8">
        <v>1</v>
      </c>
      <c r="AC1271" s="9">
        <f t="shared" si="167"/>
        <v>82</v>
      </c>
      <c r="AD1271" s="12">
        <f t="shared" si="168"/>
        <v>0.5</v>
      </c>
      <c r="AE1271" s="9" t="s">
        <v>72</v>
      </c>
      <c r="AF1271" s="8"/>
      <c r="AG1271" s="8"/>
      <c r="AH1271" s="8"/>
      <c r="AI1271" s="8"/>
      <c r="AJ1271" s="8"/>
      <c r="AK1271" s="13">
        <f t="shared" si="171"/>
        <v>0.50944999999999996</v>
      </c>
      <c r="AL1271" s="13">
        <f t="shared" si="172"/>
        <v>-7.0425609756097518E-2</v>
      </c>
      <c r="AM1271" s="14">
        <f t="shared" si="173"/>
        <v>-11.549799999999991</v>
      </c>
    </row>
    <row r="1272" spans="1:39" x14ac:dyDescent="0.2">
      <c r="A1272" s="8"/>
      <c r="B1272" s="8" t="s">
        <v>432</v>
      </c>
      <c r="C1272" s="8" t="s">
        <v>481</v>
      </c>
      <c r="D1272" s="9">
        <v>36</v>
      </c>
      <c r="E1272" s="10" t="s">
        <v>28</v>
      </c>
      <c r="F1272" s="10" t="s">
        <v>305</v>
      </c>
      <c r="G1272" s="10" t="s">
        <v>305</v>
      </c>
      <c r="H1272" s="11">
        <v>0.52700000000000002</v>
      </c>
      <c r="I1272" s="9">
        <v>82</v>
      </c>
      <c r="J1272" s="9">
        <v>22</v>
      </c>
      <c r="K1272" s="9">
        <v>43</v>
      </c>
      <c r="L1272" s="9">
        <v>11</v>
      </c>
      <c r="M1272" s="9">
        <v>6</v>
      </c>
      <c r="N1272" s="9">
        <f t="shared" si="169"/>
        <v>61</v>
      </c>
      <c r="O1272" s="12">
        <f t="shared" si="170"/>
        <v>0.37195121951219512</v>
      </c>
      <c r="P1272" s="9" t="s">
        <v>72</v>
      </c>
      <c r="Q1272" s="9"/>
      <c r="R1272" s="9"/>
      <c r="S1272" s="9"/>
      <c r="T1272" s="9"/>
      <c r="U1272" s="9"/>
      <c r="V1272" s="8"/>
      <c r="W1272" s="11">
        <v>0.52700000000000002</v>
      </c>
      <c r="X1272" s="8">
        <v>82</v>
      </c>
      <c r="Y1272" s="8">
        <v>35</v>
      </c>
      <c r="Z1272" s="8">
        <v>26</v>
      </c>
      <c r="AA1272" s="8">
        <v>16</v>
      </c>
      <c r="AB1272" s="8">
        <v>5</v>
      </c>
      <c r="AC1272" s="9">
        <f t="shared" si="167"/>
        <v>91</v>
      </c>
      <c r="AD1272" s="12">
        <f t="shared" si="168"/>
        <v>0.55487804878048785</v>
      </c>
      <c r="AE1272" s="9" t="s">
        <v>30</v>
      </c>
      <c r="AF1272" s="8">
        <v>23</v>
      </c>
      <c r="AG1272" s="8">
        <v>13</v>
      </c>
      <c r="AH1272" s="8">
        <v>10</v>
      </c>
      <c r="AI1272" s="8">
        <v>0</v>
      </c>
      <c r="AJ1272" s="8">
        <v>0.56500000000000006</v>
      </c>
      <c r="AK1272" s="13">
        <f t="shared" si="171"/>
        <v>0.54512073170731712</v>
      </c>
      <c r="AL1272" s="13">
        <f t="shared" si="172"/>
        <v>-0.173169512195122</v>
      </c>
      <c r="AM1272" s="14">
        <f t="shared" si="173"/>
        <v>-28.399800000000013</v>
      </c>
    </row>
    <row r="1273" spans="1:39" x14ac:dyDescent="0.2">
      <c r="A1273" s="8"/>
      <c r="B1273" s="8" t="s">
        <v>405</v>
      </c>
      <c r="C1273" s="8" t="s">
        <v>481</v>
      </c>
      <c r="D1273" s="9">
        <v>55</v>
      </c>
      <c r="E1273" s="10" t="s">
        <v>28</v>
      </c>
      <c r="F1273" s="10" t="s">
        <v>468</v>
      </c>
      <c r="G1273" s="10" t="s">
        <v>468</v>
      </c>
      <c r="H1273" s="11">
        <v>0.52700000000000002</v>
      </c>
      <c r="I1273" s="9">
        <v>40</v>
      </c>
      <c r="J1273" s="9">
        <v>14</v>
      </c>
      <c r="K1273" s="9">
        <v>20</v>
      </c>
      <c r="L1273" s="9">
        <v>4</v>
      </c>
      <c r="M1273" s="9">
        <v>2</v>
      </c>
      <c r="N1273" s="9">
        <f t="shared" si="169"/>
        <v>34</v>
      </c>
      <c r="O1273" s="12">
        <f t="shared" si="170"/>
        <v>0.42499999999999999</v>
      </c>
      <c r="P1273" s="9" t="s">
        <v>72</v>
      </c>
      <c r="Q1273" s="9"/>
      <c r="R1273" s="9"/>
      <c r="S1273" s="9"/>
      <c r="T1273" s="9"/>
      <c r="U1273" s="9"/>
      <c r="V1273" s="8"/>
      <c r="W1273" s="11">
        <v>0.52700000000000002</v>
      </c>
      <c r="X1273" s="8">
        <v>82</v>
      </c>
      <c r="Y1273" s="8">
        <v>22</v>
      </c>
      <c r="Z1273" s="8">
        <v>47</v>
      </c>
      <c r="AA1273" s="8">
        <v>8</v>
      </c>
      <c r="AB1273" s="8">
        <v>5</v>
      </c>
      <c r="AC1273" s="9">
        <f t="shared" si="167"/>
        <v>57</v>
      </c>
      <c r="AD1273" s="12">
        <f t="shared" si="168"/>
        <v>0.34756097560975607</v>
      </c>
      <c r="AE1273" s="9" t="s">
        <v>72</v>
      </c>
      <c r="AF1273" s="8"/>
      <c r="AG1273" s="8"/>
      <c r="AH1273" s="8"/>
      <c r="AI1273" s="8"/>
      <c r="AJ1273" s="8"/>
      <c r="AK1273" s="13">
        <f t="shared" si="171"/>
        <v>0.41036463414634144</v>
      </c>
      <c r="AL1273" s="13">
        <f t="shared" si="172"/>
        <v>1.4635365853658544E-2</v>
      </c>
      <c r="AM1273" s="14">
        <f t="shared" si="173"/>
        <v>1.1708292682926853</v>
      </c>
    </row>
    <row r="1274" spans="1:39" x14ac:dyDescent="0.2">
      <c r="A1274" s="8"/>
      <c r="B1274" s="8" t="s">
        <v>430</v>
      </c>
      <c r="C1274" s="8" t="s">
        <v>481</v>
      </c>
      <c r="D1274" s="9">
        <v>48</v>
      </c>
      <c r="E1274" s="10" t="s">
        <v>28</v>
      </c>
      <c r="F1274" s="10" t="s">
        <v>468</v>
      </c>
      <c r="G1274" s="10" t="s">
        <v>468</v>
      </c>
      <c r="H1274" s="11">
        <v>0.52700000000000002</v>
      </c>
      <c r="I1274" s="9">
        <v>42</v>
      </c>
      <c r="J1274" s="9">
        <v>15</v>
      </c>
      <c r="K1274" s="9">
        <v>22</v>
      </c>
      <c r="L1274" s="9">
        <v>4</v>
      </c>
      <c r="M1274" s="9">
        <v>1</v>
      </c>
      <c r="N1274" s="9">
        <f t="shared" si="169"/>
        <v>35</v>
      </c>
      <c r="O1274" s="12">
        <f t="shared" si="170"/>
        <v>0.41666666666666669</v>
      </c>
      <c r="P1274" s="9" t="s">
        <v>72</v>
      </c>
      <c r="Q1274" s="9"/>
      <c r="R1274" s="9"/>
      <c r="S1274" s="9"/>
      <c r="T1274" s="9"/>
      <c r="U1274" s="9"/>
      <c r="V1274" s="8"/>
      <c r="W1274" s="11">
        <v>0.52700000000000002</v>
      </c>
      <c r="X1274" s="8">
        <v>82</v>
      </c>
      <c r="Y1274" s="8">
        <v>22</v>
      </c>
      <c r="Z1274" s="8">
        <v>47</v>
      </c>
      <c r="AA1274" s="8">
        <v>8</v>
      </c>
      <c r="AB1274" s="8">
        <v>5</v>
      </c>
      <c r="AC1274" s="9">
        <f t="shared" si="167"/>
        <v>57</v>
      </c>
      <c r="AD1274" s="12">
        <f t="shared" si="168"/>
        <v>0.34756097560975607</v>
      </c>
      <c r="AE1274" s="9" t="s">
        <v>72</v>
      </c>
      <c r="AF1274" s="8"/>
      <c r="AG1274" s="8"/>
      <c r="AH1274" s="8"/>
      <c r="AI1274" s="8"/>
      <c r="AJ1274" s="8"/>
      <c r="AK1274" s="13">
        <f t="shared" si="171"/>
        <v>0.41036463414634144</v>
      </c>
      <c r="AL1274" s="13">
        <f t="shared" si="172"/>
        <v>6.3020325203252403E-3</v>
      </c>
      <c r="AM1274" s="14">
        <f t="shared" si="173"/>
        <v>0.52937073170731708</v>
      </c>
    </row>
    <row r="1275" spans="1:39" x14ac:dyDescent="0.2">
      <c r="A1275" s="8"/>
      <c r="B1275" s="8" t="s">
        <v>231</v>
      </c>
      <c r="C1275" s="8" t="s">
        <v>481</v>
      </c>
      <c r="D1275" s="9">
        <v>67</v>
      </c>
      <c r="E1275" s="10" t="s">
        <v>28</v>
      </c>
      <c r="F1275" s="10" t="s">
        <v>240</v>
      </c>
      <c r="G1275" s="10" t="s">
        <v>240</v>
      </c>
      <c r="H1275" s="11">
        <v>0.52700000000000002</v>
      </c>
      <c r="I1275" s="9">
        <v>11</v>
      </c>
      <c r="J1275" s="9">
        <v>4</v>
      </c>
      <c r="K1275" s="9">
        <v>5</v>
      </c>
      <c r="L1275" s="9">
        <v>2</v>
      </c>
      <c r="M1275" s="9">
        <v>0</v>
      </c>
      <c r="N1275" s="9">
        <f t="shared" si="169"/>
        <v>10</v>
      </c>
      <c r="O1275" s="12">
        <f t="shared" si="170"/>
        <v>0.45454545454545453</v>
      </c>
      <c r="P1275" s="9" t="s">
        <v>72</v>
      </c>
      <c r="Q1275" s="9"/>
      <c r="R1275" s="9"/>
      <c r="S1275" s="9"/>
      <c r="T1275" s="9"/>
      <c r="U1275" s="9"/>
      <c r="V1275" s="8"/>
      <c r="W1275" s="11">
        <v>0.52700000000000002</v>
      </c>
      <c r="X1275" s="8">
        <v>82</v>
      </c>
      <c r="Y1275" s="8">
        <v>32</v>
      </c>
      <c r="Z1275" s="8">
        <v>35</v>
      </c>
      <c r="AA1275" s="8">
        <v>12</v>
      </c>
      <c r="AB1275" s="8">
        <v>3</v>
      </c>
      <c r="AC1275" s="9">
        <f t="shared" si="167"/>
        <v>79</v>
      </c>
      <c r="AD1275" s="12">
        <f t="shared" si="168"/>
        <v>0.48170731707317072</v>
      </c>
      <c r="AE1275" s="9" t="s">
        <v>35</v>
      </c>
      <c r="AF1275" s="8"/>
      <c r="AG1275" s="8"/>
      <c r="AH1275" s="8"/>
      <c r="AI1275" s="8"/>
      <c r="AJ1275" s="8"/>
      <c r="AK1275" s="13">
        <f t="shared" si="171"/>
        <v>0.49755975609756098</v>
      </c>
      <c r="AL1275" s="13">
        <f t="shared" si="172"/>
        <v>-4.3014301552106449E-2</v>
      </c>
      <c r="AM1275" s="14">
        <f t="shared" si="173"/>
        <v>-0.94631463414634176</v>
      </c>
    </row>
    <row r="1276" spans="1:39" x14ac:dyDescent="0.2">
      <c r="A1276" s="8"/>
      <c r="B1276" s="8" t="s">
        <v>406</v>
      </c>
      <c r="C1276" s="8" t="s">
        <v>481</v>
      </c>
      <c r="D1276" s="9">
        <v>44</v>
      </c>
      <c r="E1276" s="10" t="s">
        <v>28</v>
      </c>
      <c r="F1276" s="10" t="s">
        <v>240</v>
      </c>
      <c r="G1276" s="10" t="s">
        <v>240</v>
      </c>
      <c r="H1276" s="11">
        <v>0.52700000000000002</v>
      </c>
      <c r="I1276" s="9">
        <v>46</v>
      </c>
      <c r="J1276" s="9">
        <v>19</v>
      </c>
      <c r="K1276" s="9">
        <v>18</v>
      </c>
      <c r="L1276" s="9">
        <v>8</v>
      </c>
      <c r="M1276" s="9">
        <v>1</v>
      </c>
      <c r="N1276" s="9">
        <f t="shared" si="169"/>
        <v>47</v>
      </c>
      <c r="O1276" s="12">
        <f t="shared" si="170"/>
        <v>0.51086956521739135</v>
      </c>
      <c r="P1276" s="9" t="s">
        <v>72</v>
      </c>
      <c r="Q1276" s="9"/>
      <c r="R1276" s="9"/>
      <c r="S1276" s="9"/>
      <c r="T1276" s="9"/>
      <c r="U1276" s="9"/>
      <c r="V1276" s="8"/>
      <c r="W1276" s="11">
        <v>0.52700000000000002</v>
      </c>
      <c r="X1276" s="8">
        <v>82</v>
      </c>
      <c r="Y1276" s="8">
        <v>32</v>
      </c>
      <c r="Z1276" s="8">
        <v>35</v>
      </c>
      <c r="AA1276" s="8">
        <v>12</v>
      </c>
      <c r="AB1276" s="8">
        <v>3</v>
      </c>
      <c r="AC1276" s="9">
        <f t="shared" ref="AC1276:AC1339" si="174">2*Y1276+AA1276+AB1276</f>
        <v>79</v>
      </c>
      <c r="AD1276" s="12">
        <f t="shared" ref="AD1276:AD1339" si="175">AC1276/SUM(Y1276:AB1276)/2</f>
        <v>0.48170731707317072</v>
      </c>
      <c r="AE1276" s="9" t="s">
        <v>35</v>
      </c>
      <c r="AF1276" s="8"/>
      <c r="AG1276" s="8"/>
      <c r="AH1276" s="8"/>
      <c r="AI1276" s="8"/>
      <c r="AJ1276" s="8"/>
      <c r="AK1276" s="13">
        <f t="shared" si="171"/>
        <v>0.49755975609756098</v>
      </c>
      <c r="AL1276" s="13">
        <f t="shared" si="172"/>
        <v>1.3309809119830374E-2</v>
      </c>
      <c r="AM1276" s="14">
        <f t="shared" si="173"/>
        <v>1.2245024390243913</v>
      </c>
    </row>
    <row r="1277" spans="1:39" x14ac:dyDescent="0.2">
      <c r="A1277" s="8"/>
      <c r="B1277" s="8" t="s">
        <v>469</v>
      </c>
      <c r="C1277" s="8" t="s">
        <v>481</v>
      </c>
      <c r="D1277" s="9">
        <v>41</v>
      </c>
      <c r="E1277" s="10" t="s">
        <v>28</v>
      </c>
      <c r="F1277" s="10" t="s">
        <v>240</v>
      </c>
      <c r="G1277" s="10" t="s">
        <v>240</v>
      </c>
      <c r="H1277" s="11">
        <v>0.52700000000000002</v>
      </c>
      <c r="I1277" s="9">
        <v>25</v>
      </c>
      <c r="J1277" s="9">
        <v>6</v>
      </c>
      <c r="K1277" s="9">
        <v>13</v>
      </c>
      <c r="L1277" s="9">
        <v>3</v>
      </c>
      <c r="M1277" s="9">
        <v>3</v>
      </c>
      <c r="N1277" s="9">
        <f t="shared" si="169"/>
        <v>18</v>
      </c>
      <c r="O1277" s="12">
        <f t="shared" si="170"/>
        <v>0.36</v>
      </c>
      <c r="P1277" s="9" t="s">
        <v>72</v>
      </c>
      <c r="Q1277" s="9"/>
      <c r="R1277" s="9"/>
      <c r="S1277" s="9"/>
      <c r="T1277" s="9"/>
      <c r="U1277" s="9"/>
      <c r="V1277" s="8"/>
      <c r="W1277" s="11">
        <v>0.52700000000000002</v>
      </c>
      <c r="X1277" s="8">
        <v>82</v>
      </c>
      <c r="Y1277" s="8">
        <v>32</v>
      </c>
      <c r="Z1277" s="8">
        <v>35</v>
      </c>
      <c r="AA1277" s="8">
        <v>12</v>
      </c>
      <c r="AB1277" s="8">
        <v>3</v>
      </c>
      <c r="AC1277" s="9">
        <f t="shared" si="174"/>
        <v>79</v>
      </c>
      <c r="AD1277" s="12">
        <f t="shared" si="175"/>
        <v>0.48170731707317072</v>
      </c>
      <c r="AE1277" s="9" t="s">
        <v>35</v>
      </c>
      <c r="AF1277" s="8"/>
      <c r="AG1277" s="8"/>
      <c r="AH1277" s="8"/>
      <c r="AI1277" s="8"/>
      <c r="AJ1277" s="8"/>
      <c r="AK1277" s="13">
        <f t="shared" si="171"/>
        <v>0.49755975609756098</v>
      </c>
      <c r="AL1277" s="13">
        <f t="shared" si="172"/>
        <v>-0.13755975609756099</v>
      </c>
      <c r="AM1277" s="14">
        <f t="shared" si="173"/>
        <v>-6.8779878048780496</v>
      </c>
    </row>
    <row r="1278" spans="1:39" x14ac:dyDescent="0.2">
      <c r="A1278" s="8"/>
      <c r="B1278" s="8" t="s">
        <v>385</v>
      </c>
      <c r="C1278" s="8" t="s">
        <v>481</v>
      </c>
      <c r="D1278" s="9">
        <v>46</v>
      </c>
      <c r="E1278" s="10" t="s">
        <v>28</v>
      </c>
      <c r="F1278" s="10" t="s">
        <v>84</v>
      </c>
      <c r="G1278" s="10" t="s">
        <v>84</v>
      </c>
      <c r="H1278" s="11">
        <v>0.52700000000000002</v>
      </c>
      <c r="I1278" s="9">
        <v>82</v>
      </c>
      <c r="J1278" s="9">
        <v>30</v>
      </c>
      <c r="K1278" s="9">
        <v>33</v>
      </c>
      <c r="L1278" s="9">
        <v>13</v>
      </c>
      <c r="M1278" s="9">
        <v>6</v>
      </c>
      <c r="N1278" s="9">
        <f t="shared" si="169"/>
        <v>79</v>
      </c>
      <c r="O1278" s="12">
        <f t="shared" si="170"/>
        <v>0.48170731707317072</v>
      </c>
      <c r="P1278" s="9" t="s">
        <v>39</v>
      </c>
      <c r="Q1278" s="9"/>
      <c r="R1278" s="9"/>
      <c r="S1278" s="9"/>
      <c r="T1278" s="9"/>
      <c r="U1278" s="9"/>
      <c r="V1278" s="8"/>
      <c r="W1278" s="11">
        <v>0.52700000000000002</v>
      </c>
      <c r="X1278" s="8">
        <v>82</v>
      </c>
      <c r="Y1278" s="8">
        <v>41</v>
      </c>
      <c r="Z1278" s="8">
        <v>27</v>
      </c>
      <c r="AA1278" s="8">
        <v>13</v>
      </c>
      <c r="AB1278" s="8">
        <v>1</v>
      </c>
      <c r="AC1278" s="9">
        <f t="shared" si="174"/>
        <v>96</v>
      </c>
      <c r="AD1278" s="12">
        <f t="shared" si="175"/>
        <v>0.58536585365853655</v>
      </c>
      <c r="AE1278" s="9" t="s">
        <v>39</v>
      </c>
      <c r="AF1278" s="8">
        <v>5</v>
      </c>
      <c r="AG1278" s="8">
        <v>1</v>
      </c>
      <c r="AH1278" s="8">
        <v>4</v>
      </c>
      <c r="AI1278" s="8">
        <v>0</v>
      </c>
      <c r="AJ1278" s="8">
        <v>0.2</v>
      </c>
      <c r="AK1278" s="13">
        <f t="shared" si="171"/>
        <v>0.56493780487804879</v>
      </c>
      <c r="AL1278" s="13">
        <f t="shared" si="172"/>
        <v>-8.3230487804878073E-2</v>
      </c>
      <c r="AM1278" s="14">
        <f t="shared" si="173"/>
        <v>-13.649799999999999</v>
      </c>
    </row>
    <row r="1279" spans="1:39" x14ac:dyDescent="0.2">
      <c r="A1279" s="8"/>
      <c r="B1279" s="8" t="s">
        <v>452</v>
      </c>
      <c r="C1279" s="8" t="s">
        <v>481</v>
      </c>
      <c r="D1279" s="9">
        <v>42</v>
      </c>
      <c r="E1279" s="10" t="s">
        <v>28</v>
      </c>
      <c r="F1279" s="10" t="s">
        <v>308</v>
      </c>
      <c r="G1279" s="10" t="s">
        <v>308</v>
      </c>
      <c r="H1279" s="11">
        <v>0.52700000000000002</v>
      </c>
      <c r="I1279" s="9">
        <v>31</v>
      </c>
      <c r="J1279" s="9">
        <v>10</v>
      </c>
      <c r="K1279" s="9">
        <v>8</v>
      </c>
      <c r="L1279" s="9">
        <v>9</v>
      </c>
      <c r="M1279" s="9">
        <v>4</v>
      </c>
      <c r="N1279" s="9">
        <f t="shared" si="169"/>
        <v>33</v>
      </c>
      <c r="O1279" s="12">
        <f t="shared" si="170"/>
        <v>0.532258064516129</v>
      </c>
      <c r="P1279" s="9" t="s">
        <v>30</v>
      </c>
      <c r="Q1279" s="9"/>
      <c r="R1279" s="9"/>
      <c r="S1279" s="9"/>
      <c r="T1279" s="9"/>
      <c r="U1279" s="9"/>
      <c r="V1279" s="8"/>
      <c r="W1279" s="11">
        <v>0.52700000000000002</v>
      </c>
      <c r="X1279" s="8">
        <v>82</v>
      </c>
      <c r="Y1279" s="8">
        <v>45</v>
      </c>
      <c r="Z1279" s="8">
        <v>28</v>
      </c>
      <c r="AA1279" s="8">
        <v>8</v>
      </c>
      <c r="AB1279" s="8">
        <v>1</v>
      </c>
      <c r="AC1279" s="9">
        <f t="shared" si="174"/>
        <v>99</v>
      </c>
      <c r="AD1279" s="12">
        <f t="shared" si="175"/>
        <v>0.60365853658536583</v>
      </c>
      <c r="AE1279" s="9" t="s">
        <v>30</v>
      </c>
      <c r="AF1279" s="8">
        <v>21</v>
      </c>
      <c r="AG1279" s="8">
        <v>11</v>
      </c>
      <c r="AH1279" s="8">
        <v>10</v>
      </c>
      <c r="AI1279" s="8">
        <v>0</v>
      </c>
      <c r="AJ1279" s="8">
        <v>0.52400000000000002</v>
      </c>
      <c r="AK1279" s="13">
        <f t="shared" si="171"/>
        <v>0.57682804878048777</v>
      </c>
      <c r="AL1279" s="13">
        <f t="shared" si="172"/>
        <v>-4.4569984264358764E-2</v>
      </c>
      <c r="AM1279" s="14">
        <f t="shared" si="173"/>
        <v>-2.7633390243902411</v>
      </c>
    </row>
    <row r="1280" spans="1:39" x14ac:dyDescent="0.2">
      <c r="A1280" s="8"/>
      <c r="B1280" s="8" t="s">
        <v>484</v>
      </c>
      <c r="C1280" s="8" t="s">
        <v>481</v>
      </c>
      <c r="D1280" s="9">
        <v>38</v>
      </c>
      <c r="E1280" s="10" t="s">
        <v>28</v>
      </c>
      <c r="F1280" s="10" t="s">
        <v>308</v>
      </c>
      <c r="G1280" s="10" t="s">
        <v>308</v>
      </c>
      <c r="H1280" s="11">
        <v>0.52700000000000002</v>
      </c>
      <c r="I1280" s="9">
        <v>51</v>
      </c>
      <c r="J1280" s="9">
        <v>32</v>
      </c>
      <c r="K1280" s="9">
        <v>11</v>
      </c>
      <c r="L1280" s="9">
        <v>4</v>
      </c>
      <c r="M1280" s="9">
        <v>4</v>
      </c>
      <c r="N1280" s="9">
        <f t="shared" si="169"/>
        <v>72</v>
      </c>
      <c r="O1280" s="12">
        <f t="shared" si="170"/>
        <v>0.70588235294117652</v>
      </c>
      <c r="P1280" s="9" t="s">
        <v>30</v>
      </c>
      <c r="Q1280" s="9">
        <v>7</v>
      </c>
      <c r="R1280" s="9">
        <v>3</v>
      </c>
      <c r="S1280" s="9">
        <v>4</v>
      </c>
      <c r="T1280" s="9">
        <v>0</v>
      </c>
      <c r="U1280" s="9">
        <v>0.42899999999999999</v>
      </c>
      <c r="V1280" s="8"/>
      <c r="W1280" s="11">
        <v>0.52700000000000002</v>
      </c>
      <c r="X1280" s="8">
        <v>82</v>
      </c>
      <c r="Y1280" s="8">
        <v>45</v>
      </c>
      <c r="Z1280" s="8">
        <v>28</v>
      </c>
      <c r="AA1280" s="8">
        <v>8</v>
      </c>
      <c r="AB1280" s="8">
        <v>1</v>
      </c>
      <c r="AC1280" s="9">
        <f t="shared" si="174"/>
        <v>99</v>
      </c>
      <c r="AD1280" s="12">
        <f t="shared" si="175"/>
        <v>0.60365853658536583</v>
      </c>
      <c r="AE1280" s="9" t="s">
        <v>30</v>
      </c>
      <c r="AF1280" s="8">
        <v>21</v>
      </c>
      <c r="AG1280" s="8">
        <v>11</v>
      </c>
      <c r="AH1280" s="8">
        <v>10</v>
      </c>
      <c r="AI1280" s="8">
        <v>0</v>
      </c>
      <c r="AJ1280" s="8">
        <v>0.52400000000000002</v>
      </c>
      <c r="AK1280" s="13">
        <f t="shared" si="171"/>
        <v>0.57682804878048777</v>
      </c>
      <c r="AL1280" s="13">
        <f t="shared" si="172"/>
        <v>0.12905430416068875</v>
      </c>
      <c r="AM1280" s="14">
        <f t="shared" si="173"/>
        <v>13.163539024390246</v>
      </c>
    </row>
    <row r="1281" spans="1:39" x14ac:dyDescent="0.2">
      <c r="A1281" s="8"/>
      <c r="B1281" s="8" t="s">
        <v>485</v>
      </c>
      <c r="C1281" s="8" t="s">
        <v>481</v>
      </c>
      <c r="D1281" s="9">
        <v>41</v>
      </c>
      <c r="E1281" s="10" t="s">
        <v>28</v>
      </c>
      <c r="F1281" s="10" t="s">
        <v>201</v>
      </c>
      <c r="G1281" s="10" t="s">
        <v>201</v>
      </c>
      <c r="H1281" s="11">
        <v>0.52700000000000002</v>
      </c>
      <c r="I1281" s="9">
        <v>82</v>
      </c>
      <c r="J1281" s="9">
        <v>46</v>
      </c>
      <c r="K1281" s="9">
        <v>17</v>
      </c>
      <c r="L1281" s="9">
        <v>15</v>
      </c>
      <c r="M1281" s="9">
        <v>4</v>
      </c>
      <c r="N1281" s="9">
        <f t="shared" si="169"/>
        <v>111</v>
      </c>
      <c r="O1281" s="12">
        <f t="shared" si="170"/>
        <v>0.67682926829268297</v>
      </c>
      <c r="P1281" s="9" t="s">
        <v>30</v>
      </c>
      <c r="Q1281" s="9">
        <v>12</v>
      </c>
      <c r="R1281" s="9">
        <v>6</v>
      </c>
      <c r="S1281" s="9">
        <v>6</v>
      </c>
      <c r="T1281" s="9">
        <v>0</v>
      </c>
      <c r="U1281" s="9">
        <v>0.5</v>
      </c>
      <c r="V1281" s="8"/>
      <c r="W1281" s="11">
        <v>0.52700000000000002</v>
      </c>
      <c r="X1281" s="8">
        <v>82</v>
      </c>
      <c r="Y1281" s="8">
        <v>36</v>
      </c>
      <c r="Z1281" s="8">
        <v>28</v>
      </c>
      <c r="AA1281" s="8">
        <v>13</v>
      </c>
      <c r="AB1281" s="8">
        <v>5</v>
      </c>
      <c r="AC1281" s="9">
        <f t="shared" si="174"/>
        <v>90</v>
      </c>
      <c r="AD1281" s="12">
        <f t="shared" si="175"/>
        <v>0.54878048780487809</v>
      </c>
      <c r="AE1281" s="9" t="s">
        <v>35</v>
      </c>
      <c r="AF1281" s="8"/>
      <c r="AG1281" s="8"/>
      <c r="AH1281" s="8"/>
      <c r="AI1281" s="8"/>
      <c r="AJ1281" s="8"/>
      <c r="AK1281" s="13">
        <f t="shared" si="171"/>
        <v>0.54115731707317072</v>
      </c>
      <c r="AL1281" s="13">
        <f t="shared" si="172"/>
        <v>0.13567195121951225</v>
      </c>
      <c r="AM1281" s="14">
        <f t="shared" si="173"/>
        <v>22.250200000000007</v>
      </c>
    </row>
    <row r="1282" spans="1:39" x14ac:dyDescent="0.2">
      <c r="A1282" s="8"/>
      <c r="B1282" s="8" t="s">
        <v>454</v>
      </c>
      <c r="C1282" s="8" t="s">
        <v>481</v>
      </c>
      <c r="D1282" s="9">
        <v>49</v>
      </c>
      <c r="E1282" s="10" t="s">
        <v>28</v>
      </c>
      <c r="F1282" s="10" t="s">
        <v>87</v>
      </c>
      <c r="G1282" s="10" t="s">
        <v>87</v>
      </c>
      <c r="H1282" s="11">
        <v>0.52700000000000002</v>
      </c>
      <c r="I1282" s="9">
        <v>82</v>
      </c>
      <c r="J1282" s="9">
        <v>48</v>
      </c>
      <c r="K1282" s="9">
        <v>20</v>
      </c>
      <c r="L1282" s="9">
        <v>10</v>
      </c>
      <c r="M1282" s="9">
        <v>4</v>
      </c>
      <c r="N1282" s="9">
        <f t="shared" si="169"/>
        <v>110</v>
      </c>
      <c r="O1282" s="12">
        <f t="shared" si="170"/>
        <v>0.67073170731707321</v>
      </c>
      <c r="P1282" s="9" t="s">
        <v>30</v>
      </c>
      <c r="Q1282" s="9">
        <v>4</v>
      </c>
      <c r="R1282" s="9">
        <v>0</v>
      </c>
      <c r="S1282" s="9">
        <v>4</v>
      </c>
      <c r="T1282" s="9">
        <v>0</v>
      </c>
      <c r="U1282" s="9">
        <v>0</v>
      </c>
      <c r="V1282" s="8"/>
      <c r="W1282" s="11">
        <v>0.52700000000000002</v>
      </c>
      <c r="X1282" s="8">
        <v>82</v>
      </c>
      <c r="Y1282" s="8">
        <v>51</v>
      </c>
      <c r="Z1282" s="8">
        <v>17</v>
      </c>
      <c r="AA1282" s="8">
        <v>10</v>
      </c>
      <c r="AB1282" s="8">
        <v>4</v>
      </c>
      <c r="AC1282" s="9">
        <f t="shared" si="174"/>
        <v>116</v>
      </c>
      <c r="AD1282" s="12">
        <f t="shared" si="175"/>
        <v>0.70731707317073167</v>
      </c>
      <c r="AE1282" s="9" t="s">
        <v>30</v>
      </c>
      <c r="AF1282" s="8">
        <v>23</v>
      </c>
      <c r="AG1282" s="8">
        <v>16</v>
      </c>
      <c r="AH1282" s="8">
        <v>7</v>
      </c>
      <c r="AI1282" s="8">
        <v>0</v>
      </c>
      <c r="AJ1282" s="8">
        <v>0.69600000000000006</v>
      </c>
      <c r="AK1282" s="13">
        <f t="shared" si="171"/>
        <v>0.64420609756097558</v>
      </c>
      <c r="AL1282" s="13">
        <f t="shared" si="172"/>
        <v>2.6525609756097634E-2</v>
      </c>
      <c r="AM1282" s="14">
        <f t="shared" si="173"/>
        <v>4.350200000000001</v>
      </c>
    </row>
    <row r="1283" spans="1:39" x14ac:dyDescent="0.2">
      <c r="A1283" s="8"/>
      <c r="B1283" s="8" t="s">
        <v>471</v>
      </c>
      <c r="C1283" s="8" t="s">
        <v>481</v>
      </c>
      <c r="D1283" s="9">
        <v>44</v>
      </c>
      <c r="E1283" s="10" t="s">
        <v>28</v>
      </c>
      <c r="F1283" s="10" t="s">
        <v>303</v>
      </c>
      <c r="G1283" s="10" t="s">
        <v>303</v>
      </c>
      <c r="H1283" s="11">
        <v>0.52700000000000002</v>
      </c>
      <c r="I1283" s="9">
        <v>82</v>
      </c>
      <c r="J1283" s="9">
        <v>36</v>
      </c>
      <c r="K1283" s="9">
        <v>26</v>
      </c>
      <c r="L1283" s="9">
        <v>11</v>
      </c>
      <c r="M1283" s="9">
        <v>9</v>
      </c>
      <c r="N1283" s="9">
        <f t="shared" ref="N1283:N1346" si="176">2*J1283+L1283+M1283</f>
        <v>92</v>
      </c>
      <c r="O1283" s="12">
        <f t="shared" ref="O1283:O1346" si="177">N1283/SUM(J1283:M1283)/2</f>
        <v>0.56097560975609762</v>
      </c>
      <c r="P1283" s="9" t="s">
        <v>35</v>
      </c>
      <c r="Q1283" s="9">
        <v>6</v>
      </c>
      <c r="R1283" s="9">
        <v>2</v>
      </c>
      <c r="S1283" s="9">
        <v>4</v>
      </c>
      <c r="T1283" s="9">
        <v>0</v>
      </c>
      <c r="U1283" s="9">
        <v>0.33300000000000002</v>
      </c>
      <c r="V1283" s="8"/>
      <c r="W1283" s="11">
        <v>0.52700000000000002</v>
      </c>
      <c r="X1283" s="8">
        <v>82</v>
      </c>
      <c r="Y1283" s="8">
        <v>38</v>
      </c>
      <c r="Z1283" s="8">
        <v>28</v>
      </c>
      <c r="AA1283" s="8">
        <v>12</v>
      </c>
      <c r="AB1283" s="8">
        <v>4</v>
      </c>
      <c r="AC1283" s="9">
        <f t="shared" si="174"/>
        <v>92</v>
      </c>
      <c r="AD1283" s="12">
        <f t="shared" si="175"/>
        <v>0.56097560975609762</v>
      </c>
      <c r="AE1283" s="9" t="s">
        <v>39</v>
      </c>
      <c r="AF1283" s="8"/>
      <c r="AG1283" s="8"/>
      <c r="AH1283" s="8"/>
      <c r="AI1283" s="8"/>
      <c r="AJ1283" s="8"/>
      <c r="AK1283" s="13">
        <f t="shared" ref="AK1283:AK1346" si="178">IF(X1283&lt;&gt;" ",(AD1283-$AO$1*(AD1283-W1283))*(H1283/W1283),$AO$2)</f>
        <v>0.54908414634146341</v>
      </c>
      <c r="AL1283" s="13">
        <f t="shared" ref="AL1283:AL1346" si="179">O1283-AK1283</f>
        <v>1.1891463414634207E-2</v>
      </c>
      <c r="AM1283" s="14">
        <f t="shared" ref="AM1283:AM1346" si="180">N1283-AK1283*I1283*2</f>
        <v>1.9501999999999953</v>
      </c>
    </row>
    <row r="1284" spans="1:39" x14ac:dyDescent="0.2">
      <c r="A1284" s="8"/>
      <c r="B1284" s="8" t="s">
        <v>353</v>
      </c>
      <c r="C1284" s="8" t="s">
        <v>481</v>
      </c>
      <c r="D1284" s="9">
        <v>53</v>
      </c>
      <c r="E1284" s="10" t="s">
        <v>28</v>
      </c>
      <c r="F1284" s="10" t="s">
        <v>413</v>
      </c>
      <c r="G1284" s="10" t="s">
        <v>413</v>
      </c>
      <c r="H1284" s="11">
        <v>0.52700000000000002</v>
      </c>
      <c r="I1284" s="9">
        <v>82</v>
      </c>
      <c r="J1284" s="9">
        <v>24</v>
      </c>
      <c r="K1284" s="9">
        <v>36</v>
      </c>
      <c r="L1284" s="9">
        <v>13</v>
      </c>
      <c r="M1284" s="9">
        <v>9</v>
      </c>
      <c r="N1284" s="9">
        <f t="shared" si="176"/>
        <v>70</v>
      </c>
      <c r="O1284" s="12">
        <f t="shared" si="177"/>
        <v>0.42682926829268292</v>
      </c>
      <c r="P1284" s="9" t="s">
        <v>35</v>
      </c>
      <c r="Q1284" s="9"/>
      <c r="R1284" s="9"/>
      <c r="S1284" s="9"/>
      <c r="T1284" s="9"/>
      <c r="U1284" s="9"/>
      <c r="V1284" s="8"/>
      <c r="W1284" s="11">
        <v>0.52700000000000002</v>
      </c>
      <c r="X1284" s="8">
        <v>82</v>
      </c>
      <c r="Y1284" s="8">
        <v>22</v>
      </c>
      <c r="Z1284" s="8">
        <v>44</v>
      </c>
      <c r="AA1284" s="8">
        <v>10</v>
      </c>
      <c r="AB1284" s="8">
        <v>6</v>
      </c>
      <c r="AC1284" s="9">
        <f t="shared" si="174"/>
        <v>60</v>
      </c>
      <c r="AD1284" s="12">
        <f t="shared" si="175"/>
        <v>0.36585365853658536</v>
      </c>
      <c r="AE1284" s="9" t="s">
        <v>35</v>
      </c>
      <c r="AF1284" s="8"/>
      <c r="AG1284" s="8"/>
      <c r="AH1284" s="8"/>
      <c r="AI1284" s="8"/>
      <c r="AJ1284" s="8"/>
      <c r="AK1284" s="13">
        <f t="shared" si="178"/>
        <v>0.42225487804878048</v>
      </c>
      <c r="AL1284" s="13">
        <f t="shared" si="179"/>
        <v>4.5743902439024375E-3</v>
      </c>
      <c r="AM1284" s="14">
        <f t="shared" si="180"/>
        <v>0.75020000000000664</v>
      </c>
    </row>
    <row r="1285" spans="1:39" x14ac:dyDescent="0.2">
      <c r="A1285" s="8"/>
      <c r="B1285" s="8" t="s">
        <v>463</v>
      </c>
      <c r="C1285" s="8" t="s">
        <v>481</v>
      </c>
      <c r="D1285" s="9">
        <v>51</v>
      </c>
      <c r="E1285" s="10" t="s">
        <v>28</v>
      </c>
      <c r="F1285" s="10" t="s">
        <v>199</v>
      </c>
      <c r="G1285" s="10" t="s">
        <v>199</v>
      </c>
      <c r="H1285" s="11">
        <v>0.52700000000000002</v>
      </c>
      <c r="I1285" s="9">
        <v>82</v>
      </c>
      <c r="J1285" s="9">
        <v>33</v>
      </c>
      <c r="K1285" s="9">
        <v>37</v>
      </c>
      <c r="L1285" s="9">
        <v>6</v>
      </c>
      <c r="M1285" s="9">
        <v>6</v>
      </c>
      <c r="N1285" s="9">
        <f t="shared" si="176"/>
        <v>78</v>
      </c>
      <c r="O1285" s="12">
        <f t="shared" si="177"/>
        <v>0.47560975609756095</v>
      </c>
      <c r="P1285" s="9" t="s">
        <v>39</v>
      </c>
      <c r="Q1285" s="9"/>
      <c r="R1285" s="9"/>
      <c r="S1285" s="9"/>
      <c r="T1285" s="9"/>
      <c r="U1285" s="9"/>
      <c r="V1285" s="8"/>
      <c r="W1285" s="11">
        <v>0.52700000000000002</v>
      </c>
      <c r="X1285" s="8">
        <v>82</v>
      </c>
      <c r="Y1285" s="8">
        <v>40</v>
      </c>
      <c r="Z1285" s="8">
        <v>27</v>
      </c>
      <c r="AA1285" s="8">
        <v>11</v>
      </c>
      <c r="AB1285" s="8">
        <v>4</v>
      </c>
      <c r="AC1285" s="9">
        <f t="shared" si="174"/>
        <v>95</v>
      </c>
      <c r="AD1285" s="12">
        <f t="shared" si="175"/>
        <v>0.57926829268292679</v>
      </c>
      <c r="AE1285" s="9" t="s">
        <v>39</v>
      </c>
      <c r="AF1285" s="8">
        <v>7</v>
      </c>
      <c r="AG1285" s="8">
        <v>3</v>
      </c>
      <c r="AH1285" s="8">
        <v>4</v>
      </c>
      <c r="AI1285" s="8">
        <v>0</v>
      </c>
      <c r="AJ1285" s="8">
        <v>0.42899999999999999</v>
      </c>
      <c r="AK1285" s="13">
        <f t="shared" si="178"/>
        <v>0.56097439024390239</v>
      </c>
      <c r="AL1285" s="13">
        <f t="shared" si="179"/>
        <v>-8.5364634146341434E-2</v>
      </c>
      <c r="AM1285" s="14">
        <f t="shared" si="180"/>
        <v>-13.999799999999993</v>
      </c>
    </row>
    <row r="1286" spans="1:39" x14ac:dyDescent="0.2">
      <c r="A1286" s="8"/>
      <c r="B1286" s="8" t="s">
        <v>486</v>
      </c>
      <c r="C1286" s="8" t="s">
        <v>481</v>
      </c>
      <c r="D1286" s="9">
        <v>39</v>
      </c>
      <c r="E1286" s="10" t="s">
        <v>28</v>
      </c>
      <c r="F1286" s="10" t="s">
        <v>416</v>
      </c>
      <c r="G1286" s="10" t="s">
        <v>417</v>
      </c>
      <c r="H1286" s="11">
        <v>0.52700000000000002</v>
      </c>
      <c r="I1286" s="9">
        <v>82</v>
      </c>
      <c r="J1286" s="9">
        <v>40</v>
      </c>
      <c r="K1286" s="9">
        <v>27</v>
      </c>
      <c r="L1286" s="9">
        <v>9</v>
      </c>
      <c r="M1286" s="9">
        <v>6</v>
      </c>
      <c r="N1286" s="9">
        <f t="shared" si="176"/>
        <v>95</v>
      </c>
      <c r="O1286" s="12">
        <f t="shared" si="177"/>
        <v>0.57926829268292679</v>
      </c>
      <c r="P1286" s="9" t="s">
        <v>43</v>
      </c>
      <c r="Q1286" s="9">
        <v>21</v>
      </c>
      <c r="R1286" s="9">
        <v>15</v>
      </c>
      <c r="S1286" s="9">
        <v>6</v>
      </c>
      <c r="T1286" s="9">
        <v>0</v>
      </c>
      <c r="U1286" s="9">
        <v>0.71399999999999997</v>
      </c>
      <c r="V1286" s="8" t="s">
        <v>419</v>
      </c>
      <c r="W1286" s="11">
        <v>0.52700000000000002</v>
      </c>
      <c r="X1286" s="8">
        <v>82</v>
      </c>
      <c r="Y1286" s="8">
        <v>29</v>
      </c>
      <c r="Z1286" s="8">
        <v>42</v>
      </c>
      <c r="AA1286" s="8">
        <v>8</v>
      </c>
      <c r="AB1286" s="8">
        <v>3</v>
      </c>
      <c r="AC1286" s="9">
        <f t="shared" si="174"/>
        <v>69</v>
      </c>
      <c r="AD1286" s="12">
        <f t="shared" si="175"/>
        <v>0.42073170731707316</v>
      </c>
      <c r="AE1286" s="9" t="s">
        <v>72</v>
      </c>
      <c r="AF1286" s="8"/>
      <c r="AG1286" s="8"/>
      <c r="AH1286" s="8"/>
      <c r="AI1286" s="8"/>
      <c r="AJ1286" s="8"/>
      <c r="AK1286" s="13">
        <f t="shared" si="178"/>
        <v>0.45792560975609753</v>
      </c>
      <c r="AL1286" s="13">
        <f t="shared" si="179"/>
        <v>0.12134268292682926</v>
      </c>
      <c r="AM1286" s="14">
        <f t="shared" si="180"/>
        <v>19.900200000000012</v>
      </c>
    </row>
    <row r="1287" spans="1:39" x14ac:dyDescent="0.2">
      <c r="A1287" s="8"/>
      <c r="B1287" s="8" t="s">
        <v>348</v>
      </c>
      <c r="C1287" s="8" t="s">
        <v>481</v>
      </c>
      <c r="D1287" s="9">
        <v>57</v>
      </c>
      <c r="E1287" s="10" t="s">
        <v>28</v>
      </c>
      <c r="F1287" s="10" t="s">
        <v>473</v>
      </c>
      <c r="G1287" s="10" t="s">
        <v>473</v>
      </c>
      <c r="H1287" s="11">
        <v>0.52700000000000002</v>
      </c>
      <c r="I1287" s="9">
        <v>82</v>
      </c>
      <c r="J1287" s="9">
        <v>42</v>
      </c>
      <c r="K1287" s="9">
        <v>29</v>
      </c>
      <c r="L1287" s="9">
        <v>10</v>
      </c>
      <c r="M1287" s="9">
        <v>1</v>
      </c>
      <c r="N1287" s="9">
        <f t="shared" si="176"/>
        <v>95</v>
      </c>
      <c r="O1287" s="12">
        <f t="shared" si="177"/>
        <v>0.57926829268292679</v>
      </c>
      <c r="P1287" s="9" t="s">
        <v>39</v>
      </c>
      <c r="Q1287" s="9">
        <v>18</v>
      </c>
      <c r="R1287" s="9">
        <v>8</v>
      </c>
      <c r="S1287" s="9">
        <v>10</v>
      </c>
      <c r="T1287" s="9">
        <v>0</v>
      </c>
      <c r="U1287" s="9">
        <v>0.44400000000000001</v>
      </c>
      <c r="V1287" s="8" t="s">
        <v>99</v>
      </c>
      <c r="W1287" s="11">
        <v>0.52700000000000002</v>
      </c>
      <c r="X1287" s="8">
        <v>82</v>
      </c>
      <c r="Y1287" s="8">
        <v>26</v>
      </c>
      <c r="Z1287" s="8">
        <v>35</v>
      </c>
      <c r="AA1287" s="8">
        <v>12</v>
      </c>
      <c r="AB1287" s="8">
        <v>9</v>
      </c>
      <c r="AC1287" s="9">
        <f t="shared" si="174"/>
        <v>73</v>
      </c>
      <c r="AD1287" s="12">
        <f t="shared" si="175"/>
        <v>0.4451219512195122</v>
      </c>
      <c r="AE1287" s="9" t="s">
        <v>72</v>
      </c>
      <c r="AF1287" s="8"/>
      <c r="AG1287" s="8"/>
      <c r="AH1287" s="8"/>
      <c r="AI1287" s="8"/>
      <c r="AJ1287" s="8"/>
      <c r="AK1287" s="13">
        <f t="shared" si="178"/>
        <v>0.47377926829268291</v>
      </c>
      <c r="AL1287" s="13">
        <f t="shared" si="179"/>
        <v>0.10548902439024388</v>
      </c>
      <c r="AM1287" s="14">
        <f t="shared" si="180"/>
        <v>17.300200000000004</v>
      </c>
    </row>
    <row r="1288" spans="1:39" x14ac:dyDescent="0.2">
      <c r="A1288" s="8"/>
      <c r="B1288" s="8" t="s">
        <v>487</v>
      </c>
      <c r="C1288" s="8" t="s">
        <v>481</v>
      </c>
      <c r="D1288" s="9">
        <v>42</v>
      </c>
      <c r="E1288" s="10" t="s">
        <v>28</v>
      </c>
      <c r="F1288" s="10" t="s">
        <v>29</v>
      </c>
      <c r="G1288" s="10" t="s">
        <v>29</v>
      </c>
      <c r="H1288" s="11">
        <v>0.52700000000000002</v>
      </c>
      <c r="I1288" s="9">
        <v>36</v>
      </c>
      <c r="J1288" s="9">
        <v>12</v>
      </c>
      <c r="K1288" s="9">
        <v>16</v>
      </c>
      <c r="L1288" s="9">
        <v>3</v>
      </c>
      <c r="M1288" s="9">
        <v>5</v>
      </c>
      <c r="N1288" s="9">
        <f t="shared" si="176"/>
        <v>32</v>
      </c>
      <c r="O1288" s="12">
        <f t="shared" si="177"/>
        <v>0.44444444444444442</v>
      </c>
      <c r="P1288" s="9" t="s">
        <v>35</v>
      </c>
      <c r="Q1288" s="9"/>
      <c r="R1288" s="9"/>
      <c r="S1288" s="9"/>
      <c r="T1288" s="9"/>
      <c r="U1288" s="9"/>
      <c r="V1288" s="8"/>
      <c r="W1288" s="11">
        <v>0.52700000000000002</v>
      </c>
      <c r="X1288" s="8">
        <v>82</v>
      </c>
      <c r="Y1288" s="8">
        <v>36</v>
      </c>
      <c r="Z1288" s="8">
        <v>31</v>
      </c>
      <c r="AA1288" s="8">
        <v>12</v>
      </c>
      <c r="AB1288" s="8">
        <v>3</v>
      </c>
      <c r="AC1288" s="9">
        <f t="shared" si="174"/>
        <v>87</v>
      </c>
      <c r="AD1288" s="12">
        <f t="shared" si="175"/>
        <v>0.53048780487804881</v>
      </c>
      <c r="AE1288" s="9" t="s">
        <v>35</v>
      </c>
      <c r="AF1288" s="8">
        <v>12</v>
      </c>
      <c r="AG1288" s="8">
        <v>6</v>
      </c>
      <c r="AH1288" s="8">
        <v>6</v>
      </c>
      <c r="AI1288" s="8">
        <v>0</v>
      </c>
      <c r="AJ1288" s="8">
        <v>0.5</v>
      </c>
      <c r="AK1288" s="13">
        <f t="shared" si="178"/>
        <v>0.52926707317073174</v>
      </c>
      <c r="AL1288" s="13">
        <f t="shared" si="179"/>
        <v>-8.4822628726287319E-2</v>
      </c>
      <c r="AM1288" s="14">
        <f t="shared" si="180"/>
        <v>-6.1072292682926843</v>
      </c>
    </row>
    <row r="1289" spans="1:39" x14ac:dyDescent="0.2">
      <c r="A1289" s="8"/>
      <c r="B1289" s="8" t="s">
        <v>474</v>
      </c>
      <c r="C1289" s="8" t="s">
        <v>481</v>
      </c>
      <c r="D1289" s="9">
        <v>39</v>
      </c>
      <c r="E1289" s="10" t="s">
        <v>28</v>
      </c>
      <c r="F1289" s="10" t="s">
        <v>29</v>
      </c>
      <c r="G1289" s="10" t="s">
        <v>29</v>
      </c>
      <c r="H1289" s="11">
        <v>0.52700000000000002</v>
      </c>
      <c r="I1289" s="9">
        <v>46</v>
      </c>
      <c r="J1289" s="9">
        <v>18</v>
      </c>
      <c r="K1289" s="9">
        <v>19</v>
      </c>
      <c r="L1289" s="9">
        <v>5</v>
      </c>
      <c r="M1289" s="9">
        <v>4</v>
      </c>
      <c r="N1289" s="9">
        <f t="shared" si="176"/>
        <v>45</v>
      </c>
      <c r="O1289" s="12">
        <f t="shared" si="177"/>
        <v>0.4891304347826087</v>
      </c>
      <c r="P1289" s="9" t="s">
        <v>35</v>
      </c>
      <c r="Q1289" s="9"/>
      <c r="R1289" s="9"/>
      <c r="S1289" s="9"/>
      <c r="T1289" s="9"/>
      <c r="U1289" s="9"/>
      <c r="V1289" s="8"/>
      <c r="W1289" s="11">
        <v>0.52700000000000002</v>
      </c>
      <c r="X1289" s="8">
        <v>82</v>
      </c>
      <c r="Y1289" s="8">
        <v>36</v>
      </c>
      <c r="Z1289" s="8">
        <v>31</v>
      </c>
      <c r="AA1289" s="8">
        <v>12</v>
      </c>
      <c r="AB1289" s="8">
        <v>3</v>
      </c>
      <c r="AC1289" s="9">
        <f t="shared" si="174"/>
        <v>87</v>
      </c>
      <c r="AD1289" s="12">
        <f t="shared" si="175"/>
        <v>0.53048780487804881</v>
      </c>
      <c r="AE1289" s="9" t="s">
        <v>35</v>
      </c>
      <c r="AF1289" s="8">
        <v>12</v>
      </c>
      <c r="AG1289" s="8">
        <v>6</v>
      </c>
      <c r="AH1289" s="8">
        <v>6</v>
      </c>
      <c r="AI1289" s="8">
        <v>0</v>
      </c>
      <c r="AJ1289" s="8">
        <v>0.5</v>
      </c>
      <c r="AK1289" s="13">
        <f t="shared" si="178"/>
        <v>0.52926707317073174</v>
      </c>
      <c r="AL1289" s="13">
        <f t="shared" si="179"/>
        <v>-4.0136638388123036E-2</v>
      </c>
      <c r="AM1289" s="14">
        <f t="shared" si="180"/>
        <v>-3.6925707317073204</v>
      </c>
    </row>
    <row r="1290" spans="1:39" x14ac:dyDescent="0.2">
      <c r="A1290" s="8"/>
      <c r="B1290" s="8" t="s">
        <v>382</v>
      </c>
      <c r="C1290" s="8" t="s">
        <v>481</v>
      </c>
      <c r="D1290" s="9">
        <v>50</v>
      </c>
      <c r="E1290" s="10" t="s">
        <v>28</v>
      </c>
      <c r="F1290" s="10" t="s">
        <v>264</v>
      </c>
      <c r="G1290" s="10" t="s">
        <v>264</v>
      </c>
      <c r="H1290" s="11">
        <v>0.52700000000000002</v>
      </c>
      <c r="I1290" s="9">
        <v>82</v>
      </c>
      <c r="J1290" s="9">
        <v>46</v>
      </c>
      <c r="K1290" s="9">
        <v>20</v>
      </c>
      <c r="L1290" s="9">
        <v>10</v>
      </c>
      <c r="M1290" s="9">
        <v>6</v>
      </c>
      <c r="N1290" s="9">
        <f t="shared" si="176"/>
        <v>108</v>
      </c>
      <c r="O1290" s="12">
        <f t="shared" si="177"/>
        <v>0.65853658536585369</v>
      </c>
      <c r="P1290" s="9" t="s">
        <v>30</v>
      </c>
      <c r="Q1290" s="9">
        <v>24</v>
      </c>
      <c r="R1290" s="9">
        <v>16</v>
      </c>
      <c r="S1290" s="9">
        <v>8</v>
      </c>
      <c r="T1290" s="9">
        <v>0</v>
      </c>
      <c r="U1290" s="9">
        <v>0.66700000000000004</v>
      </c>
      <c r="V1290" s="8" t="s">
        <v>44</v>
      </c>
      <c r="W1290" s="11">
        <v>0.52700000000000002</v>
      </c>
      <c r="X1290" s="8">
        <v>82</v>
      </c>
      <c r="Y1290" s="8">
        <v>41</v>
      </c>
      <c r="Z1290" s="8">
        <v>28</v>
      </c>
      <c r="AA1290" s="8">
        <v>9</v>
      </c>
      <c r="AB1290" s="8">
        <v>4</v>
      </c>
      <c r="AC1290" s="9">
        <f t="shared" si="174"/>
        <v>95</v>
      </c>
      <c r="AD1290" s="12">
        <f t="shared" si="175"/>
        <v>0.57926829268292679</v>
      </c>
      <c r="AE1290" s="9" t="s">
        <v>39</v>
      </c>
      <c r="AF1290" s="8">
        <v>6</v>
      </c>
      <c r="AG1290" s="8">
        <v>2</v>
      </c>
      <c r="AH1290" s="8">
        <v>4</v>
      </c>
      <c r="AI1290" s="8">
        <v>0</v>
      </c>
      <c r="AJ1290" s="8">
        <v>0.33300000000000002</v>
      </c>
      <c r="AK1290" s="13">
        <f t="shared" si="178"/>
        <v>0.56097439024390239</v>
      </c>
      <c r="AL1290" s="13">
        <f t="shared" si="179"/>
        <v>9.7562195121951301E-2</v>
      </c>
      <c r="AM1290" s="14">
        <f t="shared" si="180"/>
        <v>16.000200000000007</v>
      </c>
    </row>
    <row r="1291" spans="1:39" x14ac:dyDescent="0.2">
      <c r="A1291" s="8"/>
      <c r="B1291" s="8" t="s">
        <v>455</v>
      </c>
      <c r="C1291" s="8" t="s">
        <v>481</v>
      </c>
      <c r="D1291" s="9">
        <v>40</v>
      </c>
      <c r="E1291" s="10" t="s">
        <v>28</v>
      </c>
      <c r="F1291" s="10" t="s">
        <v>456</v>
      </c>
      <c r="G1291" s="10" t="s">
        <v>456</v>
      </c>
      <c r="H1291" s="11">
        <v>0.52700000000000002</v>
      </c>
      <c r="I1291" s="9">
        <v>82</v>
      </c>
      <c r="J1291" s="9">
        <v>27</v>
      </c>
      <c r="K1291" s="9">
        <v>35</v>
      </c>
      <c r="L1291" s="9">
        <v>13</v>
      </c>
      <c r="M1291" s="9">
        <v>7</v>
      </c>
      <c r="N1291" s="9">
        <f t="shared" si="176"/>
        <v>74</v>
      </c>
      <c r="O1291" s="12">
        <f t="shared" si="177"/>
        <v>0.45121951219512196</v>
      </c>
      <c r="P1291" s="9" t="s">
        <v>35</v>
      </c>
      <c r="Q1291" s="9"/>
      <c r="R1291" s="9"/>
      <c r="S1291" s="9"/>
      <c r="T1291" s="9"/>
      <c r="U1291" s="9"/>
      <c r="V1291" s="8"/>
      <c r="W1291" s="11">
        <v>0.52700000000000002</v>
      </c>
      <c r="X1291" s="8">
        <v>82</v>
      </c>
      <c r="Y1291" s="8">
        <v>28</v>
      </c>
      <c r="Z1291" s="8">
        <v>41</v>
      </c>
      <c r="AA1291" s="8">
        <v>13</v>
      </c>
      <c r="AB1291" s="8">
        <v>0</v>
      </c>
      <c r="AC1291" s="9">
        <f t="shared" si="174"/>
        <v>69</v>
      </c>
      <c r="AD1291" s="12">
        <f t="shared" si="175"/>
        <v>0.42073170731707316</v>
      </c>
      <c r="AE1291" s="9" t="s">
        <v>35</v>
      </c>
      <c r="AF1291" s="8"/>
      <c r="AG1291" s="8"/>
      <c r="AH1291" s="8"/>
      <c r="AI1291" s="8"/>
      <c r="AJ1291" s="8"/>
      <c r="AK1291" s="13">
        <f t="shared" si="178"/>
        <v>0.45792560975609753</v>
      </c>
      <c r="AL1291" s="13">
        <f t="shared" si="179"/>
        <v>-6.7060975609755658E-3</v>
      </c>
      <c r="AM1291" s="14">
        <f t="shared" si="180"/>
        <v>-1.0997999999999877</v>
      </c>
    </row>
    <row r="1292" spans="1:39" x14ac:dyDescent="0.2">
      <c r="A1292" s="8"/>
      <c r="B1292" s="8" t="s">
        <v>479</v>
      </c>
      <c r="C1292" s="8" t="s">
        <v>481</v>
      </c>
      <c r="D1292" s="9">
        <v>38</v>
      </c>
      <c r="E1292" s="10" t="s">
        <v>28</v>
      </c>
      <c r="F1292" s="10" t="s">
        <v>247</v>
      </c>
      <c r="G1292" s="10" t="s">
        <v>247</v>
      </c>
      <c r="H1292" s="11">
        <v>0.52700000000000002</v>
      </c>
      <c r="I1292" s="9">
        <v>82</v>
      </c>
      <c r="J1292" s="9">
        <v>35</v>
      </c>
      <c r="K1292" s="9">
        <v>34</v>
      </c>
      <c r="L1292" s="9">
        <v>11</v>
      </c>
      <c r="M1292" s="9">
        <v>2</v>
      </c>
      <c r="N1292" s="9">
        <f t="shared" si="176"/>
        <v>83</v>
      </c>
      <c r="O1292" s="12">
        <f t="shared" si="177"/>
        <v>0.50609756097560976</v>
      </c>
      <c r="P1292" s="9" t="s">
        <v>39</v>
      </c>
      <c r="Q1292" s="9">
        <v>5</v>
      </c>
      <c r="R1292" s="9">
        <v>1</v>
      </c>
      <c r="S1292" s="9">
        <v>4</v>
      </c>
      <c r="T1292" s="9">
        <v>0</v>
      </c>
      <c r="U1292" s="9">
        <v>0.2</v>
      </c>
      <c r="V1292" s="8"/>
      <c r="W1292" s="11">
        <v>0.52700000000000002</v>
      </c>
      <c r="X1292" s="8">
        <v>82</v>
      </c>
      <c r="Y1292" s="8">
        <v>42</v>
      </c>
      <c r="Z1292" s="8">
        <v>28</v>
      </c>
      <c r="AA1292" s="8">
        <v>8</v>
      </c>
      <c r="AB1292" s="8">
        <v>4</v>
      </c>
      <c r="AC1292" s="9">
        <f t="shared" si="174"/>
        <v>96</v>
      </c>
      <c r="AD1292" s="12">
        <f t="shared" si="175"/>
        <v>0.58536585365853655</v>
      </c>
      <c r="AE1292" s="9" t="s">
        <v>43</v>
      </c>
      <c r="AF1292" s="8">
        <v>7</v>
      </c>
      <c r="AG1292" s="8">
        <v>3</v>
      </c>
      <c r="AH1292" s="8">
        <v>4</v>
      </c>
      <c r="AI1292" s="8">
        <v>0</v>
      </c>
      <c r="AJ1292" s="8">
        <v>0.42899999999999999</v>
      </c>
      <c r="AK1292" s="13">
        <f t="shared" si="178"/>
        <v>0.56493780487804879</v>
      </c>
      <c r="AL1292" s="13">
        <f t="shared" si="179"/>
        <v>-5.8840243902439027E-2</v>
      </c>
      <c r="AM1292" s="14">
        <f t="shared" si="180"/>
        <v>-9.649799999999999</v>
      </c>
    </row>
    <row r="1293" spans="1:39" x14ac:dyDescent="0.2">
      <c r="A1293" s="8"/>
      <c r="B1293" s="8" t="s">
        <v>488</v>
      </c>
      <c r="C1293" s="8" t="s">
        <v>481</v>
      </c>
      <c r="D1293" s="9">
        <v>46</v>
      </c>
      <c r="E1293" s="10" t="s">
        <v>28</v>
      </c>
      <c r="F1293" s="10" t="s">
        <v>92</v>
      </c>
      <c r="G1293" s="10" t="s">
        <v>92</v>
      </c>
      <c r="H1293" s="11">
        <v>0.52700000000000002</v>
      </c>
      <c r="I1293" s="9">
        <v>54</v>
      </c>
      <c r="J1293" s="9">
        <v>21</v>
      </c>
      <c r="K1293" s="9">
        <v>26</v>
      </c>
      <c r="L1293" s="9">
        <v>6</v>
      </c>
      <c r="M1293" s="9">
        <v>1</v>
      </c>
      <c r="N1293" s="9">
        <f t="shared" si="176"/>
        <v>49</v>
      </c>
      <c r="O1293" s="12">
        <f t="shared" si="177"/>
        <v>0.45370370370370372</v>
      </c>
      <c r="P1293" s="9" t="s">
        <v>35</v>
      </c>
      <c r="Q1293" s="9"/>
      <c r="R1293" s="9"/>
      <c r="S1293" s="9"/>
      <c r="T1293" s="9"/>
      <c r="U1293" s="9"/>
      <c r="V1293" s="8"/>
      <c r="W1293" s="11">
        <v>0.52700000000000002</v>
      </c>
      <c r="X1293" s="8">
        <v>82</v>
      </c>
      <c r="Y1293" s="8">
        <v>36</v>
      </c>
      <c r="Z1293" s="8">
        <v>38</v>
      </c>
      <c r="AA1293" s="8">
        <v>4</v>
      </c>
      <c r="AB1293" s="8">
        <v>4</v>
      </c>
      <c r="AC1293" s="9">
        <f t="shared" si="174"/>
        <v>80</v>
      </c>
      <c r="AD1293" s="12">
        <f t="shared" si="175"/>
        <v>0.48780487804878048</v>
      </c>
      <c r="AE1293" s="9" t="s">
        <v>35</v>
      </c>
      <c r="AF1293" s="8"/>
      <c r="AG1293" s="8"/>
      <c r="AH1293" s="8"/>
      <c r="AI1293" s="8"/>
      <c r="AJ1293" s="8"/>
      <c r="AK1293" s="13">
        <f t="shared" si="178"/>
        <v>0.50152317073170727</v>
      </c>
      <c r="AL1293" s="13">
        <f t="shared" si="179"/>
        <v>-4.7819467028003548E-2</v>
      </c>
      <c r="AM1293" s="14">
        <f t="shared" si="180"/>
        <v>-5.1645024390243819</v>
      </c>
    </row>
    <row r="1294" spans="1:39" x14ac:dyDescent="0.2">
      <c r="A1294" s="8"/>
      <c r="B1294" s="8" t="s">
        <v>302</v>
      </c>
      <c r="C1294" s="8" t="s">
        <v>481</v>
      </c>
      <c r="D1294" s="9">
        <v>59</v>
      </c>
      <c r="E1294" s="10" t="s">
        <v>28</v>
      </c>
      <c r="F1294" s="10" t="s">
        <v>92</v>
      </c>
      <c r="G1294" s="10" t="s">
        <v>92</v>
      </c>
      <c r="H1294" s="11">
        <v>0.52700000000000002</v>
      </c>
      <c r="I1294" s="9">
        <v>28</v>
      </c>
      <c r="J1294" s="9">
        <v>11</v>
      </c>
      <c r="K1294" s="9">
        <v>10</v>
      </c>
      <c r="L1294" s="9">
        <v>4</v>
      </c>
      <c r="M1294" s="9">
        <v>3</v>
      </c>
      <c r="N1294" s="9">
        <f t="shared" si="176"/>
        <v>29</v>
      </c>
      <c r="O1294" s="12">
        <f t="shared" si="177"/>
        <v>0.5178571428571429</v>
      </c>
      <c r="P1294" s="9" t="s">
        <v>35</v>
      </c>
      <c r="Q1294" s="9"/>
      <c r="R1294" s="9"/>
      <c r="S1294" s="9"/>
      <c r="T1294" s="9"/>
      <c r="U1294" s="9"/>
      <c r="V1294" s="8"/>
      <c r="W1294" s="11">
        <v>0.52700000000000002</v>
      </c>
      <c r="X1294" s="8">
        <v>82</v>
      </c>
      <c r="Y1294" s="8">
        <v>36</v>
      </c>
      <c r="Z1294" s="8">
        <v>38</v>
      </c>
      <c r="AA1294" s="8">
        <v>4</v>
      </c>
      <c r="AB1294" s="8">
        <v>4</v>
      </c>
      <c r="AC1294" s="9">
        <f t="shared" si="174"/>
        <v>80</v>
      </c>
      <c r="AD1294" s="12">
        <f t="shared" si="175"/>
        <v>0.48780487804878048</v>
      </c>
      <c r="AE1294" s="9" t="s">
        <v>35</v>
      </c>
      <c r="AF1294" s="8"/>
      <c r="AG1294" s="8"/>
      <c r="AH1294" s="8"/>
      <c r="AI1294" s="8"/>
      <c r="AJ1294" s="8"/>
      <c r="AK1294" s="13">
        <f t="shared" si="178"/>
        <v>0.50152317073170727</v>
      </c>
      <c r="AL1294" s="13">
        <f t="shared" si="179"/>
        <v>1.6333972125435636E-2</v>
      </c>
      <c r="AM1294" s="14">
        <f t="shared" si="180"/>
        <v>0.91470243902439208</v>
      </c>
    </row>
    <row r="1295" spans="1:39" x14ac:dyDescent="0.2">
      <c r="A1295" s="8"/>
      <c r="B1295" s="8" t="s">
        <v>371</v>
      </c>
      <c r="C1295" s="8" t="s">
        <v>481</v>
      </c>
      <c r="D1295" s="9">
        <v>50</v>
      </c>
      <c r="E1295" s="10" t="s">
        <v>28</v>
      </c>
      <c r="F1295" s="10" t="s">
        <v>409</v>
      </c>
      <c r="G1295" s="10" t="s">
        <v>409</v>
      </c>
      <c r="H1295" s="11">
        <v>0.52700000000000002</v>
      </c>
      <c r="I1295" s="9">
        <v>82</v>
      </c>
      <c r="J1295" s="9">
        <v>52</v>
      </c>
      <c r="K1295" s="9">
        <v>21</v>
      </c>
      <c r="L1295" s="9">
        <v>8</v>
      </c>
      <c r="M1295" s="9">
        <v>1</v>
      </c>
      <c r="N1295" s="9">
        <f t="shared" si="176"/>
        <v>113</v>
      </c>
      <c r="O1295" s="12">
        <f t="shared" si="177"/>
        <v>0.68902439024390238</v>
      </c>
      <c r="P1295" s="9" t="s">
        <v>30</v>
      </c>
      <c r="Q1295" s="9">
        <v>18</v>
      </c>
      <c r="R1295" s="9">
        <v>11</v>
      </c>
      <c r="S1295" s="9">
        <v>7</v>
      </c>
      <c r="T1295" s="9">
        <v>0</v>
      </c>
      <c r="U1295" s="9">
        <v>0.61099999999999999</v>
      </c>
      <c r="V1295" s="8"/>
      <c r="W1295" s="11">
        <v>0.52700000000000002</v>
      </c>
      <c r="X1295" s="8">
        <v>82</v>
      </c>
      <c r="Y1295" s="8">
        <v>39</v>
      </c>
      <c r="Z1295" s="8">
        <v>27</v>
      </c>
      <c r="AA1295" s="8">
        <v>9</v>
      </c>
      <c r="AB1295" s="8">
        <v>7</v>
      </c>
      <c r="AC1295" s="9">
        <f t="shared" si="174"/>
        <v>94</v>
      </c>
      <c r="AD1295" s="12">
        <f t="shared" si="175"/>
        <v>0.57317073170731703</v>
      </c>
      <c r="AE1295" s="9" t="s">
        <v>39</v>
      </c>
      <c r="AF1295" s="8">
        <v>12</v>
      </c>
      <c r="AG1295" s="8">
        <v>7</v>
      </c>
      <c r="AH1295" s="8">
        <v>5</v>
      </c>
      <c r="AI1295" s="8">
        <v>0</v>
      </c>
      <c r="AJ1295" s="8">
        <v>0.58299999999999996</v>
      </c>
      <c r="AK1295" s="13">
        <f t="shared" si="178"/>
        <v>0.5570109756097561</v>
      </c>
      <c r="AL1295" s="13">
        <f t="shared" si="179"/>
        <v>0.13201341463414629</v>
      </c>
      <c r="AM1295" s="14">
        <f t="shared" si="180"/>
        <v>21.650199999999998</v>
      </c>
    </row>
    <row r="1296" spans="1:39" x14ac:dyDescent="0.2">
      <c r="A1296" s="8"/>
      <c r="B1296" s="8" t="s">
        <v>429</v>
      </c>
      <c r="C1296" s="8" t="s">
        <v>481</v>
      </c>
      <c r="D1296" s="9"/>
      <c r="E1296" s="10" t="s">
        <v>28</v>
      </c>
      <c r="F1296" s="10" t="s">
        <v>207</v>
      </c>
      <c r="G1296" s="10" t="s">
        <v>207</v>
      </c>
      <c r="H1296" s="11">
        <v>0.52700000000000002</v>
      </c>
      <c r="I1296" s="9">
        <v>82</v>
      </c>
      <c r="J1296" s="9">
        <v>45</v>
      </c>
      <c r="K1296" s="9">
        <v>20</v>
      </c>
      <c r="L1296" s="9">
        <v>13</v>
      </c>
      <c r="M1296" s="9">
        <v>4</v>
      </c>
      <c r="N1296" s="9">
        <f t="shared" si="176"/>
        <v>107</v>
      </c>
      <c r="O1296" s="12">
        <f t="shared" si="177"/>
        <v>0.65243902439024393</v>
      </c>
      <c r="P1296" s="9" t="s">
        <v>43</v>
      </c>
      <c r="Q1296" s="9">
        <v>13</v>
      </c>
      <c r="R1296" s="9">
        <v>6</v>
      </c>
      <c r="S1296" s="9">
        <v>7</v>
      </c>
      <c r="T1296" s="9">
        <v>0</v>
      </c>
      <c r="U1296" s="9">
        <v>0.46200000000000002</v>
      </c>
      <c r="V1296" s="8"/>
      <c r="W1296" s="11">
        <v>0.52700000000000002</v>
      </c>
      <c r="X1296" s="8">
        <v>82</v>
      </c>
      <c r="Y1296" s="8">
        <v>42</v>
      </c>
      <c r="Z1296" s="8">
        <v>27</v>
      </c>
      <c r="AA1296" s="8">
        <v>10</v>
      </c>
      <c r="AB1296" s="8">
        <v>3</v>
      </c>
      <c r="AC1296" s="9">
        <f t="shared" si="174"/>
        <v>97</v>
      </c>
      <c r="AD1296" s="12">
        <f t="shared" si="175"/>
        <v>0.59146341463414631</v>
      </c>
      <c r="AE1296" s="9" t="s">
        <v>30</v>
      </c>
      <c r="AF1296" s="8">
        <v>5</v>
      </c>
      <c r="AG1296" s="8">
        <v>1</v>
      </c>
      <c r="AH1296" s="8">
        <v>4</v>
      </c>
      <c r="AI1296" s="8">
        <v>0</v>
      </c>
      <c r="AJ1296" s="8">
        <v>0.2</v>
      </c>
      <c r="AK1296" s="13">
        <f t="shared" si="178"/>
        <v>0.56890121951219508</v>
      </c>
      <c r="AL1296" s="13">
        <f t="shared" si="179"/>
        <v>8.3537804878048849E-2</v>
      </c>
      <c r="AM1296" s="14">
        <f t="shared" si="180"/>
        <v>13.700200000000009</v>
      </c>
    </row>
    <row r="1297" spans="1:39" x14ac:dyDescent="0.2">
      <c r="A1297" s="8"/>
      <c r="B1297" s="8" t="s">
        <v>465</v>
      </c>
      <c r="C1297" s="8" t="s">
        <v>481</v>
      </c>
      <c r="D1297" s="9">
        <v>44</v>
      </c>
      <c r="E1297" s="10" t="s">
        <v>28</v>
      </c>
      <c r="F1297" s="10" t="s">
        <v>313</v>
      </c>
      <c r="G1297" s="10" t="s">
        <v>313</v>
      </c>
      <c r="H1297" s="11">
        <v>0.52700000000000002</v>
      </c>
      <c r="I1297" s="9">
        <v>82</v>
      </c>
      <c r="J1297" s="9">
        <v>31</v>
      </c>
      <c r="K1297" s="9">
        <v>35</v>
      </c>
      <c r="L1297" s="9">
        <v>11</v>
      </c>
      <c r="M1297" s="9">
        <v>5</v>
      </c>
      <c r="N1297" s="9">
        <f t="shared" si="176"/>
        <v>78</v>
      </c>
      <c r="O1297" s="12">
        <f t="shared" si="177"/>
        <v>0.47560975609756095</v>
      </c>
      <c r="P1297" s="9" t="s">
        <v>35</v>
      </c>
      <c r="Q1297" s="9"/>
      <c r="R1297" s="9"/>
      <c r="S1297" s="9"/>
      <c r="T1297" s="9"/>
      <c r="U1297" s="9"/>
      <c r="V1297" s="8"/>
      <c r="W1297" s="11">
        <v>0.52700000000000002</v>
      </c>
      <c r="X1297" s="8">
        <v>82</v>
      </c>
      <c r="Y1297" s="8">
        <v>40</v>
      </c>
      <c r="Z1297" s="8">
        <v>27</v>
      </c>
      <c r="AA1297" s="8">
        <v>9</v>
      </c>
      <c r="AB1297" s="8">
        <v>6</v>
      </c>
      <c r="AC1297" s="9">
        <f t="shared" si="174"/>
        <v>95</v>
      </c>
      <c r="AD1297" s="12">
        <f t="shared" si="175"/>
        <v>0.57926829268292679</v>
      </c>
      <c r="AE1297" s="9" t="s">
        <v>43</v>
      </c>
      <c r="AF1297" s="8">
        <v>5</v>
      </c>
      <c r="AG1297" s="8">
        <v>1</v>
      </c>
      <c r="AH1297" s="8">
        <v>4</v>
      </c>
      <c r="AI1297" s="8">
        <v>0</v>
      </c>
      <c r="AJ1297" s="8">
        <v>0.2</v>
      </c>
      <c r="AK1297" s="13">
        <f t="shared" si="178"/>
        <v>0.56097439024390239</v>
      </c>
      <c r="AL1297" s="13">
        <f t="shared" si="179"/>
        <v>-8.5364634146341434E-2</v>
      </c>
      <c r="AM1297" s="14">
        <f t="shared" si="180"/>
        <v>-13.999799999999993</v>
      </c>
    </row>
    <row r="1298" spans="1:39" x14ac:dyDescent="0.2">
      <c r="A1298" s="8"/>
      <c r="B1298" s="8" t="s">
        <v>480</v>
      </c>
      <c r="C1298" s="8" t="s">
        <v>481</v>
      </c>
      <c r="D1298" s="9">
        <v>51</v>
      </c>
      <c r="E1298" s="10" t="s">
        <v>28</v>
      </c>
      <c r="F1298" s="10" t="s">
        <v>208</v>
      </c>
      <c r="G1298" s="10" t="s">
        <v>208</v>
      </c>
      <c r="H1298" s="11">
        <v>0.52700000000000002</v>
      </c>
      <c r="I1298" s="9">
        <v>82</v>
      </c>
      <c r="J1298" s="9">
        <v>27</v>
      </c>
      <c r="K1298" s="9">
        <v>44</v>
      </c>
      <c r="L1298" s="9">
        <v>6</v>
      </c>
      <c r="M1298" s="9">
        <v>5</v>
      </c>
      <c r="N1298" s="9">
        <f t="shared" si="176"/>
        <v>65</v>
      </c>
      <c r="O1298" s="12">
        <f t="shared" si="177"/>
        <v>0.39634146341463417</v>
      </c>
      <c r="P1298" s="9" t="s">
        <v>72</v>
      </c>
      <c r="Q1298" s="9"/>
      <c r="R1298" s="9"/>
      <c r="S1298" s="9"/>
      <c r="T1298" s="9"/>
      <c r="U1298" s="9"/>
      <c r="V1298" s="8"/>
      <c r="W1298" s="11">
        <v>0.52700000000000002</v>
      </c>
      <c r="X1298" s="8">
        <v>82</v>
      </c>
      <c r="Y1298" s="8">
        <v>28</v>
      </c>
      <c r="Z1298" s="8">
        <v>41</v>
      </c>
      <c r="AA1298" s="8">
        <v>8</v>
      </c>
      <c r="AB1298" s="8">
        <v>5</v>
      </c>
      <c r="AC1298" s="9">
        <f t="shared" si="174"/>
        <v>69</v>
      </c>
      <c r="AD1298" s="12">
        <f t="shared" si="175"/>
        <v>0.42073170731707316</v>
      </c>
      <c r="AE1298" s="9" t="s">
        <v>72</v>
      </c>
      <c r="AF1298" s="8"/>
      <c r="AG1298" s="8"/>
      <c r="AH1298" s="8"/>
      <c r="AI1298" s="8"/>
      <c r="AJ1298" s="8"/>
      <c r="AK1298" s="13">
        <f t="shared" si="178"/>
        <v>0.45792560975609753</v>
      </c>
      <c r="AL1298" s="13">
        <f t="shared" si="179"/>
        <v>-6.1584146341463364E-2</v>
      </c>
      <c r="AM1298" s="14">
        <f t="shared" si="180"/>
        <v>-10.099799999999988</v>
      </c>
    </row>
    <row r="1299" spans="1:39" x14ac:dyDescent="0.2">
      <c r="A1299" s="8"/>
      <c r="B1299" s="8" t="s">
        <v>489</v>
      </c>
      <c r="C1299" s="8" t="s">
        <v>481</v>
      </c>
      <c r="D1299" s="9">
        <v>49</v>
      </c>
      <c r="E1299" s="10" t="s">
        <v>28</v>
      </c>
      <c r="F1299" s="10" t="s">
        <v>402</v>
      </c>
      <c r="G1299" s="10" t="s">
        <v>402</v>
      </c>
      <c r="H1299" s="11">
        <v>0.52700000000000002</v>
      </c>
      <c r="I1299" s="9">
        <v>1</v>
      </c>
      <c r="J1299" s="9">
        <v>1</v>
      </c>
      <c r="K1299" s="9">
        <v>0</v>
      </c>
      <c r="L1299" s="9">
        <v>0</v>
      </c>
      <c r="M1299" s="9">
        <v>0</v>
      </c>
      <c r="N1299" s="9">
        <f t="shared" si="176"/>
        <v>2</v>
      </c>
      <c r="O1299" s="12">
        <f t="shared" si="177"/>
        <v>1</v>
      </c>
      <c r="P1299" s="9" t="s">
        <v>72</v>
      </c>
      <c r="Q1299" s="9"/>
      <c r="R1299" s="9"/>
      <c r="S1299" s="9"/>
      <c r="T1299" s="9"/>
      <c r="U1299" s="9"/>
      <c r="V1299" s="8"/>
      <c r="W1299" s="11">
        <v>0.52700000000000002</v>
      </c>
      <c r="X1299" s="8">
        <v>82</v>
      </c>
      <c r="Y1299" s="8">
        <v>44</v>
      </c>
      <c r="Z1299" s="8">
        <v>27</v>
      </c>
      <c r="AA1299" s="8">
        <v>8</v>
      </c>
      <c r="AB1299" s="8">
        <v>3</v>
      </c>
      <c r="AC1299" s="9">
        <f t="shared" si="174"/>
        <v>99</v>
      </c>
      <c r="AD1299" s="12">
        <f t="shared" si="175"/>
        <v>0.60365853658536583</v>
      </c>
      <c r="AE1299" s="9" t="s">
        <v>30</v>
      </c>
      <c r="AF1299" s="8">
        <v>12</v>
      </c>
      <c r="AG1299" s="8">
        <v>7</v>
      </c>
      <c r="AH1299" s="8">
        <v>5</v>
      </c>
      <c r="AI1299" s="8">
        <v>0</v>
      </c>
      <c r="AJ1299" s="8">
        <v>0.58299999999999996</v>
      </c>
      <c r="AK1299" s="13">
        <f t="shared" si="178"/>
        <v>0.57682804878048777</v>
      </c>
      <c r="AL1299" s="13">
        <f t="shared" si="179"/>
        <v>0.42317195121951223</v>
      </c>
      <c r="AM1299" s="14">
        <f t="shared" si="180"/>
        <v>0.84634390243902446</v>
      </c>
    </row>
    <row r="1300" spans="1:39" x14ac:dyDescent="0.2">
      <c r="A1300" s="8"/>
      <c r="B1300" s="8" t="s">
        <v>406</v>
      </c>
      <c r="C1300" s="8" t="s">
        <v>481</v>
      </c>
      <c r="D1300" s="9">
        <v>44</v>
      </c>
      <c r="E1300" s="10" t="s">
        <v>28</v>
      </c>
      <c r="F1300" s="10" t="s">
        <v>402</v>
      </c>
      <c r="G1300" s="10" t="s">
        <v>402</v>
      </c>
      <c r="H1300" s="11">
        <v>0.52700000000000002</v>
      </c>
      <c r="I1300" s="9">
        <v>24</v>
      </c>
      <c r="J1300" s="9">
        <v>8</v>
      </c>
      <c r="K1300" s="9">
        <v>12</v>
      </c>
      <c r="L1300" s="9">
        <v>2</v>
      </c>
      <c r="M1300" s="9">
        <v>2</v>
      </c>
      <c r="N1300" s="9">
        <f t="shared" si="176"/>
        <v>20</v>
      </c>
      <c r="O1300" s="12">
        <f t="shared" si="177"/>
        <v>0.41666666666666669</v>
      </c>
      <c r="P1300" s="9" t="s">
        <v>72</v>
      </c>
      <c r="Q1300" s="9"/>
      <c r="R1300" s="9"/>
      <c r="S1300" s="9"/>
      <c r="T1300" s="9"/>
      <c r="U1300" s="9"/>
      <c r="V1300" s="8"/>
      <c r="W1300" s="11">
        <v>0.52700000000000002</v>
      </c>
      <c r="X1300" s="8">
        <v>82</v>
      </c>
      <c r="Y1300" s="8">
        <v>44</v>
      </c>
      <c r="Z1300" s="8">
        <v>27</v>
      </c>
      <c r="AA1300" s="8">
        <v>8</v>
      </c>
      <c r="AB1300" s="8">
        <v>3</v>
      </c>
      <c r="AC1300" s="9">
        <f t="shared" si="174"/>
        <v>99</v>
      </c>
      <c r="AD1300" s="12">
        <f t="shared" si="175"/>
        <v>0.60365853658536583</v>
      </c>
      <c r="AE1300" s="9" t="s">
        <v>30</v>
      </c>
      <c r="AF1300" s="8">
        <v>12</v>
      </c>
      <c r="AG1300" s="8">
        <v>7</v>
      </c>
      <c r="AH1300" s="8">
        <v>5</v>
      </c>
      <c r="AI1300" s="8">
        <v>0</v>
      </c>
      <c r="AJ1300" s="8">
        <v>0.58299999999999996</v>
      </c>
      <c r="AK1300" s="13">
        <f t="shared" si="178"/>
        <v>0.57682804878048777</v>
      </c>
      <c r="AL1300" s="13">
        <f t="shared" si="179"/>
        <v>-0.16016138211382108</v>
      </c>
      <c r="AM1300" s="14">
        <f t="shared" si="180"/>
        <v>-7.6877463414634128</v>
      </c>
    </row>
    <row r="1301" spans="1:39" x14ac:dyDescent="0.2">
      <c r="A1301" s="8"/>
      <c r="B1301" s="8" t="s">
        <v>415</v>
      </c>
      <c r="C1301" s="8" t="s">
        <v>481</v>
      </c>
      <c r="D1301" s="9">
        <v>47</v>
      </c>
      <c r="E1301" s="10" t="s">
        <v>28</v>
      </c>
      <c r="F1301" s="10" t="s">
        <v>402</v>
      </c>
      <c r="G1301" s="10" t="s">
        <v>402</v>
      </c>
      <c r="H1301" s="11">
        <v>0.52700000000000002</v>
      </c>
      <c r="I1301" s="9">
        <v>57</v>
      </c>
      <c r="J1301" s="9">
        <v>19</v>
      </c>
      <c r="K1301" s="9">
        <v>25</v>
      </c>
      <c r="L1301" s="9">
        <v>7</v>
      </c>
      <c r="M1301" s="9">
        <v>6</v>
      </c>
      <c r="N1301" s="9">
        <f t="shared" si="176"/>
        <v>51</v>
      </c>
      <c r="O1301" s="12">
        <f t="shared" si="177"/>
        <v>0.44736842105263158</v>
      </c>
      <c r="P1301" s="9" t="s">
        <v>72</v>
      </c>
      <c r="Q1301" s="9"/>
      <c r="R1301" s="9"/>
      <c r="S1301" s="9"/>
      <c r="T1301" s="9"/>
      <c r="U1301" s="9"/>
      <c r="V1301" s="8"/>
      <c r="W1301" s="11">
        <v>0.52700000000000002</v>
      </c>
      <c r="X1301" s="8">
        <v>82</v>
      </c>
      <c r="Y1301" s="8">
        <v>44</v>
      </c>
      <c r="Z1301" s="8">
        <v>27</v>
      </c>
      <c r="AA1301" s="8">
        <v>8</v>
      </c>
      <c r="AB1301" s="8">
        <v>3</v>
      </c>
      <c r="AC1301" s="9">
        <f t="shared" si="174"/>
        <v>99</v>
      </c>
      <c r="AD1301" s="12">
        <f t="shared" si="175"/>
        <v>0.60365853658536583</v>
      </c>
      <c r="AE1301" s="9" t="s">
        <v>30</v>
      </c>
      <c r="AF1301" s="8">
        <v>12</v>
      </c>
      <c r="AG1301" s="8">
        <v>7</v>
      </c>
      <c r="AH1301" s="8">
        <v>5</v>
      </c>
      <c r="AI1301" s="8">
        <v>0</v>
      </c>
      <c r="AJ1301" s="8">
        <v>0.58299999999999996</v>
      </c>
      <c r="AK1301" s="13">
        <f t="shared" si="178"/>
        <v>0.57682804878048777</v>
      </c>
      <c r="AL1301" s="13">
        <f t="shared" si="179"/>
        <v>-0.12945962772785619</v>
      </c>
      <c r="AM1301" s="14">
        <f t="shared" si="180"/>
        <v>-14.75839756097561</v>
      </c>
    </row>
    <row r="1302" spans="1:39" x14ac:dyDescent="0.2">
      <c r="A1302" s="8"/>
      <c r="B1302" s="8" t="s">
        <v>442</v>
      </c>
      <c r="C1302" s="8" t="s">
        <v>481</v>
      </c>
      <c r="D1302" s="9">
        <v>44</v>
      </c>
      <c r="E1302" s="10" t="s">
        <v>28</v>
      </c>
      <c r="F1302" s="10" t="s">
        <v>209</v>
      </c>
      <c r="G1302" s="10" t="s">
        <v>209</v>
      </c>
      <c r="H1302" s="11">
        <v>0.52700000000000002</v>
      </c>
      <c r="I1302" s="9">
        <v>82</v>
      </c>
      <c r="J1302" s="9">
        <v>41</v>
      </c>
      <c r="K1302" s="9">
        <v>24</v>
      </c>
      <c r="L1302" s="9">
        <v>11</v>
      </c>
      <c r="M1302" s="9">
        <v>6</v>
      </c>
      <c r="N1302" s="9">
        <f t="shared" si="176"/>
        <v>99</v>
      </c>
      <c r="O1302" s="12">
        <f t="shared" si="177"/>
        <v>0.60365853658536583</v>
      </c>
      <c r="P1302" s="9" t="s">
        <v>43</v>
      </c>
      <c r="Q1302" s="9">
        <v>7</v>
      </c>
      <c r="R1302" s="9">
        <v>3</v>
      </c>
      <c r="S1302" s="9">
        <v>4</v>
      </c>
      <c r="T1302" s="9">
        <v>0</v>
      </c>
      <c r="U1302" s="9">
        <v>0.42899999999999999</v>
      </c>
      <c r="V1302" s="8"/>
      <c r="W1302" s="11">
        <v>0.52700000000000002</v>
      </c>
      <c r="X1302" s="8">
        <v>82</v>
      </c>
      <c r="Y1302" s="8">
        <v>43</v>
      </c>
      <c r="Z1302" s="8">
        <v>27</v>
      </c>
      <c r="AA1302" s="8">
        <v>8</v>
      </c>
      <c r="AB1302" s="8">
        <v>4</v>
      </c>
      <c r="AC1302" s="9">
        <f t="shared" si="174"/>
        <v>98</v>
      </c>
      <c r="AD1302" s="12">
        <f t="shared" si="175"/>
        <v>0.59756097560975607</v>
      </c>
      <c r="AE1302" s="9" t="s">
        <v>43</v>
      </c>
      <c r="AF1302" s="8">
        <v>10</v>
      </c>
      <c r="AG1302" s="8">
        <v>5</v>
      </c>
      <c r="AH1302" s="8">
        <v>5</v>
      </c>
      <c r="AI1302" s="8">
        <v>0</v>
      </c>
      <c r="AJ1302" s="8">
        <v>0.5</v>
      </c>
      <c r="AK1302" s="13">
        <f t="shared" si="178"/>
        <v>0.57286463414634148</v>
      </c>
      <c r="AL1302" s="13">
        <f t="shared" si="179"/>
        <v>3.0793902439024357E-2</v>
      </c>
      <c r="AM1302" s="14">
        <f t="shared" si="180"/>
        <v>5.0502000000000038</v>
      </c>
    </row>
    <row r="1303" spans="1:39" x14ac:dyDescent="0.2">
      <c r="A1303" s="8"/>
      <c r="B1303" s="8" t="s">
        <v>464</v>
      </c>
      <c r="C1303" s="8" t="s">
        <v>481</v>
      </c>
      <c r="D1303" s="9">
        <v>44</v>
      </c>
      <c r="E1303" s="10" t="s">
        <v>28</v>
      </c>
      <c r="F1303" s="10" t="s">
        <v>411</v>
      </c>
      <c r="G1303" s="10" t="s">
        <v>411</v>
      </c>
      <c r="H1303" s="11">
        <v>0.52700000000000002</v>
      </c>
      <c r="I1303" s="9">
        <v>82</v>
      </c>
      <c r="J1303" s="9">
        <v>36</v>
      </c>
      <c r="K1303" s="9">
        <v>25</v>
      </c>
      <c r="L1303" s="9">
        <v>16</v>
      </c>
      <c r="M1303" s="9">
        <v>5</v>
      </c>
      <c r="N1303" s="9">
        <f t="shared" si="176"/>
        <v>93</v>
      </c>
      <c r="O1303" s="12">
        <f t="shared" si="177"/>
        <v>0.56707317073170727</v>
      </c>
      <c r="P1303" s="9" t="s">
        <v>30</v>
      </c>
      <c r="Q1303" s="9">
        <v>11</v>
      </c>
      <c r="R1303" s="9">
        <v>5</v>
      </c>
      <c r="S1303" s="9">
        <v>6</v>
      </c>
      <c r="T1303" s="9">
        <v>0</v>
      </c>
      <c r="U1303" s="9">
        <v>0.45500000000000002</v>
      </c>
      <c r="V1303" s="8"/>
      <c r="W1303" s="11">
        <v>0.52700000000000002</v>
      </c>
      <c r="X1303" s="8">
        <v>82</v>
      </c>
      <c r="Y1303" s="8">
        <v>27</v>
      </c>
      <c r="Z1303" s="8">
        <v>40</v>
      </c>
      <c r="AA1303" s="8">
        <v>11</v>
      </c>
      <c r="AB1303" s="8">
        <v>4</v>
      </c>
      <c r="AC1303" s="9">
        <f t="shared" si="174"/>
        <v>69</v>
      </c>
      <c r="AD1303" s="12">
        <f t="shared" si="175"/>
        <v>0.42073170731707316</v>
      </c>
      <c r="AE1303" s="9" t="s">
        <v>39</v>
      </c>
      <c r="AF1303" s="8"/>
      <c r="AG1303" s="8"/>
      <c r="AH1303" s="8"/>
      <c r="AI1303" s="8"/>
      <c r="AJ1303" s="8"/>
      <c r="AK1303" s="13">
        <f t="shared" si="178"/>
        <v>0.45792560975609753</v>
      </c>
      <c r="AL1303" s="13">
        <f t="shared" si="179"/>
        <v>0.10914756097560974</v>
      </c>
      <c r="AM1303" s="14">
        <f t="shared" si="180"/>
        <v>17.900200000000012</v>
      </c>
    </row>
    <row r="1304" spans="1:39" x14ac:dyDescent="0.2">
      <c r="A1304" s="8"/>
      <c r="B1304" s="8" t="s">
        <v>296</v>
      </c>
      <c r="C1304" s="8" t="s">
        <v>481</v>
      </c>
      <c r="D1304" s="9">
        <v>60</v>
      </c>
      <c r="E1304" s="10" t="s">
        <v>28</v>
      </c>
      <c r="F1304" s="10" t="s">
        <v>41</v>
      </c>
      <c r="G1304" s="10" t="s">
        <v>41</v>
      </c>
      <c r="H1304" s="11">
        <v>0.52700000000000002</v>
      </c>
      <c r="I1304" s="9">
        <v>82</v>
      </c>
      <c r="J1304" s="9">
        <v>44</v>
      </c>
      <c r="K1304" s="9">
        <v>28</v>
      </c>
      <c r="L1304" s="9">
        <v>7</v>
      </c>
      <c r="M1304" s="9">
        <v>3</v>
      </c>
      <c r="N1304" s="9">
        <f t="shared" si="176"/>
        <v>98</v>
      </c>
      <c r="O1304" s="12">
        <f t="shared" si="177"/>
        <v>0.59756097560975607</v>
      </c>
      <c r="P1304" s="9" t="s">
        <v>43</v>
      </c>
      <c r="Q1304" s="9">
        <v>7</v>
      </c>
      <c r="R1304" s="9">
        <v>3</v>
      </c>
      <c r="S1304" s="9">
        <v>4</v>
      </c>
      <c r="T1304" s="9">
        <v>0</v>
      </c>
      <c r="U1304" s="9">
        <v>0.42899999999999999</v>
      </c>
      <c r="V1304" s="8"/>
      <c r="W1304" s="11">
        <v>0.52700000000000002</v>
      </c>
      <c r="X1304" s="8">
        <v>82</v>
      </c>
      <c r="Y1304" s="8">
        <v>43</v>
      </c>
      <c r="Z1304" s="8">
        <v>25</v>
      </c>
      <c r="AA1304" s="8">
        <v>10</v>
      </c>
      <c r="AB1304" s="8">
        <v>4</v>
      </c>
      <c r="AC1304" s="9">
        <f t="shared" si="174"/>
        <v>100</v>
      </c>
      <c r="AD1304" s="12">
        <f t="shared" si="175"/>
        <v>0.6097560975609756</v>
      </c>
      <c r="AE1304" s="9" t="s">
        <v>43</v>
      </c>
      <c r="AF1304" s="8">
        <v>20</v>
      </c>
      <c r="AG1304" s="8">
        <v>10</v>
      </c>
      <c r="AH1304" s="8">
        <v>10</v>
      </c>
      <c r="AI1304" s="8">
        <v>0</v>
      </c>
      <c r="AJ1304" s="8">
        <v>0.5</v>
      </c>
      <c r="AK1304" s="13">
        <f t="shared" si="178"/>
        <v>0.58079146341463417</v>
      </c>
      <c r="AL1304" s="13">
        <f t="shared" si="179"/>
        <v>1.6769512195121905E-2</v>
      </c>
      <c r="AM1304" s="14">
        <f t="shared" si="180"/>
        <v>2.7501999999999924</v>
      </c>
    </row>
    <row r="1305" spans="1:39" x14ac:dyDescent="0.2">
      <c r="A1305" s="8"/>
      <c r="B1305" s="8" t="s">
        <v>424</v>
      </c>
      <c r="C1305" s="8" t="s">
        <v>481</v>
      </c>
      <c r="D1305" s="9">
        <v>41</v>
      </c>
      <c r="E1305" s="10" t="s">
        <v>28</v>
      </c>
      <c r="F1305" s="10" t="s">
        <v>233</v>
      </c>
      <c r="G1305" s="10" t="s">
        <v>233</v>
      </c>
      <c r="H1305" s="11">
        <v>0.52700000000000002</v>
      </c>
      <c r="I1305" s="9">
        <v>82</v>
      </c>
      <c r="J1305" s="9">
        <v>45</v>
      </c>
      <c r="K1305" s="9">
        <v>23</v>
      </c>
      <c r="L1305" s="9">
        <v>13</v>
      </c>
      <c r="M1305" s="9">
        <v>1</v>
      </c>
      <c r="N1305" s="9">
        <f t="shared" si="176"/>
        <v>104</v>
      </c>
      <c r="O1305" s="12">
        <f t="shared" si="177"/>
        <v>0.63414634146341464</v>
      </c>
      <c r="P1305" s="9" t="s">
        <v>43</v>
      </c>
      <c r="Q1305" s="9">
        <v>14</v>
      </c>
      <c r="R1305" s="9">
        <v>7</v>
      </c>
      <c r="S1305" s="9">
        <v>7</v>
      </c>
      <c r="T1305" s="9">
        <v>0</v>
      </c>
      <c r="U1305" s="9">
        <v>0.5</v>
      </c>
      <c r="V1305" s="8"/>
      <c r="W1305" s="11">
        <v>0.52700000000000002</v>
      </c>
      <c r="X1305" s="8">
        <v>82</v>
      </c>
      <c r="Y1305" s="8">
        <v>42</v>
      </c>
      <c r="Z1305" s="8">
        <v>30</v>
      </c>
      <c r="AA1305" s="8">
        <v>7</v>
      </c>
      <c r="AB1305" s="8">
        <v>3</v>
      </c>
      <c r="AC1305" s="9">
        <f t="shared" si="174"/>
        <v>94</v>
      </c>
      <c r="AD1305" s="12">
        <f t="shared" si="175"/>
        <v>0.57317073170731703</v>
      </c>
      <c r="AE1305" s="9" t="s">
        <v>43</v>
      </c>
      <c r="AF1305" s="8">
        <v>6</v>
      </c>
      <c r="AG1305" s="8">
        <v>2</v>
      </c>
      <c r="AH1305" s="8">
        <v>4</v>
      </c>
      <c r="AI1305" s="8">
        <v>0</v>
      </c>
      <c r="AJ1305" s="8">
        <v>0.33300000000000002</v>
      </c>
      <c r="AK1305" s="13">
        <f t="shared" si="178"/>
        <v>0.5570109756097561</v>
      </c>
      <c r="AL1305" s="13">
        <f t="shared" si="179"/>
        <v>7.7135365853658544E-2</v>
      </c>
      <c r="AM1305" s="14">
        <f t="shared" si="180"/>
        <v>12.650199999999998</v>
      </c>
    </row>
    <row r="1306" spans="1:39" x14ac:dyDescent="0.2">
      <c r="A1306" s="8"/>
      <c r="B1306" s="8" t="s">
        <v>490</v>
      </c>
      <c r="C1306" s="8" t="s">
        <v>481</v>
      </c>
      <c r="D1306" s="9">
        <v>37</v>
      </c>
      <c r="E1306" s="10" t="s">
        <v>28</v>
      </c>
      <c r="F1306" s="10" t="s">
        <v>267</v>
      </c>
      <c r="G1306" s="10" t="s">
        <v>267</v>
      </c>
      <c r="H1306" s="11">
        <v>0.52700000000000002</v>
      </c>
      <c r="I1306" s="9">
        <v>82</v>
      </c>
      <c r="J1306" s="9">
        <v>39</v>
      </c>
      <c r="K1306" s="9">
        <v>29</v>
      </c>
      <c r="L1306" s="9">
        <v>8</v>
      </c>
      <c r="M1306" s="9">
        <v>6</v>
      </c>
      <c r="N1306" s="9">
        <f t="shared" si="176"/>
        <v>92</v>
      </c>
      <c r="O1306" s="12">
        <f t="shared" si="177"/>
        <v>0.56097560975609762</v>
      </c>
      <c r="P1306" s="9" t="s">
        <v>43</v>
      </c>
      <c r="Q1306" s="9">
        <v>6</v>
      </c>
      <c r="R1306" s="9">
        <v>2</v>
      </c>
      <c r="S1306" s="9">
        <v>4</v>
      </c>
      <c r="T1306" s="9">
        <v>0</v>
      </c>
      <c r="U1306" s="9">
        <v>0.33300000000000002</v>
      </c>
      <c r="V1306" s="8"/>
      <c r="W1306" s="11">
        <v>0.52700000000000002</v>
      </c>
      <c r="X1306" s="8">
        <v>82</v>
      </c>
      <c r="Y1306" s="8">
        <v>36</v>
      </c>
      <c r="Z1306" s="8">
        <v>33</v>
      </c>
      <c r="AA1306" s="8">
        <v>11</v>
      </c>
      <c r="AB1306" s="8">
        <v>2</v>
      </c>
      <c r="AC1306" s="9">
        <f t="shared" si="174"/>
        <v>85</v>
      </c>
      <c r="AD1306" s="12">
        <f t="shared" si="175"/>
        <v>0.51829268292682928</v>
      </c>
      <c r="AE1306" s="9" t="s">
        <v>43</v>
      </c>
      <c r="AF1306" s="8"/>
      <c r="AG1306" s="8"/>
      <c r="AH1306" s="8"/>
      <c r="AI1306" s="8"/>
      <c r="AJ1306" s="8"/>
      <c r="AK1306" s="13">
        <f t="shared" si="178"/>
        <v>0.52134024390243905</v>
      </c>
      <c r="AL1306" s="13">
        <f t="shared" si="179"/>
        <v>3.9635365853658566E-2</v>
      </c>
      <c r="AM1306" s="14">
        <f t="shared" si="180"/>
        <v>6.5001999999999924</v>
      </c>
    </row>
    <row r="1307" spans="1:39" x14ac:dyDescent="0.2">
      <c r="A1307" s="8"/>
      <c r="B1307" s="8" t="s">
        <v>452</v>
      </c>
      <c r="C1307" s="8" t="s">
        <v>491</v>
      </c>
      <c r="D1307" s="9">
        <v>43</v>
      </c>
      <c r="E1307" s="10" t="s">
        <v>28</v>
      </c>
      <c r="F1307" s="10" t="s">
        <v>460</v>
      </c>
      <c r="G1307" s="10" t="s">
        <v>461</v>
      </c>
      <c r="H1307" s="11">
        <v>0.52700000000000002</v>
      </c>
      <c r="I1307" s="9">
        <v>82</v>
      </c>
      <c r="J1307" s="9">
        <v>33</v>
      </c>
      <c r="K1307" s="9">
        <v>37</v>
      </c>
      <c r="L1307" s="9">
        <v>8</v>
      </c>
      <c r="M1307" s="9">
        <v>4</v>
      </c>
      <c r="N1307" s="9">
        <f t="shared" si="176"/>
        <v>78</v>
      </c>
      <c r="O1307" s="12">
        <f t="shared" si="177"/>
        <v>0.47560975609756095</v>
      </c>
      <c r="P1307" s="9" t="s">
        <v>43</v>
      </c>
      <c r="Q1307" s="9"/>
      <c r="R1307" s="9"/>
      <c r="S1307" s="9"/>
      <c r="T1307" s="9"/>
      <c r="U1307" s="9"/>
      <c r="V1307" s="8"/>
      <c r="W1307" s="11">
        <v>0.52700000000000002</v>
      </c>
      <c r="X1307" s="8">
        <v>82</v>
      </c>
      <c r="Y1307" s="8">
        <v>31</v>
      </c>
      <c r="Z1307" s="8">
        <v>39</v>
      </c>
      <c r="AA1307" s="8">
        <v>7</v>
      </c>
      <c r="AB1307" s="8">
        <v>5</v>
      </c>
      <c r="AC1307" s="9">
        <f t="shared" si="174"/>
        <v>74</v>
      </c>
      <c r="AD1307" s="12">
        <f t="shared" si="175"/>
        <v>0.45121951219512196</v>
      </c>
      <c r="AE1307" s="9" t="s">
        <v>39</v>
      </c>
      <c r="AF1307" s="8"/>
      <c r="AG1307" s="8"/>
      <c r="AH1307" s="8"/>
      <c r="AI1307" s="8"/>
      <c r="AJ1307" s="8"/>
      <c r="AK1307" s="13">
        <f t="shared" si="178"/>
        <v>0.47774268292682931</v>
      </c>
      <c r="AL1307" s="13">
        <f t="shared" si="179"/>
        <v>-2.1329268292683556E-3</v>
      </c>
      <c r="AM1307" s="14">
        <f t="shared" si="180"/>
        <v>-0.34980000000000189</v>
      </c>
    </row>
    <row r="1308" spans="1:39" x14ac:dyDescent="0.2">
      <c r="A1308" s="8"/>
      <c r="B1308" s="8" t="s">
        <v>492</v>
      </c>
      <c r="C1308" s="8" t="s">
        <v>491</v>
      </c>
      <c r="D1308" s="9">
        <v>35</v>
      </c>
      <c r="E1308" s="10" t="s">
        <v>28</v>
      </c>
      <c r="F1308" s="10" t="s">
        <v>68</v>
      </c>
      <c r="G1308" s="10" t="s">
        <v>68</v>
      </c>
      <c r="H1308" s="11">
        <v>0.52700000000000002</v>
      </c>
      <c r="I1308" s="9">
        <v>82</v>
      </c>
      <c r="J1308" s="9">
        <v>41</v>
      </c>
      <c r="K1308" s="9">
        <v>19</v>
      </c>
      <c r="L1308" s="9">
        <v>15</v>
      </c>
      <c r="M1308" s="9">
        <v>7</v>
      </c>
      <c r="N1308" s="9">
        <f t="shared" si="176"/>
        <v>104</v>
      </c>
      <c r="O1308" s="12">
        <f t="shared" si="177"/>
        <v>0.63414634146341464</v>
      </c>
      <c r="P1308" s="9" t="s">
        <v>30</v>
      </c>
      <c r="Q1308" s="9"/>
      <c r="R1308" s="9"/>
      <c r="S1308" s="9"/>
      <c r="T1308" s="9"/>
      <c r="U1308" s="9"/>
      <c r="V1308" s="8"/>
      <c r="W1308" s="11">
        <v>0.52700000000000002</v>
      </c>
      <c r="X1308" s="8">
        <v>82</v>
      </c>
      <c r="Y1308" s="8">
        <v>36</v>
      </c>
      <c r="Z1308" s="8">
        <v>31</v>
      </c>
      <c r="AA1308" s="8">
        <v>11</v>
      </c>
      <c r="AB1308" s="8">
        <v>4</v>
      </c>
      <c r="AC1308" s="9">
        <f t="shared" si="174"/>
        <v>87</v>
      </c>
      <c r="AD1308" s="12">
        <f t="shared" si="175"/>
        <v>0.53048780487804881</v>
      </c>
      <c r="AE1308" s="9" t="s">
        <v>39</v>
      </c>
      <c r="AF1308" s="8">
        <v>5</v>
      </c>
      <c r="AG1308" s="8">
        <v>1</v>
      </c>
      <c r="AH1308" s="8">
        <v>4</v>
      </c>
      <c r="AI1308" s="8">
        <v>0</v>
      </c>
      <c r="AJ1308" s="8">
        <v>0.2</v>
      </c>
      <c r="AK1308" s="13">
        <f t="shared" si="178"/>
        <v>0.52926707317073174</v>
      </c>
      <c r="AL1308" s="13">
        <f t="shared" si="179"/>
        <v>0.1048792682926829</v>
      </c>
      <c r="AM1308" s="14">
        <f t="shared" si="180"/>
        <v>17.200199999999995</v>
      </c>
    </row>
    <row r="1309" spans="1:39" x14ac:dyDescent="0.2">
      <c r="A1309" s="8"/>
      <c r="B1309" s="8" t="s">
        <v>445</v>
      </c>
      <c r="C1309" s="8" t="s">
        <v>491</v>
      </c>
      <c r="D1309" s="9">
        <v>43</v>
      </c>
      <c r="E1309" s="10" t="s">
        <v>28</v>
      </c>
      <c r="F1309" s="10" t="s">
        <v>225</v>
      </c>
      <c r="G1309" s="10" t="s">
        <v>225</v>
      </c>
      <c r="H1309" s="11">
        <v>0.52700000000000002</v>
      </c>
      <c r="I1309" s="9">
        <v>82</v>
      </c>
      <c r="J1309" s="9">
        <v>37</v>
      </c>
      <c r="K1309" s="9">
        <v>34</v>
      </c>
      <c r="L1309" s="9">
        <v>7</v>
      </c>
      <c r="M1309" s="9">
        <v>4</v>
      </c>
      <c r="N1309" s="9">
        <f t="shared" si="176"/>
        <v>85</v>
      </c>
      <c r="O1309" s="12">
        <f t="shared" si="177"/>
        <v>0.51829268292682928</v>
      </c>
      <c r="P1309" s="9" t="s">
        <v>72</v>
      </c>
      <c r="Q1309" s="9"/>
      <c r="R1309" s="9"/>
      <c r="S1309" s="9"/>
      <c r="T1309" s="9"/>
      <c r="U1309" s="9"/>
      <c r="V1309" s="8"/>
      <c r="W1309" s="11">
        <v>0.52700000000000002</v>
      </c>
      <c r="X1309" s="8">
        <v>82</v>
      </c>
      <c r="Y1309" s="8">
        <v>27</v>
      </c>
      <c r="Z1309" s="8">
        <v>37</v>
      </c>
      <c r="AA1309" s="8">
        <v>10</v>
      </c>
      <c r="AB1309" s="8">
        <v>8</v>
      </c>
      <c r="AC1309" s="9">
        <f t="shared" si="174"/>
        <v>72</v>
      </c>
      <c r="AD1309" s="12">
        <f t="shared" si="175"/>
        <v>0.43902439024390244</v>
      </c>
      <c r="AE1309" s="9" t="s">
        <v>72</v>
      </c>
      <c r="AF1309" s="8"/>
      <c r="AG1309" s="8"/>
      <c r="AH1309" s="8"/>
      <c r="AI1309" s="8"/>
      <c r="AJ1309" s="8"/>
      <c r="AK1309" s="13">
        <f t="shared" si="178"/>
        <v>0.46981585365853662</v>
      </c>
      <c r="AL1309" s="13">
        <f t="shared" si="179"/>
        <v>4.8476829268292665E-2</v>
      </c>
      <c r="AM1309" s="14">
        <f t="shared" si="180"/>
        <v>7.9501999999999953</v>
      </c>
    </row>
    <row r="1310" spans="1:39" x14ac:dyDescent="0.2">
      <c r="A1310" s="8"/>
      <c r="B1310" s="8" t="s">
        <v>432</v>
      </c>
      <c r="C1310" s="8" t="s">
        <v>491</v>
      </c>
      <c r="D1310" s="9">
        <v>37</v>
      </c>
      <c r="E1310" s="10" t="s">
        <v>28</v>
      </c>
      <c r="F1310" s="10" t="s">
        <v>305</v>
      </c>
      <c r="G1310" s="10" t="s">
        <v>305</v>
      </c>
      <c r="H1310" s="11">
        <v>0.52700000000000002</v>
      </c>
      <c r="I1310" s="9">
        <v>30</v>
      </c>
      <c r="J1310" s="9">
        <v>8</v>
      </c>
      <c r="K1310" s="9">
        <v>12</v>
      </c>
      <c r="L1310" s="9">
        <v>8</v>
      </c>
      <c r="M1310" s="9">
        <v>2</v>
      </c>
      <c r="N1310" s="9">
        <f t="shared" si="176"/>
        <v>26</v>
      </c>
      <c r="O1310" s="12">
        <f t="shared" si="177"/>
        <v>0.43333333333333335</v>
      </c>
      <c r="P1310" s="9" t="s">
        <v>39</v>
      </c>
      <c r="Q1310" s="9"/>
      <c r="R1310" s="9"/>
      <c r="S1310" s="9"/>
      <c r="T1310" s="9"/>
      <c r="U1310" s="9"/>
      <c r="V1310" s="8"/>
      <c r="W1310" s="11">
        <v>0.52700000000000002</v>
      </c>
      <c r="X1310" s="8">
        <v>82</v>
      </c>
      <c r="Y1310" s="8">
        <v>22</v>
      </c>
      <c r="Z1310" s="8">
        <v>43</v>
      </c>
      <c r="AA1310" s="8">
        <v>11</v>
      </c>
      <c r="AB1310" s="8">
        <v>6</v>
      </c>
      <c r="AC1310" s="9">
        <f t="shared" si="174"/>
        <v>61</v>
      </c>
      <c r="AD1310" s="12">
        <f t="shared" si="175"/>
        <v>0.37195121951219512</v>
      </c>
      <c r="AE1310" s="9" t="s">
        <v>72</v>
      </c>
      <c r="AF1310" s="8"/>
      <c r="AG1310" s="8"/>
      <c r="AH1310" s="8"/>
      <c r="AI1310" s="8"/>
      <c r="AJ1310" s="8"/>
      <c r="AK1310" s="13">
        <f t="shared" si="178"/>
        <v>0.42621829268292682</v>
      </c>
      <c r="AL1310" s="13">
        <f t="shared" si="179"/>
        <v>7.1150406504065233E-3</v>
      </c>
      <c r="AM1310" s="14">
        <f t="shared" si="180"/>
        <v>0.42690243902439207</v>
      </c>
    </row>
    <row r="1311" spans="1:39" x14ac:dyDescent="0.2">
      <c r="A1311" s="8"/>
      <c r="B1311" s="8" t="s">
        <v>479</v>
      </c>
      <c r="C1311" s="8" t="s">
        <v>491</v>
      </c>
      <c r="D1311" s="9">
        <v>39</v>
      </c>
      <c r="E1311" s="10" t="s">
        <v>28</v>
      </c>
      <c r="F1311" s="10" t="s">
        <v>305</v>
      </c>
      <c r="G1311" s="10" t="s">
        <v>305</v>
      </c>
      <c r="H1311" s="11">
        <v>0.52700000000000002</v>
      </c>
      <c r="I1311" s="9">
        <v>52</v>
      </c>
      <c r="J1311" s="9">
        <v>20</v>
      </c>
      <c r="K1311" s="9">
        <v>22</v>
      </c>
      <c r="L1311" s="9">
        <v>6</v>
      </c>
      <c r="M1311" s="9">
        <v>4</v>
      </c>
      <c r="N1311" s="9">
        <f t="shared" si="176"/>
        <v>50</v>
      </c>
      <c r="O1311" s="12">
        <f t="shared" si="177"/>
        <v>0.48076923076923078</v>
      </c>
      <c r="P1311" s="9" t="s">
        <v>39</v>
      </c>
      <c r="Q1311" s="9"/>
      <c r="R1311" s="9"/>
      <c r="S1311" s="9"/>
      <c r="T1311" s="9"/>
      <c r="U1311" s="9"/>
      <c r="V1311" s="8"/>
      <c r="W1311" s="11">
        <v>0.52700000000000002</v>
      </c>
      <c r="X1311" s="8">
        <v>82</v>
      </c>
      <c r="Y1311" s="8">
        <v>22</v>
      </c>
      <c r="Z1311" s="8">
        <v>43</v>
      </c>
      <c r="AA1311" s="8">
        <v>11</v>
      </c>
      <c r="AB1311" s="8">
        <v>6</v>
      </c>
      <c r="AC1311" s="9">
        <f t="shared" si="174"/>
        <v>61</v>
      </c>
      <c r="AD1311" s="12">
        <f t="shared" si="175"/>
        <v>0.37195121951219512</v>
      </c>
      <c r="AE1311" s="9" t="s">
        <v>72</v>
      </c>
      <c r="AF1311" s="8"/>
      <c r="AG1311" s="8"/>
      <c r="AH1311" s="8"/>
      <c r="AI1311" s="8"/>
      <c r="AJ1311" s="8"/>
      <c r="AK1311" s="13">
        <f t="shared" si="178"/>
        <v>0.42621829268292682</v>
      </c>
      <c r="AL1311" s="13">
        <f t="shared" si="179"/>
        <v>5.4550938086303957E-2</v>
      </c>
      <c r="AM1311" s="14">
        <f t="shared" si="180"/>
        <v>5.6732975609756124</v>
      </c>
    </row>
    <row r="1312" spans="1:39" x14ac:dyDescent="0.2">
      <c r="A1312" s="8"/>
      <c r="B1312" s="8" t="s">
        <v>430</v>
      </c>
      <c r="C1312" s="8" t="s">
        <v>491</v>
      </c>
      <c r="D1312" s="9">
        <v>49</v>
      </c>
      <c r="E1312" s="10" t="s">
        <v>28</v>
      </c>
      <c r="F1312" s="10" t="s">
        <v>468</v>
      </c>
      <c r="G1312" s="10" t="s">
        <v>468</v>
      </c>
      <c r="H1312" s="11">
        <v>0.52700000000000002</v>
      </c>
      <c r="I1312" s="9">
        <v>37</v>
      </c>
      <c r="J1312" s="9">
        <v>9</v>
      </c>
      <c r="K1312" s="9">
        <v>21</v>
      </c>
      <c r="L1312" s="9">
        <v>4</v>
      </c>
      <c r="M1312" s="9">
        <v>3</v>
      </c>
      <c r="N1312" s="9">
        <f t="shared" si="176"/>
        <v>25</v>
      </c>
      <c r="O1312" s="12">
        <f t="shared" si="177"/>
        <v>0.33783783783783783</v>
      </c>
      <c r="P1312" s="9" t="s">
        <v>35</v>
      </c>
      <c r="Q1312" s="9"/>
      <c r="R1312" s="9"/>
      <c r="S1312" s="9"/>
      <c r="T1312" s="9"/>
      <c r="U1312" s="9"/>
      <c r="V1312" s="8"/>
      <c r="W1312" s="11">
        <v>0.52700000000000002</v>
      </c>
      <c r="X1312" s="8">
        <v>82</v>
      </c>
      <c r="Y1312" s="8">
        <v>29</v>
      </c>
      <c r="Z1312" s="8">
        <v>42</v>
      </c>
      <c r="AA1312" s="8">
        <v>8</v>
      </c>
      <c r="AB1312" s="8">
        <v>3</v>
      </c>
      <c r="AC1312" s="9">
        <f t="shared" si="174"/>
        <v>69</v>
      </c>
      <c r="AD1312" s="12">
        <f t="shared" si="175"/>
        <v>0.42073170731707316</v>
      </c>
      <c r="AE1312" s="9" t="s">
        <v>72</v>
      </c>
      <c r="AF1312" s="8"/>
      <c r="AG1312" s="8"/>
      <c r="AH1312" s="8"/>
      <c r="AI1312" s="8"/>
      <c r="AJ1312" s="8"/>
      <c r="AK1312" s="13">
        <f t="shared" si="178"/>
        <v>0.45792560975609753</v>
      </c>
      <c r="AL1312" s="13">
        <f t="shared" si="179"/>
        <v>-0.1200877719182597</v>
      </c>
      <c r="AM1312" s="14">
        <f t="shared" si="180"/>
        <v>-8.8864951219512136</v>
      </c>
    </row>
    <row r="1313" spans="1:39" x14ac:dyDescent="0.2">
      <c r="A1313" s="8"/>
      <c r="B1313" s="8" t="s">
        <v>493</v>
      </c>
      <c r="C1313" s="8" t="s">
        <v>491</v>
      </c>
      <c r="D1313" s="9">
        <v>40</v>
      </c>
      <c r="E1313" s="10" t="s">
        <v>28</v>
      </c>
      <c r="F1313" s="10" t="s">
        <v>468</v>
      </c>
      <c r="G1313" s="10" t="s">
        <v>468</v>
      </c>
      <c r="H1313" s="11">
        <v>0.52700000000000002</v>
      </c>
      <c r="I1313" s="9">
        <v>45</v>
      </c>
      <c r="J1313" s="9">
        <v>16</v>
      </c>
      <c r="K1313" s="9">
        <v>24</v>
      </c>
      <c r="L1313" s="9">
        <v>4</v>
      </c>
      <c r="M1313" s="9">
        <v>1</v>
      </c>
      <c r="N1313" s="9">
        <f t="shared" si="176"/>
        <v>37</v>
      </c>
      <c r="O1313" s="12">
        <f t="shared" si="177"/>
        <v>0.41111111111111109</v>
      </c>
      <c r="P1313" s="9" t="s">
        <v>35</v>
      </c>
      <c r="Q1313" s="9"/>
      <c r="R1313" s="9"/>
      <c r="S1313" s="9"/>
      <c r="T1313" s="9"/>
      <c r="U1313" s="9"/>
      <c r="V1313" s="8"/>
      <c r="W1313" s="11">
        <v>0.52700000000000002</v>
      </c>
      <c r="X1313" s="8">
        <v>82</v>
      </c>
      <c r="Y1313" s="8">
        <v>29</v>
      </c>
      <c r="Z1313" s="8">
        <v>42</v>
      </c>
      <c r="AA1313" s="8">
        <v>8</v>
      </c>
      <c r="AB1313" s="8">
        <v>3</v>
      </c>
      <c r="AC1313" s="9">
        <f t="shared" si="174"/>
        <v>69</v>
      </c>
      <c r="AD1313" s="12">
        <f t="shared" si="175"/>
        <v>0.42073170731707316</v>
      </c>
      <c r="AE1313" s="9" t="s">
        <v>72</v>
      </c>
      <c r="AF1313" s="8"/>
      <c r="AG1313" s="8"/>
      <c r="AH1313" s="8"/>
      <c r="AI1313" s="8"/>
      <c r="AJ1313" s="8"/>
      <c r="AK1313" s="13">
        <f t="shared" si="178"/>
        <v>0.45792560975609753</v>
      </c>
      <c r="AL1313" s="13">
        <f t="shared" si="179"/>
        <v>-4.6814498644986435E-2</v>
      </c>
      <c r="AM1313" s="14">
        <f t="shared" si="180"/>
        <v>-4.2133048780487741</v>
      </c>
    </row>
    <row r="1314" spans="1:39" x14ac:dyDescent="0.2">
      <c r="A1314" s="8"/>
      <c r="B1314" s="8" t="s">
        <v>406</v>
      </c>
      <c r="C1314" s="8" t="s">
        <v>491</v>
      </c>
      <c r="D1314" s="9">
        <v>45</v>
      </c>
      <c r="E1314" s="10" t="s">
        <v>28</v>
      </c>
      <c r="F1314" s="10" t="s">
        <v>240</v>
      </c>
      <c r="G1314" s="10" t="s">
        <v>240</v>
      </c>
      <c r="H1314" s="11">
        <v>0.52700000000000002</v>
      </c>
      <c r="I1314" s="9">
        <v>82</v>
      </c>
      <c r="J1314" s="9">
        <v>42</v>
      </c>
      <c r="K1314" s="9">
        <v>30</v>
      </c>
      <c r="L1314" s="9">
        <v>7</v>
      </c>
      <c r="M1314" s="9">
        <v>3</v>
      </c>
      <c r="N1314" s="9">
        <f t="shared" si="176"/>
        <v>94</v>
      </c>
      <c r="O1314" s="12">
        <f t="shared" si="177"/>
        <v>0.57317073170731703</v>
      </c>
      <c r="P1314" s="9" t="s">
        <v>39</v>
      </c>
      <c r="Q1314" s="9">
        <v>26</v>
      </c>
      <c r="R1314" s="9">
        <v>15</v>
      </c>
      <c r="S1314" s="9">
        <v>11</v>
      </c>
      <c r="T1314" s="9">
        <v>0</v>
      </c>
      <c r="U1314" s="9">
        <v>0.57699999999999996</v>
      </c>
      <c r="V1314" s="8" t="s">
        <v>419</v>
      </c>
      <c r="W1314" s="11">
        <v>0.52700000000000002</v>
      </c>
      <c r="X1314" s="8">
        <v>82</v>
      </c>
      <c r="Y1314" s="8">
        <v>29</v>
      </c>
      <c r="Z1314" s="8">
        <v>36</v>
      </c>
      <c r="AA1314" s="8">
        <v>13</v>
      </c>
      <c r="AB1314" s="8">
        <v>4</v>
      </c>
      <c r="AC1314" s="9">
        <f t="shared" si="174"/>
        <v>75</v>
      </c>
      <c r="AD1314" s="12">
        <f t="shared" si="175"/>
        <v>0.45731707317073172</v>
      </c>
      <c r="AE1314" s="9" t="s">
        <v>72</v>
      </c>
      <c r="AF1314" s="8"/>
      <c r="AG1314" s="8"/>
      <c r="AH1314" s="8"/>
      <c r="AI1314" s="8"/>
      <c r="AJ1314" s="8"/>
      <c r="AK1314" s="13">
        <f t="shared" si="178"/>
        <v>0.4817060975609756</v>
      </c>
      <c r="AL1314" s="13">
        <f t="shared" si="179"/>
        <v>9.1464634146341428E-2</v>
      </c>
      <c r="AM1314" s="14">
        <f t="shared" si="180"/>
        <v>15.000200000000007</v>
      </c>
    </row>
    <row r="1315" spans="1:39" x14ac:dyDescent="0.2">
      <c r="A1315" s="8"/>
      <c r="B1315" s="8" t="s">
        <v>385</v>
      </c>
      <c r="C1315" s="8" t="s">
        <v>491</v>
      </c>
      <c r="D1315" s="9">
        <v>47</v>
      </c>
      <c r="E1315" s="10" t="s">
        <v>28</v>
      </c>
      <c r="F1315" s="10" t="s">
        <v>84</v>
      </c>
      <c r="G1315" s="10" t="s">
        <v>84</v>
      </c>
      <c r="H1315" s="11">
        <v>0.52700000000000002</v>
      </c>
      <c r="I1315" s="9">
        <v>82</v>
      </c>
      <c r="J1315" s="9">
        <v>20</v>
      </c>
      <c r="K1315" s="9">
        <v>43</v>
      </c>
      <c r="L1315" s="9">
        <v>11</v>
      </c>
      <c r="M1315" s="9">
        <v>8</v>
      </c>
      <c r="N1315" s="9">
        <f t="shared" si="176"/>
        <v>59</v>
      </c>
      <c r="O1315" s="12">
        <f t="shared" si="177"/>
        <v>0.3597560975609756</v>
      </c>
      <c r="P1315" s="9" t="s">
        <v>72</v>
      </c>
      <c r="Q1315" s="9"/>
      <c r="R1315" s="9"/>
      <c r="S1315" s="9"/>
      <c r="T1315" s="9"/>
      <c r="U1315" s="9"/>
      <c r="V1315" s="8"/>
      <c r="W1315" s="11">
        <v>0.52700000000000002</v>
      </c>
      <c r="X1315" s="8">
        <v>82</v>
      </c>
      <c r="Y1315" s="8">
        <v>30</v>
      </c>
      <c r="Z1315" s="8">
        <v>33</v>
      </c>
      <c r="AA1315" s="8">
        <v>13</v>
      </c>
      <c r="AB1315" s="8">
        <v>6</v>
      </c>
      <c r="AC1315" s="9">
        <f t="shared" si="174"/>
        <v>79</v>
      </c>
      <c r="AD1315" s="12">
        <f t="shared" si="175"/>
        <v>0.48170731707317072</v>
      </c>
      <c r="AE1315" s="9" t="s">
        <v>39</v>
      </c>
      <c r="AF1315" s="8"/>
      <c r="AG1315" s="8"/>
      <c r="AH1315" s="8"/>
      <c r="AI1315" s="8"/>
      <c r="AJ1315" s="8"/>
      <c r="AK1315" s="13">
        <f t="shared" si="178"/>
        <v>0.49755975609756098</v>
      </c>
      <c r="AL1315" s="13">
        <f t="shared" si="179"/>
        <v>-0.13780365853658538</v>
      </c>
      <c r="AM1315" s="14">
        <f t="shared" si="180"/>
        <v>-22.599800000000002</v>
      </c>
    </row>
    <row r="1316" spans="1:39" x14ac:dyDescent="0.2">
      <c r="A1316" s="8"/>
      <c r="B1316" s="8" t="s">
        <v>484</v>
      </c>
      <c r="C1316" s="8" t="s">
        <v>491</v>
      </c>
      <c r="D1316" s="9">
        <v>39</v>
      </c>
      <c r="E1316" s="10" t="s">
        <v>28</v>
      </c>
      <c r="F1316" s="10" t="s">
        <v>308</v>
      </c>
      <c r="G1316" s="10" t="s">
        <v>308</v>
      </c>
      <c r="H1316" s="11">
        <v>0.52700000000000002</v>
      </c>
      <c r="I1316" s="9">
        <v>82</v>
      </c>
      <c r="J1316" s="9">
        <v>40</v>
      </c>
      <c r="K1316" s="9">
        <v>22</v>
      </c>
      <c r="L1316" s="9">
        <v>13</v>
      </c>
      <c r="M1316" s="9">
        <v>7</v>
      </c>
      <c r="N1316" s="9">
        <f t="shared" si="176"/>
        <v>100</v>
      </c>
      <c r="O1316" s="12">
        <f t="shared" si="177"/>
        <v>0.6097560975609756</v>
      </c>
      <c r="P1316" s="9" t="s">
        <v>43</v>
      </c>
      <c r="Q1316" s="9">
        <v>11</v>
      </c>
      <c r="R1316" s="9">
        <v>6</v>
      </c>
      <c r="S1316" s="9">
        <v>5</v>
      </c>
      <c r="T1316" s="9">
        <v>0</v>
      </c>
      <c r="U1316" s="9">
        <v>0.54500000000000004</v>
      </c>
      <c r="V1316" s="8"/>
      <c r="W1316" s="11">
        <v>0.52700000000000002</v>
      </c>
      <c r="X1316" s="8">
        <v>82</v>
      </c>
      <c r="Y1316" s="8">
        <v>42</v>
      </c>
      <c r="Z1316" s="8">
        <v>19</v>
      </c>
      <c r="AA1316" s="8">
        <v>13</v>
      </c>
      <c r="AB1316" s="8">
        <v>8</v>
      </c>
      <c r="AC1316" s="9">
        <f t="shared" si="174"/>
        <v>105</v>
      </c>
      <c r="AD1316" s="12">
        <f t="shared" si="175"/>
        <v>0.6402439024390244</v>
      </c>
      <c r="AE1316" s="9" t="s">
        <v>30</v>
      </c>
      <c r="AF1316" s="8">
        <v>7</v>
      </c>
      <c r="AG1316" s="8">
        <v>3</v>
      </c>
      <c r="AH1316" s="8">
        <v>4</v>
      </c>
      <c r="AI1316" s="8">
        <v>0</v>
      </c>
      <c r="AJ1316" s="8">
        <v>0.42899999999999999</v>
      </c>
      <c r="AK1316" s="13">
        <f t="shared" si="178"/>
        <v>0.60060853658536584</v>
      </c>
      <c r="AL1316" s="13">
        <f t="shared" si="179"/>
        <v>9.1475609756097587E-3</v>
      </c>
      <c r="AM1316" s="14">
        <f t="shared" si="180"/>
        <v>1.5002000000000066</v>
      </c>
    </row>
    <row r="1317" spans="1:39" x14ac:dyDescent="0.2">
      <c r="A1317" s="8"/>
      <c r="B1317" s="8" t="s">
        <v>485</v>
      </c>
      <c r="C1317" s="8" t="s">
        <v>491</v>
      </c>
      <c r="D1317" s="9">
        <v>42</v>
      </c>
      <c r="E1317" s="10" t="s">
        <v>28</v>
      </c>
      <c r="F1317" s="10" t="s">
        <v>201</v>
      </c>
      <c r="G1317" s="10" t="s">
        <v>201</v>
      </c>
      <c r="H1317" s="11">
        <v>0.52700000000000002</v>
      </c>
      <c r="I1317" s="9">
        <v>82</v>
      </c>
      <c r="J1317" s="9">
        <v>41</v>
      </c>
      <c r="K1317" s="9">
        <v>26</v>
      </c>
      <c r="L1317" s="9">
        <v>13</v>
      </c>
      <c r="M1317" s="9">
        <v>2</v>
      </c>
      <c r="N1317" s="9">
        <f t="shared" si="176"/>
        <v>97</v>
      </c>
      <c r="O1317" s="12">
        <f t="shared" si="177"/>
        <v>0.59146341463414631</v>
      </c>
      <c r="P1317" s="9" t="s">
        <v>43</v>
      </c>
      <c r="Q1317" s="9">
        <v>5</v>
      </c>
      <c r="R1317" s="9">
        <v>1</v>
      </c>
      <c r="S1317" s="9">
        <v>4</v>
      </c>
      <c r="T1317" s="9">
        <v>0</v>
      </c>
      <c r="U1317" s="9">
        <v>0.2</v>
      </c>
      <c r="V1317" s="8"/>
      <c r="W1317" s="11">
        <v>0.52700000000000002</v>
      </c>
      <c r="X1317" s="8">
        <v>82</v>
      </c>
      <c r="Y1317" s="8">
        <v>46</v>
      </c>
      <c r="Z1317" s="8">
        <v>17</v>
      </c>
      <c r="AA1317" s="8">
        <v>15</v>
      </c>
      <c r="AB1317" s="8">
        <v>4</v>
      </c>
      <c r="AC1317" s="9">
        <f t="shared" si="174"/>
        <v>111</v>
      </c>
      <c r="AD1317" s="12">
        <f t="shared" si="175"/>
        <v>0.67682926829268297</v>
      </c>
      <c r="AE1317" s="9" t="s">
        <v>30</v>
      </c>
      <c r="AF1317" s="8">
        <v>12</v>
      </c>
      <c r="AG1317" s="8">
        <v>6</v>
      </c>
      <c r="AH1317" s="8">
        <v>6</v>
      </c>
      <c r="AI1317" s="8">
        <v>0</v>
      </c>
      <c r="AJ1317" s="8">
        <v>0.5</v>
      </c>
      <c r="AK1317" s="13">
        <f t="shared" si="178"/>
        <v>0.62438902439024391</v>
      </c>
      <c r="AL1317" s="13">
        <f t="shared" si="179"/>
        <v>-3.2925609756097596E-2</v>
      </c>
      <c r="AM1317" s="14">
        <f t="shared" si="180"/>
        <v>-5.399799999999999</v>
      </c>
    </row>
    <row r="1318" spans="1:39" x14ac:dyDescent="0.2">
      <c r="A1318" s="8"/>
      <c r="B1318" s="8" t="s">
        <v>454</v>
      </c>
      <c r="C1318" s="8" t="s">
        <v>491</v>
      </c>
      <c r="D1318" s="9">
        <v>50</v>
      </c>
      <c r="E1318" s="10" t="s">
        <v>28</v>
      </c>
      <c r="F1318" s="10" t="s">
        <v>87</v>
      </c>
      <c r="G1318" s="10" t="s">
        <v>87</v>
      </c>
      <c r="H1318" s="11">
        <v>0.52700000000000002</v>
      </c>
      <c r="I1318" s="9">
        <v>82</v>
      </c>
      <c r="J1318" s="9">
        <v>48</v>
      </c>
      <c r="K1318" s="9">
        <v>21</v>
      </c>
      <c r="L1318" s="9">
        <v>11</v>
      </c>
      <c r="M1318" s="9">
        <v>2</v>
      </c>
      <c r="N1318" s="9">
        <f t="shared" si="176"/>
        <v>109</v>
      </c>
      <c r="O1318" s="12">
        <f t="shared" si="177"/>
        <v>0.66463414634146345</v>
      </c>
      <c r="P1318" s="9" t="s">
        <v>30</v>
      </c>
      <c r="Q1318" s="9">
        <v>12</v>
      </c>
      <c r="R1318" s="9">
        <v>6</v>
      </c>
      <c r="S1318" s="9">
        <v>6</v>
      </c>
      <c r="T1318" s="9">
        <v>0</v>
      </c>
      <c r="U1318" s="9">
        <v>0.5</v>
      </c>
      <c r="V1318" s="8"/>
      <c r="W1318" s="11">
        <v>0.52700000000000002</v>
      </c>
      <c r="X1318" s="8">
        <v>82</v>
      </c>
      <c r="Y1318" s="8">
        <v>48</v>
      </c>
      <c r="Z1318" s="8">
        <v>20</v>
      </c>
      <c r="AA1318" s="8">
        <v>10</v>
      </c>
      <c r="AB1318" s="8">
        <v>4</v>
      </c>
      <c r="AC1318" s="9">
        <f t="shared" si="174"/>
        <v>110</v>
      </c>
      <c r="AD1318" s="12">
        <f t="shared" si="175"/>
        <v>0.67073170731707321</v>
      </c>
      <c r="AE1318" s="9" t="s">
        <v>30</v>
      </c>
      <c r="AF1318" s="8">
        <v>4</v>
      </c>
      <c r="AG1318" s="8">
        <v>0</v>
      </c>
      <c r="AH1318" s="8">
        <v>4</v>
      </c>
      <c r="AI1318" s="8">
        <v>0</v>
      </c>
      <c r="AJ1318" s="8">
        <v>0</v>
      </c>
      <c r="AK1318" s="13">
        <f t="shared" si="178"/>
        <v>0.62042560975609762</v>
      </c>
      <c r="AL1318" s="13">
        <f t="shared" si="179"/>
        <v>4.4208536585365832E-2</v>
      </c>
      <c r="AM1318" s="14">
        <f t="shared" si="180"/>
        <v>7.2501999999999924</v>
      </c>
    </row>
    <row r="1319" spans="1:39" x14ac:dyDescent="0.2">
      <c r="A1319" s="8"/>
      <c r="B1319" s="8" t="s">
        <v>471</v>
      </c>
      <c r="C1319" s="8" t="s">
        <v>491</v>
      </c>
      <c r="D1319" s="9">
        <v>45</v>
      </c>
      <c r="E1319" s="10" t="s">
        <v>28</v>
      </c>
      <c r="F1319" s="10" t="s">
        <v>303</v>
      </c>
      <c r="G1319" s="10" t="s">
        <v>303</v>
      </c>
      <c r="H1319" s="11">
        <v>0.52700000000000002</v>
      </c>
      <c r="I1319" s="9">
        <v>82</v>
      </c>
      <c r="J1319" s="9">
        <v>36</v>
      </c>
      <c r="K1319" s="9">
        <v>29</v>
      </c>
      <c r="L1319" s="9">
        <v>12</v>
      </c>
      <c r="M1319" s="9">
        <v>5</v>
      </c>
      <c r="N1319" s="9">
        <f t="shared" si="176"/>
        <v>89</v>
      </c>
      <c r="O1319" s="12">
        <f t="shared" si="177"/>
        <v>0.54268292682926833</v>
      </c>
      <c r="P1319" s="9" t="s">
        <v>35</v>
      </c>
      <c r="Q1319" s="9"/>
      <c r="R1319" s="9"/>
      <c r="S1319" s="9"/>
      <c r="T1319" s="9"/>
      <c r="U1319" s="9"/>
      <c r="V1319" s="8"/>
      <c r="W1319" s="11">
        <v>0.52700000000000002</v>
      </c>
      <c r="X1319" s="8">
        <v>82</v>
      </c>
      <c r="Y1319" s="8">
        <v>36</v>
      </c>
      <c r="Z1319" s="8">
        <v>26</v>
      </c>
      <c r="AA1319" s="8">
        <v>11</v>
      </c>
      <c r="AB1319" s="8">
        <v>9</v>
      </c>
      <c r="AC1319" s="9">
        <f t="shared" si="174"/>
        <v>92</v>
      </c>
      <c r="AD1319" s="12">
        <f t="shared" si="175"/>
        <v>0.56097560975609762</v>
      </c>
      <c r="AE1319" s="9" t="s">
        <v>35</v>
      </c>
      <c r="AF1319" s="8">
        <v>6</v>
      </c>
      <c r="AG1319" s="8">
        <v>2</v>
      </c>
      <c r="AH1319" s="8">
        <v>4</v>
      </c>
      <c r="AI1319" s="8">
        <v>0</v>
      </c>
      <c r="AJ1319" s="8">
        <v>0.33300000000000002</v>
      </c>
      <c r="AK1319" s="13">
        <f t="shared" si="178"/>
        <v>0.54908414634146341</v>
      </c>
      <c r="AL1319" s="13">
        <f t="shared" si="179"/>
        <v>-6.4012195121950777E-3</v>
      </c>
      <c r="AM1319" s="14">
        <f t="shared" si="180"/>
        <v>-1.0498000000000047</v>
      </c>
    </row>
    <row r="1320" spans="1:39" x14ac:dyDescent="0.2">
      <c r="A1320" s="8"/>
      <c r="B1320" s="8" t="s">
        <v>494</v>
      </c>
      <c r="C1320" s="8" t="s">
        <v>491</v>
      </c>
      <c r="D1320" s="9"/>
      <c r="E1320" s="10" t="s">
        <v>28</v>
      </c>
      <c r="F1320" s="10" t="s">
        <v>413</v>
      </c>
      <c r="G1320" s="10" t="s">
        <v>413</v>
      </c>
      <c r="H1320" s="11">
        <v>0.52700000000000002</v>
      </c>
      <c r="I1320" s="9">
        <v>27</v>
      </c>
      <c r="J1320" s="9">
        <v>10</v>
      </c>
      <c r="K1320" s="9">
        <v>12</v>
      </c>
      <c r="L1320" s="9">
        <v>4</v>
      </c>
      <c r="M1320" s="9">
        <v>1</v>
      </c>
      <c r="N1320" s="9">
        <f t="shared" si="176"/>
        <v>25</v>
      </c>
      <c r="O1320" s="12">
        <f t="shared" si="177"/>
        <v>0.46296296296296297</v>
      </c>
      <c r="P1320" s="9" t="s">
        <v>35</v>
      </c>
      <c r="Q1320" s="9"/>
      <c r="R1320" s="9"/>
      <c r="S1320" s="9"/>
      <c r="T1320" s="9"/>
      <c r="U1320" s="9"/>
      <c r="V1320" s="8"/>
      <c r="W1320" s="11">
        <v>0.52700000000000002</v>
      </c>
      <c r="X1320" s="8">
        <v>82</v>
      </c>
      <c r="Y1320" s="8">
        <v>24</v>
      </c>
      <c r="Z1320" s="8">
        <v>36</v>
      </c>
      <c r="AA1320" s="8">
        <v>13</v>
      </c>
      <c r="AB1320" s="8">
        <v>9</v>
      </c>
      <c r="AC1320" s="9">
        <f t="shared" si="174"/>
        <v>70</v>
      </c>
      <c r="AD1320" s="12">
        <f t="shared" si="175"/>
        <v>0.42682926829268292</v>
      </c>
      <c r="AE1320" s="9" t="s">
        <v>35</v>
      </c>
      <c r="AF1320" s="8"/>
      <c r="AG1320" s="8"/>
      <c r="AH1320" s="8"/>
      <c r="AI1320" s="8"/>
      <c r="AJ1320" s="8"/>
      <c r="AK1320" s="13">
        <f t="shared" si="178"/>
        <v>0.46188902439024393</v>
      </c>
      <c r="AL1320" s="13">
        <f t="shared" si="179"/>
        <v>1.0739385727190354E-3</v>
      </c>
      <c r="AM1320" s="14">
        <f t="shared" si="180"/>
        <v>5.7992682926826689E-2</v>
      </c>
    </row>
    <row r="1321" spans="1:39" x14ac:dyDescent="0.2">
      <c r="A1321" s="8"/>
      <c r="B1321" s="8" t="s">
        <v>353</v>
      </c>
      <c r="C1321" s="8" t="s">
        <v>491</v>
      </c>
      <c r="D1321" s="9">
        <v>54</v>
      </c>
      <c r="E1321" s="10" t="s">
        <v>28</v>
      </c>
      <c r="F1321" s="10" t="s">
        <v>413</v>
      </c>
      <c r="G1321" s="10" t="s">
        <v>413</v>
      </c>
      <c r="H1321" s="11">
        <v>0.52700000000000002</v>
      </c>
      <c r="I1321" s="9">
        <v>15</v>
      </c>
      <c r="J1321" s="9">
        <v>5</v>
      </c>
      <c r="K1321" s="9">
        <v>8</v>
      </c>
      <c r="L1321" s="9">
        <v>2</v>
      </c>
      <c r="M1321" s="9">
        <v>0</v>
      </c>
      <c r="N1321" s="9">
        <f t="shared" si="176"/>
        <v>12</v>
      </c>
      <c r="O1321" s="12">
        <f t="shared" si="177"/>
        <v>0.4</v>
      </c>
      <c r="P1321" s="9" t="s">
        <v>35</v>
      </c>
      <c r="Q1321" s="9"/>
      <c r="R1321" s="9"/>
      <c r="S1321" s="9"/>
      <c r="T1321" s="9"/>
      <c r="U1321" s="9"/>
      <c r="V1321" s="8"/>
      <c r="W1321" s="11">
        <v>0.52700000000000002</v>
      </c>
      <c r="X1321" s="8">
        <v>82</v>
      </c>
      <c r="Y1321" s="8">
        <v>24</v>
      </c>
      <c r="Z1321" s="8">
        <v>36</v>
      </c>
      <c r="AA1321" s="8">
        <v>13</v>
      </c>
      <c r="AB1321" s="8">
        <v>9</v>
      </c>
      <c r="AC1321" s="9">
        <f t="shared" si="174"/>
        <v>70</v>
      </c>
      <c r="AD1321" s="12">
        <f t="shared" si="175"/>
        <v>0.42682926829268292</v>
      </c>
      <c r="AE1321" s="9" t="s">
        <v>35</v>
      </c>
      <c r="AF1321" s="8"/>
      <c r="AG1321" s="8"/>
      <c r="AH1321" s="8"/>
      <c r="AI1321" s="8"/>
      <c r="AJ1321" s="8"/>
      <c r="AK1321" s="13">
        <f t="shared" si="178"/>
        <v>0.46188902439024393</v>
      </c>
      <c r="AL1321" s="13">
        <f t="shared" si="179"/>
        <v>-6.1889024390243907E-2</v>
      </c>
      <c r="AM1321" s="14">
        <f t="shared" si="180"/>
        <v>-1.8566707317073181</v>
      </c>
    </row>
    <row r="1322" spans="1:39" x14ac:dyDescent="0.2">
      <c r="A1322" s="8"/>
      <c r="B1322" s="8" t="s">
        <v>390</v>
      </c>
      <c r="C1322" s="8" t="s">
        <v>491</v>
      </c>
      <c r="D1322" s="9">
        <v>55</v>
      </c>
      <c r="E1322" s="10" t="s">
        <v>28</v>
      </c>
      <c r="F1322" s="10" t="s">
        <v>413</v>
      </c>
      <c r="G1322" s="10" t="s">
        <v>413</v>
      </c>
      <c r="H1322" s="11">
        <v>0.52700000000000002</v>
      </c>
      <c r="I1322" s="9">
        <v>40</v>
      </c>
      <c r="J1322" s="9">
        <v>13</v>
      </c>
      <c r="K1322" s="9">
        <v>15</v>
      </c>
      <c r="L1322" s="9">
        <v>9</v>
      </c>
      <c r="M1322" s="9">
        <v>3</v>
      </c>
      <c r="N1322" s="9">
        <f t="shared" si="176"/>
        <v>38</v>
      </c>
      <c r="O1322" s="12">
        <f t="shared" si="177"/>
        <v>0.47499999999999998</v>
      </c>
      <c r="P1322" s="9" t="s">
        <v>35</v>
      </c>
      <c r="Q1322" s="9"/>
      <c r="R1322" s="9"/>
      <c r="S1322" s="9"/>
      <c r="T1322" s="9"/>
      <c r="U1322" s="9"/>
      <c r="V1322" s="8"/>
      <c r="W1322" s="11">
        <v>0.52700000000000002</v>
      </c>
      <c r="X1322" s="8">
        <v>82</v>
      </c>
      <c r="Y1322" s="8">
        <v>24</v>
      </c>
      <c r="Z1322" s="8">
        <v>36</v>
      </c>
      <c r="AA1322" s="8">
        <v>13</v>
      </c>
      <c r="AB1322" s="8">
        <v>9</v>
      </c>
      <c r="AC1322" s="9">
        <f t="shared" si="174"/>
        <v>70</v>
      </c>
      <c r="AD1322" s="12">
        <f t="shared" si="175"/>
        <v>0.42682926829268292</v>
      </c>
      <c r="AE1322" s="9" t="s">
        <v>35</v>
      </c>
      <c r="AF1322" s="8"/>
      <c r="AG1322" s="8"/>
      <c r="AH1322" s="8"/>
      <c r="AI1322" s="8"/>
      <c r="AJ1322" s="8"/>
      <c r="AK1322" s="13">
        <f t="shared" si="178"/>
        <v>0.46188902439024393</v>
      </c>
      <c r="AL1322" s="13">
        <f t="shared" si="179"/>
        <v>1.3110975609756048E-2</v>
      </c>
      <c r="AM1322" s="14">
        <f t="shared" si="180"/>
        <v>1.0488780487804874</v>
      </c>
    </row>
    <row r="1323" spans="1:39" x14ac:dyDescent="0.2">
      <c r="A1323" s="8"/>
      <c r="B1323" s="8" t="s">
        <v>463</v>
      </c>
      <c r="C1323" s="8" t="s">
        <v>491</v>
      </c>
      <c r="D1323" s="9">
        <v>52</v>
      </c>
      <c r="E1323" s="10" t="s">
        <v>28</v>
      </c>
      <c r="F1323" s="10" t="s">
        <v>199</v>
      </c>
      <c r="G1323" s="10" t="s">
        <v>199</v>
      </c>
      <c r="H1323" s="11">
        <v>0.52700000000000002</v>
      </c>
      <c r="I1323" s="9">
        <v>82</v>
      </c>
      <c r="J1323" s="9">
        <v>28</v>
      </c>
      <c r="K1323" s="9">
        <v>29</v>
      </c>
      <c r="L1323" s="9">
        <v>16</v>
      </c>
      <c r="M1323" s="9">
        <v>9</v>
      </c>
      <c r="N1323" s="9">
        <f t="shared" si="176"/>
        <v>81</v>
      </c>
      <c r="O1323" s="12">
        <f t="shared" si="177"/>
        <v>0.49390243902439024</v>
      </c>
      <c r="P1323" s="9" t="s">
        <v>39</v>
      </c>
      <c r="Q1323" s="9"/>
      <c r="R1323" s="9"/>
      <c r="S1323" s="9"/>
      <c r="T1323" s="9"/>
      <c r="U1323" s="9"/>
      <c r="V1323" s="8"/>
      <c r="W1323" s="11">
        <v>0.52700000000000002</v>
      </c>
      <c r="X1323" s="8">
        <v>82</v>
      </c>
      <c r="Y1323" s="8">
        <v>33</v>
      </c>
      <c r="Z1323" s="8">
        <v>37</v>
      </c>
      <c r="AA1323" s="8">
        <v>6</v>
      </c>
      <c r="AB1323" s="8">
        <v>6</v>
      </c>
      <c r="AC1323" s="9">
        <f t="shared" si="174"/>
        <v>78</v>
      </c>
      <c r="AD1323" s="12">
        <f t="shared" si="175"/>
        <v>0.47560975609756095</v>
      </c>
      <c r="AE1323" s="9" t="s">
        <v>39</v>
      </c>
      <c r="AF1323" s="8"/>
      <c r="AG1323" s="8"/>
      <c r="AH1323" s="8"/>
      <c r="AI1323" s="8"/>
      <c r="AJ1323" s="8"/>
      <c r="AK1323" s="13">
        <f t="shared" si="178"/>
        <v>0.49359634146341463</v>
      </c>
      <c r="AL1323" s="13">
        <f t="shared" si="179"/>
        <v>3.0609756097560448E-4</v>
      </c>
      <c r="AM1323" s="14">
        <f t="shared" si="180"/>
        <v>5.0200000000003797E-2</v>
      </c>
    </row>
    <row r="1324" spans="1:39" x14ac:dyDescent="0.2">
      <c r="A1324" s="8"/>
      <c r="B1324" s="8" t="s">
        <v>486</v>
      </c>
      <c r="C1324" s="8" t="s">
        <v>491</v>
      </c>
      <c r="D1324" s="9">
        <v>40</v>
      </c>
      <c r="E1324" s="10" t="s">
        <v>28</v>
      </c>
      <c r="F1324" s="10" t="s">
        <v>416</v>
      </c>
      <c r="G1324" s="10" t="s">
        <v>417</v>
      </c>
      <c r="H1324" s="11">
        <v>0.52700000000000002</v>
      </c>
      <c r="I1324" s="9">
        <v>82</v>
      </c>
      <c r="J1324" s="9">
        <v>29</v>
      </c>
      <c r="K1324" s="9">
        <v>35</v>
      </c>
      <c r="L1324" s="9">
        <v>10</v>
      </c>
      <c r="M1324" s="9">
        <v>8</v>
      </c>
      <c r="N1324" s="9">
        <f t="shared" si="176"/>
        <v>76</v>
      </c>
      <c r="O1324" s="12">
        <f t="shared" si="177"/>
        <v>0.46341463414634149</v>
      </c>
      <c r="P1324" s="9" t="s">
        <v>35</v>
      </c>
      <c r="Q1324" s="9"/>
      <c r="R1324" s="9"/>
      <c r="S1324" s="9"/>
      <c r="T1324" s="9"/>
      <c r="U1324" s="9"/>
      <c r="V1324" s="8"/>
      <c r="W1324" s="11">
        <v>0.52700000000000002</v>
      </c>
      <c r="X1324" s="8">
        <v>82</v>
      </c>
      <c r="Y1324" s="8">
        <v>40</v>
      </c>
      <c r="Z1324" s="8">
        <v>27</v>
      </c>
      <c r="AA1324" s="8">
        <v>9</v>
      </c>
      <c r="AB1324" s="8">
        <v>6</v>
      </c>
      <c r="AC1324" s="9">
        <f t="shared" si="174"/>
        <v>95</v>
      </c>
      <c r="AD1324" s="12">
        <f t="shared" si="175"/>
        <v>0.57926829268292679</v>
      </c>
      <c r="AE1324" s="9" t="s">
        <v>43</v>
      </c>
      <c r="AF1324" s="8">
        <v>21</v>
      </c>
      <c r="AG1324" s="8">
        <v>15</v>
      </c>
      <c r="AH1324" s="8">
        <v>6</v>
      </c>
      <c r="AI1324" s="8">
        <v>0</v>
      </c>
      <c r="AJ1324" s="8">
        <v>0.71399999999999997</v>
      </c>
      <c r="AK1324" s="13">
        <f t="shared" si="178"/>
        <v>0.56097439024390239</v>
      </c>
      <c r="AL1324" s="13">
        <f t="shared" si="179"/>
        <v>-9.7559756097560901E-2</v>
      </c>
      <c r="AM1324" s="14">
        <f t="shared" si="180"/>
        <v>-15.999799999999993</v>
      </c>
    </row>
    <row r="1325" spans="1:39" x14ac:dyDescent="0.2">
      <c r="A1325" s="8"/>
      <c r="B1325" s="8" t="s">
        <v>348</v>
      </c>
      <c r="C1325" s="8" t="s">
        <v>491</v>
      </c>
      <c r="D1325" s="9">
        <v>58</v>
      </c>
      <c r="E1325" s="10" t="s">
        <v>28</v>
      </c>
      <c r="F1325" s="10" t="s">
        <v>473</v>
      </c>
      <c r="G1325" s="10" t="s">
        <v>473</v>
      </c>
      <c r="H1325" s="11">
        <v>0.52700000000000002</v>
      </c>
      <c r="I1325" s="9">
        <v>82</v>
      </c>
      <c r="J1325" s="9">
        <v>30</v>
      </c>
      <c r="K1325" s="9">
        <v>29</v>
      </c>
      <c r="L1325" s="9">
        <v>20</v>
      </c>
      <c r="M1325" s="9">
        <v>3</v>
      </c>
      <c r="N1325" s="9">
        <f t="shared" si="176"/>
        <v>83</v>
      </c>
      <c r="O1325" s="12">
        <f t="shared" si="177"/>
        <v>0.50609756097560976</v>
      </c>
      <c r="P1325" s="9" t="s">
        <v>72</v>
      </c>
      <c r="Q1325" s="9"/>
      <c r="R1325" s="9"/>
      <c r="S1325" s="9"/>
      <c r="T1325" s="9"/>
      <c r="U1325" s="9"/>
      <c r="V1325" s="8"/>
      <c r="W1325" s="11">
        <v>0.52700000000000002</v>
      </c>
      <c r="X1325" s="8">
        <v>82</v>
      </c>
      <c r="Y1325" s="8">
        <v>42</v>
      </c>
      <c r="Z1325" s="8">
        <v>29</v>
      </c>
      <c r="AA1325" s="8">
        <v>10</v>
      </c>
      <c r="AB1325" s="8">
        <v>1</v>
      </c>
      <c r="AC1325" s="9">
        <f t="shared" si="174"/>
        <v>95</v>
      </c>
      <c r="AD1325" s="12">
        <f t="shared" si="175"/>
        <v>0.57926829268292679</v>
      </c>
      <c r="AE1325" s="9" t="s">
        <v>39</v>
      </c>
      <c r="AF1325" s="8">
        <v>18</v>
      </c>
      <c r="AG1325" s="8">
        <v>8</v>
      </c>
      <c r="AH1325" s="8">
        <v>10</v>
      </c>
      <c r="AI1325" s="8">
        <v>0</v>
      </c>
      <c r="AJ1325" s="8">
        <v>0.44400000000000001</v>
      </c>
      <c r="AK1325" s="13">
        <f t="shared" si="178"/>
        <v>0.56097439024390239</v>
      </c>
      <c r="AL1325" s="13">
        <f t="shared" si="179"/>
        <v>-5.4876829268292626E-2</v>
      </c>
      <c r="AM1325" s="14">
        <f t="shared" si="180"/>
        <v>-8.9997999999999934</v>
      </c>
    </row>
    <row r="1326" spans="1:39" x14ac:dyDescent="0.2">
      <c r="A1326" s="8"/>
      <c r="B1326" s="8" t="s">
        <v>487</v>
      </c>
      <c r="C1326" s="8" t="s">
        <v>491</v>
      </c>
      <c r="D1326" s="9">
        <v>43</v>
      </c>
      <c r="E1326" s="10" t="s">
        <v>28</v>
      </c>
      <c r="F1326" s="10" t="s">
        <v>29</v>
      </c>
      <c r="G1326" s="10" t="s">
        <v>29</v>
      </c>
      <c r="H1326" s="11">
        <v>0.52700000000000002</v>
      </c>
      <c r="I1326" s="9">
        <v>82</v>
      </c>
      <c r="J1326" s="9">
        <v>41</v>
      </c>
      <c r="K1326" s="9">
        <v>30</v>
      </c>
      <c r="L1326" s="9">
        <v>7</v>
      </c>
      <c r="M1326" s="9">
        <v>4</v>
      </c>
      <c r="N1326" s="9">
        <f t="shared" si="176"/>
        <v>93</v>
      </c>
      <c r="O1326" s="12">
        <f t="shared" si="177"/>
        <v>0.56707317073170727</v>
      </c>
      <c r="P1326" s="9" t="s">
        <v>35</v>
      </c>
      <c r="Q1326" s="9">
        <v>11</v>
      </c>
      <c r="R1326" s="9">
        <v>4</v>
      </c>
      <c r="S1326" s="9">
        <v>7</v>
      </c>
      <c r="T1326" s="9">
        <v>0</v>
      </c>
      <c r="U1326" s="9">
        <v>0.36399999999999999</v>
      </c>
      <c r="V1326" s="8"/>
      <c r="W1326" s="11">
        <v>0.52700000000000002</v>
      </c>
      <c r="X1326" s="8">
        <v>82</v>
      </c>
      <c r="Y1326" s="8">
        <v>30</v>
      </c>
      <c r="Z1326" s="8">
        <v>35</v>
      </c>
      <c r="AA1326" s="8">
        <v>8</v>
      </c>
      <c r="AB1326" s="8">
        <v>9</v>
      </c>
      <c r="AC1326" s="9">
        <f t="shared" si="174"/>
        <v>77</v>
      </c>
      <c r="AD1326" s="12">
        <f t="shared" si="175"/>
        <v>0.46951219512195119</v>
      </c>
      <c r="AE1326" s="9" t="s">
        <v>35</v>
      </c>
      <c r="AF1326" s="8"/>
      <c r="AG1326" s="8"/>
      <c r="AH1326" s="8"/>
      <c r="AI1326" s="8"/>
      <c r="AJ1326" s="8"/>
      <c r="AK1326" s="13">
        <f t="shared" si="178"/>
        <v>0.48963292682926829</v>
      </c>
      <c r="AL1326" s="13">
        <f t="shared" si="179"/>
        <v>7.7440243902438977E-2</v>
      </c>
      <c r="AM1326" s="14">
        <f t="shared" si="180"/>
        <v>12.700199999999995</v>
      </c>
    </row>
    <row r="1327" spans="1:39" x14ac:dyDescent="0.2">
      <c r="A1327" s="8"/>
      <c r="B1327" s="8" t="s">
        <v>382</v>
      </c>
      <c r="C1327" s="8" t="s">
        <v>491</v>
      </c>
      <c r="D1327" s="9">
        <v>51</v>
      </c>
      <c r="E1327" s="10" t="s">
        <v>28</v>
      </c>
      <c r="F1327" s="10" t="s">
        <v>264</v>
      </c>
      <c r="G1327" s="10" t="s">
        <v>264</v>
      </c>
      <c r="H1327" s="11">
        <v>0.52700000000000002</v>
      </c>
      <c r="I1327" s="9">
        <v>82</v>
      </c>
      <c r="J1327" s="9">
        <v>43</v>
      </c>
      <c r="K1327" s="9">
        <v>25</v>
      </c>
      <c r="L1327" s="9">
        <v>12</v>
      </c>
      <c r="M1327" s="9">
        <v>2</v>
      </c>
      <c r="N1327" s="9">
        <f t="shared" si="176"/>
        <v>100</v>
      </c>
      <c r="O1327" s="12">
        <f t="shared" si="177"/>
        <v>0.6097560975609756</v>
      </c>
      <c r="P1327" s="9" t="s">
        <v>43</v>
      </c>
      <c r="Q1327" s="9">
        <v>5</v>
      </c>
      <c r="R1327" s="9">
        <v>1</v>
      </c>
      <c r="S1327" s="9">
        <v>4</v>
      </c>
      <c r="T1327" s="9">
        <v>0</v>
      </c>
      <c r="U1327" s="9">
        <v>0.2</v>
      </c>
      <c r="V1327" s="8"/>
      <c r="W1327" s="11">
        <v>0.52700000000000002</v>
      </c>
      <c r="X1327" s="8">
        <v>82</v>
      </c>
      <c r="Y1327" s="8">
        <v>46</v>
      </c>
      <c r="Z1327" s="8">
        <v>20</v>
      </c>
      <c r="AA1327" s="8">
        <v>10</v>
      </c>
      <c r="AB1327" s="8">
        <v>6</v>
      </c>
      <c r="AC1327" s="9">
        <f t="shared" si="174"/>
        <v>108</v>
      </c>
      <c r="AD1327" s="12">
        <f t="shared" si="175"/>
        <v>0.65853658536585369</v>
      </c>
      <c r="AE1327" s="9" t="s">
        <v>30</v>
      </c>
      <c r="AF1327" s="8">
        <v>24</v>
      </c>
      <c r="AG1327" s="8">
        <v>16</v>
      </c>
      <c r="AH1327" s="8">
        <v>8</v>
      </c>
      <c r="AI1327" s="8">
        <v>0</v>
      </c>
      <c r="AJ1327" s="8">
        <v>0.66700000000000004</v>
      </c>
      <c r="AK1327" s="13">
        <f t="shared" si="178"/>
        <v>0.61249878048780493</v>
      </c>
      <c r="AL1327" s="13">
        <f t="shared" si="179"/>
        <v>-2.7426829268293318E-3</v>
      </c>
      <c r="AM1327" s="14">
        <f t="shared" si="180"/>
        <v>-0.44980000000001041</v>
      </c>
    </row>
    <row r="1328" spans="1:39" x14ac:dyDescent="0.2">
      <c r="A1328" s="8"/>
      <c r="B1328" s="8" t="s">
        <v>455</v>
      </c>
      <c r="C1328" s="8" t="s">
        <v>491</v>
      </c>
      <c r="D1328" s="9">
        <v>41</v>
      </c>
      <c r="E1328" s="10" t="s">
        <v>28</v>
      </c>
      <c r="F1328" s="10" t="s">
        <v>456</v>
      </c>
      <c r="G1328" s="10" t="s">
        <v>456</v>
      </c>
      <c r="H1328" s="11">
        <v>0.52700000000000002</v>
      </c>
      <c r="I1328" s="9">
        <v>82</v>
      </c>
      <c r="J1328" s="9">
        <v>38</v>
      </c>
      <c r="K1328" s="9">
        <v>29</v>
      </c>
      <c r="L1328" s="9">
        <v>11</v>
      </c>
      <c r="M1328" s="9">
        <v>4</v>
      </c>
      <c r="N1328" s="9">
        <f t="shared" si="176"/>
        <v>91</v>
      </c>
      <c r="O1328" s="12">
        <f t="shared" si="177"/>
        <v>0.55487804878048785</v>
      </c>
      <c r="P1328" s="9" t="s">
        <v>39</v>
      </c>
      <c r="Q1328" s="9">
        <v>6</v>
      </c>
      <c r="R1328" s="9">
        <v>2</v>
      </c>
      <c r="S1328" s="9">
        <v>4</v>
      </c>
      <c r="T1328" s="9">
        <v>0</v>
      </c>
      <c r="U1328" s="9">
        <v>0.33300000000000002</v>
      </c>
      <c r="V1328" s="8"/>
      <c r="W1328" s="11">
        <v>0.52700000000000002</v>
      </c>
      <c r="X1328" s="8">
        <v>82</v>
      </c>
      <c r="Y1328" s="8">
        <v>27</v>
      </c>
      <c r="Z1328" s="8">
        <v>35</v>
      </c>
      <c r="AA1328" s="8">
        <v>13</v>
      </c>
      <c r="AB1328" s="8">
        <v>7</v>
      </c>
      <c r="AC1328" s="9">
        <f t="shared" si="174"/>
        <v>74</v>
      </c>
      <c r="AD1328" s="12">
        <f t="shared" si="175"/>
        <v>0.45121951219512196</v>
      </c>
      <c r="AE1328" s="9" t="s">
        <v>35</v>
      </c>
      <c r="AF1328" s="8"/>
      <c r="AG1328" s="8"/>
      <c r="AH1328" s="8"/>
      <c r="AI1328" s="8"/>
      <c r="AJ1328" s="8"/>
      <c r="AK1328" s="13">
        <f t="shared" si="178"/>
        <v>0.47774268292682931</v>
      </c>
      <c r="AL1328" s="13">
        <f t="shared" si="179"/>
        <v>7.7135365853658544E-2</v>
      </c>
      <c r="AM1328" s="14">
        <f t="shared" si="180"/>
        <v>12.650199999999998</v>
      </c>
    </row>
    <row r="1329" spans="1:39" x14ac:dyDescent="0.2">
      <c r="A1329" s="8"/>
      <c r="B1329" s="8" t="s">
        <v>495</v>
      </c>
      <c r="C1329" s="8" t="s">
        <v>491</v>
      </c>
      <c r="D1329" s="9">
        <v>54</v>
      </c>
      <c r="E1329" s="10" t="s">
        <v>28</v>
      </c>
      <c r="F1329" s="10" t="s">
        <v>247</v>
      </c>
      <c r="G1329" s="10" t="s">
        <v>247</v>
      </c>
      <c r="H1329" s="11">
        <v>0.52700000000000002</v>
      </c>
      <c r="I1329" s="9">
        <v>82</v>
      </c>
      <c r="J1329" s="9">
        <v>38</v>
      </c>
      <c r="K1329" s="9">
        <v>29</v>
      </c>
      <c r="L1329" s="9">
        <v>11</v>
      </c>
      <c r="M1329" s="9">
        <v>4</v>
      </c>
      <c r="N1329" s="9">
        <f t="shared" si="176"/>
        <v>91</v>
      </c>
      <c r="O1329" s="12">
        <f t="shared" si="177"/>
        <v>0.55487804878048785</v>
      </c>
      <c r="P1329" s="9" t="s">
        <v>39</v>
      </c>
      <c r="Q1329" s="9"/>
      <c r="R1329" s="9"/>
      <c r="S1329" s="9"/>
      <c r="T1329" s="9"/>
      <c r="U1329" s="9"/>
      <c r="V1329" s="8"/>
      <c r="W1329" s="11">
        <v>0.52700000000000002</v>
      </c>
      <c r="X1329" s="8">
        <v>82</v>
      </c>
      <c r="Y1329" s="8">
        <v>35</v>
      </c>
      <c r="Z1329" s="8">
        <v>34</v>
      </c>
      <c r="AA1329" s="8">
        <v>11</v>
      </c>
      <c r="AB1329" s="8">
        <v>2</v>
      </c>
      <c r="AC1329" s="9">
        <f t="shared" si="174"/>
        <v>83</v>
      </c>
      <c r="AD1329" s="12">
        <f t="shared" si="175"/>
        <v>0.50609756097560976</v>
      </c>
      <c r="AE1329" s="9" t="s">
        <v>39</v>
      </c>
      <c r="AF1329" s="8">
        <v>5</v>
      </c>
      <c r="AG1329" s="8">
        <v>1</v>
      </c>
      <c r="AH1329" s="8">
        <v>4</v>
      </c>
      <c r="AI1329" s="8">
        <v>0</v>
      </c>
      <c r="AJ1329" s="8">
        <v>0.2</v>
      </c>
      <c r="AK1329" s="13">
        <f t="shared" si="178"/>
        <v>0.51341341463414636</v>
      </c>
      <c r="AL1329" s="13">
        <f t="shared" si="179"/>
        <v>4.1464634146341495E-2</v>
      </c>
      <c r="AM1329" s="14">
        <f t="shared" si="180"/>
        <v>6.8002000000000038</v>
      </c>
    </row>
    <row r="1330" spans="1:39" x14ac:dyDescent="0.2">
      <c r="A1330" s="8"/>
      <c r="B1330" s="8" t="s">
        <v>302</v>
      </c>
      <c r="C1330" s="8" t="s">
        <v>491</v>
      </c>
      <c r="D1330" s="9">
        <v>60</v>
      </c>
      <c r="E1330" s="10" t="s">
        <v>28</v>
      </c>
      <c r="F1330" s="10" t="s">
        <v>92</v>
      </c>
      <c r="G1330" s="10" t="s">
        <v>92</v>
      </c>
      <c r="H1330" s="11">
        <v>0.52700000000000002</v>
      </c>
      <c r="I1330" s="9">
        <v>62</v>
      </c>
      <c r="J1330" s="9">
        <v>22</v>
      </c>
      <c r="K1330" s="9">
        <v>29</v>
      </c>
      <c r="L1330" s="9">
        <v>7</v>
      </c>
      <c r="M1330" s="9">
        <v>4</v>
      </c>
      <c r="N1330" s="9">
        <f t="shared" si="176"/>
        <v>55</v>
      </c>
      <c r="O1330" s="12">
        <f t="shared" si="177"/>
        <v>0.44354838709677419</v>
      </c>
      <c r="P1330" s="9" t="s">
        <v>35</v>
      </c>
      <c r="Q1330" s="9"/>
      <c r="R1330" s="9"/>
      <c r="S1330" s="9"/>
      <c r="T1330" s="9"/>
      <c r="U1330" s="9"/>
      <c r="V1330" s="8"/>
      <c r="W1330" s="11">
        <v>0.52700000000000002</v>
      </c>
      <c r="X1330" s="8">
        <v>82</v>
      </c>
      <c r="Y1330" s="8">
        <v>32</v>
      </c>
      <c r="Z1330" s="8">
        <v>36</v>
      </c>
      <c r="AA1330" s="8">
        <v>10</v>
      </c>
      <c r="AB1330" s="8">
        <v>4</v>
      </c>
      <c r="AC1330" s="9">
        <f t="shared" si="174"/>
        <v>78</v>
      </c>
      <c r="AD1330" s="12">
        <f t="shared" si="175"/>
        <v>0.47560975609756095</v>
      </c>
      <c r="AE1330" s="9" t="s">
        <v>35</v>
      </c>
      <c r="AF1330" s="8"/>
      <c r="AG1330" s="8"/>
      <c r="AH1330" s="8"/>
      <c r="AI1330" s="8"/>
      <c r="AJ1330" s="8"/>
      <c r="AK1330" s="13">
        <f t="shared" si="178"/>
        <v>0.49359634146341463</v>
      </c>
      <c r="AL1330" s="13">
        <f t="shared" si="179"/>
        <v>-5.0047954366640446E-2</v>
      </c>
      <c r="AM1330" s="14">
        <f t="shared" si="180"/>
        <v>-6.2059463414634166</v>
      </c>
    </row>
    <row r="1331" spans="1:39" x14ac:dyDescent="0.2">
      <c r="A1331" s="8"/>
      <c r="B1331" s="8" t="s">
        <v>443</v>
      </c>
      <c r="C1331" s="8" t="s">
        <v>491</v>
      </c>
      <c r="D1331" s="9">
        <v>48</v>
      </c>
      <c r="E1331" s="10" t="s">
        <v>28</v>
      </c>
      <c r="F1331" s="10" t="s">
        <v>92</v>
      </c>
      <c r="G1331" s="10" t="s">
        <v>92</v>
      </c>
      <c r="H1331" s="11">
        <v>0.52700000000000002</v>
      </c>
      <c r="I1331" s="9">
        <v>20</v>
      </c>
      <c r="J1331" s="9">
        <v>5</v>
      </c>
      <c r="K1331" s="9">
        <v>11</v>
      </c>
      <c r="L1331" s="9">
        <v>0</v>
      </c>
      <c r="M1331" s="9">
        <v>4</v>
      </c>
      <c r="N1331" s="9">
        <f t="shared" si="176"/>
        <v>14</v>
      </c>
      <c r="O1331" s="12">
        <f t="shared" si="177"/>
        <v>0.35</v>
      </c>
      <c r="P1331" s="9" t="s">
        <v>35</v>
      </c>
      <c r="Q1331" s="9"/>
      <c r="R1331" s="9"/>
      <c r="S1331" s="9"/>
      <c r="T1331" s="9"/>
      <c r="U1331" s="9"/>
      <c r="V1331" s="8"/>
      <c r="W1331" s="11">
        <v>0.52700000000000002</v>
      </c>
      <c r="X1331" s="8">
        <v>82</v>
      </c>
      <c r="Y1331" s="8">
        <v>32</v>
      </c>
      <c r="Z1331" s="8">
        <v>36</v>
      </c>
      <c r="AA1331" s="8">
        <v>10</v>
      </c>
      <c r="AB1331" s="8">
        <v>4</v>
      </c>
      <c r="AC1331" s="9">
        <f t="shared" si="174"/>
        <v>78</v>
      </c>
      <c r="AD1331" s="12">
        <f t="shared" si="175"/>
        <v>0.47560975609756095</v>
      </c>
      <c r="AE1331" s="9" t="s">
        <v>35</v>
      </c>
      <c r="AF1331" s="8"/>
      <c r="AG1331" s="8"/>
      <c r="AH1331" s="8"/>
      <c r="AI1331" s="8"/>
      <c r="AJ1331" s="8"/>
      <c r="AK1331" s="13">
        <f t="shared" si="178"/>
        <v>0.49359634146341463</v>
      </c>
      <c r="AL1331" s="13">
        <f t="shared" si="179"/>
        <v>-0.14359634146341466</v>
      </c>
      <c r="AM1331" s="14">
        <f t="shared" si="180"/>
        <v>-5.7438536585365867</v>
      </c>
    </row>
    <row r="1332" spans="1:39" x14ac:dyDescent="0.2">
      <c r="A1332" s="8"/>
      <c r="B1332" s="8" t="s">
        <v>371</v>
      </c>
      <c r="C1332" s="8" t="s">
        <v>491</v>
      </c>
      <c r="D1332" s="9">
        <v>51</v>
      </c>
      <c r="E1332" s="10" t="s">
        <v>28</v>
      </c>
      <c r="F1332" s="10" t="s">
        <v>409</v>
      </c>
      <c r="G1332" s="10" t="s">
        <v>409</v>
      </c>
      <c r="H1332" s="11">
        <v>0.52700000000000002</v>
      </c>
      <c r="I1332" s="9">
        <v>82</v>
      </c>
      <c r="J1332" s="9">
        <v>43</v>
      </c>
      <c r="K1332" s="9">
        <v>23</v>
      </c>
      <c r="L1332" s="9">
        <v>10</v>
      </c>
      <c r="M1332" s="9">
        <v>6</v>
      </c>
      <c r="N1332" s="9">
        <f t="shared" si="176"/>
        <v>102</v>
      </c>
      <c r="O1332" s="12">
        <f t="shared" si="177"/>
        <v>0.62195121951219512</v>
      </c>
      <c r="P1332" s="9" t="s">
        <v>39</v>
      </c>
      <c r="Q1332" s="9">
        <v>7</v>
      </c>
      <c r="R1332" s="9">
        <v>3</v>
      </c>
      <c r="S1332" s="9">
        <v>4</v>
      </c>
      <c r="T1332" s="9">
        <v>0</v>
      </c>
      <c r="U1332" s="9">
        <v>0.42899999999999999</v>
      </c>
      <c r="V1332" s="8"/>
      <c r="W1332" s="11">
        <v>0.52700000000000002</v>
      </c>
      <c r="X1332" s="8">
        <v>82</v>
      </c>
      <c r="Y1332" s="8">
        <v>52</v>
      </c>
      <c r="Z1332" s="8">
        <v>21</v>
      </c>
      <c r="AA1332" s="8">
        <v>8</v>
      </c>
      <c r="AB1332" s="8">
        <v>1</v>
      </c>
      <c r="AC1332" s="9">
        <f t="shared" si="174"/>
        <v>113</v>
      </c>
      <c r="AD1332" s="12">
        <f t="shared" si="175"/>
        <v>0.68902439024390238</v>
      </c>
      <c r="AE1332" s="9" t="s">
        <v>30</v>
      </c>
      <c r="AF1332" s="8">
        <v>18</v>
      </c>
      <c r="AG1332" s="8">
        <v>11</v>
      </c>
      <c r="AH1332" s="8">
        <v>7</v>
      </c>
      <c r="AI1332" s="8">
        <v>0</v>
      </c>
      <c r="AJ1332" s="8">
        <v>0.61099999999999999</v>
      </c>
      <c r="AK1332" s="13">
        <f t="shared" si="178"/>
        <v>0.6323158536585366</v>
      </c>
      <c r="AL1332" s="13">
        <f t="shared" si="179"/>
        <v>-1.0364634146341478E-2</v>
      </c>
      <c r="AM1332" s="14">
        <f t="shared" si="180"/>
        <v>-1.6997999999999962</v>
      </c>
    </row>
    <row r="1333" spans="1:39" x14ac:dyDescent="0.2">
      <c r="A1333" s="8"/>
      <c r="B1333" s="8" t="s">
        <v>429</v>
      </c>
      <c r="C1333" s="8" t="s">
        <v>491</v>
      </c>
      <c r="D1333" s="9"/>
      <c r="E1333" s="10" t="s">
        <v>28</v>
      </c>
      <c r="F1333" s="10" t="s">
        <v>207</v>
      </c>
      <c r="G1333" s="10" t="s">
        <v>207</v>
      </c>
      <c r="H1333" s="11">
        <v>0.52700000000000002</v>
      </c>
      <c r="I1333" s="9">
        <v>82</v>
      </c>
      <c r="J1333" s="9">
        <v>40</v>
      </c>
      <c r="K1333" s="9">
        <v>21</v>
      </c>
      <c r="L1333" s="9">
        <v>15</v>
      </c>
      <c r="M1333" s="9">
        <v>6</v>
      </c>
      <c r="N1333" s="9">
        <f t="shared" si="176"/>
        <v>101</v>
      </c>
      <c r="O1333" s="12">
        <f t="shared" si="177"/>
        <v>0.61585365853658536</v>
      </c>
      <c r="P1333" s="9" t="s">
        <v>30</v>
      </c>
      <c r="Q1333" s="9">
        <v>18</v>
      </c>
      <c r="R1333" s="9">
        <v>11</v>
      </c>
      <c r="S1333" s="9">
        <v>7</v>
      </c>
      <c r="T1333" s="9">
        <v>0</v>
      </c>
      <c r="U1333" s="9">
        <v>0.61099999999999999</v>
      </c>
      <c r="V1333" s="8"/>
      <c r="W1333" s="11">
        <v>0.52700000000000002</v>
      </c>
      <c r="X1333" s="8">
        <v>82</v>
      </c>
      <c r="Y1333" s="8">
        <v>45</v>
      </c>
      <c r="Z1333" s="8">
        <v>20</v>
      </c>
      <c r="AA1333" s="8">
        <v>13</v>
      </c>
      <c r="AB1333" s="8">
        <v>4</v>
      </c>
      <c r="AC1333" s="9">
        <f t="shared" si="174"/>
        <v>107</v>
      </c>
      <c r="AD1333" s="12">
        <f t="shared" si="175"/>
        <v>0.65243902439024393</v>
      </c>
      <c r="AE1333" s="9" t="s">
        <v>43</v>
      </c>
      <c r="AF1333" s="8">
        <v>13</v>
      </c>
      <c r="AG1333" s="8">
        <v>6</v>
      </c>
      <c r="AH1333" s="8">
        <v>7</v>
      </c>
      <c r="AI1333" s="8">
        <v>0</v>
      </c>
      <c r="AJ1333" s="8">
        <v>0.46200000000000002</v>
      </c>
      <c r="AK1333" s="13">
        <f t="shared" si="178"/>
        <v>0.60853536585365853</v>
      </c>
      <c r="AL1333" s="13">
        <f t="shared" si="179"/>
        <v>7.3182926829268302E-3</v>
      </c>
      <c r="AM1333" s="14">
        <f t="shared" si="180"/>
        <v>1.2001999999999953</v>
      </c>
    </row>
    <row r="1334" spans="1:39" x14ac:dyDescent="0.2">
      <c r="A1334" s="8"/>
      <c r="B1334" s="8" t="s">
        <v>465</v>
      </c>
      <c r="C1334" s="8" t="s">
        <v>491</v>
      </c>
      <c r="D1334" s="9">
        <v>45</v>
      </c>
      <c r="E1334" s="10" t="s">
        <v>28</v>
      </c>
      <c r="F1334" s="10" t="s">
        <v>313</v>
      </c>
      <c r="G1334" s="10" t="s">
        <v>313</v>
      </c>
      <c r="H1334" s="11">
        <v>0.52700000000000002</v>
      </c>
      <c r="I1334" s="9">
        <v>62</v>
      </c>
      <c r="J1334" s="9">
        <v>20</v>
      </c>
      <c r="K1334" s="9">
        <v>24</v>
      </c>
      <c r="L1334" s="9">
        <v>15</v>
      </c>
      <c r="M1334" s="9">
        <v>3</v>
      </c>
      <c r="N1334" s="9">
        <f t="shared" si="176"/>
        <v>58</v>
      </c>
      <c r="O1334" s="12">
        <f t="shared" si="177"/>
        <v>0.46774193548387094</v>
      </c>
      <c r="P1334" s="9" t="s">
        <v>72</v>
      </c>
      <c r="Q1334" s="9"/>
      <c r="R1334" s="9"/>
      <c r="S1334" s="9"/>
      <c r="T1334" s="9"/>
      <c r="U1334" s="9"/>
      <c r="V1334" s="8"/>
      <c r="W1334" s="11">
        <v>0.52700000000000002</v>
      </c>
      <c r="X1334" s="8">
        <v>82</v>
      </c>
      <c r="Y1334" s="8">
        <v>31</v>
      </c>
      <c r="Z1334" s="8">
        <v>35</v>
      </c>
      <c r="AA1334" s="8">
        <v>11</v>
      </c>
      <c r="AB1334" s="8">
        <v>5</v>
      </c>
      <c r="AC1334" s="9">
        <f t="shared" si="174"/>
        <v>78</v>
      </c>
      <c r="AD1334" s="12">
        <f t="shared" si="175"/>
        <v>0.47560975609756095</v>
      </c>
      <c r="AE1334" s="9" t="s">
        <v>35</v>
      </c>
      <c r="AF1334" s="8"/>
      <c r="AG1334" s="8"/>
      <c r="AH1334" s="8"/>
      <c r="AI1334" s="8"/>
      <c r="AJ1334" s="8"/>
      <c r="AK1334" s="13">
        <f t="shared" si="178"/>
        <v>0.49359634146341463</v>
      </c>
      <c r="AL1334" s="13">
        <f t="shared" si="179"/>
        <v>-2.5854405979543693E-2</v>
      </c>
      <c r="AM1334" s="14">
        <f t="shared" si="180"/>
        <v>-3.2059463414634166</v>
      </c>
    </row>
    <row r="1335" spans="1:39" x14ac:dyDescent="0.2">
      <c r="A1335" s="8"/>
      <c r="B1335" s="8" t="s">
        <v>387</v>
      </c>
      <c r="C1335" s="8" t="s">
        <v>491</v>
      </c>
      <c r="D1335" s="9">
        <v>49</v>
      </c>
      <c r="E1335" s="10" t="s">
        <v>28</v>
      </c>
      <c r="F1335" s="10" t="s">
        <v>313</v>
      </c>
      <c r="G1335" s="10" t="s">
        <v>313</v>
      </c>
      <c r="H1335" s="11">
        <v>0.52700000000000002</v>
      </c>
      <c r="I1335" s="9">
        <v>20</v>
      </c>
      <c r="J1335" s="9">
        <v>2</v>
      </c>
      <c r="K1335" s="9">
        <v>12</v>
      </c>
      <c r="L1335" s="9">
        <v>3</v>
      </c>
      <c r="M1335" s="9">
        <v>3</v>
      </c>
      <c r="N1335" s="9">
        <f t="shared" si="176"/>
        <v>10</v>
      </c>
      <c r="O1335" s="12">
        <f t="shared" si="177"/>
        <v>0.25</v>
      </c>
      <c r="P1335" s="9" t="s">
        <v>72</v>
      </c>
      <c r="Q1335" s="9"/>
      <c r="R1335" s="9"/>
      <c r="S1335" s="9"/>
      <c r="T1335" s="9"/>
      <c r="U1335" s="9"/>
      <c r="V1335" s="8"/>
      <c r="W1335" s="11">
        <v>0.52700000000000002</v>
      </c>
      <c r="X1335" s="8">
        <v>82</v>
      </c>
      <c r="Y1335" s="8">
        <v>31</v>
      </c>
      <c r="Z1335" s="8">
        <v>35</v>
      </c>
      <c r="AA1335" s="8">
        <v>11</v>
      </c>
      <c r="AB1335" s="8">
        <v>5</v>
      </c>
      <c r="AC1335" s="9">
        <f t="shared" si="174"/>
        <v>78</v>
      </c>
      <c r="AD1335" s="12">
        <f t="shared" si="175"/>
        <v>0.47560975609756095</v>
      </c>
      <c r="AE1335" s="9" t="s">
        <v>35</v>
      </c>
      <c r="AF1335" s="8"/>
      <c r="AG1335" s="8"/>
      <c r="AH1335" s="8"/>
      <c r="AI1335" s="8"/>
      <c r="AJ1335" s="8"/>
      <c r="AK1335" s="13">
        <f t="shared" si="178"/>
        <v>0.49359634146341463</v>
      </c>
      <c r="AL1335" s="13">
        <f t="shared" si="179"/>
        <v>-0.24359634146341463</v>
      </c>
      <c r="AM1335" s="14">
        <f t="shared" si="180"/>
        <v>-9.7438536585365867</v>
      </c>
    </row>
    <row r="1336" spans="1:39" x14ac:dyDescent="0.2">
      <c r="A1336" s="8"/>
      <c r="B1336" s="8" t="s">
        <v>496</v>
      </c>
      <c r="C1336" s="8" t="s">
        <v>491</v>
      </c>
      <c r="D1336" s="9">
        <v>37</v>
      </c>
      <c r="E1336" s="10" t="s">
        <v>28</v>
      </c>
      <c r="F1336" s="10" t="s">
        <v>208</v>
      </c>
      <c r="G1336" s="10" t="s">
        <v>208</v>
      </c>
      <c r="H1336" s="11">
        <v>0.52700000000000002</v>
      </c>
      <c r="I1336" s="9">
        <v>82</v>
      </c>
      <c r="J1336" s="9">
        <v>23</v>
      </c>
      <c r="K1336" s="9">
        <v>47</v>
      </c>
      <c r="L1336" s="9">
        <v>8</v>
      </c>
      <c r="M1336" s="9">
        <v>4</v>
      </c>
      <c r="N1336" s="9">
        <f t="shared" si="176"/>
        <v>58</v>
      </c>
      <c r="O1336" s="12">
        <f t="shared" si="177"/>
        <v>0.35365853658536583</v>
      </c>
      <c r="P1336" s="9" t="s">
        <v>72</v>
      </c>
      <c r="Q1336" s="9"/>
      <c r="R1336" s="9"/>
      <c r="S1336" s="9"/>
      <c r="T1336" s="9"/>
      <c r="U1336" s="9"/>
      <c r="V1336" s="8"/>
      <c r="W1336" s="11">
        <v>0.52700000000000002</v>
      </c>
      <c r="X1336" s="8">
        <v>82</v>
      </c>
      <c r="Y1336" s="8">
        <v>27</v>
      </c>
      <c r="Z1336" s="8">
        <v>44</v>
      </c>
      <c r="AA1336" s="8">
        <v>6</v>
      </c>
      <c r="AB1336" s="8">
        <v>5</v>
      </c>
      <c r="AC1336" s="9">
        <f t="shared" si="174"/>
        <v>65</v>
      </c>
      <c r="AD1336" s="12">
        <f t="shared" si="175"/>
        <v>0.39634146341463417</v>
      </c>
      <c r="AE1336" s="9" t="s">
        <v>72</v>
      </c>
      <c r="AF1336" s="8"/>
      <c r="AG1336" s="8"/>
      <c r="AH1336" s="8"/>
      <c r="AI1336" s="8"/>
      <c r="AJ1336" s="8"/>
      <c r="AK1336" s="13">
        <f t="shared" si="178"/>
        <v>0.4420719512195122</v>
      </c>
      <c r="AL1336" s="13">
        <f t="shared" si="179"/>
        <v>-8.841341463414637E-2</v>
      </c>
      <c r="AM1336" s="14">
        <f t="shared" si="180"/>
        <v>-14.499800000000008</v>
      </c>
    </row>
    <row r="1337" spans="1:39" x14ac:dyDescent="0.2">
      <c r="A1337" s="8"/>
      <c r="B1337" s="8" t="s">
        <v>415</v>
      </c>
      <c r="C1337" s="8" t="s">
        <v>491</v>
      </c>
      <c r="D1337" s="9">
        <v>48</v>
      </c>
      <c r="E1337" s="10" t="s">
        <v>28</v>
      </c>
      <c r="F1337" s="10" t="s">
        <v>402</v>
      </c>
      <c r="G1337" s="10" t="s">
        <v>402</v>
      </c>
      <c r="H1337" s="11">
        <v>0.52700000000000002</v>
      </c>
      <c r="I1337" s="9">
        <v>82</v>
      </c>
      <c r="J1337" s="9">
        <v>43</v>
      </c>
      <c r="K1337" s="9">
        <v>21</v>
      </c>
      <c r="L1337" s="9">
        <v>12</v>
      </c>
      <c r="M1337" s="9">
        <v>6</v>
      </c>
      <c r="N1337" s="9">
        <f t="shared" si="176"/>
        <v>104</v>
      </c>
      <c r="O1337" s="12">
        <f t="shared" si="177"/>
        <v>0.63414634146341464</v>
      </c>
      <c r="P1337" s="9" t="s">
        <v>30</v>
      </c>
      <c r="Q1337" s="9">
        <v>17</v>
      </c>
      <c r="R1337" s="9">
        <v>10</v>
      </c>
      <c r="S1337" s="9">
        <v>7</v>
      </c>
      <c r="T1337" s="9">
        <v>0</v>
      </c>
      <c r="U1337" s="9">
        <v>0.58799999999999997</v>
      </c>
      <c r="V1337" s="8"/>
      <c r="W1337" s="11">
        <v>0.52700000000000002</v>
      </c>
      <c r="X1337" s="8">
        <v>82</v>
      </c>
      <c r="Y1337" s="8">
        <v>28</v>
      </c>
      <c r="Z1337" s="8">
        <v>37</v>
      </c>
      <c r="AA1337" s="8">
        <v>9</v>
      </c>
      <c r="AB1337" s="8">
        <v>8</v>
      </c>
      <c r="AC1337" s="9">
        <f t="shared" si="174"/>
        <v>73</v>
      </c>
      <c r="AD1337" s="12">
        <f t="shared" si="175"/>
        <v>0.4451219512195122</v>
      </c>
      <c r="AE1337" s="9" t="s">
        <v>72</v>
      </c>
      <c r="AF1337" s="8"/>
      <c r="AG1337" s="8"/>
      <c r="AH1337" s="8"/>
      <c r="AI1337" s="8"/>
      <c r="AJ1337" s="8"/>
      <c r="AK1337" s="13">
        <f t="shared" si="178"/>
        <v>0.47377926829268291</v>
      </c>
      <c r="AL1337" s="13">
        <f t="shared" si="179"/>
        <v>0.16036707317073173</v>
      </c>
      <c r="AM1337" s="14">
        <f t="shared" si="180"/>
        <v>26.300200000000004</v>
      </c>
    </row>
    <row r="1338" spans="1:39" x14ac:dyDescent="0.2">
      <c r="A1338" s="8"/>
      <c r="B1338" s="8" t="s">
        <v>442</v>
      </c>
      <c r="C1338" s="8" t="s">
        <v>491</v>
      </c>
      <c r="D1338" s="9">
        <v>45</v>
      </c>
      <c r="E1338" s="10" t="s">
        <v>28</v>
      </c>
      <c r="F1338" s="10" t="s">
        <v>209</v>
      </c>
      <c r="G1338" s="10" t="s">
        <v>209</v>
      </c>
      <c r="H1338" s="11">
        <v>0.52700000000000002</v>
      </c>
      <c r="I1338" s="9">
        <v>61</v>
      </c>
      <c r="J1338" s="9">
        <v>29</v>
      </c>
      <c r="K1338" s="9">
        <v>23</v>
      </c>
      <c r="L1338" s="9">
        <v>7</v>
      </c>
      <c r="M1338" s="9">
        <v>2</v>
      </c>
      <c r="N1338" s="9">
        <f t="shared" si="176"/>
        <v>67</v>
      </c>
      <c r="O1338" s="12">
        <f t="shared" si="177"/>
        <v>0.54918032786885251</v>
      </c>
      <c r="P1338" s="9" t="s">
        <v>43</v>
      </c>
      <c r="Q1338" s="9"/>
      <c r="R1338" s="9"/>
      <c r="S1338" s="9"/>
      <c r="T1338" s="9"/>
      <c r="U1338" s="9"/>
      <c r="V1338" s="8"/>
      <c r="W1338" s="11">
        <v>0.52700000000000002</v>
      </c>
      <c r="X1338" s="8">
        <v>82</v>
      </c>
      <c r="Y1338" s="8">
        <v>41</v>
      </c>
      <c r="Z1338" s="8">
        <v>24</v>
      </c>
      <c r="AA1338" s="8">
        <v>11</v>
      </c>
      <c r="AB1338" s="8">
        <v>6</v>
      </c>
      <c r="AC1338" s="9">
        <f t="shared" si="174"/>
        <v>99</v>
      </c>
      <c r="AD1338" s="12">
        <f t="shared" si="175"/>
        <v>0.60365853658536583</v>
      </c>
      <c r="AE1338" s="9" t="s">
        <v>43</v>
      </c>
      <c r="AF1338" s="8">
        <v>7</v>
      </c>
      <c r="AG1338" s="8">
        <v>3</v>
      </c>
      <c r="AH1338" s="8">
        <v>4</v>
      </c>
      <c r="AI1338" s="8">
        <v>0</v>
      </c>
      <c r="AJ1338" s="8">
        <v>0.42899999999999999</v>
      </c>
      <c r="AK1338" s="13">
        <f t="shared" si="178"/>
        <v>0.57682804878048777</v>
      </c>
      <c r="AL1338" s="13">
        <f t="shared" si="179"/>
        <v>-2.7647720911635254E-2</v>
      </c>
      <c r="AM1338" s="14">
        <f t="shared" si="180"/>
        <v>-3.3730219512195134</v>
      </c>
    </row>
    <row r="1339" spans="1:39" x14ac:dyDescent="0.2">
      <c r="A1339" s="8"/>
      <c r="B1339" s="8" t="s">
        <v>497</v>
      </c>
      <c r="C1339" s="8" t="s">
        <v>491</v>
      </c>
      <c r="D1339" s="9">
        <v>47</v>
      </c>
      <c r="E1339" s="10" t="s">
        <v>28</v>
      </c>
      <c r="F1339" s="10" t="s">
        <v>209</v>
      </c>
      <c r="G1339" s="10" t="s">
        <v>209</v>
      </c>
      <c r="H1339" s="11">
        <v>0.52700000000000002</v>
      </c>
      <c r="I1339" s="9">
        <v>21</v>
      </c>
      <c r="J1339" s="9">
        <v>10</v>
      </c>
      <c r="K1339" s="9">
        <v>7</v>
      </c>
      <c r="L1339" s="9">
        <v>4</v>
      </c>
      <c r="M1339" s="9">
        <v>0</v>
      </c>
      <c r="N1339" s="9">
        <f t="shared" si="176"/>
        <v>24</v>
      </c>
      <c r="O1339" s="12">
        <f t="shared" si="177"/>
        <v>0.5714285714285714</v>
      </c>
      <c r="P1339" s="9" t="s">
        <v>43</v>
      </c>
      <c r="Q1339" s="9"/>
      <c r="R1339" s="9"/>
      <c r="S1339" s="9"/>
      <c r="T1339" s="9"/>
      <c r="U1339" s="9"/>
      <c r="V1339" s="8"/>
      <c r="W1339" s="11">
        <v>0.52700000000000002</v>
      </c>
      <c r="X1339" s="8">
        <v>82</v>
      </c>
      <c r="Y1339" s="8">
        <v>41</v>
      </c>
      <c r="Z1339" s="8">
        <v>24</v>
      </c>
      <c r="AA1339" s="8">
        <v>11</v>
      </c>
      <c r="AB1339" s="8">
        <v>6</v>
      </c>
      <c r="AC1339" s="9">
        <f t="shared" si="174"/>
        <v>99</v>
      </c>
      <c r="AD1339" s="12">
        <f t="shared" si="175"/>
        <v>0.60365853658536583</v>
      </c>
      <c r="AE1339" s="9" t="s">
        <v>43</v>
      </c>
      <c r="AF1339" s="8">
        <v>7</v>
      </c>
      <c r="AG1339" s="8">
        <v>3</v>
      </c>
      <c r="AH1339" s="8">
        <v>4</v>
      </c>
      <c r="AI1339" s="8">
        <v>0</v>
      </c>
      <c r="AJ1339" s="8">
        <v>0.42899999999999999</v>
      </c>
      <c r="AK1339" s="13">
        <f t="shared" si="178"/>
        <v>0.57682804878048777</v>
      </c>
      <c r="AL1339" s="13">
        <f t="shared" si="179"/>
        <v>-5.3994773519163708E-3</v>
      </c>
      <c r="AM1339" s="14">
        <f t="shared" si="180"/>
        <v>-0.22677804878048491</v>
      </c>
    </row>
    <row r="1340" spans="1:39" x14ac:dyDescent="0.2">
      <c r="A1340" s="8"/>
      <c r="B1340" s="8" t="s">
        <v>464</v>
      </c>
      <c r="C1340" s="8" t="s">
        <v>491</v>
      </c>
      <c r="D1340" s="9">
        <v>45</v>
      </c>
      <c r="E1340" s="10" t="s">
        <v>28</v>
      </c>
      <c r="F1340" s="10" t="s">
        <v>411</v>
      </c>
      <c r="G1340" s="10" t="s">
        <v>411</v>
      </c>
      <c r="H1340" s="11">
        <v>0.52700000000000002</v>
      </c>
      <c r="I1340" s="9">
        <v>82</v>
      </c>
      <c r="J1340" s="9">
        <v>46</v>
      </c>
      <c r="K1340" s="9">
        <v>22</v>
      </c>
      <c r="L1340" s="9">
        <v>8</v>
      </c>
      <c r="M1340" s="9">
        <v>6</v>
      </c>
      <c r="N1340" s="9">
        <f t="shared" si="176"/>
        <v>106</v>
      </c>
      <c r="O1340" s="12">
        <f t="shared" si="177"/>
        <v>0.64634146341463417</v>
      </c>
      <c r="P1340" s="9" t="s">
        <v>30</v>
      </c>
      <c r="Q1340" s="9">
        <v>23</v>
      </c>
      <c r="R1340" s="9">
        <v>16</v>
      </c>
      <c r="S1340" s="9">
        <v>7</v>
      </c>
      <c r="T1340" s="9">
        <v>0</v>
      </c>
      <c r="U1340" s="9">
        <v>0.69600000000000006</v>
      </c>
      <c r="V1340" s="8" t="s">
        <v>257</v>
      </c>
      <c r="W1340" s="11">
        <v>0.52700000000000002</v>
      </c>
      <c r="X1340" s="8">
        <v>82</v>
      </c>
      <c r="Y1340" s="8">
        <v>36</v>
      </c>
      <c r="Z1340" s="8">
        <v>25</v>
      </c>
      <c r="AA1340" s="8">
        <v>16</v>
      </c>
      <c r="AB1340" s="8">
        <v>5</v>
      </c>
      <c r="AC1340" s="9">
        <f t="shared" ref="AC1340:AC1403" si="181">2*Y1340+AA1340+AB1340</f>
        <v>93</v>
      </c>
      <c r="AD1340" s="12">
        <f t="shared" ref="AD1340:AD1403" si="182">AC1340/SUM(Y1340:AB1340)/2</f>
        <v>0.56707317073170727</v>
      </c>
      <c r="AE1340" s="9" t="s">
        <v>30</v>
      </c>
      <c r="AF1340" s="8">
        <v>11</v>
      </c>
      <c r="AG1340" s="8">
        <v>5</v>
      </c>
      <c r="AH1340" s="8">
        <v>6</v>
      </c>
      <c r="AI1340" s="8">
        <v>0</v>
      </c>
      <c r="AJ1340" s="8">
        <v>0.45500000000000002</v>
      </c>
      <c r="AK1340" s="13">
        <f t="shared" si="178"/>
        <v>0.5530475609756097</v>
      </c>
      <c r="AL1340" s="13">
        <f t="shared" si="179"/>
        <v>9.3293902439024468E-2</v>
      </c>
      <c r="AM1340" s="14">
        <f t="shared" si="180"/>
        <v>15.300200000000004</v>
      </c>
    </row>
    <row r="1341" spans="1:39" x14ac:dyDescent="0.2">
      <c r="A1341" s="8"/>
      <c r="B1341" s="8" t="s">
        <v>296</v>
      </c>
      <c r="C1341" s="8" t="s">
        <v>491</v>
      </c>
      <c r="D1341" s="9">
        <v>61</v>
      </c>
      <c r="E1341" s="10" t="s">
        <v>28</v>
      </c>
      <c r="F1341" s="10" t="s">
        <v>41</v>
      </c>
      <c r="G1341" s="10" t="s">
        <v>41</v>
      </c>
      <c r="H1341" s="11">
        <v>0.52700000000000002</v>
      </c>
      <c r="I1341" s="9">
        <v>82</v>
      </c>
      <c r="J1341" s="9">
        <v>45</v>
      </c>
      <c r="K1341" s="9">
        <v>24</v>
      </c>
      <c r="L1341" s="9">
        <v>10</v>
      </c>
      <c r="M1341" s="9">
        <v>3</v>
      </c>
      <c r="N1341" s="9">
        <f t="shared" si="176"/>
        <v>103</v>
      </c>
      <c r="O1341" s="12">
        <f t="shared" si="177"/>
        <v>0.62804878048780488</v>
      </c>
      <c r="P1341" s="9" t="s">
        <v>43</v>
      </c>
      <c r="Q1341" s="9">
        <v>13</v>
      </c>
      <c r="R1341" s="9">
        <v>6</v>
      </c>
      <c r="S1341" s="9">
        <v>7</v>
      </c>
      <c r="T1341" s="9">
        <v>0</v>
      </c>
      <c r="U1341" s="9">
        <v>0.46200000000000002</v>
      </c>
      <c r="V1341" s="8"/>
      <c r="W1341" s="11">
        <v>0.52700000000000002</v>
      </c>
      <c r="X1341" s="8">
        <v>82</v>
      </c>
      <c r="Y1341" s="8">
        <v>44</v>
      </c>
      <c r="Z1341" s="8">
        <v>28</v>
      </c>
      <c r="AA1341" s="8">
        <v>7</v>
      </c>
      <c r="AB1341" s="8">
        <v>3</v>
      </c>
      <c r="AC1341" s="9">
        <f t="shared" si="181"/>
        <v>98</v>
      </c>
      <c r="AD1341" s="12">
        <f t="shared" si="182"/>
        <v>0.59756097560975607</v>
      </c>
      <c r="AE1341" s="9" t="s">
        <v>43</v>
      </c>
      <c r="AF1341" s="8">
        <v>7</v>
      </c>
      <c r="AG1341" s="8">
        <v>3</v>
      </c>
      <c r="AH1341" s="8">
        <v>4</v>
      </c>
      <c r="AI1341" s="8">
        <v>0</v>
      </c>
      <c r="AJ1341" s="8">
        <v>0.42899999999999999</v>
      </c>
      <c r="AK1341" s="13">
        <f t="shared" si="178"/>
        <v>0.57286463414634148</v>
      </c>
      <c r="AL1341" s="13">
        <f t="shared" si="179"/>
        <v>5.5184146341463403E-2</v>
      </c>
      <c r="AM1341" s="14">
        <f t="shared" si="180"/>
        <v>9.0502000000000038</v>
      </c>
    </row>
    <row r="1342" spans="1:39" x14ac:dyDescent="0.2">
      <c r="A1342" s="8"/>
      <c r="B1342" s="8" t="s">
        <v>424</v>
      </c>
      <c r="C1342" s="8" t="s">
        <v>491</v>
      </c>
      <c r="D1342" s="9">
        <v>42</v>
      </c>
      <c r="E1342" s="10" t="s">
        <v>28</v>
      </c>
      <c r="F1342" s="10" t="s">
        <v>233</v>
      </c>
      <c r="G1342" s="10" t="s">
        <v>233</v>
      </c>
      <c r="H1342" s="11">
        <v>0.52700000000000002</v>
      </c>
      <c r="I1342" s="9">
        <v>82</v>
      </c>
      <c r="J1342" s="9">
        <v>43</v>
      </c>
      <c r="K1342" s="9">
        <v>24</v>
      </c>
      <c r="L1342" s="9">
        <v>10</v>
      </c>
      <c r="M1342" s="9">
        <v>5</v>
      </c>
      <c r="N1342" s="9">
        <f t="shared" si="176"/>
        <v>101</v>
      </c>
      <c r="O1342" s="12">
        <f t="shared" si="177"/>
        <v>0.61585365853658536</v>
      </c>
      <c r="P1342" s="9" t="s">
        <v>30</v>
      </c>
      <c r="Q1342" s="9">
        <v>7</v>
      </c>
      <c r="R1342" s="9">
        <v>3</v>
      </c>
      <c r="S1342" s="9">
        <v>4</v>
      </c>
      <c r="T1342" s="9">
        <v>0</v>
      </c>
      <c r="U1342" s="9">
        <v>0.42899999999999999</v>
      </c>
      <c r="V1342" s="8"/>
      <c r="W1342" s="11">
        <v>0.52700000000000002</v>
      </c>
      <c r="X1342" s="8">
        <v>82</v>
      </c>
      <c r="Y1342" s="8">
        <v>45</v>
      </c>
      <c r="Z1342" s="8">
        <v>23</v>
      </c>
      <c r="AA1342" s="8">
        <v>13</v>
      </c>
      <c r="AB1342" s="8">
        <v>1</v>
      </c>
      <c r="AC1342" s="9">
        <f t="shared" si="181"/>
        <v>104</v>
      </c>
      <c r="AD1342" s="12">
        <f t="shared" si="182"/>
        <v>0.63414634146341464</v>
      </c>
      <c r="AE1342" s="9" t="s">
        <v>43</v>
      </c>
      <c r="AF1342" s="8">
        <v>14</v>
      </c>
      <c r="AG1342" s="8">
        <v>7</v>
      </c>
      <c r="AH1342" s="8">
        <v>7</v>
      </c>
      <c r="AI1342" s="8">
        <v>0</v>
      </c>
      <c r="AJ1342" s="8">
        <v>0.5</v>
      </c>
      <c r="AK1342" s="13">
        <f t="shared" si="178"/>
        <v>0.59664512195121955</v>
      </c>
      <c r="AL1342" s="13">
        <f t="shared" si="179"/>
        <v>1.920853658536581E-2</v>
      </c>
      <c r="AM1342" s="14">
        <f t="shared" si="180"/>
        <v>3.1501999999999981</v>
      </c>
    </row>
    <row r="1343" spans="1:39" x14ac:dyDescent="0.2">
      <c r="A1343" s="8"/>
      <c r="B1343" s="8" t="s">
        <v>490</v>
      </c>
      <c r="C1343" s="8" t="s">
        <v>491</v>
      </c>
      <c r="D1343" s="9">
        <v>38</v>
      </c>
      <c r="E1343" s="10" t="s">
        <v>28</v>
      </c>
      <c r="F1343" s="10" t="s">
        <v>267</v>
      </c>
      <c r="G1343" s="10" t="s">
        <v>267</v>
      </c>
      <c r="H1343" s="11">
        <v>0.52700000000000002</v>
      </c>
      <c r="I1343" s="9">
        <v>28</v>
      </c>
      <c r="J1343" s="9">
        <v>8</v>
      </c>
      <c r="K1343" s="9">
        <v>18</v>
      </c>
      <c r="L1343" s="9">
        <v>1</v>
      </c>
      <c r="M1343" s="9">
        <v>1</v>
      </c>
      <c r="N1343" s="9">
        <f t="shared" si="176"/>
        <v>18</v>
      </c>
      <c r="O1343" s="12">
        <f t="shared" si="177"/>
        <v>0.32142857142857145</v>
      </c>
      <c r="P1343" s="9" t="s">
        <v>72</v>
      </c>
      <c r="Q1343" s="9"/>
      <c r="R1343" s="9"/>
      <c r="S1343" s="9"/>
      <c r="T1343" s="9"/>
      <c r="U1343" s="9"/>
      <c r="V1343" s="8"/>
      <c r="W1343" s="11">
        <v>0.52700000000000002</v>
      </c>
      <c r="X1343" s="8">
        <v>82</v>
      </c>
      <c r="Y1343" s="8">
        <v>39</v>
      </c>
      <c r="Z1343" s="8">
        <v>29</v>
      </c>
      <c r="AA1343" s="8">
        <v>8</v>
      </c>
      <c r="AB1343" s="8">
        <v>6</v>
      </c>
      <c r="AC1343" s="9">
        <f t="shared" si="181"/>
        <v>92</v>
      </c>
      <c r="AD1343" s="12">
        <f t="shared" si="182"/>
        <v>0.56097560975609762</v>
      </c>
      <c r="AE1343" s="9" t="s">
        <v>43</v>
      </c>
      <c r="AF1343" s="8">
        <v>6</v>
      </c>
      <c r="AG1343" s="8">
        <v>2</v>
      </c>
      <c r="AH1343" s="8">
        <v>4</v>
      </c>
      <c r="AI1343" s="8">
        <v>0</v>
      </c>
      <c r="AJ1343" s="8">
        <v>0.33300000000000002</v>
      </c>
      <c r="AK1343" s="13">
        <f t="shared" si="178"/>
        <v>0.54908414634146341</v>
      </c>
      <c r="AL1343" s="13">
        <f t="shared" si="179"/>
        <v>-0.22765557491289196</v>
      </c>
      <c r="AM1343" s="14">
        <f t="shared" si="180"/>
        <v>-12.74871219512195</v>
      </c>
    </row>
    <row r="1344" spans="1:39" x14ac:dyDescent="0.2">
      <c r="A1344" s="8"/>
      <c r="B1344" s="8" t="s">
        <v>498</v>
      </c>
      <c r="C1344" s="8" t="s">
        <v>491</v>
      </c>
      <c r="D1344" s="9">
        <v>46</v>
      </c>
      <c r="E1344" s="10" t="s">
        <v>28</v>
      </c>
      <c r="F1344" s="10" t="s">
        <v>267</v>
      </c>
      <c r="G1344" s="10" t="s">
        <v>267</v>
      </c>
      <c r="H1344" s="11">
        <v>0.52700000000000002</v>
      </c>
      <c r="I1344" s="9">
        <v>54</v>
      </c>
      <c r="J1344" s="9">
        <v>15</v>
      </c>
      <c r="K1344" s="9">
        <v>27</v>
      </c>
      <c r="L1344" s="9">
        <v>9</v>
      </c>
      <c r="M1344" s="9">
        <v>3</v>
      </c>
      <c r="N1344" s="9">
        <f t="shared" si="176"/>
        <v>42</v>
      </c>
      <c r="O1344" s="12">
        <f t="shared" si="177"/>
        <v>0.3888888888888889</v>
      </c>
      <c r="P1344" s="9" t="s">
        <v>72</v>
      </c>
      <c r="Q1344" s="9"/>
      <c r="R1344" s="9"/>
      <c r="S1344" s="9"/>
      <c r="T1344" s="9"/>
      <c r="U1344" s="9"/>
      <c r="V1344" s="8"/>
      <c r="W1344" s="11">
        <v>0.52700000000000002</v>
      </c>
      <c r="X1344" s="8">
        <v>82</v>
      </c>
      <c r="Y1344" s="8">
        <v>39</v>
      </c>
      <c r="Z1344" s="8">
        <v>29</v>
      </c>
      <c r="AA1344" s="8">
        <v>8</v>
      </c>
      <c r="AB1344" s="8">
        <v>6</v>
      </c>
      <c r="AC1344" s="9">
        <f t="shared" si="181"/>
        <v>92</v>
      </c>
      <c r="AD1344" s="12">
        <f t="shared" si="182"/>
        <v>0.56097560975609762</v>
      </c>
      <c r="AE1344" s="9" t="s">
        <v>43</v>
      </c>
      <c r="AF1344" s="8">
        <v>6</v>
      </c>
      <c r="AG1344" s="8">
        <v>2</v>
      </c>
      <c r="AH1344" s="8">
        <v>4</v>
      </c>
      <c r="AI1344" s="8">
        <v>0</v>
      </c>
      <c r="AJ1344" s="8">
        <v>0.33300000000000002</v>
      </c>
      <c r="AK1344" s="13">
        <f t="shared" si="178"/>
        <v>0.54908414634146341</v>
      </c>
      <c r="AL1344" s="13">
        <f t="shared" si="179"/>
        <v>-0.16019525745257451</v>
      </c>
      <c r="AM1344" s="14">
        <f t="shared" si="180"/>
        <v>-17.301087804878051</v>
      </c>
    </row>
    <row r="1345" spans="1:39" x14ac:dyDescent="0.2">
      <c r="A1345" s="8"/>
      <c r="B1345" s="8" t="s">
        <v>452</v>
      </c>
      <c r="C1345" s="8" t="s">
        <v>499</v>
      </c>
      <c r="D1345" s="9">
        <v>45</v>
      </c>
      <c r="E1345" s="10" t="s">
        <v>28</v>
      </c>
      <c r="F1345" s="10" t="s">
        <v>460</v>
      </c>
      <c r="G1345" s="10" t="s">
        <v>461</v>
      </c>
      <c r="H1345" s="11">
        <v>0.55800000000000005</v>
      </c>
      <c r="I1345" s="9">
        <v>82</v>
      </c>
      <c r="J1345" s="9">
        <v>41</v>
      </c>
      <c r="K1345" s="9">
        <v>33</v>
      </c>
      <c r="L1345" s="9"/>
      <c r="M1345" s="9">
        <v>8</v>
      </c>
      <c r="N1345" s="9">
        <f t="shared" si="176"/>
        <v>90</v>
      </c>
      <c r="O1345" s="12">
        <f t="shared" si="177"/>
        <v>0.54878048780487809</v>
      </c>
      <c r="P1345" s="9" t="s">
        <v>39</v>
      </c>
      <c r="Q1345" s="9"/>
      <c r="R1345" s="9"/>
      <c r="S1345" s="9"/>
      <c r="T1345" s="9"/>
      <c r="U1345" s="9"/>
      <c r="V1345" s="8"/>
      <c r="W1345" s="11">
        <v>0.52700000000000002</v>
      </c>
      <c r="X1345" s="8">
        <v>82</v>
      </c>
      <c r="Y1345" s="8">
        <v>33</v>
      </c>
      <c r="Z1345" s="8">
        <v>37</v>
      </c>
      <c r="AA1345" s="8">
        <v>8</v>
      </c>
      <c r="AB1345" s="8">
        <v>4</v>
      </c>
      <c r="AC1345" s="9">
        <f t="shared" si="181"/>
        <v>78</v>
      </c>
      <c r="AD1345" s="12">
        <f t="shared" si="182"/>
        <v>0.47560975609756095</v>
      </c>
      <c r="AE1345" s="9" t="s">
        <v>43</v>
      </c>
      <c r="AF1345" s="8"/>
      <c r="AG1345" s="8"/>
      <c r="AH1345" s="8"/>
      <c r="AI1345" s="8"/>
      <c r="AJ1345" s="8"/>
      <c r="AK1345" s="13">
        <f t="shared" si="178"/>
        <v>0.52263142037302723</v>
      </c>
      <c r="AL1345" s="13">
        <f t="shared" si="179"/>
        <v>2.6149067431850859E-2</v>
      </c>
      <c r="AM1345" s="14">
        <f t="shared" si="180"/>
        <v>4.2884470588235359</v>
      </c>
    </row>
    <row r="1346" spans="1:39" x14ac:dyDescent="0.2">
      <c r="A1346" s="8"/>
      <c r="B1346" s="8" t="s">
        <v>492</v>
      </c>
      <c r="C1346" s="8" t="s">
        <v>499</v>
      </c>
      <c r="D1346" s="9">
        <v>37</v>
      </c>
      <c r="E1346" s="10" t="s">
        <v>28</v>
      </c>
      <c r="F1346" s="10" t="s">
        <v>68</v>
      </c>
      <c r="G1346" s="10" t="s">
        <v>68</v>
      </c>
      <c r="H1346" s="11">
        <v>0.55800000000000005</v>
      </c>
      <c r="I1346" s="9">
        <v>82</v>
      </c>
      <c r="J1346" s="9">
        <v>29</v>
      </c>
      <c r="K1346" s="9">
        <v>37</v>
      </c>
      <c r="L1346" s="9"/>
      <c r="M1346" s="9">
        <v>16</v>
      </c>
      <c r="N1346" s="9">
        <f t="shared" si="176"/>
        <v>74</v>
      </c>
      <c r="O1346" s="12">
        <f t="shared" si="177"/>
        <v>0.45121951219512196</v>
      </c>
      <c r="P1346" s="9" t="s">
        <v>72</v>
      </c>
      <c r="Q1346" s="9"/>
      <c r="R1346" s="9"/>
      <c r="S1346" s="9"/>
      <c r="T1346" s="9"/>
      <c r="U1346" s="9"/>
      <c r="V1346" s="8"/>
      <c r="W1346" s="11">
        <v>0.52700000000000002</v>
      </c>
      <c r="X1346" s="8">
        <v>82</v>
      </c>
      <c r="Y1346" s="8">
        <v>41</v>
      </c>
      <c r="Z1346" s="8">
        <v>19</v>
      </c>
      <c r="AA1346" s="8">
        <v>15</v>
      </c>
      <c r="AB1346" s="8">
        <v>7</v>
      </c>
      <c r="AC1346" s="9">
        <f t="shared" si="181"/>
        <v>104</v>
      </c>
      <c r="AD1346" s="12">
        <f t="shared" si="182"/>
        <v>0.63414634146341464</v>
      </c>
      <c r="AE1346" s="9" t="s">
        <v>30</v>
      </c>
      <c r="AF1346" s="8"/>
      <c r="AG1346" s="8"/>
      <c r="AH1346" s="8"/>
      <c r="AI1346" s="8"/>
      <c r="AJ1346" s="8"/>
      <c r="AK1346" s="13">
        <f t="shared" si="178"/>
        <v>0.63174189383070301</v>
      </c>
      <c r="AL1346" s="13">
        <f t="shared" si="179"/>
        <v>-0.18052238163558104</v>
      </c>
      <c r="AM1346" s="14">
        <f t="shared" si="180"/>
        <v>-29.605670588235299</v>
      </c>
    </row>
    <row r="1347" spans="1:39" x14ac:dyDescent="0.2">
      <c r="A1347" s="8"/>
      <c r="B1347" s="8" t="s">
        <v>445</v>
      </c>
      <c r="C1347" s="8" t="s">
        <v>499</v>
      </c>
      <c r="D1347" s="9">
        <v>45</v>
      </c>
      <c r="E1347" s="10" t="s">
        <v>28</v>
      </c>
      <c r="F1347" s="10" t="s">
        <v>225</v>
      </c>
      <c r="G1347" s="10" t="s">
        <v>225</v>
      </c>
      <c r="H1347" s="11">
        <v>0.55800000000000005</v>
      </c>
      <c r="I1347" s="9">
        <v>82</v>
      </c>
      <c r="J1347" s="9">
        <v>52</v>
      </c>
      <c r="K1347" s="9">
        <v>24</v>
      </c>
      <c r="L1347" s="9"/>
      <c r="M1347" s="9">
        <v>6</v>
      </c>
      <c r="N1347" s="9">
        <f t="shared" ref="N1347:N1410" si="183">2*J1347+L1347+M1347</f>
        <v>110</v>
      </c>
      <c r="O1347" s="12">
        <f t="shared" ref="O1347:O1410" si="184">N1347/SUM(J1347:M1347)/2</f>
        <v>0.67073170731707321</v>
      </c>
      <c r="P1347" s="9" t="s">
        <v>43</v>
      </c>
      <c r="Q1347" s="9">
        <v>18</v>
      </c>
      <c r="R1347" s="9">
        <v>11</v>
      </c>
      <c r="S1347" s="9">
        <v>7</v>
      </c>
      <c r="T1347" s="9">
        <v>0</v>
      </c>
      <c r="U1347" s="9">
        <v>0.61099999999999999</v>
      </c>
      <c r="V1347" s="8" t="s">
        <v>99</v>
      </c>
      <c r="W1347" s="11">
        <v>0.52700000000000002</v>
      </c>
      <c r="X1347" s="8">
        <v>82</v>
      </c>
      <c r="Y1347" s="8">
        <v>37</v>
      </c>
      <c r="Z1347" s="8">
        <v>34</v>
      </c>
      <c r="AA1347" s="8">
        <v>7</v>
      </c>
      <c r="AB1347" s="8">
        <v>4</v>
      </c>
      <c r="AC1347" s="9">
        <f t="shared" si="181"/>
        <v>85</v>
      </c>
      <c r="AD1347" s="12">
        <f t="shared" si="182"/>
        <v>0.51829268292682928</v>
      </c>
      <c r="AE1347" s="9" t="s">
        <v>72</v>
      </c>
      <c r="AF1347" s="8"/>
      <c r="AG1347" s="8"/>
      <c r="AH1347" s="8"/>
      <c r="AI1347" s="8"/>
      <c r="AJ1347" s="8"/>
      <c r="AK1347" s="13">
        <f t="shared" ref="AK1347:AK1410" si="185">IF(X1347&lt;&gt;" ",(AD1347-$AO$1*(AD1347-W1347))*(H1347/W1347),$AO$2)</f>
        <v>0.55200731707317074</v>
      </c>
      <c r="AL1347" s="13">
        <f t="shared" ref="AL1347:AL1410" si="186">O1347-AK1347</f>
        <v>0.11872439024390247</v>
      </c>
      <c r="AM1347" s="14">
        <f t="shared" ref="AM1347:AM1410" si="187">N1347-AK1347*I1347*2</f>
        <v>19.470799999999997</v>
      </c>
    </row>
    <row r="1348" spans="1:39" x14ac:dyDescent="0.2">
      <c r="A1348" s="8"/>
      <c r="B1348" s="8" t="s">
        <v>479</v>
      </c>
      <c r="C1348" s="8" t="s">
        <v>499</v>
      </c>
      <c r="D1348" s="9">
        <v>41</v>
      </c>
      <c r="E1348" s="10" t="s">
        <v>28</v>
      </c>
      <c r="F1348" s="10" t="s">
        <v>305</v>
      </c>
      <c r="G1348" s="10" t="s">
        <v>305</v>
      </c>
      <c r="H1348" s="11">
        <v>0.55800000000000005</v>
      </c>
      <c r="I1348" s="9">
        <v>82</v>
      </c>
      <c r="J1348" s="9">
        <v>52</v>
      </c>
      <c r="K1348" s="9">
        <v>22</v>
      </c>
      <c r="L1348" s="9"/>
      <c r="M1348" s="9">
        <v>8</v>
      </c>
      <c r="N1348" s="9">
        <f t="shared" si="183"/>
        <v>112</v>
      </c>
      <c r="O1348" s="12">
        <f t="shared" si="184"/>
        <v>0.68292682926829273</v>
      </c>
      <c r="P1348" s="9" t="s">
        <v>30</v>
      </c>
      <c r="Q1348" s="9">
        <v>25</v>
      </c>
      <c r="R1348" s="9">
        <v>16</v>
      </c>
      <c r="S1348" s="9">
        <v>9</v>
      </c>
      <c r="T1348" s="9">
        <v>0</v>
      </c>
      <c r="U1348" s="9">
        <v>0.64</v>
      </c>
      <c r="V1348" s="8" t="s">
        <v>44</v>
      </c>
      <c r="W1348" s="11">
        <v>0.52700000000000002</v>
      </c>
      <c r="X1348" s="8">
        <v>82</v>
      </c>
      <c r="Y1348" s="8">
        <v>28</v>
      </c>
      <c r="Z1348" s="8">
        <v>34</v>
      </c>
      <c r="AA1348" s="8">
        <v>14</v>
      </c>
      <c r="AB1348" s="8">
        <v>6</v>
      </c>
      <c r="AC1348" s="9">
        <f t="shared" si="181"/>
        <v>76</v>
      </c>
      <c r="AD1348" s="12">
        <f t="shared" si="182"/>
        <v>0.46341463414634149</v>
      </c>
      <c r="AE1348" s="9" t="s">
        <v>39</v>
      </c>
      <c r="AF1348" s="8"/>
      <c r="AG1348" s="8"/>
      <c r="AH1348" s="8"/>
      <c r="AI1348" s="8"/>
      <c r="AJ1348" s="8"/>
      <c r="AK1348" s="13">
        <f t="shared" si="185"/>
        <v>0.51423830703012918</v>
      </c>
      <c r="AL1348" s="13">
        <f t="shared" si="186"/>
        <v>0.16868852223816355</v>
      </c>
      <c r="AM1348" s="14">
        <f t="shared" si="187"/>
        <v>27.664917647058815</v>
      </c>
    </row>
    <row r="1349" spans="1:39" x14ac:dyDescent="0.2">
      <c r="A1349" s="8"/>
      <c r="B1349" s="8" t="s">
        <v>493</v>
      </c>
      <c r="C1349" s="8" t="s">
        <v>499</v>
      </c>
      <c r="D1349" s="9">
        <v>42</v>
      </c>
      <c r="E1349" s="10" t="s">
        <v>28</v>
      </c>
      <c r="F1349" s="10" t="s">
        <v>468</v>
      </c>
      <c r="G1349" s="10" t="s">
        <v>468</v>
      </c>
      <c r="H1349" s="11">
        <v>0.55800000000000005</v>
      </c>
      <c r="I1349" s="9">
        <v>82</v>
      </c>
      <c r="J1349" s="9">
        <v>35</v>
      </c>
      <c r="K1349" s="9">
        <v>43</v>
      </c>
      <c r="L1349" s="9"/>
      <c r="M1349" s="9">
        <v>4</v>
      </c>
      <c r="N1349" s="9">
        <f t="shared" si="183"/>
        <v>74</v>
      </c>
      <c r="O1349" s="12">
        <f t="shared" si="184"/>
        <v>0.45121951219512196</v>
      </c>
      <c r="P1349" s="9" t="s">
        <v>39</v>
      </c>
      <c r="Q1349" s="9"/>
      <c r="R1349" s="9"/>
      <c r="S1349" s="9"/>
      <c r="T1349" s="9"/>
      <c r="U1349" s="9"/>
      <c r="V1349" s="8"/>
      <c r="W1349" s="11">
        <v>0.52700000000000002</v>
      </c>
      <c r="X1349" s="8">
        <v>82</v>
      </c>
      <c r="Y1349" s="8">
        <v>25</v>
      </c>
      <c r="Z1349" s="8">
        <v>45</v>
      </c>
      <c r="AA1349" s="8">
        <v>8</v>
      </c>
      <c r="AB1349" s="8">
        <v>4</v>
      </c>
      <c r="AC1349" s="9">
        <f t="shared" si="181"/>
        <v>62</v>
      </c>
      <c r="AD1349" s="12">
        <f t="shared" si="182"/>
        <v>0.37804878048780488</v>
      </c>
      <c r="AE1349" s="9" t="s">
        <v>35</v>
      </c>
      <c r="AF1349" s="8"/>
      <c r="AG1349" s="8"/>
      <c r="AH1349" s="8"/>
      <c r="AI1349" s="8"/>
      <c r="AJ1349" s="8"/>
      <c r="AK1349" s="13">
        <f t="shared" si="185"/>
        <v>0.45548651362984216</v>
      </c>
      <c r="AL1349" s="13">
        <f t="shared" si="186"/>
        <v>-4.2670014347201968E-3</v>
      </c>
      <c r="AM1349" s="14">
        <f t="shared" si="187"/>
        <v>-0.69978823529410761</v>
      </c>
    </row>
    <row r="1350" spans="1:39" x14ac:dyDescent="0.2">
      <c r="A1350" s="8"/>
      <c r="B1350" s="8" t="s">
        <v>406</v>
      </c>
      <c r="C1350" s="8" t="s">
        <v>499</v>
      </c>
      <c r="D1350" s="9">
        <v>47</v>
      </c>
      <c r="E1350" s="10" t="s">
        <v>28</v>
      </c>
      <c r="F1350" s="10" t="s">
        <v>240</v>
      </c>
      <c r="G1350" s="10" t="s">
        <v>240</v>
      </c>
      <c r="H1350" s="11">
        <v>0.55800000000000005</v>
      </c>
      <c r="I1350" s="9">
        <v>82</v>
      </c>
      <c r="J1350" s="9">
        <v>46</v>
      </c>
      <c r="K1350" s="9">
        <v>25</v>
      </c>
      <c r="L1350" s="9"/>
      <c r="M1350" s="9">
        <v>11</v>
      </c>
      <c r="N1350" s="9">
        <f t="shared" si="183"/>
        <v>103</v>
      </c>
      <c r="O1350" s="12">
        <f t="shared" si="184"/>
        <v>0.62804878048780488</v>
      </c>
      <c r="P1350" s="9" t="s">
        <v>30</v>
      </c>
      <c r="Q1350" s="9">
        <v>7</v>
      </c>
      <c r="R1350" s="9">
        <v>3</v>
      </c>
      <c r="S1350" s="9">
        <v>4</v>
      </c>
      <c r="T1350" s="9">
        <v>0</v>
      </c>
      <c r="U1350" s="9">
        <v>0.42899999999999999</v>
      </c>
      <c r="V1350" s="8"/>
      <c r="W1350" s="11">
        <v>0.52700000000000002</v>
      </c>
      <c r="X1350" s="8">
        <v>82</v>
      </c>
      <c r="Y1350" s="8">
        <v>42</v>
      </c>
      <c r="Z1350" s="8">
        <v>30</v>
      </c>
      <c r="AA1350" s="8">
        <v>7</v>
      </c>
      <c r="AB1350" s="8">
        <v>3</v>
      </c>
      <c r="AC1350" s="9">
        <f t="shared" si="181"/>
        <v>94</v>
      </c>
      <c r="AD1350" s="12">
        <f t="shared" si="182"/>
        <v>0.57317073170731703</v>
      </c>
      <c r="AE1350" s="9" t="s">
        <v>39</v>
      </c>
      <c r="AF1350" s="8">
        <v>26</v>
      </c>
      <c r="AG1350" s="8">
        <v>15</v>
      </c>
      <c r="AH1350" s="8">
        <v>11</v>
      </c>
      <c r="AI1350" s="8">
        <v>0</v>
      </c>
      <c r="AJ1350" s="8">
        <v>0.57699999999999996</v>
      </c>
      <c r="AK1350" s="13">
        <f t="shared" si="185"/>
        <v>0.58977632711621231</v>
      </c>
      <c r="AL1350" s="13">
        <f t="shared" si="186"/>
        <v>3.8272453371592574E-2</v>
      </c>
      <c r="AM1350" s="14">
        <f t="shared" si="187"/>
        <v>6.2766823529411795</v>
      </c>
    </row>
    <row r="1351" spans="1:39" x14ac:dyDescent="0.2">
      <c r="A1351" s="8"/>
      <c r="B1351" s="8" t="s">
        <v>500</v>
      </c>
      <c r="C1351" s="8" t="s">
        <v>499</v>
      </c>
      <c r="D1351" s="9">
        <v>40</v>
      </c>
      <c r="E1351" s="10" t="s">
        <v>28</v>
      </c>
      <c r="F1351" s="10" t="s">
        <v>84</v>
      </c>
      <c r="G1351" s="10" t="s">
        <v>84</v>
      </c>
      <c r="H1351" s="11">
        <v>0.55800000000000005</v>
      </c>
      <c r="I1351" s="9">
        <v>82</v>
      </c>
      <c r="J1351" s="9">
        <v>26</v>
      </c>
      <c r="K1351" s="9">
        <v>43</v>
      </c>
      <c r="L1351" s="9"/>
      <c r="M1351" s="9">
        <v>13</v>
      </c>
      <c r="N1351" s="9">
        <f t="shared" si="183"/>
        <v>65</v>
      </c>
      <c r="O1351" s="12">
        <f t="shared" si="184"/>
        <v>0.39634146341463417</v>
      </c>
      <c r="P1351" s="9" t="s">
        <v>35</v>
      </c>
      <c r="Q1351" s="9"/>
      <c r="R1351" s="9"/>
      <c r="S1351" s="9"/>
      <c r="T1351" s="9"/>
      <c r="U1351" s="9"/>
      <c r="V1351" s="8"/>
      <c r="W1351" s="11">
        <v>0.52700000000000002</v>
      </c>
      <c r="X1351" s="8">
        <v>82</v>
      </c>
      <c r="Y1351" s="8">
        <v>20</v>
      </c>
      <c r="Z1351" s="8">
        <v>43</v>
      </c>
      <c r="AA1351" s="8">
        <v>11</v>
      </c>
      <c r="AB1351" s="8">
        <v>8</v>
      </c>
      <c r="AC1351" s="9">
        <f t="shared" si="181"/>
        <v>59</v>
      </c>
      <c r="AD1351" s="12">
        <f t="shared" si="182"/>
        <v>0.3597560975609756</v>
      </c>
      <c r="AE1351" s="9" t="s">
        <v>72</v>
      </c>
      <c r="AF1351" s="8"/>
      <c r="AG1351" s="8"/>
      <c r="AH1351" s="8"/>
      <c r="AI1351" s="8"/>
      <c r="AJ1351" s="8"/>
      <c r="AK1351" s="13">
        <f t="shared" si="185"/>
        <v>0.44289684361549497</v>
      </c>
      <c r="AL1351" s="13">
        <f t="shared" si="186"/>
        <v>-4.6555380200860808E-2</v>
      </c>
      <c r="AM1351" s="14">
        <f t="shared" si="187"/>
        <v>-7.6350823529411684</v>
      </c>
    </row>
    <row r="1352" spans="1:39" x14ac:dyDescent="0.2">
      <c r="A1352" s="8"/>
      <c r="B1352" s="8" t="s">
        <v>442</v>
      </c>
      <c r="C1352" s="8" t="s">
        <v>499</v>
      </c>
      <c r="D1352" s="9">
        <v>47</v>
      </c>
      <c r="E1352" s="10" t="s">
        <v>28</v>
      </c>
      <c r="F1352" s="10" t="s">
        <v>308</v>
      </c>
      <c r="G1352" s="10" t="s">
        <v>308</v>
      </c>
      <c r="H1352" s="11">
        <v>0.55800000000000005</v>
      </c>
      <c r="I1352" s="9">
        <v>82</v>
      </c>
      <c r="J1352" s="9">
        <v>43</v>
      </c>
      <c r="K1352" s="9">
        <v>30</v>
      </c>
      <c r="L1352" s="9"/>
      <c r="M1352" s="9">
        <v>9</v>
      </c>
      <c r="N1352" s="9">
        <f t="shared" si="183"/>
        <v>95</v>
      </c>
      <c r="O1352" s="12">
        <f t="shared" si="184"/>
        <v>0.57926829268292679</v>
      </c>
      <c r="P1352" s="9" t="s">
        <v>43</v>
      </c>
      <c r="Q1352" s="9">
        <v>9</v>
      </c>
      <c r="R1352" s="9">
        <v>4</v>
      </c>
      <c r="S1352" s="9">
        <v>5</v>
      </c>
      <c r="T1352" s="9">
        <v>0</v>
      </c>
      <c r="U1352" s="9">
        <v>0.44400000000000001</v>
      </c>
      <c r="V1352" s="8"/>
      <c r="W1352" s="11">
        <v>0.52700000000000002</v>
      </c>
      <c r="X1352" s="8">
        <v>82</v>
      </c>
      <c r="Y1352" s="8">
        <v>40</v>
      </c>
      <c r="Z1352" s="8">
        <v>22</v>
      </c>
      <c r="AA1352" s="8">
        <v>13</v>
      </c>
      <c r="AB1352" s="8">
        <v>7</v>
      </c>
      <c r="AC1352" s="9">
        <f t="shared" si="181"/>
        <v>100</v>
      </c>
      <c r="AD1352" s="12">
        <f t="shared" si="182"/>
        <v>0.6097560975609756</v>
      </c>
      <c r="AE1352" s="9" t="s">
        <v>43</v>
      </c>
      <c r="AF1352" s="8">
        <v>11</v>
      </c>
      <c r="AG1352" s="8">
        <v>6</v>
      </c>
      <c r="AH1352" s="8">
        <v>5</v>
      </c>
      <c r="AI1352" s="8">
        <v>0</v>
      </c>
      <c r="AJ1352" s="8">
        <v>0.54500000000000004</v>
      </c>
      <c r="AK1352" s="13">
        <f t="shared" si="185"/>
        <v>0.61495566714490679</v>
      </c>
      <c r="AL1352" s="13">
        <f t="shared" si="186"/>
        <v>-3.5687374461980004E-2</v>
      </c>
      <c r="AM1352" s="14">
        <f t="shared" si="187"/>
        <v>-5.8527294117647131</v>
      </c>
    </row>
    <row r="1353" spans="1:39" x14ac:dyDescent="0.2">
      <c r="A1353" s="8"/>
      <c r="B1353" s="8" t="s">
        <v>485</v>
      </c>
      <c r="C1353" s="8" t="s">
        <v>499</v>
      </c>
      <c r="D1353" s="9">
        <v>44</v>
      </c>
      <c r="E1353" s="10" t="s">
        <v>28</v>
      </c>
      <c r="F1353" s="10" t="s">
        <v>201</v>
      </c>
      <c r="G1353" s="10" t="s">
        <v>201</v>
      </c>
      <c r="H1353" s="11">
        <v>0.55800000000000005</v>
      </c>
      <c r="I1353" s="9">
        <v>82</v>
      </c>
      <c r="J1353" s="9">
        <v>53</v>
      </c>
      <c r="K1353" s="9">
        <v>23</v>
      </c>
      <c r="L1353" s="9"/>
      <c r="M1353" s="9">
        <v>6</v>
      </c>
      <c r="N1353" s="9">
        <f t="shared" si="183"/>
        <v>112</v>
      </c>
      <c r="O1353" s="12">
        <f t="shared" si="184"/>
        <v>0.68292682926829273</v>
      </c>
      <c r="P1353" s="9" t="s">
        <v>30</v>
      </c>
      <c r="Q1353" s="9">
        <v>5</v>
      </c>
      <c r="R1353" s="9">
        <v>1</v>
      </c>
      <c r="S1353" s="9">
        <v>4</v>
      </c>
      <c r="T1353" s="9">
        <v>0</v>
      </c>
      <c r="U1353" s="9">
        <v>0.2</v>
      </c>
      <c r="V1353" s="8"/>
      <c r="W1353" s="11">
        <v>0.52700000000000002</v>
      </c>
      <c r="X1353" s="8">
        <v>82</v>
      </c>
      <c r="Y1353" s="8">
        <v>41</v>
      </c>
      <c r="Z1353" s="8">
        <v>26</v>
      </c>
      <c r="AA1353" s="8">
        <v>13</v>
      </c>
      <c r="AB1353" s="8">
        <v>2</v>
      </c>
      <c r="AC1353" s="9">
        <f t="shared" si="181"/>
        <v>97</v>
      </c>
      <c r="AD1353" s="12">
        <f t="shared" si="182"/>
        <v>0.59146341463414631</v>
      </c>
      <c r="AE1353" s="9" t="s">
        <v>43</v>
      </c>
      <c r="AF1353" s="8">
        <v>5</v>
      </c>
      <c r="AG1353" s="8">
        <v>1</v>
      </c>
      <c r="AH1353" s="8">
        <v>4</v>
      </c>
      <c r="AI1353" s="8">
        <v>0</v>
      </c>
      <c r="AJ1353" s="8">
        <v>0.2</v>
      </c>
      <c r="AK1353" s="13">
        <f t="shared" si="185"/>
        <v>0.60236599713055949</v>
      </c>
      <c r="AL1353" s="13">
        <f t="shared" si="186"/>
        <v>8.056083213773324E-2</v>
      </c>
      <c r="AM1353" s="14">
        <f t="shared" si="187"/>
        <v>13.21197647058824</v>
      </c>
    </row>
    <row r="1354" spans="1:39" x14ac:dyDescent="0.2">
      <c r="A1354" s="8"/>
      <c r="B1354" s="8" t="s">
        <v>486</v>
      </c>
      <c r="C1354" s="8" t="s">
        <v>499</v>
      </c>
      <c r="D1354" s="9">
        <v>42</v>
      </c>
      <c r="E1354" s="10" t="s">
        <v>28</v>
      </c>
      <c r="F1354" s="10" t="s">
        <v>87</v>
      </c>
      <c r="G1354" s="10" t="s">
        <v>87</v>
      </c>
      <c r="H1354" s="11">
        <v>0.55800000000000005</v>
      </c>
      <c r="I1354" s="9">
        <v>82</v>
      </c>
      <c r="J1354" s="9">
        <v>58</v>
      </c>
      <c r="K1354" s="9">
        <v>16</v>
      </c>
      <c r="L1354" s="9"/>
      <c r="M1354" s="9">
        <v>8</v>
      </c>
      <c r="N1354" s="9">
        <f t="shared" si="183"/>
        <v>124</v>
      </c>
      <c r="O1354" s="12">
        <f t="shared" si="184"/>
        <v>0.75609756097560976</v>
      </c>
      <c r="P1354" s="9" t="s">
        <v>30</v>
      </c>
      <c r="Q1354" s="9">
        <v>6</v>
      </c>
      <c r="R1354" s="9">
        <v>2</v>
      </c>
      <c r="S1354" s="9">
        <v>4</v>
      </c>
      <c r="T1354" s="9">
        <v>0</v>
      </c>
      <c r="U1354" s="9">
        <v>0.33300000000000002</v>
      </c>
      <c r="V1354" s="8"/>
      <c r="W1354" s="11">
        <v>0.52700000000000002</v>
      </c>
      <c r="X1354" s="8">
        <v>82</v>
      </c>
      <c r="Y1354" s="8">
        <v>48</v>
      </c>
      <c r="Z1354" s="8">
        <v>21</v>
      </c>
      <c r="AA1354" s="8">
        <v>11</v>
      </c>
      <c r="AB1354" s="8">
        <v>2</v>
      </c>
      <c r="AC1354" s="9">
        <f t="shared" si="181"/>
        <v>109</v>
      </c>
      <c r="AD1354" s="12">
        <f t="shared" si="182"/>
        <v>0.66463414634146345</v>
      </c>
      <c r="AE1354" s="9" t="s">
        <v>30</v>
      </c>
      <c r="AF1354" s="8">
        <v>12</v>
      </c>
      <c r="AG1354" s="8">
        <v>6</v>
      </c>
      <c r="AH1354" s="8">
        <v>6</v>
      </c>
      <c r="AI1354" s="8">
        <v>0</v>
      </c>
      <c r="AJ1354" s="8">
        <v>0.5</v>
      </c>
      <c r="AK1354" s="13">
        <f t="shared" si="185"/>
        <v>0.65272467718794835</v>
      </c>
      <c r="AL1354" s="13">
        <f t="shared" si="186"/>
        <v>0.10337288378766141</v>
      </c>
      <c r="AM1354" s="14">
        <f t="shared" si="187"/>
        <v>16.953152941176469</v>
      </c>
    </row>
    <row r="1355" spans="1:39" x14ac:dyDescent="0.2">
      <c r="A1355" s="8"/>
      <c r="B1355" s="8" t="s">
        <v>471</v>
      </c>
      <c r="C1355" s="8" t="s">
        <v>499</v>
      </c>
      <c r="D1355" s="9">
        <v>47</v>
      </c>
      <c r="E1355" s="10" t="s">
        <v>28</v>
      </c>
      <c r="F1355" s="10" t="s">
        <v>303</v>
      </c>
      <c r="G1355" s="10" t="s">
        <v>303</v>
      </c>
      <c r="H1355" s="11">
        <v>0.55800000000000005</v>
      </c>
      <c r="I1355" s="9">
        <v>82</v>
      </c>
      <c r="J1355" s="9">
        <v>41</v>
      </c>
      <c r="K1355" s="9">
        <v>28</v>
      </c>
      <c r="L1355" s="9"/>
      <c r="M1355" s="9">
        <v>13</v>
      </c>
      <c r="N1355" s="9">
        <f t="shared" si="183"/>
        <v>95</v>
      </c>
      <c r="O1355" s="12">
        <f t="shared" si="184"/>
        <v>0.57926829268292679</v>
      </c>
      <c r="P1355" s="9" t="s">
        <v>39</v>
      </c>
      <c r="Q1355" s="9">
        <v>24</v>
      </c>
      <c r="R1355" s="9">
        <v>15</v>
      </c>
      <c r="S1355" s="9">
        <v>9</v>
      </c>
      <c r="T1355" s="9">
        <v>0</v>
      </c>
      <c r="U1355" s="9">
        <v>0.625</v>
      </c>
      <c r="V1355" s="8" t="s">
        <v>419</v>
      </c>
      <c r="W1355" s="11">
        <v>0.52700000000000002</v>
      </c>
      <c r="X1355" s="8">
        <v>82</v>
      </c>
      <c r="Y1355" s="8">
        <v>36</v>
      </c>
      <c r="Z1355" s="8">
        <v>29</v>
      </c>
      <c r="AA1355" s="8">
        <v>12</v>
      </c>
      <c r="AB1355" s="8">
        <v>5</v>
      </c>
      <c r="AC1355" s="9">
        <f t="shared" si="181"/>
        <v>89</v>
      </c>
      <c r="AD1355" s="12">
        <f t="shared" si="182"/>
        <v>0.54268292682926833</v>
      </c>
      <c r="AE1355" s="9" t="s">
        <v>35</v>
      </c>
      <c r="AF1355" s="8"/>
      <c r="AG1355" s="8"/>
      <c r="AH1355" s="8"/>
      <c r="AI1355" s="8"/>
      <c r="AJ1355" s="8"/>
      <c r="AK1355" s="13">
        <f t="shared" si="185"/>
        <v>0.56879354375896707</v>
      </c>
      <c r="AL1355" s="13">
        <f t="shared" si="186"/>
        <v>1.047474892395972E-2</v>
      </c>
      <c r="AM1355" s="14">
        <f t="shared" si="187"/>
        <v>1.7178588235293972</v>
      </c>
    </row>
    <row r="1356" spans="1:39" x14ac:dyDescent="0.2">
      <c r="A1356" s="8"/>
      <c r="B1356" s="8" t="s">
        <v>371</v>
      </c>
      <c r="C1356" s="8" t="s">
        <v>499</v>
      </c>
      <c r="D1356" s="9">
        <v>53</v>
      </c>
      <c r="E1356" s="10" t="s">
        <v>28</v>
      </c>
      <c r="F1356" s="10" t="s">
        <v>413</v>
      </c>
      <c r="G1356" s="10" t="s">
        <v>413</v>
      </c>
      <c r="H1356" s="11">
        <v>0.55800000000000005</v>
      </c>
      <c r="I1356" s="9">
        <v>82</v>
      </c>
      <c r="J1356" s="9">
        <v>37</v>
      </c>
      <c r="K1356" s="9">
        <v>34</v>
      </c>
      <c r="L1356" s="9"/>
      <c r="M1356" s="9">
        <v>11</v>
      </c>
      <c r="N1356" s="9">
        <f t="shared" si="183"/>
        <v>85</v>
      </c>
      <c r="O1356" s="12">
        <f t="shared" si="184"/>
        <v>0.51829268292682928</v>
      </c>
      <c r="P1356" s="9" t="s">
        <v>35</v>
      </c>
      <c r="Q1356" s="9"/>
      <c r="R1356" s="9"/>
      <c r="S1356" s="9"/>
      <c r="T1356" s="9"/>
      <c r="U1356" s="9"/>
      <c r="V1356" s="8"/>
      <c r="W1356" s="11">
        <v>0.52700000000000002</v>
      </c>
      <c r="X1356" s="8">
        <v>82</v>
      </c>
      <c r="Y1356" s="8">
        <v>28</v>
      </c>
      <c r="Z1356" s="8">
        <v>35</v>
      </c>
      <c r="AA1356" s="8">
        <v>15</v>
      </c>
      <c r="AB1356" s="8">
        <v>4</v>
      </c>
      <c r="AC1356" s="9">
        <f t="shared" si="181"/>
        <v>75</v>
      </c>
      <c r="AD1356" s="12">
        <f t="shared" si="182"/>
        <v>0.45731707317073172</v>
      </c>
      <c r="AE1356" s="9" t="s">
        <v>35</v>
      </c>
      <c r="AF1356" s="8"/>
      <c r="AG1356" s="8"/>
      <c r="AH1356" s="8"/>
      <c r="AI1356" s="8"/>
      <c r="AJ1356" s="8"/>
      <c r="AK1356" s="13">
        <f t="shared" si="185"/>
        <v>0.51004175035868005</v>
      </c>
      <c r="AL1356" s="13">
        <f t="shared" si="186"/>
        <v>8.2509325681492385E-3</v>
      </c>
      <c r="AM1356" s="14">
        <f t="shared" si="187"/>
        <v>1.3531529411764751</v>
      </c>
    </row>
    <row r="1357" spans="1:39" x14ac:dyDescent="0.2">
      <c r="A1357" s="8"/>
      <c r="B1357" s="8" t="s">
        <v>463</v>
      </c>
      <c r="C1357" s="8" t="s">
        <v>499</v>
      </c>
      <c r="D1357" s="9">
        <v>54</v>
      </c>
      <c r="E1357" s="10" t="s">
        <v>28</v>
      </c>
      <c r="F1357" s="10" t="s">
        <v>199</v>
      </c>
      <c r="G1357" s="10" t="s">
        <v>199</v>
      </c>
      <c r="H1357" s="11">
        <v>0.55800000000000005</v>
      </c>
      <c r="I1357" s="9">
        <v>70</v>
      </c>
      <c r="J1357" s="9">
        <v>37</v>
      </c>
      <c r="K1357" s="9">
        <v>28</v>
      </c>
      <c r="L1357" s="9"/>
      <c r="M1357" s="9">
        <v>5</v>
      </c>
      <c r="N1357" s="9">
        <f t="shared" si="183"/>
        <v>79</v>
      </c>
      <c r="O1357" s="12">
        <f t="shared" si="184"/>
        <v>0.56428571428571428</v>
      </c>
      <c r="P1357" s="9" t="s">
        <v>35</v>
      </c>
      <c r="Q1357" s="9"/>
      <c r="R1357" s="9"/>
      <c r="S1357" s="9"/>
      <c r="T1357" s="9"/>
      <c r="U1357" s="9"/>
      <c r="V1357" s="8"/>
      <c r="W1357" s="11">
        <v>0.52700000000000002</v>
      </c>
      <c r="X1357" s="8">
        <v>82</v>
      </c>
      <c r="Y1357" s="8">
        <v>28</v>
      </c>
      <c r="Z1357" s="8">
        <v>29</v>
      </c>
      <c r="AA1357" s="8">
        <v>16</v>
      </c>
      <c r="AB1357" s="8">
        <v>9</v>
      </c>
      <c r="AC1357" s="9">
        <f t="shared" si="181"/>
        <v>81</v>
      </c>
      <c r="AD1357" s="12">
        <f t="shared" si="182"/>
        <v>0.49390243902439024</v>
      </c>
      <c r="AE1357" s="9" t="s">
        <v>39</v>
      </c>
      <c r="AF1357" s="8"/>
      <c r="AG1357" s="8"/>
      <c r="AH1357" s="8"/>
      <c r="AI1357" s="8"/>
      <c r="AJ1357" s="8"/>
      <c r="AK1357" s="13">
        <f t="shared" si="185"/>
        <v>0.53522109038737453</v>
      </c>
      <c r="AL1357" s="13">
        <f t="shared" si="186"/>
        <v>2.9064623898339748E-2</v>
      </c>
      <c r="AM1357" s="14">
        <f t="shared" si="187"/>
        <v>4.0690473457675722</v>
      </c>
    </row>
    <row r="1358" spans="1:39" x14ac:dyDescent="0.2">
      <c r="A1358" s="8"/>
      <c r="B1358" s="8" t="s">
        <v>494</v>
      </c>
      <c r="C1358" s="8" t="s">
        <v>499</v>
      </c>
      <c r="D1358" s="9"/>
      <c r="E1358" s="10" t="s">
        <v>28</v>
      </c>
      <c r="F1358" s="10" t="s">
        <v>199</v>
      </c>
      <c r="G1358" s="10" t="s">
        <v>199</v>
      </c>
      <c r="H1358" s="11">
        <v>0.55800000000000005</v>
      </c>
      <c r="I1358" s="9">
        <v>12</v>
      </c>
      <c r="J1358" s="9">
        <v>5</v>
      </c>
      <c r="K1358" s="9">
        <v>7</v>
      </c>
      <c r="L1358" s="9"/>
      <c r="M1358" s="9">
        <v>0</v>
      </c>
      <c r="N1358" s="9">
        <f t="shared" si="183"/>
        <v>10</v>
      </c>
      <c r="O1358" s="12">
        <f t="shared" si="184"/>
        <v>0.41666666666666669</v>
      </c>
      <c r="P1358" s="9" t="s">
        <v>35</v>
      </c>
      <c r="Q1358" s="9"/>
      <c r="R1358" s="9"/>
      <c r="S1358" s="9"/>
      <c r="T1358" s="9"/>
      <c r="U1358" s="9"/>
      <c r="V1358" s="8"/>
      <c r="W1358" s="11">
        <v>0.52700000000000002</v>
      </c>
      <c r="X1358" s="8">
        <v>82</v>
      </c>
      <c r="Y1358" s="8">
        <v>28</v>
      </c>
      <c r="Z1358" s="8">
        <v>29</v>
      </c>
      <c r="AA1358" s="8">
        <v>16</v>
      </c>
      <c r="AB1358" s="8">
        <v>9</v>
      </c>
      <c r="AC1358" s="9">
        <f t="shared" si="181"/>
        <v>81</v>
      </c>
      <c r="AD1358" s="12">
        <f t="shared" si="182"/>
        <v>0.49390243902439024</v>
      </c>
      <c r="AE1358" s="9" t="s">
        <v>39</v>
      </c>
      <c r="AF1358" s="8"/>
      <c r="AG1358" s="8"/>
      <c r="AH1358" s="8"/>
      <c r="AI1358" s="8"/>
      <c r="AJ1358" s="8"/>
      <c r="AK1358" s="13">
        <f t="shared" si="185"/>
        <v>0.53522109038737453</v>
      </c>
      <c r="AL1358" s="13">
        <f t="shared" si="186"/>
        <v>-0.11855442372070785</v>
      </c>
      <c r="AM1358" s="14">
        <f t="shared" si="187"/>
        <v>-2.8453061692969897</v>
      </c>
    </row>
    <row r="1359" spans="1:39" x14ac:dyDescent="0.2">
      <c r="A1359" s="8"/>
      <c r="B1359" s="8" t="s">
        <v>501</v>
      </c>
      <c r="C1359" s="8" t="s">
        <v>499</v>
      </c>
      <c r="D1359" s="9">
        <v>49</v>
      </c>
      <c r="E1359" s="10" t="s">
        <v>28</v>
      </c>
      <c r="F1359" s="10" t="s">
        <v>416</v>
      </c>
      <c r="G1359" s="10" t="s">
        <v>417</v>
      </c>
      <c r="H1359" s="11">
        <v>0.55800000000000005</v>
      </c>
      <c r="I1359" s="9">
        <v>82</v>
      </c>
      <c r="J1359" s="9">
        <v>43</v>
      </c>
      <c r="K1359" s="9">
        <v>27</v>
      </c>
      <c r="L1359" s="9"/>
      <c r="M1359" s="9">
        <v>12</v>
      </c>
      <c r="N1359" s="9">
        <f t="shared" si="183"/>
        <v>98</v>
      </c>
      <c r="O1359" s="12">
        <f t="shared" si="184"/>
        <v>0.59756097560975607</v>
      </c>
      <c r="P1359" s="9" t="s">
        <v>39</v>
      </c>
      <c r="Q1359" s="9">
        <v>16</v>
      </c>
      <c r="R1359" s="9">
        <v>9</v>
      </c>
      <c r="S1359" s="9">
        <v>7</v>
      </c>
      <c r="T1359" s="9">
        <v>0</v>
      </c>
      <c r="U1359" s="9">
        <v>0.56300000000000006</v>
      </c>
      <c r="V1359" s="8"/>
      <c r="W1359" s="11">
        <v>0.52700000000000002</v>
      </c>
      <c r="X1359" s="8">
        <v>82</v>
      </c>
      <c r="Y1359" s="8">
        <v>29</v>
      </c>
      <c r="Z1359" s="8">
        <v>35</v>
      </c>
      <c r="AA1359" s="8">
        <v>10</v>
      </c>
      <c r="AB1359" s="8">
        <v>8</v>
      </c>
      <c r="AC1359" s="9">
        <f t="shared" si="181"/>
        <v>76</v>
      </c>
      <c r="AD1359" s="12">
        <f t="shared" si="182"/>
        <v>0.46341463414634149</v>
      </c>
      <c r="AE1359" s="9" t="s">
        <v>35</v>
      </c>
      <c r="AF1359" s="8"/>
      <c r="AG1359" s="8"/>
      <c r="AH1359" s="8"/>
      <c r="AI1359" s="8"/>
      <c r="AJ1359" s="8"/>
      <c r="AK1359" s="13">
        <f t="shared" si="185"/>
        <v>0.51423830703012918</v>
      </c>
      <c r="AL1359" s="13">
        <f t="shared" si="186"/>
        <v>8.3322668579626891E-2</v>
      </c>
      <c r="AM1359" s="14">
        <f t="shared" si="187"/>
        <v>13.664917647058815</v>
      </c>
    </row>
    <row r="1360" spans="1:39" x14ac:dyDescent="0.2">
      <c r="A1360" s="8"/>
      <c r="B1360" s="8" t="s">
        <v>348</v>
      </c>
      <c r="C1360" s="8" t="s">
        <v>499</v>
      </c>
      <c r="D1360" s="9">
        <v>60</v>
      </c>
      <c r="E1360" s="10" t="s">
        <v>28</v>
      </c>
      <c r="F1360" s="10" t="s">
        <v>473</v>
      </c>
      <c r="G1360" s="10" t="s">
        <v>473</v>
      </c>
      <c r="H1360" s="11">
        <v>0.55800000000000005</v>
      </c>
      <c r="I1360" s="9">
        <v>82</v>
      </c>
      <c r="J1360" s="9">
        <v>38</v>
      </c>
      <c r="K1360" s="9">
        <v>36</v>
      </c>
      <c r="L1360" s="9"/>
      <c r="M1360" s="9">
        <v>8</v>
      </c>
      <c r="N1360" s="9">
        <f t="shared" si="183"/>
        <v>84</v>
      </c>
      <c r="O1360" s="12">
        <f t="shared" si="184"/>
        <v>0.51219512195121952</v>
      </c>
      <c r="P1360" s="9" t="s">
        <v>72</v>
      </c>
      <c r="Q1360" s="9"/>
      <c r="R1360" s="9"/>
      <c r="S1360" s="9"/>
      <c r="T1360" s="9"/>
      <c r="U1360" s="9"/>
      <c r="V1360" s="8"/>
      <c r="W1360" s="11">
        <v>0.52700000000000002</v>
      </c>
      <c r="X1360" s="8">
        <v>82</v>
      </c>
      <c r="Y1360" s="8">
        <v>30</v>
      </c>
      <c r="Z1360" s="8">
        <v>29</v>
      </c>
      <c r="AA1360" s="8">
        <v>20</v>
      </c>
      <c r="AB1360" s="8">
        <v>3</v>
      </c>
      <c r="AC1360" s="9">
        <f t="shared" si="181"/>
        <v>83</v>
      </c>
      <c r="AD1360" s="12">
        <f t="shared" si="182"/>
        <v>0.50609756097560976</v>
      </c>
      <c r="AE1360" s="9" t="s">
        <v>72</v>
      </c>
      <c r="AF1360" s="8"/>
      <c r="AG1360" s="8"/>
      <c r="AH1360" s="8"/>
      <c r="AI1360" s="8"/>
      <c r="AJ1360" s="8"/>
      <c r="AK1360" s="13">
        <f t="shared" si="185"/>
        <v>0.54361420373027258</v>
      </c>
      <c r="AL1360" s="13">
        <f t="shared" si="186"/>
        <v>-3.141908177905306E-2</v>
      </c>
      <c r="AM1360" s="14">
        <f t="shared" si="187"/>
        <v>-5.1527294117647102</v>
      </c>
    </row>
    <row r="1361" spans="1:39" x14ac:dyDescent="0.2">
      <c r="A1361" s="8"/>
      <c r="B1361" s="8" t="s">
        <v>395</v>
      </c>
      <c r="C1361" s="8" t="s">
        <v>499</v>
      </c>
      <c r="D1361" s="9">
        <v>52</v>
      </c>
      <c r="E1361" s="10" t="s">
        <v>28</v>
      </c>
      <c r="F1361" s="10" t="s">
        <v>29</v>
      </c>
      <c r="G1361" s="10" t="s">
        <v>29</v>
      </c>
      <c r="H1361" s="11">
        <v>0.55800000000000005</v>
      </c>
      <c r="I1361" s="9">
        <v>41</v>
      </c>
      <c r="J1361" s="9">
        <v>23</v>
      </c>
      <c r="K1361" s="9">
        <v>15</v>
      </c>
      <c r="L1361" s="9"/>
      <c r="M1361" s="9">
        <v>3</v>
      </c>
      <c r="N1361" s="9">
        <f t="shared" si="183"/>
        <v>49</v>
      </c>
      <c r="O1361" s="12">
        <f t="shared" si="184"/>
        <v>0.59756097560975607</v>
      </c>
      <c r="P1361" s="9" t="s">
        <v>39</v>
      </c>
      <c r="Q1361" s="9">
        <v>6</v>
      </c>
      <c r="R1361" s="9">
        <v>2</v>
      </c>
      <c r="S1361" s="9">
        <v>4</v>
      </c>
      <c r="T1361" s="9">
        <v>0</v>
      </c>
      <c r="U1361" s="9">
        <v>0.33300000000000002</v>
      </c>
      <c r="V1361" s="8"/>
      <c r="W1361" s="11">
        <v>0.52700000000000002</v>
      </c>
      <c r="X1361" s="8">
        <v>82</v>
      </c>
      <c r="Y1361" s="8">
        <v>41</v>
      </c>
      <c r="Z1361" s="8">
        <v>30</v>
      </c>
      <c r="AA1361" s="8">
        <v>7</v>
      </c>
      <c r="AB1361" s="8">
        <v>4</v>
      </c>
      <c r="AC1361" s="9">
        <f t="shared" si="181"/>
        <v>93</v>
      </c>
      <c r="AD1361" s="12">
        <f t="shared" si="182"/>
        <v>0.56707317073170727</v>
      </c>
      <c r="AE1361" s="9" t="s">
        <v>35</v>
      </c>
      <c r="AF1361" s="8">
        <v>11</v>
      </c>
      <c r="AG1361" s="8">
        <v>4</v>
      </c>
      <c r="AH1361" s="8">
        <v>7</v>
      </c>
      <c r="AI1361" s="8">
        <v>0</v>
      </c>
      <c r="AJ1361" s="8">
        <v>0.36399999999999999</v>
      </c>
      <c r="AK1361" s="13">
        <f t="shared" si="185"/>
        <v>0.58557977044476317</v>
      </c>
      <c r="AL1361" s="13">
        <f t="shared" si="186"/>
        <v>1.1981205164992903E-2</v>
      </c>
      <c r="AM1361" s="14">
        <f t="shared" si="187"/>
        <v>0.98245882352942004</v>
      </c>
    </row>
    <row r="1362" spans="1:39" x14ac:dyDescent="0.2">
      <c r="A1362" s="8"/>
      <c r="B1362" s="8" t="s">
        <v>487</v>
      </c>
      <c r="C1362" s="8" t="s">
        <v>499</v>
      </c>
      <c r="D1362" s="9">
        <v>45</v>
      </c>
      <c r="E1362" s="10" t="s">
        <v>28</v>
      </c>
      <c r="F1362" s="10" t="s">
        <v>29</v>
      </c>
      <c r="G1362" s="10" t="s">
        <v>29</v>
      </c>
      <c r="H1362" s="11">
        <v>0.55800000000000005</v>
      </c>
      <c r="I1362" s="9">
        <v>41</v>
      </c>
      <c r="J1362" s="9">
        <v>19</v>
      </c>
      <c r="K1362" s="9">
        <v>16</v>
      </c>
      <c r="L1362" s="9"/>
      <c r="M1362" s="9">
        <v>6</v>
      </c>
      <c r="N1362" s="9">
        <f t="shared" si="183"/>
        <v>44</v>
      </c>
      <c r="O1362" s="12">
        <f t="shared" si="184"/>
        <v>0.53658536585365857</v>
      </c>
      <c r="P1362" s="9" t="s">
        <v>39</v>
      </c>
      <c r="Q1362" s="9"/>
      <c r="R1362" s="9"/>
      <c r="S1362" s="9"/>
      <c r="T1362" s="9"/>
      <c r="U1362" s="9"/>
      <c r="V1362" s="8"/>
      <c r="W1362" s="11">
        <v>0.52700000000000002</v>
      </c>
      <c r="X1362" s="8">
        <v>82</v>
      </c>
      <c r="Y1362" s="8">
        <v>41</v>
      </c>
      <c r="Z1362" s="8">
        <v>30</v>
      </c>
      <c r="AA1362" s="8">
        <v>7</v>
      </c>
      <c r="AB1362" s="8">
        <v>4</v>
      </c>
      <c r="AC1362" s="9">
        <f t="shared" si="181"/>
        <v>93</v>
      </c>
      <c r="AD1362" s="12">
        <f t="shared" si="182"/>
        <v>0.56707317073170727</v>
      </c>
      <c r="AE1362" s="9" t="s">
        <v>35</v>
      </c>
      <c r="AF1362" s="8">
        <v>11</v>
      </c>
      <c r="AG1362" s="8">
        <v>4</v>
      </c>
      <c r="AH1362" s="8">
        <v>7</v>
      </c>
      <c r="AI1362" s="8">
        <v>0</v>
      </c>
      <c r="AJ1362" s="8">
        <v>0.36399999999999999</v>
      </c>
      <c r="AK1362" s="13">
        <f t="shared" si="185"/>
        <v>0.58557977044476317</v>
      </c>
      <c r="AL1362" s="13">
        <f t="shared" si="186"/>
        <v>-4.8994404591104601E-2</v>
      </c>
      <c r="AM1362" s="14">
        <f t="shared" si="187"/>
        <v>-4.01754117647058</v>
      </c>
    </row>
    <row r="1363" spans="1:39" x14ac:dyDescent="0.2">
      <c r="A1363" s="8"/>
      <c r="B1363" s="8" t="s">
        <v>433</v>
      </c>
      <c r="C1363" s="8" t="s">
        <v>499</v>
      </c>
      <c r="D1363" s="9">
        <v>54</v>
      </c>
      <c r="E1363" s="10" t="s">
        <v>28</v>
      </c>
      <c r="F1363" s="10" t="s">
        <v>264</v>
      </c>
      <c r="G1363" s="10" t="s">
        <v>264</v>
      </c>
      <c r="H1363" s="11">
        <v>0.55800000000000005</v>
      </c>
      <c r="I1363" s="9">
        <v>32</v>
      </c>
      <c r="J1363" s="9">
        <v>14</v>
      </c>
      <c r="K1363" s="9">
        <v>13</v>
      </c>
      <c r="L1363" s="9"/>
      <c r="M1363" s="9">
        <v>5</v>
      </c>
      <c r="N1363" s="9">
        <f t="shared" si="183"/>
        <v>33</v>
      </c>
      <c r="O1363" s="12">
        <f t="shared" si="184"/>
        <v>0.515625</v>
      </c>
      <c r="P1363" s="9" t="s">
        <v>30</v>
      </c>
      <c r="Q1363" s="9"/>
      <c r="R1363" s="9"/>
      <c r="S1363" s="9"/>
      <c r="T1363" s="9"/>
      <c r="U1363" s="9"/>
      <c r="V1363" s="8"/>
      <c r="W1363" s="11">
        <v>0.52700000000000002</v>
      </c>
      <c r="X1363" s="8">
        <v>82</v>
      </c>
      <c r="Y1363" s="8">
        <v>43</v>
      </c>
      <c r="Z1363" s="8">
        <v>25</v>
      </c>
      <c r="AA1363" s="8">
        <v>12</v>
      </c>
      <c r="AB1363" s="8">
        <v>2</v>
      </c>
      <c r="AC1363" s="9">
        <f t="shared" si="181"/>
        <v>100</v>
      </c>
      <c r="AD1363" s="12">
        <f t="shared" si="182"/>
        <v>0.6097560975609756</v>
      </c>
      <c r="AE1363" s="9" t="s">
        <v>43</v>
      </c>
      <c r="AF1363" s="8">
        <v>5</v>
      </c>
      <c r="AG1363" s="8">
        <v>1</v>
      </c>
      <c r="AH1363" s="8">
        <v>4</v>
      </c>
      <c r="AI1363" s="8">
        <v>0</v>
      </c>
      <c r="AJ1363" s="8">
        <v>0.2</v>
      </c>
      <c r="AK1363" s="13">
        <f t="shared" si="185"/>
        <v>0.61495566714490679</v>
      </c>
      <c r="AL1363" s="13">
        <f t="shared" si="186"/>
        <v>-9.9330667144906792E-2</v>
      </c>
      <c r="AM1363" s="14">
        <f t="shared" si="187"/>
        <v>-6.3571626972740347</v>
      </c>
    </row>
    <row r="1364" spans="1:39" x14ac:dyDescent="0.2">
      <c r="A1364" s="8"/>
      <c r="B1364" s="8" t="s">
        <v>502</v>
      </c>
      <c r="C1364" s="8" t="s">
        <v>499</v>
      </c>
      <c r="D1364" s="9">
        <v>63</v>
      </c>
      <c r="E1364" s="10" t="s">
        <v>28</v>
      </c>
      <c r="F1364" s="10" t="s">
        <v>264</v>
      </c>
      <c r="G1364" s="10" t="s">
        <v>264</v>
      </c>
      <c r="H1364" s="11">
        <v>0.55800000000000005</v>
      </c>
      <c r="I1364" s="9">
        <v>50</v>
      </c>
      <c r="J1364" s="9">
        <v>32</v>
      </c>
      <c r="K1364" s="9">
        <v>14</v>
      </c>
      <c r="L1364" s="9"/>
      <c r="M1364" s="9">
        <v>4</v>
      </c>
      <c r="N1364" s="9">
        <f t="shared" si="183"/>
        <v>68</v>
      </c>
      <c r="O1364" s="12">
        <f t="shared" si="184"/>
        <v>0.68</v>
      </c>
      <c r="P1364" s="9" t="s">
        <v>30</v>
      </c>
      <c r="Q1364" s="9">
        <v>9</v>
      </c>
      <c r="R1364" s="9">
        <v>5</v>
      </c>
      <c r="S1364" s="9">
        <v>4</v>
      </c>
      <c r="T1364" s="9">
        <v>0</v>
      </c>
      <c r="U1364" s="9">
        <v>0.55600000000000005</v>
      </c>
      <c r="V1364" s="8"/>
      <c r="W1364" s="11">
        <v>0.52700000000000002</v>
      </c>
      <c r="X1364" s="8">
        <v>82</v>
      </c>
      <c r="Y1364" s="8">
        <v>43</v>
      </c>
      <c r="Z1364" s="8">
        <v>25</v>
      </c>
      <c r="AA1364" s="8">
        <v>12</v>
      </c>
      <c r="AB1364" s="8">
        <v>2</v>
      </c>
      <c r="AC1364" s="9">
        <f t="shared" si="181"/>
        <v>100</v>
      </c>
      <c r="AD1364" s="12">
        <f t="shared" si="182"/>
        <v>0.6097560975609756</v>
      </c>
      <c r="AE1364" s="9" t="s">
        <v>43</v>
      </c>
      <c r="AF1364" s="8">
        <v>5</v>
      </c>
      <c r="AG1364" s="8">
        <v>1</v>
      </c>
      <c r="AH1364" s="8">
        <v>4</v>
      </c>
      <c r="AI1364" s="8">
        <v>0</v>
      </c>
      <c r="AJ1364" s="8">
        <v>0.2</v>
      </c>
      <c r="AK1364" s="13">
        <f t="shared" si="185"/>
        <v>0.61495566714490679</v>
      </c>
      <c r="AL1364" s="13">
        <f t="shared" si="186"/>
        <v>6.5044332855093256E-2</v>
      </c>
      <c r="AM1364" s="14">
        <f t="shared" si="187"/>
        <v>6.5044332855093216</v>
      </c>
    </row>
    <row r="1365" spans="1:39" x14ac:dyDescent="0.2">
      <c r="A1365" s="8"/>
      <c r="B1365" s="8" t="s">
        <v>455</v>
      </c>
      <c r="C1365" s="8" t="s">
        <v>499</v>
      </c>
      <c r="D1365" s="9">
        <v>43</v>
      </c>
      <c r="E1365" s="10" t="s">
        <v>28</v>
      </c>
      <c r="F1365" s="10" t="s">
        <v>456</v>
      </c>
      <c r="G1365" s="10" t="s">
        <v>456</v>
      </c>
      <c r="H1365" s="11">
        <v>0.55800000000000005</v>
      </c>
      <c r="I1365" s="9">
        <v>82</v>
      </c>
      <c r="J1365" s="9">
        <v>49</v>
      </c>
      <c r="K1365" s="9">
        <v>25</v>
      </c>
      <c r="L1365" s="9"/>
      <c r="M1365" s="9">
        <v>8</v>
      </c>
      <c r="N1365" s="9">
        <f t="shared" si="183"/>
        <v>106</v>
      </c>
      <c r="O1365" s="12">
        <f t="shared" si="184"/>
        <v>0.64634146341463417</v>
      </c>
      <c r="P1365" s="9" t="s">
        <v>43</v>
      </c>
      <c r="Q1365" s="9">
        <v>5</v>
      </c>
      <c r="R1365" s="9">
        <v>1</v>
      </c>
      <c r="S1365" s="9">
        <v>4</v>
      </c>
      <c r="T1365" s="9">
        <v>0</v>
      </c>
      <c r="U1365" s="9">
        <v>0.2</v>
      </c>
      <c r="V1365" s="8"/>
      <c r="W1365" s="11">
        <v>0.52700000000000002</v>
      </c>
      <c r="X1365" s="8">
        <v>82</v>
      </c>
      <c r="Y1365" s="8">
        <v>38</v>
      </c>
      <c r="Z1365" s="8">
        <v>29</v>
      </c>
      <c r="AA1365" s="8">
        <v>11</v>
      </c>
      <c r="AB1365" s="8">
        <v>4</v>
      </c>
      <c r="AC1365" s="9">
        <f t="shared" si="181"/>
        <v>91</v>
      </c>
      <c r="AD1365" s="12">
        <f t="shared" si="182"/>
        <v>0.55487804878048785</v>
      </c>
      <c r="AE1365" s="9" t="s">
        <v>39</v>
      </c>
      <c r="AF1365" s="8">
        <v>6</v>
      </c>
      <c r="AG1365" s="8">
        <v>2</v>
      </c>
      <c r="AH1365" s="8">
        <v>4</v>
      </c>
      <c r="AI1365" s="8">
        <v>0</v>
      </c>
      <c r="AJ1365" s="8">
        <v>0.33300000000000002</v>
      </c>
      <c r="AK1365" s="13">
        <f t="shared" si="185"/>
        <v>0.57718665710186523</v>
      </c>
      <c r="AL1365" s="13">
        <f t="shared" si="186"/>
        <v>6.9154806312768935E-2</v>
      </c>
      <c r="AM1365" s="14">
        <f t="shared" si="187"/>
        <v>11.341388235294104</v>
      </c>
    </row>
    <row r="1366" spans="1:39" x14ac:dyDescent="0.2">
      <c r="A1366" s="8"/>
      <c r="B1366" s="8" t="s">
        <v>503</v>
      </c>
      <c r="C1366" s="8" t="s">
        <v>499</v>
      </c>
      <c r="D1366" s="9">
        <v>41</v>
      </c>
      <c r="E1366" s="10" t="s">
        <v>28</v>
      </c>
      <c r="F1366" s="10" t="s">
        <v>247</v>
      </c>
      <c r="G1366" s="10" t="s">
        <v>247</v>
      </c>
      <c r="H1366" s="11">
        <v>0.55800000000000005</v>
      </c>
      <c r="I1366" s="9">
        <v>40</v>
      </c>
      <c r="J1366" s="9">
        <v>18</v>
      </c>
      <c r="K1366" s="9">
        <v>18</v>
      </c>
      <c r="L1366" s="9"/>
      <c r="M1366" s="9">
        <v>4</v>
      </c>
      <c r="N1366" s="9">
        <f t="shared" si="183"/>
        <v>40</v>
      </c>
      <c r="O1366" s="12">
        <f t="shared" si="184"/>
        <v>0.5</v>
      </c>
      <c r="P1366" s="9" t="s">
        <v>35</v>
      </c>
      <c r="Q1366" s="9"/>
      <c r="R1366" s="9"/>
      <c r="S1366" s="9"/>
      <c r="T1366" s="9"/>
      <c r="U1366" s="9"/>
      <c r="V1366" s="8"/>
      <c r="W1366" s="11">
        <v>0.52700000000000002</v>
      </c>
      <c r="X1366" s="8">
        <v>82</v>
      </c>
      <c r="Y1366" s="8">
        <v>38</v>
      </c>
      <c r="Z1366" s="8">
        <v>29</v>
      </c>
      <c r="AA1366" s="8">
        <v>11</v>
      </c>
      <c r="AB1366" s="8">
        <v>4</v>
      </c>
      <c r="AC1366" s="9">
        <f t="shared" si="181"/>
        <v>91</v>
      </c>
      <c r="AD1366" s="12">
        <f t="shared" si="182"/>
        <v>0.55487804878048785</v>
      </c>
      <c r="AE1366" s="9" t="s">
        <v>39</v>
      </c>
      <c r="AF1366" s="8"/>
      <c r="AG1366" s="8"/>
      <c r="AH1366" s="8"/>
      <c r="AI1366" s="8"/>
      <c r="AJ1366" s="8"/>
      <c r="AK1366" s="13">
        <f t="shared" si="185"/>
        <v>0.57718665710186523</v>
      </c>
      <c r="AL1366" s="13">
        <f t="shared" si="186"/>
        <v>-7.718665710186523E-2</v>
      </c>
      <c r="AM1366" s="14">
        <f t="shared" si="187"/>
        <v>-6.1749325681492166</v>
      </c>
    </row>
    <row r="1367" spans="1:39" x14ac:dyDescent="0.2">
      <c r="A1367" s="8"/>
      <c r="B1367" s="8" t="s">
        <v>495</v>
      </c>
      <c r="C1367" s="8" t="s">
        <v>499</v>
      </c>
      <c r="D1367" s="9">
        <v>56</v>
      </c>
      <c r="E1367" s="10" t="s">
        <v>28</v>
      </c>
      <c r="F1367" s="10" t="s">
        <v>247</v>
      </c>
      <c r="G1367" s="10" t="s">
        <v>247</v>
      </c>
      <c r="H1367" s="11">
        <v>0.55800000000000005</v>
      </c>
      <c r="I1367" s="9">
        <v>42</v>
      </c>
      <c r="J1367" s="9">
        <v>18</v>
      </c>
      <c r="K1367" s="9">
        <v>22</v>
      </c>
      <c r="L1367" s="9"/>
      <c r="M1367" s="9">
        <v>2</v>
      </c>
      <c r="N1367" s="9">
        <f t="shared" si="183"/>
        <v>38</v>
      </c>
      <c r="O1367" s="12">
        <f t="shared" si="184"/>
        <v>0.45238095238095238</v>
      </c>
      <c r="P1367" s="9" t="s">
        <v>35</v>
      </c>
      <c r="Q1367" s="9"/>
      <c r="R1367" s="9"/>
      <c r="S1367" s="9"/>
      <c r="T1367" s="9"/>
      <c r="U1367" s="9"/>
      <c r="V1367" s="8"/>
      <c r="W1367" s="11">
        <v>0.52700000000000002</v>
      </c>
      <c r="X1367" s="8">
        <v>82</v>
      </c>
      <c r="Y1367" s="8">
        <v>38</v>
      </c>
      <c r="Z1367" s="8">
        <v>29</v>
      </c>
      <c r="AA1367" s="8">
        <v>11</v>
      </c>
      <c r="AB1367" s="8">
        <v>4</v>
      </c>
      <c r="AC1367" s="9">
        <f t="shared" si="181"/>
        <v>91</v>
      </c>
      <c r="AD1367" s="12">
        <f t="shared" si="182"/>
        <v>0.55487804878048785</v>
      </c>
      <c r="AE1367" s="9" t="s">
        <v>39</v>
      </c>
      <c r="AF1367" s="8"/>
      <c r="AG1367" s="8"/>
      <c r="AH1367" s="8"/>
      <c r="AI1367" s="8"/>
      <c r="AJ1367" s="8"/>
      <c r="AK1367" s="13">
        <f t="shared" si="185"/>
        <v>0.57718665710186523</v>
      </c>
      <c r="AL1367" s="13">
        <f t="shared" si="186"/>
        <v>-0.12480570472091285</v>
      </c>
      <c r="AM1367" s="14">
        <f t="shared" si="187"/>
        <v>-10.483679196556679</v>
      </c>
    </row>
    <row r="1368" spans="1:39" x14ac:dyDescent="0.2">
      <c r="A1368" s="8"/>
      <c r="B1368" s="8" t="s">
        <v>443</v>
      </c>
      <c r="C1368" s="8" t="s">
        <v>499</v>
      </c>
      <c r="D1368" s="9">
        <v>50</v>
      </c>
      <c r="E1368" s="10" t="s">
        <v>28</v>
      </c>
      <c r="F1368" s="10" t="s">
        <v>92</v>
      </c>
      <c r="G1368" s="10" t="s">
        <v>92</v>
      </c>
      <c r="H1368" s="11">
        <v>0.55800000000000005</v>
      </c>
      <c r="I1368" s="9">
        <v>82</v>
      </c>
      <c r="J1368" s="9">
        <v>44</v>
      </c>
      <c r="K1368" s="9">
        <v>26</v>
      </c>
      <c r="L1368" s="9"/>
      <c r="M1368" s="9">
        <v>12</v>
      </c>
      <c r="N1368" s="9">
        <f t="shared" si="183"/>
        <v>100</v>
      </c>
      <c r="O1368" s="12">
        <f t="shared" si="184"/>
        <v>0.6097560975609756</v>
      </c>
      <c r="P1368" s="9" t="s">
        <v>39</v>
      </c>
      <c r="Q1368" s="9">
        <v>4</v>
      </c>
      <c r="R1368" s="9">
        <v>0</v>
      </c>
      <c r="S1368" s="9">
        <v>4</v>
      </c>
      <c r="T1368" s="9">
        <v>0</v>
      </c>
      <c r="U1368" s="9">
        <v>0</v>
      </c>
      <c r="V1368" s="8"/>
      <c r="W1368" s="11">
        <v>0.52700000000000002</v>
      </c>
      <c r="X1368" s="8">
        <v>82</v>
      </c>
      <c r="Y1368" s="8">
        <v>27</v>
      </c>
      <c r="Z1368" s="8">
        <v>40</v>
      </c>
      <c r="AA1368" s="8">
        <v>7</v>
      </c>
      <c r="AB1368" s="8">
        <v>8</v>
      </c>
      <c r="AC1368" s="9">
        <f t="shared" si="181"/>
        <v>69</v>
      </c>
      <c r="AD1368" s="12">
        <f t="shared" si="182"/>
        <v>0.42073170731707316</v>
      </c>
      <c r="AE1368" s="9" t="s">
        <v>35</v>
      </c>
      <c r="AF1368" s="8"/>
      <c r="AG1368" s="8"/>
      <c r="AH1368" s="8"/>
      <c r="AI1368" s="8"/>
      <c r="AJ1368" s="8"/>
      <c r="AK1368" s="13">
        <f t="shared" si="185"/>
        <v>0.48486241032998562</v>
      </c>
      <c r="AL1368" s="13">
        <f t="shared" si="186"/>
        <v>0.12489368723098998</v>
      </c>
      <c r="AM1368" s="14">
        <f t="shared" si="187"/>
        <v>20.482564705882353</v>
      </c>
    </row>
    <row r="1369" spans="1:39" x14ac:dyDescent="0.2">
      <c r="A1369" s="8"/>
      <c r="B1369" s="8" t="s">
        <v>336</v>
      </c>
      <c r="C1369" s="8" t="s">
        <v>499</v>
      </c>
      <c r="D1369" s="9">
        <v>63</v>
      </c>
      <c r="E1369" s="10" t="s">
        <v>28</v>
      </c>
      <c r="F1369" s="10" t="s">
        <v>409</v>
      </c>
      <c r="G1369" s="10" t="s">
        <v>409</v>
      </c>
      <c r="H1369" s="11">
        <v>0.55800000000000005</v>
      </c>
      <c r="I1369" s="9">
        <v>82</v>
      </c>
      <c r="J1369" s="9">
        <v>52</v>
      </c>
      <c r="K1369" s="9">
        <v>21</v>
      </c>
      <c r="L1369" s="9"/>
      <c r="M1369" s="9">
        <v>9</v>
      </c>
      <c r="N1369" s="9">
        <f t="shared" si="183"/>
        <v>113</v>
      </c>
      <c r="O1369" s="12">
        <f t="shared" si="184"/>
        <v>0.68902439024390238</v>
      </c>
      <c r="P1369" s="9" t="s">
        <v>30</v>
      </c>
      <c r="Q1369" s="9">
        <v>10</v>
      </c>
      <c r="R1369" s="9">
        <v>5</v>
      </c>
      <c r="S1369" s="9">
        <v>5</v>
      </c>
      <c r="T1369" s="9">
        <v>0</v>
      </c>
      <c r="U1369" s="9">
        <v>0.5</v>
      </c>
      <c r="V1369" s="8"/>
      <c r="W1369" s="11">
        <v>0.52700000000000002</v>
      </c>
      <c r="X1369" s="8">
        <v>82</v>
      </c>
      <c r="Y1369" s="8">
        <v>43</v>
      </c>
      <c r="Z1369" s="8">
        <v>23</v>
      </c>
      <c r="AA1369" s="8">
        <v>10</v>
      </c>
      <c r="AB1369" s="8">
        <v>6</v>
      </c>
      <c r="AC1369" s="9">
        <f t="shared" si="181"/>
        <v>102</v>
      </c>
      <c r="AD1369" s="12">
        <f t="shared" si="182"/>
        <v>0.62195121951219512</v>
      </c>
      <c r="AE1369" s="9" t="s">
        <v>39</v>
      </c>
      <c r="AF1369" s="8">
        <v>7</v>
      </c>
      <c r="AG1369" s="8">
        <v>3</v>
      </c>
      <c r="AH1369" s="8">
        <v>4</v>
      </c>
      <c r="AI1369" s="8">
        <v>0</v>
      </c>
      <c r="AJ1369" s="8">
        <v>0.42899999999999999</v>
      </c>
      <c r="AK1369" s="13">
        <f t="shared" si="185"/>
        <v>0.62334878048780495</v>
      </c>
      <c r="AL1369" s="13">
        <f t="shared" si="186"/>
        <v>6.5675609756097431E-2</v>
      </c>
      <c r="AM1369" s="14">
        <f t="shared" si="187"/>
        <v>10.770799999999994</v>
      </c>
    </row>
    <row r="1370" spans="1:39" x14ac:dyDescent="0.2">
      <c r="A1370" s="8"/>
      <c r="B1370" s="8" t="s">
        <v>429</v>
      </c>
      <c r="C1370" s="8" t="s">
        <v>499</v>
      </c>
      <c r="D1370" s="9"/>
      <c r="E1370" s="10" t="s">
        <v>28</v>
      </c>
      <c r="F1370" s="10" t="s">
        <v>207</v>
      </c>
      <c r="G1370" s="10" t="s">
        <v>207</v>
      </c>
      <c r="H1370" s="11">
        <v>0.55800000000000005</v>
      </c>
      <c r="I1370" s="9">
        <v>82</v>
      </c>
      <c r="J1370" s="9">
        <v>45</v>
      </c>
      <c r="K1370" s="9">
        <v>26</v>
      </c>
      <c r="L1370" s="9"/>
      <c r="M1370" s="9">
        <v>11</v>
      </c>
      <c r="N1370" s="9">
        <f t="shared" si="183"/>
        <v>101</v>
      </c>
      <c r="O1370" s="12">
        <f t="shared" si="184"/>
        <v>0.61585365853658536</v>
      </c>
      <c r="P1370" s="9" t="s">
        <v>43</v>
      </c>
      <c r="Q1370" s="9">
        <v>6</v>
      </c>
      <c r="R1370" s="9">
        <v>2</v>
      </c>
      <c r="S1370" s="9">
        <v>4</v>
      </c>
      <c r="T1370" s="9">
        <v>0</v>
      </c>
      <c r="U1370" s="9">
        <v>0.33300000000000002</v>
      </c>
      <c r="V1370" s="8"/>
      <c r="W1370" s="11">
        <v>0.52700000000000002</v>
      </c>
      <c r="X1370" s="8">
        <v>82</v>
      </c>
      <c r="Y1370" s="8">
        <v>40</v>
      </c>
      <c r="Z1370" s="8">
        <v>21</v>
      </c>
      <c r="AA1370" s="8">
        <v>15</v>
      </c>
      <c r="AB1370" s="8">
        <v>6</v>
      </c>
      <c r="AC1370" s="9">
        <f t="shared" si="181"/>
        <v>101</v>
      </c>
      <c r="AD1370" s="12">
        <f t="shared" si="182"/>
        <v>0.61585365853658536</v>
      </c>
      <c r="AE1370" s="9" t="s">
        <v>30</v>
      </c>
      <c r="AF1370" s="8">
        <v>18</v>
      </c>
      <c r="AG1370" s="8">
        <v>11</v>
      </c>
      <c r="AH1370" s="8">
        <v>7</v>
      </c>
      <c r="AI1370" s="8">
        <v>0</v>
      </c>
      <c r="AJ1370" s="8">
        <v>0.61099999999999999</v>
      </c>
      <c r="AK1370" s="13">
        <f t="shared" si="185"/>
        <v>0.61915222381635582</v>
      </c>
      <c r="AL1370" s="13">
        <f t="shared" si="186"/>
        <v>-3.2985652797704601E-3</v>
      </c>
      <c r="AM1370" s="14">
        <f t="shared" si="187"/>
        <v>-0.54096470588235945</v>
      </c>
    </row>
    <row r="1371" spans="1:39" x14ac:dyDescent="0.2">
      <c r="A1371" s="8"/>
      <c r="B1371" s="8" t="s">
        <v>504</v>
      </c>
      <c r="C1371" s="8" t="s">
        <v>499</v>
      </c>
      <c r="D1371" s="9">
        <v>45</v>
      </c>
      <c r="E1371" s="10" t="s">
        <v>28</v>
      </c>
      <c r="F1371" s="10" t="s">
        <v>313</v>
      </c>
      <c r="G1371" s="10" t="s">
        <v>313</v>
      </c>
      <c r="H1371" s="11">
        <v>0.55800000000000005</v>
      </c>
      <c r="I1371" s="9">
        <v>82</v>
      </c>
      <c r="J1371" s="9">
        <v>38</v>
      </c>
      <c r="K1371" s="9">
        <v>39</v>
      </c>
      <c r="L1371" s="9"/>
      <c r="M1371" s="9">
        <v>5</v>
      </c>
      <c r="N1371" s="9">
        <f t="shared" si="183"/>
        <v>81</v>
      </c>
      <c r="O1371" s="12">
        <f t="shared" si="184"/>
        <v>0.49390243902439024</v>
      </c>
      <c r="P1371" s="9" t="s">
        <v>72</v>
      </c>
      <c r="Q1371" s="9"/>
      <c r="R1371" s="9"/>
      <c r="S1371" s="9"/>
      <c r="T1371" s="9"/>
      <c r="U1371" s="9"/>
      <c r="V1371" s="8"/>
      <c r="W1371" s="11">
        <v>0.52700000000000002</v>
      </c>
      <c r="X1371" s="8">
        <v>82</v>
      </c>
      <c r="Y1371" s="8">
        <v>22</v>
      </c>
      <c r="Z1371" s="8">
        <v>36</v>
      </c>
      <c r="AA1371" s="8">
        <v>18</v>
      </c>
      <c r="AB1371" s="8">
        <v>6</v>
      </c>
      <c r="AC1371" s="9">
        <f t="shared" si="181"/>
        <v>68</v>
      </c>
      <c r="AD1371" s="12">
        <f t="shared" si="182"/>
        <v>0.41463414634146339</v>
      </c>
      <c r="AE1371" s="9" t="s">
        <v>72</v>
      </c>
      <c r="AF1371" s="8"/>
      <c r="AG1371" s="8"/>
      <c r="AH1371" s="8"/>
      <c r="AI1371" s="8"/>
      <c r="AJ1371" s="8"/>
      <c r="AK1371" s="13">
        <f t="shared" si="185"/>
        <v>0.48066585365853659</v>
      </c>
      <c r="AL1371" s="13">
        <f t="shared" si="186"/>
        <v>1.3236585365853648E-2</v>
      </c>
      <c r="AM1371" s="14">
        <f t="shared" si="187"/>
        <v>2.1707999999999998</v>
      </c>
    </row>
    <row r="1372" spans="1:39" x14ac:dyDescent="0.2">
      <c r="A1372" s="8"/>
      <c r="B1372" s="8" t="s">
        <v>496</v>
      </c>
      <c r="C1372" s="8" t="s">
        <v>499</v>
      </c>
      <c r="D1372" s="9">
        <v>39</v>
      </c>
      <c r="E1372" s="10" t="s">
        <v>28</v>
      </c>
      <c r="F1372" s="10" t="s">
        <v>208</v>
      </c>
      <c r="G1372" s="10" t="s">
        <v>208</v>
      </c>
      <c r="H1372" s="11">
        <v>0.55800000000000005</v>
      </c>
      <c r="I1372" s="9">
        <v>31</v>
      </c>
      <c r="J1372" s="9">
        <v>8</v>
      </c>
      <c r="K1372" s="9">
        <v>17</v>
      </c>
      <c r="L1372" s="9"/>
      <c r="M1372" s="9">
        <v>6</v>
      </c>
      <c r="N1372" s="9">
        <f t="shared" si="183"/>
        <v>22</v>
      </c>
      <c r="O1372" s="12">
        <f t="shared" si="184"/>
        <v>0.35483870967741937</v>
      </c>
      <c r="P1372" s="9" t="s">
        <v>72</v>
      </c>
      <c r="Q1372" s="9"/>
      <c r="R1372" s="9"/>
      <c r="S1372" s="9"/>
      <c r="T1372" s="9"/>
      <c r="U1372" s="9"/>
      <c r="V1372" s="8"/>
      <c r="W1372" s="11">
        <v>0.52700000000000002</v>
      </c>
      <c r="X1372" s="8">
        <v>82</v>
      </c>
      <c r="Y1372" s="8">
        <v>23</v>
      </c>
      <c r="Z1372" s="8">
        <v>47</v>
      </c>
      <c r="AA1372" s="8">
        <v>8</v>
      </c>
      <c r="AB1372" s="8">
        <v>4</v>
      </c>
      <c r="AC1372" s="9">
        <f t="shared" si="181"/>
        <v>58</v>
      </c>
      <c r="AD1372" s="12">
        <f t="shared" si="182"/>
        <v>0.35365853658536583</v>
      </c>
      <c r="AE1372" s="9" t="s">
        <v>72</v>
      </c>
      <c r="AF1372" s="8"/>
      <c r="AG1372" s="8"/>
      <c r="AH1372" s="8"/>
      <c r="AI1372" s="8"/>
      <c r="AJ1372" s="8"/>
      <c r="AK1372" s="13">
        <f t="shared" si="185"/>
        <v>0.43870028694404589</v>
      </c>
      <c r="AL1372" s="13">
        <f t="shared" si="186"/>
        <v>-8.3861577266626519E-2</v>
      </c>
      <c r="AM1372" s="14">
        <f t="shared" si="187"/>
        <v>-5.1994177905308447</v>
      </c>
    </row>
    <row r="1373" spans="1:39" x14ac:dyDescent="0.2">
      <c r="A1373" s="8"/>
      <c r="B1373" s="8" t="s">
        <v>474</v>
      </c>
      <c r="C1373" s="8" t="s">
        <v>499</v>
      </c>
      <c r="D1373" s="9">
        <v>42</v>
      </c>
      <c r="E1373" s="10" t="s">
        <v>28</v>
      </c>
      <c r="F1373" s="10" t="s">
        <v>208</v>
      </c>
      <c r="G1373" s="10" t="s">
        <v>208</v>
      </c>
      <c r="H1373" s="11">
        <v>0.55800000000000005</v>
      </c>
      <c r="I1373" s="9">
        <v>51</v>
      </c>
      <c r="J1373" s="9">
        <v>14</v>
      </c>
      <c r="K1373" s="9">
        <v>29</v>
      </c>
      <c r="L1373" s="9"/>
      <c r="M1373" s="9">
        <v>8</v>
      </c>
      <c r="N1373" s="9">
        <f t="shared" si="183"/>
        <v>36</v>
      </c>
      <c r="O1373" s="12">
        <f t="shared" si="184"/>
        <v>0.35294117647058826</v>
      </c>
      <c r="P1373" s="9" t="s">
        <v>72</v>
      </c>
      <c r="Q1373" s="9"/>
      <c r="R1373" s="9"/>
      <c r="S1373" s="9"/>
      <c r="T1373" s="9"/>
      <c r="U1373" s="9"/>
      <c r="V1373" s="8"/>
      <c r="W1373" s="11">
        <v>0.52700000000000002</v>
      </c>
      <c r="X1373" s="8">
        <v>82</v>
      </c>
      <c r="Y1373" s="8">
        <v>23</v>
      </c>
      <c r="Z1373" s="8">
        <v>47</v>
      </c>
      <c r="AA1373" s="8">
        <v>8</v>
      </c>
      <c r="AB1373" s="8">
        <v>4</v>
      </c>
      <c r="AC1373" s="9">
        <f t="shared" si="181"/>
        <v>58</v>
      </c>
      <c r="AD1373" s="12">
        <f t="shared" si="182"/>
        <v>0.35365853658536583</v>
      </c>
      <c r="AE1373" s="9" t="s">
        <v>72</v>
      </c>
      <c r="AF1373" s="8"/>
      <c r="AG1373" s="8"/>
      <c r="AH1373" s="8"/>
      <c r="AI1373" s="8"/>
      <c r="AJ1373" s="8"/>
      <c r="AK1373" s="13">
        <f t="shared" si="185"/>
        <v>0.43870028694404589</v>
      </c>
      <c r="AL1373" s="13">
        <f t="shared" si="186"/>
        <v>-8.5759110473457634E-2</v>
      </c>
      <c r="AM1373" s="14">
        <f t="shared" si="187"/>
        <v>-8.7474292682926844</v>
      </c>
    </row>
    <row r="1374" spans="1:39" x14ac:dyDescent="0.2">
      <c r="A1374" s="8"/>
      <c r="B1374" s="8" t="s">
        <v>415</v>
      </c>
      <c r="C1374" s="8" t="s">
        <v>499</v>
      </c>
      <c r="D1374" s="9">
        <v>50</v>
      </c>
      <c r="E1374" s="10" t="s">
        <v>28</v>
      </c>
      <c r="F1374" s="10" t="s">
        <v>402</v>
      </c>
      <c r="G1374" s="10" t="s">
        <v>402</v>
      </c>
      <c r="H1374" s="11">
        <v>0.55800000000000005</v>
      </c>
      <c r="I1374" s="9">
        <v>82</v>
      </c>
      <c r="J1374" s="9">
        <v>44</v>
      </c>
      <c r="K1374" s="9">
        <v>27</v>
      </c>
      <c r="L1374" s="9"/>
      <c r="M1374" s="9">
        <v>11</v>
      </c>
      <c r="N1374" s="9">
        <f t="shared" si="183"/>
        <v>99</v>
      </c>
      <c r="O1374" s="12">
        <f t="shared" si="184"/>
        <v>0.60365853658536583</v>
      </c>
      <c r="P1374" s="9" t="s">
        <v>43</v>
      </c>
      <c r="Q1374" s="9">
        <v>11</v>
      </c>
      <c r="R1374" s="9">
        <v>6</v>
      </c>
      <c r="S1374" s="9">
        <v>5</v>
      </c>
      <c r="T1374" s="9">
        <v>0</v>
      </c>
      <c r="U1374" s="9">
        <v>0.54500000000000004</v>
      </c>
      <c r="V1374" s="8"/>
      <c r="W1374" s="11">
        <v>0.52700000000000002</v>
      </c>
      <c r="X1374" s="8">
        <v>82</v>
      </c>
      <c r="Y1374" s="8">
        <v>43</v>
      </c>
      <c r="Z1374" s="8">
        <v>21</v>
      </c>
      <c r="AA1374" s="8">
        <v>12</v>
      </c>
      <c r="AB1374" s="8">
        <v>6</v>
      </c>
      <c r="AC1374" s="9">
        <f t="shared" si="181"/>
        <v>104</v>
      </c>
      <c r="AD1374" s="12">
        <f t="shared" si="182"/>
        <v>0.63414634146341464</v>
      </c>
      <c r="AE1374" s="9" t="s">
        <v>30</v>
      </c>
      <c r="AF1374" s="8">
        <v>17</v>
      </c>
      <c r="AG1374" s="8">
        <v>10</v>
      </c>
      <c r="AH1374" s="8">
        <v>7</v>
      </c>
      <c r="AI1374" s="8">
        <v>0</v>
      </c>
      <c r="AJ1374" s="8">
        <v>0.58799999999999997</v>
      </c>
      <c r="AK1374" s="13">
        <f t="shared" si="185"/>
        <v>0.63174189383070301</v>
      </c>
      <c r="AL1374" s="13">
        <f t="shared" si="186"/>
        <v>-2.808335724533717E-2</v>
      </c>
      <c r="AM1374" s="14">
        <f t="shared" si="187"/>
        <v>-4.6056705882352986</v>
      </c>
    </row>
    <row r="1375" spans="1:39" x14ac:dyDescent="0.2">
      <c r="A1375" s="8"/>
      <c r="B1375" s="8" t="s">
        <v>497</v>
      </c>
      <c r="C1375" s="8" t="s">
        <v>499</v>
      </c>
      <c r="D1375" s="9">
        <v>49</v>
      </c>
      <c r="E1375" s="10" t="s">
        <v>28</v>
      </c>
      <c r="F1375" s="10" t="s">
        <v>209</v>
      </c>
      <c r="G1375" s="10" t="s">
        <v>209</v>
      </c>
      <c r="H1375" s="11">
        <v>0.55800000000000005</v>
      </c>
      <c r="I1375" s="9">
        <v>82</v>
      </c>
      <c r="J1375" s="9">
        <v>21</v>
      </c>
      <c r="K1375" s="9">
        <v>46</v>
      </c>
      <c r="L1375" s="9"/>
      <c r="M1375" s="9">
        <v>15</v>
      </c>
      <c r="N1375" s="9">
        <f t="shared" si="183"/>
        <v>57</v>
      </c>
      <c r="O1375" s="12">
        <f t="shared" si="184"/>
        <v>0.34756097560975607</v>
      </c>
      <c r="P1375" s="9" t="s">
        <v>72</v>
      </c>
      <c r="Q1375" s="9"/>
      <c r="R1375" s="9"/>
      <c r="S1375" s="9"/>
      <c r="T1375" s="9"/>
      <c r="U1375" s="9"/>
      <c r="V1375" s="8"/>
      <c r="W1375" s="11">
        <v>0.52700000000000002</v>
      </c>
      <c r="X1375" s="8">
        <v>82</v>
      </c>
      <c r="Y1375" s="8">
        <v>39</v>
      </c>
      <c r="Z1375" s="8">
        <v>30</v>
      </c>
      <c r="AA1375" s="8">
        <v>11</v>
      </c>
      <c r="AB1375" s="8">
        <v>2</v>
      </c>
      <c r="AC1375" s="9">
        <f t="shared" si="181"/>
        <v>91</v>
      </c>
      <c r="AD1375" s="12">
        <f t="shared" si="182"/>
        <v>0.55487804878048785</v>
      </c>
      <c r="AE1375" s="9" t="s">
        <v>43</v>
      </c>
      <c r="AF1375" s="8"/>
      <c r="AG1375" s="8"/>
      <c r="AH1375" s="8"/>
      <c r="AI1375" s="8"/>
      <c r="AJ1375" s="8"/>
      <c r="AK1375" s="13">
        <f t="shared" si="185"/>
        <v>0.57718665710186523</v>
      </c>
      <c r="AL1375" s="13">
        <f t="shared" si="186"/>
        <v>-0.22962568149210916</v>
      </c>
      <c r="AM1375" s="14">
        <f t="shared" si="187"/>
        <v>-37.658611764705896</v>
      </c>
    </row>
    <row r="1376" spans="1:39" x14ac:dyDescent="0.2">
      <c r="A1376" s="8"/>
      <c r="B1376" s="8" t="s">
        <v>464</v>
      </c>
      <c r="C1376" s="8" t="s">
        <v>499</v>
      </c>
      <c r="D1376" s="9">
        <v>47</v>
      </c>
      <c r="E1376" s="10" t="s">
        <v>28</v>
      </c>
      <c r="F1376" s="10" t="s">
        <v>411</v>
      </c>
      <c r="G1376" s="10" t="s">
        <v>411</v>
      </c>
      <c r="H1376" s="11">
        <v>0.55800000000000005</v>
      </c>
      <c r="I1376" s="9">
        <v>82</v>
      </c>
      <c r="J1376" s="9">
        <v>43</v>
      </c>
      <c r="K1376" s="9">
        <v>33</v>
      </c>
      <c r="L1376" s="9"/>
      <c r="M1376" s="9">
        <v>6</v>
      </c>
      <c r="N1376" s="9">
        <f t="shared" si="183"/>
        <v>92</v>
      </c>
      <c r="O1376" s="12">
        <f t="shared" si="184"/>
        <v>0.56097560975609762</v>
      </c>
      <c r="P1376" s="9" t="s">
        <v>43</v>
      </c>
      <c r="Q1376" s="9">
        <v>5</v>
      </c>
      <c r="R1376" s="9">
        <v>1</v>
      </c>
      <c r="S1376" s="9">
        <v>4</v>
      </c>
      <c r="T1376" s="9">
        <v>0</v>
      </c>
      <c r="U1376" s="9">
        <v>0.2</v>
      </c>
      <c r="V1376" s="8"/>
      <c r="W1376" s="11">
        <v>0.52700000000000002</v>
      </c>
      <c r="X1376" s="8">
        <v>82</v>
      </c>
      <c r="Y1376" s="8">
        <v>46</v>
      </c>
      <c r="Z1376" s="8">
        <v>22</v>
      </c>
      <c r="AA1376" s="8">
        <v>8</v>
      </c>
      <c r="AB1376" s="8">
        <v>6</v>
      </c>
      <c r="AC1376" s="9">
        <f t="shared" si="181"/>
        <v>106</v>
      </c>
      <c r="AD1376" s="12">
        <f t="shared" si="182"/>
        <v>0.64634146341463417</v>
      </c>
      <c r="AE1376" s="9" t="s">
        <v>30</v>
      </c>
      <c r="AF1376" s="8">
        <v>23</v>
      </c>
      <c r="AG1376" s="8">
        <v>16</v>
      </c>
      <c r="AH1376" s="8">
        <v>7</v>
      </c>
      <c r="AI1376" s="8">
        <v>0</v>
      </c>
      <c r="AJ1376" s="8">
        <v>0.69600000000000006</v>
      </c>
      <c r="AK1376" s="13">
        <f t="shared" si="185"/>
        <v>0.64013500717360117</v>
      </c>
      <c r="AL1376" s="13">
        <f t="shared" si="186"/>
        <v>-7.9159397417503552E-2</v>
      </c>
      <c r="AM1376" s="14">
        <f t="shared" si="187"/>
        <v>-12.982141176470591</v>
      </c>
    </row>
    <row r="1377" spans="1:39" x14ac:dyDescent="0.2">
      <c r="A1377" s="8"/>
      <c r="B1377" s="8" t="s">
        <v>296</v>
      </c>
      <c r="C1377" s="8" t="s">
        <v>499</v>
      </c>
      <c r="D1377" s="9">
        <v>63</v>
      </c>
      <c r="E1377" s="10" t="s">
        <v>28</v>
      </c>
      <c r="F1377" s="10" t="s">
        <v>41</v>
      </c>
      <c r="G1377" s="10" t="s">
        <v>41</v>
      </c>
      <c r="H1377" s="11">
        <v>0.55800000000000005</v>
      </c>
      <c r="I1377" s="9">
        <v>82</v>
      </c>
      <c r="J1377" s="9">
        <v>41</v>
      </c>
      <c r="K1377" s="9">
        <v>33</v>
      </c>
      <c r="L1377" s="9"/>
      <c r="M1377" s="9">
        <v>8</v>
      </c>
      <c r="N1377" s="9">
        <f t="shared" si="183"/>
        <v>90</v>
      </c>
      <c r="O1377" s="12">
        <f t="shared" si="184"/>
        <v>0.54878048780487809</v>
      </c>
      <c r="P1377" s="9" t="s">
        <v>35</v>
      </c>
      <c r="Q1377" s="9"/>
      <c r="R1377" s="9"/>
      <c r="S1377" s="9"/>
      <c r="T1377" s="9"/>
      <c r="U1377" s="9"/>
      <c r="V1377" s="8"/>
      <c r="W1377" s="11">
        <v>0.52700000000000002</v>
      </c>
      <c r="X1377" s="8">
        <v>82</v>
      </c>
      <c r="Y1377" s="8">
        <v>45</v>
      </c>
      <c r="Z1377" s="8">
        <v>24</v>
      </c>
      <c r="AA1377" s="8">
        <v>10</v>
      </c>
      <c r="AB1377" s="8">
        <v>3</v>
      </c>
      <c r="AC1377" s="9">
        <f t="shared" si="181"/>
        <v>103</v>
      </c>
      <c r="AD1377" s="12">
        <f t="shared" si="182"/>
        <v>0.62804878048780488</v>
      </c>
      <c r="AE1377" s="9" t="s">
        <v>43</v>
      </c>
      <c r="AF1377" s="8">
        <v>13</v>
      </c>
      <c r="AG1377" s="8">
        <v>6</v>
      </c>
      <c r="AH1377" s="8">
        <v>7</v>
      </c>
      <c r="AI1377" s="8">
        <v>0</v>
      </c>
      <c r="AJ1377" s="8">
        <v>0.46200000000000002</v>
      </c>
      <c r="AK1377" s="13">
        <f t="shared" si="185"/>
        <v>0.62754533715925398</v>
      </c>
      <c r="AL1377" s="13">
        <f t="shared" si="186"/>
        <v>-7.8764849354375888E-2</v>
      </c>
      <c r="AM1377" s="14">
        <f t="shared" si="187"/>
        <v>-12.917435294117652</v>
      </c>
    </row>
    <row r="1378" spans="1:39" x14ac:dyDescent="0.2">
      <c r="A1378" s="8"/>
      <c r="B1378" s="8" t="s">
        <v>424</v>
      </c>
      <c r="C1378" s="8" t="s">
        <v>499</v>
      </c>
      <c r="D1378" s="9">
        <v>44</v>
      </c>
      <c r="E1378" s="10" t="s">
        <v>28</v>
      </c>
      <c r="F1378" s="10" t="s">
        <v>233</v>
      </c>
      <c r="G1378" s="10" t="s">
        <v>233</v>
      </c>
      <c r="H1378" s="11">
        <v>0.55800000000000005</v>
      </c>
      <c r="I1378" s="9">
        <v>82</v>
      </c>
      <c r="J1378" s="9">
        <v>42</v>
      </c>
      <c r="K1378" s="9">
        <v>32</v>
      </c>
      <c r="L1378" s="9"/>
      <c r="M1378" s="9">
        <v>8</v>
      </c>
      <c r="N1378" s="9">
        <f t="shared" si="183"/>
        <v>92</v>
      </c>
      <c r="O1378" s="12">
        <f t="shared" si="184"/>
        <v>0.56097560975609762</v>
      </c>
      <c r="P1378" s="9" t="s">
        <v>35</v>
      </c>
      <c r="Q1378" s="9"/>
      <c r="R1378" s="9"/>
      <c r="S1378" s="9"/>
      <c r="T1378" s="9"/>
      <c r="U1378" s="9"/>
      <c r="V1378" s="8"/>
      <c r="W1378" s="11">
        <v>0.52700000000000002</v>
      </c>
      <c r="X1378" s="8">
        <v>82</v>
      </c>
      <c r="Y1378" s="8">
        <v>43</v>
      </c>
      <c r="Z1378" s="8">
        <v>24</v>
      </c>
      <c r="AA1378" s="8">
        <v>10</v>
      </c>
      <c r="AB1378" s="8">
        <v>5</v>
      </c>
      <c r="AC1378" s="9">
        <f t="shared" si="181"/>
        <v>101</v>
      </c>
      <c r="AD1378" s="12">
        <f t="shared" si="182"/>
        <v>0.61585365853658536</v>
      </c>
      <c r="AE1378" s="9" t="s">
        <v>30</v>
      </c>
      <c r="AF1378" s="8">
        <v>7</v>
      </c>
      <c r="AG1378" s="8">
        <v>3</v>
      </c>
      <c r="AH1378" s="8">
        <v>4</v>
      </c>
      <c r="AI1378" s="8">
        <v>0</v>
      </c>
      <c r="AJ1378" s="8">
        <v>0.42899999999999999</v>
      </c>
      <c r="AK1378" s="13">
        <f t="shared" si="185"/>
        <v>0.61915222381635582</v>
      </c>
      <c r="AL1378" s="13">
        <f t="shared" si="186"/>
        <v>-5.8176614060258203E-2</v>
      </c>
      <c r="AM1378" s="14">
        <f t="shared" si="187"/>
        <v>-9.5409647058823595</v>
      </c>
    </row>
    <row r="1379" spans="1:39" x14ac:dyDescent="0.2">
      <c r="A1379" s="8"/>
      <c r="B1379" s="8" t="s">
        <v>498</v>
      </c>
      <c r="C1379" s="8" t="s">
        <v>499</v>
      </c>
      <c r="D1379" s="9">
        <v>48</v>
      </c>
      <c r="E1379" s="10" t="s">
        <v>28</v>
      </c>
      <c r="F1379" s="10" t="s">
        <v>267</v>
      </c>
      <c r="G1379" s="10" t="s">
        <v>267</v>
      </c>
      <c r="H1379" s="11">
        <v>0.55800000000000005</v>
      </c>
      <c r="I1379" s="9">
        <v>82</v>
      </c>
      <c r="J1379" s="9">
        <v>29</v>
      </c>
      <c r="K1379" s="9">
        <v>41</v>
      </c>
      <c r="L1379" s="9"/>
      <c r="M1379" s="9">
        <v>12</v>
      </c>
      <c r="N1379" s="9">
        <f t="shared" si="183"/>
        <v>70</v>
      </c>
      <c r="O1379" s="12">
        <f t="shared" si="184"/>
        <v>0.42682926829268292</v>
      </c>
      <c r="P1379" s="9" t="s">
        <v>72</v>
      </c>
      <c r="Q1379" s="9"/>
      <c r="R1379" s="9"/>
      <c r="S1379" s="9"/>
      <c r="T1379" s="9"/>
      <c r="U1379" s="9"/>
      <c r="V1379" s="8"/>
      <c r="W1379" s="11">
        <v>0.52700000000000002</v>
      </c>
      <c r="X1379" s="8">
        <v>82</v>
      </c>
      <c r="Y1379" s="8">
        <v>23</v>
      </c>
      <c r="Z1379" s="8">
        <v>45</v>
      </c>
      <c r="AA1379" s="8">
        <v>10</v>
      </c>
      <c r="AB1379" s="8">
        <v>4</v>
      </c>
      <c r="AC1379" s="9">
        <f t="shared" si="181"/>
        <v>60</v>
      </c>
      <c r="AD1379" s="12">
        <f t="shared" si="182"/>
        <v>0.36585365853658536</v>
      </c>
      <c r="AE1379" s="9" t="s">
        <v>72</v>
      </c>
      <c r="AF1379" s="8"/>
      <c r="AG1379" s="8"/>
      <c r="AH1379" s="8"/>
      <c r="AI1379" s="8"/>
      <c r="AJ1379" s="8"/>
      <c r="AK1379" s="13">
        <f t="shared" si="185"/>
        <v>0.44709340028694405</v>
      </c>
      <c r="AL1379" s="13">
        <f t="shared" si="186"/>
        <v>-2.0264131994261136E-2</v>
      </c>
      <c r="AM1379" s="14">
        <f t="shared" si="187"/>
        <v>-3.323317647058829</v>
      </c>
    </row>
    <row r="1380" spans="1:39" x14ac:dyDescent="0.2">
      <c r="A1380" s="8"/>
      <c r="B1380" s="8" t="s">
        <v>501</v>
      </c>
      <c r="C1380" s="8" t="s">
        <v>505</v>
      </c>
      <c r="D1380" s="9">
        <v>50</v>
      </c>
      <c r="E1380" s="10" t="s">
        <v>28</v>
      </c>
      <c r="F1380" s="10" t="s">
        <v>416</v>
      </c>
      <c r="G1380" s="10" t="s">
        <v>416</v>
      </c>
      <c r="H1380" s="11">
        <v>0.55800000000000005</v>
      </c>
      <c r="I1380" s="9">
        <v>82</v>
      </c>
      <c r="J1380" s="9">
        <v>48</v>
      </c>
      <c r="K1380" s="9">
        <v>20</v>
      </c>
      <c r="L1380" s="9"/>
      <c r="M1380" s="9">
        <v>14</v>
      </c>
      <c r="N1380" s="9">
        <f t="shared" si="183"/>
        <v>110</v>
      </c>
      <c r="O1380" s="12">
        <f t="shared" si="184"/>
        <v>0.67073170731707321</v>
      </c>
      <c r="P1380" s="9" t="s">
        <v>30</v>
      </c>
      <c r="Q1380" s="9">
        <v>21</v>
      </c>
      <c r="R1380" s="9">
        <v>16</v>
      </c>
      <c r="S1380" s="9">
        <v>5</v>
      </c>
      <c r="T1380" s="9">
        <v>0</v>
      </c>
      <c r="U1380" s="9">
        <v>0.76200000000000001</v>
      </c>
      <c r="V1380" s="8" t="s">
        <v>44</v>
      </c>
      <c r="W1380" s="11">
        <v>0.55800000000000005</v>
      </c>
      <c r="X1380" s="8">
        <v>82</v>
      </c>
      <c r="Y1380" s="8">
        <v>43</v>
      </c>
      <c r="Z1380" s="8">
        <v>27</v>
      </c>
      <c r="AA1380" s="8">
        <v>0</v>
      </c>
      <c r="AB1380" s="8">
        <v>12</v>
      </c>
      <c r="AC1380" s="9">
        <f t="shared" si="181"/>
        <v>98</v>
      </c>
      <c r="AD1380" s="12">
        <f t="shared" si="182"/>
        <v>0.59756097560975607</v>
      </c>
      <c r="AE1380" s="9" t="s">
        <v>39</v>
      </c>
      <c r="AF1380" s="8">
        <v>16</v>
      </c>
      <c r="AG1380" s="8">
        <v>9</v>
      </c>
      <c r="AH1380" s="8">
        <v>7</v>
      </c>
      <c r="AI1380" s="8">
        <v>0</v>
      </c>
      <c r="AJ1380" s="8">
        <v>0.56300000000000006</v>
      </c>
      <c r="AK1380" s="13">
        <f t="shared" si="185"/>
        <v>0.5837146341463415</v>
      </c>
      <c r="AL1380" s="13">
        <f t="shared" si="186"/>
        <v>8.7017073170731707E-2</v>
      </c>
      <c r="AM1380" s="14">
        <f t="shared" si="187"/>
        <v>14.270799999999994</v>
      </c>
    </row>
    <row r="1381" spans="1:39" x14ac:dyDescent="0.2">
      <c r="A1381" s="8"/>
      <c r="B1381" s="8" t="s">
        <v>452</v>
      </c>
      <c r="C1381" s="8" t="s">
        <v>505</v>
      </c>
      <c r="D1381" s="9">
        <v>46</v>
      </c>
      <c r="E1381" s="10" t="s">
        <v>28</v>
      </c>
      <c r="F1381" s="10" t="s">
        <v>460</v>
      </c>
      <c r="G1381" s="10" t="s">
        <v>461</v>
      </c>
      <c r="H1381" s="11">
        <v>0.55800000000000005</v>
      </c>
      <c r="I1381" s="9">
        <v>82</v>
      </c>
      <c r="J1381" s="9">
        <v>43</v>
      </c>
      <c r="K1381" s="9">
        <v>28</v>
      </c>
      <c r="L1381" s="9"/>
      <c r="M1381" s="9">
        <v>11</v>
      </c>
      <c r="N1381" s="9">
        <f t="shared" si="183"/>
        <v>97</v>
      </c>
      <c r="O1381" s="12">
        <f t="shared" si="184"/>
        <v>0.59146341463414631</v>
      </c>
      <c r="P1381" s="9" t="s">
        <v>30</v>
      </c>
      <c r="Q1381" s="9">
        <v>4</v>
      </c>
      <c r="R1381" s="9">
        <v>0</v>
      </c>
      <c r="S1381" s="9">
        <v>4</v>
      </c>
      <c r="T1381" s="9">
        <v>0</v>
      </c>
      <c r="U1381" s="9">
        <v>0</v>
      </c>
      <c r="V1381" s="8"/>
      <c r="W1381" s="11">
        <v>0.55800000000000005</v>
      </c>
      <c r="X1381" s="8">
        <v>82</v>
      </c>
      <c r="Y1381" s="8">
        <v>41</v>
      </c>
      <c r="Z1381" s="8">
        <v>33</v>
      </c>
      <c r="AA1381" s="8">
        <v>0</v>
      </c>
      <c r="AB1381" s="8">
        <v>8</v>
      </c>
      <c r="AC1381" s="9">
        <f t="shared" si="181"/>
        <v>90</v>
      </c>
      <c r="AD1381" s="12">
        <f t="shared" si="182"/>
        <v>0.54878048780487809</v>
      </c>
      <c r="AE1381" s="9" t="s">
        <v>39</v>
      </c>
      <c r="AF1381" s="8"/>
      <c r="AG1381" s="8"/>
      <c r="AH1381" s="8"/>
      <c r="AI1381" s="8"/>
      <c r="AJ1381" s="8"/>
      <c r="AK1381" s="13">
        <f t="shared" si="185"/>
        <v>0.55200731707317074</v>
      </c>
      <c r="AL1381" s="13">
        <f t="shared" si="186"/>
        <v>3.9456097560975567E-2</v>
      </c>
      <c r="AM1381" s="14">
        <f t="shared" si="187"/>
        <v>6.470799999999997</v>
      </c>
    </row>
    <row r="1382" spans="1:39" x14ac:dyDescent="0.2">
      <c r="A1382" s="8"/>
      <c r="B1382" s="8" t="s">
        <v>454</v>
      </c>
      <c r="C1382" s="8" t="s">
        <v>505</v>
      </c>
      <c r="D1382" s="9">
        <v>53</v>
      </c>
      <c r="E1382" s="10" t="s">
        <v>28</v>
      </c>
      <c r="F1382" s="10" t="s">
        <v>68</v>
      </c>
      <c r="G1382" s="10" t="s">
        <v>68</v>
      </c>
      <c r="H1382" s="11">
        <v>0.55800000000000005</v>
      </c>
      <c r="I1382" s="9">
        <v>82</v>
      </c>
      <c r="J1382" s="9">
        <v>35</v>
      </c>
      <c r="K1382" s="9">
        <v>41</v>
      </c>
      <c r="L1382" s="9"/>
      <c r="M1382" s="9">
        <v>6</v>
      </c>
      <c r="N1382" s="9">
        <f t="shared" si="183"/>
        <v>76</v>
      </c>
      <c r="O1382" s="12">
        <f t="shared" si="184"/>
        <v>0.46341463414634149</v>
      </c>
      <c r="P1382" s="9" t="s">
        <v>72</v>
      </c>
      <c r="Q1382" s="9"/>
      <c r="R1382" s="9"/>
      <c r="S1382" s="9"/>
      <c r="T1382" s="9"/>
      <c r="U1382" s="9"/>
      <c r="V1382" s="8"/>
      <c r="W1382" s="11">
        <v>0.55800000000000005</v>
      </c>
      <c r="X1382" s="8">
        <v>82</v>
      </c>
      <c r="Y1382" s="8">
        <v>29</v>
      </c>
      <c r="Z1382" s="8">
        <v>37</v>
      </c>
      <c r="AA1382" s="8">
        <v>0</v>
      </c>
      <c r="AB1382" s="8">
        <v>16</v>
      </c>
      <c r="AC1382" s="9">
        <f t="shared" si="181"/>
        <v>74</v>
      </c>
      <c r="AD1382" s="12">
        <f t="shared" si="182"/>
        <v>0.45121951219512196</v>
      </c>
      <c r="AE1382" s="9" t="s">
        <v>72</v>
      </c>
      <c r="AF1382" s="8"/>
      <c r="AG1382" s="8"/>
      <c r="AH1382" s="8"/>
      <c r="AI1382" s="8"/>
      <c r="AJ1382" s="8"/>
      <c r="AK1382" s="13">
        <f t="shared" si="185"/>
        <v>0.48859268292682928</v>
      </c>
      <c r="AL1382" s="13">
        <f t="shared" si="186"/>
        <v>-2.5178048780487794E-2</v>
      </c>
      <c r="AM1382" s="14">
        <f t="shared" si="187"/>
        <v>-4.1291999999999973</v>
      </c>
    </row>
    <row r="1383" spans="1:39" x14ac:dyDescent="0.2">
      <c r="A1383" s="8"/>
      <c r="B1383" s="8" t="s">
        <v>445</v>
      </c>
      <c r="C1383" s="8" t="s">
        <v>505</v>
      </c>
      <c r="D1383" s="9">
        <v>46</v>
      </c>
      <c r="E1383" s="10" t="s">
        <v>28</v>
      </c>
      <c r="F1383" s="10" t="s">
        <v>225</v>
      </c>
      <c r="G1383" s="10" t="s">
        <v>225</v>
      </c>
      <c r="H1383" s="11">
        <v>0.55800000000000005</v>
      </c>
      <c r="I1383" s="9">
        <v>82</v>
      </c>
      <c r="J1383" s="9">
        <v>53</v>
      </c>
      <c r="K1383" s="9">
        <v>22</v>
      </c>
      <c r="L1383" s="9"/>
      <c r="M1383" s="9">
        <v>7</v>
      </c>
      <c r="N1383" s="9">
        <f t="shared" si="183"/>
        <v>113</v>
      </c>
      <c r="O1383" s="12">
        <f t="shared" si="184"/>
        <v>0.68902439024390238</v>
      </c>
      <c r="P1383" s="9" t="s">
        <v>30</v>
      </c>
      <c r="Q1383" s="9">
        <v>16</v>
      </c>
      <c r="R1383" s="9">
        <v>9</v>
      </c>
      <c r="S1383" s="9">
        <v>7</v>
      </c>
      <c r="T1383" s="9">
        <v>0</v>
      </c>
      <c r="U1383" s="9">
        <v>0.56300000000000006</v>
      </c>
      <c r="V1383" s="8"/>
      <c r="W1383" s="11">
        <v>0.55800000000000005</v>
      </c>
      <c r="X1383" s="8">
        <v>82</v>
      </c>
      <c r="Y1383" s="8">
        <v>52</v>
      </c>
      <c r="Z1383" s="8">
        <v>24</v>
      </c>
      <c r="AA1383" s="8">
        <v>0</v>
      </c>
      <c r="AB1383" s="8">
        <v>6</v>
      </c>
      <c r="AC1383" s="9">
        <f t="shared" si="181"/>
        <v>110</v>
      </c>
      <c r="AD1383" s="12">
        <f t="shared" si="182"/>
        <v>0.67073170731707321</v>
      </c>
      <c r="AE1383" s="9" t="s">
        <v>43</v>
      </c>
      <c r="AF1383" s="8">
        <v>18</v>
      </c>
      <c r="AG1383" s="8">
        <v>11</v>
      </c>
      <c r="AH1383" s="8">
        <v>7</v>
      </c>
      <c r="AI1383" s="8">
        <v>0</v>
      </c>
      <c r="AJ1383" s="8">
        <v>0.61099999999999999</v>
      </c>
      <c r="AK1383" s="13">
        <f t="shared" si="185"/>
        <v>0.63127560975609764</v>
      </c>
      <c r="AL1383" s="13">
        <f t="shared" si="186"/>
        <v>5.7748780487804741E-2</v>
      </c>
      <c r="AM1383" s="14">
        <f t="shared" si="187"/>
        <v>9.4707999999999828</v>
      </c>
    </row>
    <row r="1384" spans="1:39" x14ac:dyDescent="0.2">
      <c r="A1384" s="8"/>
      <c r="B1384" s="8" t="s">
        <v>479</v>
      </c>
      <c r="C1384" s="8" t="s">
        <v>505</v>
      </c>
      <c r="D1384" s="9">
        <v>42</v>
      </c>
      <c r="E1384" s="10" t="s">
        <v>28</v>
      </c>
      <c r="F1384" s="10" t="s">
        <v>305</v>
      </c>
      <c r="G1384" s="10" t="s">
        <v>305</v>
      </c>
      <c r="H1384" s="11">
        <v>0.55800000000000005</v>
      </c>
      <c r="I1384" s="9">
        <v>82</v>
      </c>
      <c r="J1384" s="9">
        <v>40</v>
      </c>
      <c r="K1384" s="9">
        <v>34</v>
      </c>
      <c r="L1384" s="9"/>
      <c r="M1384" s="9">
        <v>8</v>
      </c>
      <c r="N1384" s="9">
        <f t="shared" si="183"/>
        <v>88</v>
      </c>
      <c r="O1384" s="12">
        <f t="shared" si="184"/>
        <v>0.53658536585365857</v>
      </c>
      <c r="P1384" s="9" t="s">
        <v>39</v>
      </c>
      <c r="Q1384" s="9"/>
      <c r="R1384" s="9"/>
      <c r="S1384" s="9"/>
      <c r="T1384" s="9"/>
      <c r="U1384" s="9"/>
      <c r="V1384" s="8"/>
      <c r="W1384" s="11">
        <v>0.55800000000000005</v>
      </c>
      <c r="X1384" s="8">
        <v>82</v>
      </c>
      <c r="Y1384" s="8">
        <v>52</v>
      </c>
      <c r="Z1384" s="8">
        <v>22</v>
      </c>
      <c r="AA1384" s="8">
        <v>0</v>
      </c>
      <c r="AB1384" s="8">
        <v>8</v>
      </c>
      <c r="AC1384" s="9">
        <f t="shared" si="181"/>
        <v>112</v>
      </c>
      <c r="AD1384" s="12">
        <f t="shared" si="182"/>
        <v>0.68292682926829273</v>
      </c>
      <c r="AE1384" s="9" t="s">
        <v>30</v>
      </c>
      <c r="AF1384" s="8">
        <v>25</v>
      </c>
      <c r="AG1384" s="8">
        <v>16</v>
      </c>
      <c r="AH1384" s="8">
        <v>9</v>
      </c>
      <c r="AI1384" s="8">
        <v>0</v>
      </c>
      <c r="AJ1384" s="8">
        <v>0.64</v>
      </c>
      <c r="AK1384" s="13">
        <f t="shared" si="185"/>
        <v>0.63920243902439033</v>
      </c>
      <c r="AL1384" s="13">
        <f t="shared" si="186"/>
        <v>-0.10261707317073177</v>
      </c>
      <c r="AM1384" s="14">
        <f t="shared" si="187"/>
        <v>-16.829200000000014</v>
      </c>
    </row>
    <row r="1385" spans="1:39" x14ac:dyDescent="0.2">
      <c r="A1385" s="8"/>
      <c r="B1385" s="8" t="s">
        <v>506</v>
      </c>
      <c r="C1385" s="8" t="s">
        <v>505</v>
      </c>
      <c r="D1385" s="9">
        <v>46</v>
      </c>
      <c r="E1385" s="10" t="s">
        <v>28</v>
      </c>
      <c r="F1385" s="10" t="s">
        <v>468</v>
      </c>
      <c r="G1385" s="10" t="s">
        <v>468</v>
      </c>
      <c r="H1385" s="11">
        <v>0.55800000000000005</v>
      </c>
      <c r="I1385" s="9">
        <v>5</v>
      </c>
      <c r="J1385" s="9">
        <v>0</v>
      </c>
      <c r="K1385" s="9">
        <v>4</v>
      </c>
      <c r="L1385" s="9"/>
      <c r="M1385" s="9">
        <v>1</v>
      </c>
      <c r="N1385" s="9">
        <f t="shared" si="183"/>
        <v>1</v>
      </c>
      <c r="O1385" s="12">
        <f t="shared" si="184"/>
        <v>0.1</v>
      </c>
      <c r="P1385" s="9" t="s">
        <v>35</v>
      </c>
      <c r="Q1385" s="9"/>
      <c r="R1385" s="9"/>
      <c r="S1385" s="9"/>
      <c r="T1385" s="9"/>
      <c r="U1385" s="9"/>
      <c r="V1385" s="8"/>
      <c r="W1385" s="11">
        <v>0.55800000000000005</v>
      </c>
      <c r="X1385" s="8">
        <v>82</v>
      </c>
      <c r="Y1385" s="8">
        <v>35</v>
      </c>
      <c r="Z1385" s="8">
        <v>43</v>
      </c>
      <c r="AA1385" s="8">
        <v>0</v>
      </c>
      <c r="AB1385" s="8">
        <v>4</v>
      </c>
      <c r="AC1385" s="9">
        <f t="shared" si="181"/>
        <v>74</v>
      </c>
      <c r="AD1385" s="12">
        <f t="shared" si="182"/>
        <v>0.45121951219512196</v>
      </c>
      <c r="AE1385" s="9" t="s">
        <v>39</v>
      </c>
      <c r="AF1385" s="8"/>
      <c r="AG1385" s="8"/>
      <c r="AH1385" s="8"/>
      <c r="AI1385" s="8"/>
      <c r="AJ1385" s="8"/>
      <c r="AK1385" s="13">
        <f t="shared" si="185"/>
        <v>0.48859268292682928</v>
      </c>
      <c r="AL1385" s="13">
        <f t="shared" si="186"/>
        <v>-0.38859268292682925</v>
      </c>
      <c r="AM1385" s="14">
        <f t="shared" si="187"/>
        <v>-3.8859268292682927</v>
      </c>
    </row>
    <row r="1386" spans="1:39" x14ac:dyDescent="0.2">
      <c r="A1386" s="8"/>
      <c r="B1386" s="8" t="s">
        <v>493</v>
      </c>
      <c r="C1386" s="8" t="s">
        <v>505</v>
      </c>
      <c r="D1386" s="9">
        <v>43</v>
      </c>
      <c r="E1386" s="10" t="s">
        <v>28</v>
      </c>
      <c r="F1386" s="10" t="s">
        <v>468</v>
      </c>
      <c r="G1386" s="10" t="s">
        <v>468</v>
      </c>
      <c r="H1386" s="11">
        <v>0.55800000000000005</v>
      </c>
      <c r="I1386" s="9">
        <v>15</v>
      </c>
      <c r="J1386" s="9">
        <v>5</v>
      </c>
      <c r="K1386" s="9">
        <v>9</v>
      </c>
      <c r="L1386" s="9"/>
      <c r="M1386" s="9">
        <v>1</v>
      </c>
      <c r="N1386" s="9">
        <f t="shared" si="183"/>
        <v>11</v>
      </c>
      <c r="O1386" s="12">
        <f t="shared" si="184"/>
        <v>0.36666666666666664</v>
      </c>
      <c r="P1386" s="9" t="s">
        <v>35</v>
      </c>
      <c r="Q1386" s="9"/>
      <c r="R1386" s="9"/>
      <c r="S1386" s="9"/>
      <c r="T1386" s="9"/>
      <c r="U1386" s="9"/>
      <c r="V1386" s="8"/>
      <c r="W1386" s="11">
        <v>0.55800000000000005</v>
      </c>
      <c r="X1386" s="8">
        <v>82</v>
      </c>
      <c r="Y1386" s="8">
        <v>35</v>
      </c>
      <c r="Z1386" s="8">
        <v>43</v>
      </c>
      <c r="AA1386" s="8">
        <v>0</v>
      </c>
      <c r="AB1386" s="8">
        <v>4</v>
      </c>
      <c r="AC1386" s="9">
        <f t="shared" si="181"/>
        <v>74</v>
      </c>
      <c r="AD1386" s="12">
        <f t="shared" si="182"/>
        <v>0.45121951219512196</v>
      </c>
      <c r="AE1386" s="9" t="s">
        <v>39</v>
      </c>
      <c r="AF1386" s="8"/>
      <c r="AG1386" s="8"/>
      <c r="AH1386" s="8"/>
      <c r="AI1386" s="8"/>
      <c r="AJ1386" s="8"/>
      <c r="AK1386" s="13">
        <f t="shared" si="185"/>
        <v>0.48859268292682928</v>
      </c>
      <c r="AL1386" s="13">
        <f t="shared" si="186"/>
        <v>-0.12192601626016264</v>
      </c>
      <c r="AM1386" s="14">
        <f t="shared" si="187"/>
        <v>-3.6577804878048781</v>
      </c>
    </row>
    <row r="1387" spans="1:39" x14ac:dyDescent="0.2">
      <c r="A1387" s="8"/>
      <c r="B1387" s="8" t="s">
        <v>429</v>
      </c>
      <c r="C1387" s="8" t="s">
        <v>505</v>
      </c>
      <c r="D1387" s="9"/>
      <c r="E1387" s="10" t="s">
        <v>28</v>
      </c>
      <c r="F1387" s="10" t="s">
        <v>468</v>
      </c>
      <c r="G1387" s="10" t="s">
        <v>468</v>
      </c>
      <c r="H1387" s="11">
        <v>0.55800000000000005</v>
      </c>
      <c r="I1387" s="9">
        <v>62</v>
      </c>
      <c r="J1387" s="9">
        <v>28</v>
      </c>
      <c r="K1387" s="9">
        <v>29</v>
      </c>
      <c r="L1387" s="9"/>
      <c r="M1387" s="9">
        <v>5</v>
      </c>
      <c r="N1387" s="9">
        <f t="shared" si="183"/>
        <v>61</v>
      </c>
      <c r="O1387" s="12">
        <f t="shared" si="184"/>
        <v>0.49193548387096775</v>
      </c>
      <c r="P1387" s="9" t="s">
        <v>35</v>
      </c>
      <c r="Q1387" s="9"/>
      <c r="R1387" s="9"/>
      <c r="S1387" s="9"/>
      <c r="T1387" s="9"/>
      <c r="U1387" s="9"/>
      <c r="V1387" s="8"/>
      <c r="W1387" s="11">
        <v>0.55800000000000005</v>
      </c>
      <c r="X1387" s="8">
        <v>82</v>
      </c>
      <c r="Y1387" s="8">
        <v>35</v>
      </c>
      <c r="Z1387" s="8">
        <v>43</v>
      </c>
      <c r="AA1387" s="8">
        <v>0</v>
      </c>
      <c r="AB1387" s="8">
        <v>4</v>
      </c>
      <c r="AC1387" s="9">
        <f t="shared" si="181"/>
        <v>74</v>
      </c>
      <c r="AD1387" s="12">
        <f t="shared" si="182"/>
        <v>0.45121951219512196</v>
      </c>
      <c r="AE1387" s="9" t="s">
        <v>39</v>
      </c>
      <c r="AF1387" s="8"/>
      <c r="AG1387" s="8"/>
      <c r="AH1387" s="8"/>
      <c r="AI1387" s="8"/>
      <c r="AJ1387" s="8"/>
      <c r="AK1387" s="13">
        <f t="shared" si="185"/>
        <v>0.48859268292682928</v>
      </c>
      <c r="AL1387" s="13">
        <f t="shared" si="186"/>
        <v>3.3428009441384687E-3</v>
      </c>
      <c r="AM1387" s="14">
        <f t="shared" si="187"/>
        <v>0.41450731707316635</v>
      </c>
    </row>
    <row r="1388" spans="1:39" x14ac:dyDescent="0.2">
      <c r="A1388" s="8"/>
      <c r="B1388" s="8" t="s">
        <v>507</v>
      </c>
      <c r="C1388" s="8" t="s">
        <v>505</v>
      </c>
      <c r="D1388" s="9">
        <v>42</v>
      </c>
      <c r="E1388" s="10" t="s">
        <v>28</v>
      </c>
      <c r="F1388" s="10" t="s">
        <v>240</v>
      </c>
      <c r="G1388" s="10" t="s">
        <v>240</v>
      </c>
      <c r="H1388" s="11">
        <v>0.55800000000000005</v>
      </c>
      <c r="I1388" s="9">
        <v>82</v>
      </c>
      <c r="J1388" s="9">
        <v>43</v>
      </c>
      <c r="K1388" s="9">
        <v>29</v>
      </c>
      <c r="L1388" s="9"/>
      <c r="M1388" s="9">
        <v>10</v>
      </c>
      <c r="N1388" s="9">
        <f t="shared" si="183"/>
        <v>96</v>
      </c>
      <c r="O1388" s="12">
        <f t="shared" si="184"/>
        <v>0.58536585365853655</v>
      </c>
      <c r="P1388" s="9" t="s">
        <v>39</v>
      </c>
      <c r="Q1388" s="9">
        <v>6</v>
      </c>
      <c r="R1388" s="9">
        <v>2</v>
      </c>
      <c r="S1388" s="9">
        <v>4</v>
      </c>
      <c r="T1388" s="9">
        <v>0</v>
      </c>
      <c r="U1388" s="9">
        <v>0.33300000000000002</v>
      </c>
      <c r="V1388" s="8"/>
      <c r="W1388" s="11">
        <v>0.55800000000000005</v>
      </c>
      <c r="X1388" s="8">
        <v>82</v>
      </c>
      <c r="Y1388" s="8">
        <v>46</v>
      </c>
      <c r="Z1388" s="8">
        <v>25</v>
      </c>
      <c r="AA1388" s="8">
        <v>0</v>
      </c>
      <c r="AB1388" s="8">
        <v>11</v>
      </c>
      <c r="AC1388" s="9">
        <f t="shared" si="181"/>
        <v>103</v>
      </c>
      <c r="AD1388" s="12">
        <f t="shared" si="182"/>
        <v>0.62804878048780488</v>
      </c>
      <c r="AE1388" s="9" t="s">
        <v>30</v>
      </c>
      <c r="AF1388" s="8">
        <v>7</v>
      </c>
      <c r="AG1388" s="8">
        <v>3</v>
      </c>
      <c r="AH1388" s="8">
        <v>4</v>
      </c>
      <c r="AI1388" s="8">
        <v>0</v>
      </c>
      <c r="AJ1388" s="8">
        <v>0.42899999999999999</v>
      </c>
      <c r="AK1388" s="13">
        <f t="shared" si="185"/>
        <v>0.60353170731707317</v>
      </c>
      <c r="AL1388" s="13">
        <f t="shared" si="186"/>
        <v>-1.8165853658536624E-2</v>
      </c>
      <c r="AM1388" s="14">
        <f t="shared" si="187"/>
        <v>-2.9792000000000058</v>
      </c>
    </row>
    <row r="1389" spans="1:39" x14ac:dyDescent="0.2">
      <c r="A1389" s="8"/>
      <c r="B1389" s="8" t="s">
        <v>508</v>
      </c>
      <c r="C1389" s="8" t="s">
        <v>505</v>
      </c>
      <c r="D1389" s="9">
        <v>45</v>
      </c>
      <c r="E1389" s="10" t="s">
        <v>28</v>
      </c>
      <c r="F1389" s="10" t="s">
        <v>84</v>
      </c>
      <c r="G1389" s="10" t="s">
        <v>84</v>
      </c>
      <c r="H1389" s="11">
        <v>0.55800000000000005</v>
      </c>
      <c r="I1389" s="9">
        <v>61</v>
      </c>
      <c r="J1389" s="9">
        <v>24</v>
      </c>
      <c r="K1389" s="9">
        <v>30</v>
      </c>
      <c r="L1389" s="9"/>
      <c r="M1389" s="9">
        <v>7</v>
      </c>
      <c r="N1389" s="9">
        <f t="shared" si="183"/>
        <v>55</v>
      </c>
      <c r="O1389" s="12">
        <f t="shared" si="184"/>
        <v>0.45081967213114754</v>
      </c>
      <c r="P1389" s="9" t="s">
        <v>72</v>
      </c>
      <c r="Q1389" s="9"/>
      <c r="R1389" s="9"/>
      <c r="S1389" s="9"/>
      <c r="T1389" s="9"/>
      <c r="U1389" s="9"/>
      <c r="V1389" s="8"/>
      <c r="W1389" s="11">
        <v>0.55800000000000005</v>
      </c>
      <c r="X1389" s="8">
        <v>82</v>
      </c>
      <c r="Y1389" s="8">
        <v>26</v>
      </c>
      <c r="Z1389" s="8">
        <v>43</v>
      </c>
      <c r="AA1389" s="8">
        <v>0</v>
      </c>
      <c r="AB1389" s="8">
        <v>13</v>
      </c>
      <c r="AC1389" s="9">
        <f t="shared" si="181"/>
        <v>65</v>
      </c>
      <c r="AD1389" s="12">
        <f t="shared" si="182"/>
        <v>0.39634146341463417</v>
      </c>
      <c r="AE1389" s="9" t="s">
        <v>35</v>
      </c>
      <c r="AF1389" s="8"/>
      <c r="AG1389" s="8"/>
      <c r="AH1389" s="8"/>
      <c r="AI1389" s="8"/>
      <c r="AJ1389" s="8"/>
      <c r="AK1389" s="13">
        <f t="shared" si="185"/>
        <v>0.45292195121951223</v>
      </c>
      <c r="AL1389" s="13">
        <f t="shared" si="186"/>
        <v>-2.1022790883646891E-3</v>
      </c>
      <c r="AM1389" s="14">
        <f t="shared" si="187"/>
        <v>-0.25647804878049385</v>
      </c>
    </row>
    <row r="1390" spans="1:39" x14ac:dyDescent="0.2">
      <c r="A1390" s="8"/>
      <c r="B1390" s="8" t="s">
        <v>500</v>
      </c>
      <c r="C1390" s="8" t="s">
        <v>505</v>
      </c>
      <c r="D1390" s="9">
        <v>41</v>
      </c>
      <c r="E1390" s="10" t="s">
        <v>28</v>
      </c>
      <c r="F1390" s="10" t="s">
        <v>84</v>
      </c>
      <c r="G1390" s="10" t="s">
        <v>84</v>
      </c>
      <c r="H1390" s="11">
        <v>0.55800000000000005</v>
      </c>
      <c r="I1390" s="9">
        <v>21</v>
      </c>
      <c r="J1390" s="9">
        <v>7</v>
      </c>
      <c r="K1390" s="9">
        <v>12</v>
      </c>
      <c r="L1390" s="9"/>
      <c r="M1390" s="9">
        <v>2</v>
      </c>
      <c r="N1390" s="9">
        <f t="shared" si="183"/>
        <v>16</v>
      </c>
      <c r="O1390" s="12">
        <f t="shared" si="184"/>
        <v>0.38095238095238093</v>
      </c>
      <c r="P1390" s="9" t="s">
        <v>72</v>
      </c>
      <c r="Q1390" s="9"/>
      <c r="R1390" s="9"/>
      <c r="S1390" s="9"/>
      <c r="T1390" s="9"/>
      <c r="U1390" s="9"/>
      <c r="V1390" s="8"/>
      <c r="W1390" s="11">
        <v>0.55800000000000005</v>
      </c>
      <c r="X1390" s="8">
        <v>82</v>
      </c>
      <c r="Y1390" s="8">
        <v>26</v>
      </c>
      <c r="Z1390" s="8">
        <v>43</v>
      </c>
      <c r="AA1390" s="8">
        <v>0</v>
      </c>
      <c r="AB1390" s="8">
        <v>13</v>
      </c>
      <c r="AC1390" s="9">
        <f t="shared" si="181"/>
        <v>65</v>
      </c>
      <c r="AD1390" s="12">
        <f t="shared" si="182"/>
        <v>0.39634146341463417</v>
      </c>
      <c r="AE1390" s="9" t="s">
        <v>35</v>
      </c>
      <c r="AF1390" s="8"/>
      <c r="AG1390" s="8"/>
      <c r="AH1390" s="8"/>
      <c r="AI1390" s="8"/>
      <c r="AJ1390" s="8"/>
      <c r="AK1390" s="13">
        <f t="shared" si="185"/>
        <v>0.45292195121951223</v>
      </c>
      <c r="AL1390" s="13">
        <f t="shared" si="186"/>
        <v>-7.19695702671313E-2</v>
      </c>
      <c r="AM1390" s="14">
        <f t="shared" si="187"/>
        <v>-3.0227219512195127</v>
      </c>
    </row>
    <row r="1391" spans="1:39" x14ac:dyDescent="0.2">
      <c r="A1391" s="8"/>
      <c r="B1391" s="8" t="s">
        <v>442</v>
      </c>
      <c r="C1391" s="8" t="s">
        <v>505</v>
      </c>
      <c r="D1391" s="9">
        <v>48</v>
      </c>
      <c r="E1391" s="10" t="s">
        <v>28</v>
      </c>
      <c r="F1391" s="10" t="s">
        <v>308</v>
      </c>
      <c r="G1391" s="10" t="s">
        <v>308</v>
      </c>
      <c r="H1391" s="11">
        <v>0.55800000000000005</v>
      </c>
      <c r="I1391" s="9">
        <v>82</v>
      </c>
      <c r="J1391" s="9">
        <v>44</v>
      </c>
      <c r="K1391" s="9">
        <v>31</v>
      </c>
      <c r="L1391" s="9"/>
      <c r="M1391" s="9">
        <v>7</v>
      </c>
      <c r="N1391" s="9">
        <f t="shared" si="183"/>
        <v>95</v>
      </c>
      <c r="O1391" s="12">
        <f t="shared" si="184"/>
        <v>0.57926829268292679</v>
      </c>
      <c r="P1391" s="9" t="s">
        <v>35</v>
      </c>
      <c r="Q1391" s="9"/>
      <c r="R1391" s="9"/>
      <c r="S1391" s="9"/>
      <c r="T1391" s="9"/>
      <c r="U1391" s="9"/>
      <c r="V1391" s="8"/>
      <c r="W1391" s="11">
        <v>0.55800000000000005</v>
      </c>
      <c r="X1391" s="8">
        <v>82</v>
      </c>
      <c r="Y1391" s="8">
        <v>43</v>
      </c>
      <c r="Z1391" s="8">
        <v>30</v>
      </c>
      <c r="AA1391" s="8">
        <v>0</v>
      </c>
      <c r="AB1391" s="8">
        <v>9</v>
      </c>
      <c r="AC1391" s="9">
        <f t="shared" si="181"/>
        <v>95</v>
      </c>
      <c r="AD1391" s="12">
        <f t="shared" si="182"/>
        <v>0.57926829268292679</v>
      </c>
      <c r="AE1391" s="9" t="s">
        <v>43</v>
      </c>
      <c r="AF1391" s="8">
        <v>9</v>
      </c>
      <c r="AG1391" s="8">
        <v>4</v>
      </c>
      <c r="AH1391" s="8">
        <v>5</v>
      </c>
      <c r="AI1391" s="8">
        <v>0</v>
      </c>
      <c r="AJ1391" s="8">
        <v>0.44400000000000001</v>
      </c>
      <c r="AK1391" s="13">
        <f t="shared" si="185"/>
        <v>0.57182439024390241</v>
      </c>
      <c r="AL1391" s="13">
        <f t="shared" si="186"/>
        <v>7.4439024390243747E-3</v>
      </c>
      <c r="AM1391" s="14">
        <f t="shared" si="187"/>
        <v>1.220799999999997</v>
      </c>
    </row>
    <row r="1392" spans="1:39" x14ac:dyDescent="0.2">
      <c r="A1392" s="8"/>
      <c r="B1392" s="8" t="s">
        <v>485</v>
      </c>
      <c r="C1392" s="8" t="s">
        <v>505</v>
      </c>
      <c r="D1392" s="9">
        <v>45</v>
      </c>
      <c r="E1392" s="10" t="s">
        <v>28</v>
      </c>
      <c r="F1392" s="10" t="s">
        <v>201</v>
      </c>
      <c r="G1392" s="10" t="s">
        <v>201</v>
      </c>
      <c r="H1392" s="11">
        <v>0.55800000000000005</v>
      </c>
      <c r="I1392" s="9">
        <v>82</v>
      </c>
      <c r="J1392" s="9">
        <v>50</v>
      </c>
      <c r="K1392" s="9">
        <v>25</v>
      </c>
      <c r="L1392" s="9"/>
      <c r="M1392" s="9">
        <v>7</v>
      </c>
      <c r="N1392" s="9">
        <f t="shared" si="183"/>
        <v>107</v>
      </c>
      <c r="O1392" s="12">
        <f t="shared" si="184"/>
        <v>0.65243902439024393</v>
      </c>
      <c r="P1392" s="9" t="s">
        <v>39</v>
      </c>
      <c r="Q1392" s="9">
        <v>7</v>
      </c>
      <c r="R1392" s="9">
        <v>3</v>
      </c>
      <c r="S1392" s="9">
        <v>4</v>
      </c>
      <c r="T1392" s="9">
        <v>0</v>
      </c>
      <c r="U1392" s="9">
        <v>0.42899999999999999</v>
      </c>
      <c r="V1392" s="8"/>
      <c r="W1392" s="11">
        <v>0.55800000000000005</v>
      </c>
      <c r="X1392" s="8">
        <v>82</v>
      </c>
      <c r="Y1392" s="8">
        <v>53</v>
      </c>
      <c r="Z1392" s="8">
        <v>23</v>
      </c>
      <c r="AA1392" s="8">
        <v>0</v>
      </c>
      <c r="AB1392" s="8">
        <v>6</v>
      </c>
      <c r="AC1392" s="9">
        <f t="shared" si="181"/>
        <v>112</v>
      </c>
      <c r="AD1392" s="12">
        <f t="shared" si="182"/>
        <v>0.68292682926829273</v>
      </c>
      <c r="AE1392" s="9" t="s">
        <v>30</v>
      </c>
      <c r="AF1392" s="8">
        <v>5</v>
      </c>
      <c r="AG1392" s="8">
        <v>1</v>
      </c>
      <c r="AH1392" s="8">
        <v>4</v>
      </c>
      <c r="AI1392" s="8">
        <v>0</v>
      </c>
      <c r="AJ1392" s="8">
        <v>0.2</v>
      </c>
      <c r="AK1392" s="13">
        <f t="shared" si="185"/>
        <v>0.63920243902439033</v>
      </c>
      <c r="AL1392" s="13">
        <f t="shared" si="186"/>
        <v>1.3236585365853593E-2</v>
      </c>
      <c r="AM1392" s="14">
        <f t="shared" si="187"/>
        <v>2.1707999999999856</v>
      </c>
    </row>
    <row r="1393" spans="1:39" x14ac:dyDescent="0.2">
      <c r="A1393" s="8"/>
      <c r="B1393" s="8" t="s">
        <v>486</v>
      </c>
      <c r="C1393" s="8" t="s">
        <v>505</v>
      </c>
      <c r="D1393" s="9">
        <v>43</v>
      </c>
      <c r="E1393" s="10" t="s">
        <v>28</v>
      </c>
      <c r="F1393" s="10" t="s">
        <v>87</v>
      </c>
      <c r="G1393" s="10" t="s">
        <v>87</v>
      </c>
      <c r="H1393" s="11">
        <v>0.55800000000000005</v>
      </c>
      <c r="I1393" s="9">
        <v>82</v>
      </c>
      <c r="J1393" s="9">
        <v>50</v>
      </c>
      <c r="K1393" s="9">
        <v>19</v>
      </c>
      <c r="L1393" s="9"/>
      <c r="M1393" s="9">
        <v>13</v>
      </c>
      <c r="N1393" s="9">
        <f t="shared" si="183"/>
        <v>113</v>
      </c>
      <c r="O1393" s="12">
        <f t="shared" si="184"/>
        <v>0.68902439024390238</v>
      </c>
      <c r="P1393" s="9" t="s">
        <v>30</v>
      </c>
      <c r="Q1393" s="9">
        <v>18</v>
      </c>
      <c r="R1393" s="9">
        <v>10</v>
      </c>
      <c r="S1393" s="9">
        <v>8</v>
      </c>
      <c r="T1393" s="9">
        <v>0</v>
      </c>
      <c r="U1393" s="9">
        <v>0.55600000000000005</v>
      </c>
      <c r="V1393" s="8"/>
      <c r="W1393" s="11">
        <v>0.55800000000000005</v>
      </c>
      <c r="X1393" s="8">
        <v>82</v>
      </c>
      <c r="Y1393" s="8">
        <v>58</v>
      </c>
      <c r="Z1393" s="8">
        <v>16</v>
      </c>
      <c r="AA1393" s="8">
        <v>0</v>
      </c>
      <c r="AB1393" s="8">
        <v>8</v>
      </c>
      <c r="AC1393" s="9">
        <f t="shared" si="181"/>
        <v>124</v>
      </c>
      <c r="AD1393" s="12">
        <f t="shared" si="182"/>
        <v>0.75609756097560976</v>
      </c>
      <c r="AE1393" s="9" t="s">
        <v>30</v>
      </c>
      <c r="AF1393" s="8">
        <v>6</v>
      </c>
      <c r="AG1393" s="8">
        <v>2</v>
      </c>
      <c r="AH1393" s="8">
        <v>4</v>
      </c>
      <c r="AI1393" s="8">
        <v>0</v>
      </c>
      <c r="AJ1393" s="8">
        <v>0.33300000000000002</v>
      </c>
      <c r="AK1393" s="13">
        <f t="shared" si="185"/>
        <v>0.68676341463414636</v>
      </c>
      <c r="AL1393" s="13">
        <f t="shared" si="186"/>
        <v>2.2609756097560219E-3</v>
      </c>
      <c r="AM1393" s="14">
        <f t="shared" si="187"/>
        <v>0.37080000000000268</v>
      </c>
    </row>
    <row r="1394" spans="1:39" x14ac:dyDescent="0.2">
      <c r="A1394" s="8"/>
      <c r="B1394" s="8" t="s">
        <v>471</v>
      </c>
      <c r="C1394" s="8" t="s">
        <v>505</v>
      </c>
      <c r="D1394" s="9">
        <v>48</v>
      </c>
      <c r="E1394" s="10" t="s">
        <v>28</v>
      </c>
      <c r="F1394" s="10" t="s">
        <v>303</v>
      </c>
      <c r="G1394" s="10" t="s">
        <v>303</v>
      </c>
      <c r="H1394" s="11">
        <v>0.55800000000000005</v>
      </c>
      <c r="I1394" s="9">
        <v>82</v>
      </c>
      <c r="J1394" s="9">
        <v>32</v>
      </c>
      <c r="K1394" s="9">
        <v>43</v>
      </c>
      <c r="L1394" s="9"/>
      <c r="M1394" s="9">
        <v>7</v>
      </c>
      <c r="N1394" s="9">
        <f t="shared" si="183"/>
        <v>71</v>
      </c>
      <c r="O1394" s="12">
        <f t="shared" si="184"/>
        <v>0.43292682926829268</v>
      </c>
      <c r="P1394" s="9" t="s">
        <v>72</v>
      </c>
      <c r="Q1394" s="9"/>
      <c r="R1394" s="9"/>
      <c r="S1394" s="9"/>
      <c r="T1394" s="9"/>
      <c r="U1394" s="9"/>
      <c r="V1394" s="8"/>
      <c r="W1394" s="11">
        <v>0.55800000000000005</v>
      </c>
      <c r="X1394" s="8">
        <v>82</v>
      </c>
      <c r="Y1394" s="8">
        <v>41</v>
      </c>
      <c r="Z1394" s="8">
        <v>28</v>
      </c>
      <c r="AA1394" s="8">
        <v>0</v>
      </c>
      <c r="AB1394" s="8">
        <v>13</v>
      </c>
      <c r="AC1394" s="9">
        <f t="shared" si="181"/>
        <v>95</v>
      </c>
      <c r="AD1394" s="12">
        <f t="shared" si="182"/>
        <v>0.57926829268292679</v>
      </c>
      <c r="AE1394" s="9" t="s">
        <v>39</v>
      </c>
      <c r="AF1394" s="8">
        <v>24</v>
      </c>
      <c r="AG1394" s="8">
        <v>15</v>
      </c>
      <c r="AH1394" s="8">
        <v>9</v>
      </c>
      <c r="AI1394" s="8">
        <v>0</v>
      </c>
      <c r="AJ1394" s="8">
        <v>0.625</v>
      </c>
      <c r="AK1394" s="13">
        <f t="shared" si="185"/>
        <v>0.57182439024390241</v>
      </c>
      <c r="AL1394" s="13">
        <f t="shared" si="186"/>
        <v>-0.13889756097560974</v>
      </c>
      <c r="AM1394" s="14">
        <f t="shared" si="187"/>
        <v>-22.779200000000003</v>
      </c>
    </row>
    <row r="1395" spans="1:39" x14ac:dyDescent="0.2">
      <c r="A1395" s="8"/>
      <c r="B1395" s="8" t="s">
        <v>371</v>
      </c>
      <c r="C1395" s="8" t="s">
        <v>505</v>
      </c>
      <c r="D1395" s="9">
        <v>54</v>
      </c>
      <c r="E1395" s="10" t="s">
        <v>28</v>
      </c>
      <c r="F1395" s="10" t="s">
        <v>413</v>
      </c>
      <c r="G1395" s="10" t="s">
        <v>413</v>
      </c>
      <c r="H1395" s="11">
        <v>0.55800000000000005</v>
      </c>
      <c r="I1395" s="9">
        <v>82</v>
      </c>
      <c r="J1395" s="9">
        <v>35</v>
      </c>
      <c r="K1395" s="9">
        <v>31</v>
      </c>
      <c r="L1395" s="9"/>
      <c r="M1395" s="9">
        <v>16</v>
      </c>
      <c r="N1395" s="9">
        <f t="shared" si="183"/>
        <v>86</v>
      </c>
      <c r="O1395" s="12">
        <f t="shared" si="184"/>
        <v>0.52439024390243905</v>
      </c>
      <c r="P1395" s="9" t="s">
        <v>35</v>
      </c>
      <c r="Q1395" s="9"/>
      <c r="R1395" s="9"/>
      <c r="S1395" s="9"/>
      <c r="T1395" s="9"/>
      <c r="U1395" s="9"/>
      <c r="V1395" s="8"/>
      <c r="W1395" s="11">
        <v>0.55800000000000005</v>
      </c>
      <c r="X1395" s="8">
        <v>82</v>
      </c>
      <c r="Y1395" s="8">
        <v>37</v>
      </c>
      <c r="Z1395" s="8">
        <v>34</v>
      </c>
      <c r="AA1395" s="8">
        <v>0</v>
      </c>
      <c r="AB1395" s="8">
        <v>11</v>
      </c>
      <c r="AC1395" s="9">
        <f t="shared" si="181"/>
        <v>85</v>
      </c>
      <c r="AD1395" s="12">
        <f t="shared" si="182"/>
        <v>0.51829268292682928</v>
      </c>
      <c r="AE1395" s="9" t="s">
        <v>35</v>
      </c>
      <c r="AF1395" s="8"/>
      <c r="AG1395" s="8"/>
      <c r="AH1395" s="8"/>
      <c r="AI1395" s="8"/>
      <c r="AJ1395" s="8"/>
      <c r="AK1395" s="13">
        <f t="shared" si="185"/>
        <v>0.53219024390243908</v>
      </c>
      <c r="AL1395" s="13">
        <f t="shared" si="186"/>
        <v>-7.8000000000000291E-3</v>
      </c>
      <c r="AM1395" s="14">
        <f t="shared" si="187"/>
        <v>-1.279200000000003</v>
      </c>
    </row>
    <row r="1396" spans="1:39" x14ac:dyDescent="0.2">
      <c r="A1396" s="8"/>
      <c r="B1396" s="8" t="s">
        <v>424</v>
      </c>
      <c r="C1396" s="8" t="s">
        <v>505</v>
      </c>
      <c r="D1396" s="9">
        <v>45</v>
      </c>
      <c r="E1396" s="10" t="s">
        <v>28</v>
      </c>
      <c r="F1396" s="10" t="s">
        <v>199</v>
      </c>
      <c r="G1396" s="10" t="s">
        <v>199</v>
      </c>
      <c r="H1396" s="11">
        <v>0.55800000000000005</v>
      </c>
      <c r="I1396" s="9">
        <v>82</v>
      </c>
      <c r="J1396" s="9">
        <v>27</v>
      </c>
      <c r="K1396" s="9">
        <v>41</v>
      </c>
      <c r="L1396" s="9"/>
      <c r="M1396" s="9">
        <v>14</v>
      </c>
      <c r="N1396" s="9">
        <f t="shared" si="183"/>
        <v>68</v>
      </c>
      <c r="O1396" s="12">
        <f t="shared" si="184"/>
        <v>0.41463414634146339</v>
      </c>
      <c r="P1396" s="9" t="s">
        <v>35</v>
      </c>
      <c r="Q1396" s="9"/>
      <c r="R1396" s="9"/>
      <c r="S1396" s="9"/>
      <c r="T1396" s="9"/>
      <c r="U1396" s="9"/>
      <c r="V1396" s="8"/>
      <c r="W1396" s="11">
        <v>0.55800000000000005</v>
      </c>
      <c r="X1396" s="8">
        <v>82</v>
      </c>
      <c r="Y1396" s="8">
        <v>42</v>
      </c>
      <c r="Z1396" s="8">
        <v>35</v>
      </c>
      <c r="AA1396" s="8">
        <v>0</v>
      </c>
      <c r="AB1396" s="8">
        <v>5</v>
      </c>
      <c r="AC1396" s="9">
        <f t="shared" si="181"/>
        <v>89</v>
      </c>
      <c r="AD1396" s="12">
        <f t="shared" si="182"/>
        <v>0.54268292682926833</v>
      </c>
      <c r="AE1396" s="9" t="s">
        <v>35</v>
      </c>
      <c r="AF1396" s="8"/>
      <c r="AG1396" s="8"/>
      <c r="AH1396" s="8"/>
      <c r="AI1396" s="8"/>
      <c r="AJ1396" s="8"/>
      <c r="AK1396" s="13">
        <f t="shared" si="185"/>
        <v>0.54804390243902446</v>
      </c>
      <c r="AL1396" s="13">
        <f t="shared" si="186"/>
        <v>-0.13340975609756106</v>
      </c>
      <c r="AM1396" s="14">
        <f t="shared" si="187"/>
        <v>-21.879200000000012</v>
      </c>
    </row>
    <row r="1397" spans="1:39" x14ac:dyDescent="0.2">
      <c r="A1397" s="8"/>
      <c r="B1397" s="8" t="s">
        <v>348</v>
      </c>
      <c r="C1397" s="8" t="s">
        <v>505</v>
      </c>
      <c r="D1397" s="9">
        <v>61</v>
      </c>
      <c r="E1397" s="10" t="s">
        <v>28</v>
      </c>
      <c r="F1397" s="10" t="s">
        <v>473</v>
      </c>
      <c r="G1397" s="10" t="s">
        <v>473</v>
      </c>
      <c r="H1397" s="11">
        <v>0.55800000000000005</v>
      </c>
      <c r="I1397" s="9">
        <v>82</v>
      </c>
      <c r="J1397" s="9">
        <v>48</v>
      </c>
      <c r="K1397" s="9">
        <v>26</v>
      </c>
      <c r="L1397" s="9"/>
      <c r="M1397" s="9">
        <v>8</v>
      </c>
      <c r="N1397" s="9">
        <f t="shared" si="183"/>
        <v>104</v>
      </c>
      <c r="O1397" s="12">
        <f t="shared" si="184"/>
        <v>0.63414634146341464</v>
      </c>
      <c r="P1397" s="9" t="s">
        <v>43</v>
      </c>
      <c r="Q1397" s="9">
        <v>5</v>
      </c>
      <c r="R1397" s="9">
        <v>1</v>
      </c>
      <c r="S1397" s="9">
        <v>4</v>
      </c>
      <c r="T1397" s="9">
        <v>0</v>
      </c>
      <c r="U1397" s="9">
        <v>0.2</v>
      </c>
      <c r="V1397" s="8"/>
      <c r="W1397" s="11">
        <v>0.55800000000000005</v>
      </c>
      <c r="X1397" s="8">
        <v>82</v>
      </c>
      <c r="Y1397" s="8">
        <v>38</v>
      </c>
      <c r="Z1397" s="8">
        <v>36</v>
      </c>
      <c r="AA1397" s="8">
        <v>0</v>
      </c>
      <c r="AB1397" s="8">
        <v>8</v>
      </c>
      <c r="AC1397" s="9">
        <f t="shared" si="181"/>
        <v>84</v>
      </c>
      <c r="AD1397" s="12">
        <f t="shared" si="182"/>
        <v>0.51219512195121952</v>
      </c>
      <c r="AE1397" s="9" t="s">
        <v>72</v>
      </c>
      <c r="AF1397" s="8"/>
      <c r="AG1397" s="8"/>
      <c r="AH1397" s="8"/>
      <c r="AI1397" s="8"/>
      <c r="AJ1397" s="8"/>
      <c r="AK1397" s="13">
        <f t="shared" si="185"/>
        <v>0.52822682926829267</v>
      </c>
      <c r="AL1397" s="13">
        <f t="shared" si="186"/>
        <v>0.10591951219512197</v>
      </c>
      <c r="AM1397" s="14">
        <f t="shared" si="187"/>
        <v>17.370800000000003</v>
      </c>
    </row>
    <row r="1398" spans="1:39" x14ac:dyDescent="0.2">
      <c r="A1398" s="8"/>
      <c r="B1398" s="8" t="s">
        <v>509</v>
      </c>
      <c r="C1398" s="8" t="s">
        <v>505</v>
      </c>
      <c r="D1398" s="9">
        <v>46</v>
      </c>
      <c r="E1398" s="10" t="s">
        <v>28</v>
      </c>
      <c r="F1398" s="10" t="s">
        <v>29</v>
      </c>
      <c r="G1398" s="10" t="s">
        <v>29</v>
      </c>
      <c r="H1398" s="11">
        <v>0.55800000000000005</v>
      </c>
      <c r="I1398" s="9">
        <v>82</v>
      </c>
      <c r="J1398" s="9">
        <v>42</v>
      </c>
      <c r="K1398" s="9">
        <v>34</v>
      </c>
      <c r="L1398" s="9"/>
      <c r="M1398" s="9">
        <v>6</v>
      </c>
      <c r="N1398" s="9">
        <f t="shared" si="183"/>
        <v>90</v>
      </c>
      <c r="O1398" s="12">
        <f t="shared" si="184"/>
        <v>0.54878048780487809</v>
      </c>
      <c r="P1398" s="9" t="s">
        <v>35</v>
      </c>
      <c r="Q1398" s="9"/>
      <c r="R1398" s="9"/>
      <c r="S1398" s="9"/>
      <c r="T1398" s="9"/>
      <c r="U1398" s="9"/>
      <c r="V1398" s="8"/>
      <c r="W1398" s="11">
        <v>0.55800000000000005</v>
      </c>
      <c r="X1398" s="8">
        <v>82</v>
      </c>
      <c r="Y1398" s="8">
        <v>42</v>
      </c>
      <c r="Z1398" s="8">
        <v>31</v>
      </c>
      <c r="AA1398" s="8">
        <v>0</v>
      </c>
      <c r="AB1398" s="8">
        <v>9</v>
      </c>
      <c r="AC1398" s="9">
        <f t="shared" si="181"/>
        <v>93</v>
      </c>
      <c r="AD1398" s="12">
        <f t="shared" si="182"/>
        <v>0.56707317073170727</v>
      </c>
      <c r="AE1398" s="9" t="s">
        <v>39</v>
      </c>
      <c r="AF1398" s="8">
        <v>6</v>
      </c>
      <c r="AG1398" s="8">
        <v>2</v>
      </c>
      <c r="AH1398" s="8">
        <v>4</v>
      </c>
      <c r="AI1398" s="8">
        <v>0</v>
      </c>
      <c r="AJ1398" s="8">
        <v>0.33300000000000002</v>
      </c>
      <c r="AK1398" s="13">
        <f t="shared" si="185"/>
        <v>0.56389756097560972</v>
      </c>
      <c r="AL1398" s="13">
        <f t="shared" si="186"/>
        <v>-1.5117073170731632E-2</v>
      </c>
      <c r="AM1398" s="14">
        <f t="shared" si="187"/>
        <v>-2.4791999999999916</v>
      </c>
    </row>
    <row r="1399" spans="1:39" x14ac:dyDescent="0.2">
      <c r="A1399" s="8"/>
      <c r="B1399" s="8" t="s">
        <v>487</v>
      </c>
      <c r="C1399" s="8" t="s">
        <v>505</v>
      </c>
      <c r="D1399" s="9">
        <v>46</v>
      </c>
      <c r="E1399" s="10" t="s">
        <v>28</v>
      </c>
      <c r="F1399" s="10" t="s">
        <v>264</v>
      </c>
      <c r="G1399" s="10" t="s">
        <v>264</v>
      </c>
      <c r="H1399" s="11">
        <v>0.55800000000000005</v>
      </c>
      <c r="I1399" s="9">
        <v>79</v>
      </c>
      <c r="J1399" s="9">
        <v>47</v>
      </c>
      <c r="K1399" s="9">
        <v>24</v>
      </c>
      <c r="L1399" s="9"/>
      <c r="M1399" s="9">
        <v>8</v>
      </c>
      <c r="N1399" s="9">
        <f t="shared" si="183"/>
        <v>102</v>
      </c>
      <c r="O1399" s="12">
        <f t="shared" si="184"/>
        <v>0.64556962025316456</v>
      </c>
      <c r="P1399" s="9" t="s">
        <v>30</v>
      </c>
      <c r="Q1399" s="9"/>
      <c r="R1399" s="9"/>
      <c r="S1399" s="9"/>
      <c r="T1399" s="9"/>
      <c r="U1399" s="9"/>
      <c r="V1399" s="8"/>
      <c r="W1399" s="11">
        <v>0.55800000000000005</v>
      </c>
      <c r="X1399" s="8">
        <v>82</v>
      </c>
      <c r="Y1399" s="8">
        <v>46</v>
      </c>
      <c r="Z1399" s="8">
        <v>27</v>
      </c>
      <c r="AA1399" s="8">
        <v>0</v>
      </c>
      <c r="AB1399" s="8">
        <v>9</v>
      </c>
      <c r="AC1399" s="9">
        <f t="shared" si="181"/>
        <v>101</v>
      </c>
      <c r="AD1399" s="12">
        <f t="shared" si="182"/>
        <v>0.61585365853658536</v>
      </c>
      <c r="AE1399" s="9" t="s">
        <v>30</v>
      </c>
      <c r="AF1399" s="8">
        <v>9</v>
      </c>
      <c r="AG1399" s="8">
        <v>5</v>
      </c>
      <c r="AH1399" s="8">
        <v>4</v>
      </c>
      <c r="AI1399" s="8">
        <v>0</v>
      </c>
      <c r="AJ1399" s="8">
        <v>0.55600000000000005</v>
      </c>
      <c r="AK1399" s="13">
        <f t="shared" si="185"/>
        <v>0.59560487804878048</v>
      </c>
      <c r="AL1399" s="13">
        <f t="shared" si="186"/>
        <v>4.9964742204384072E-2</v>
      </c>
      <c r="AM1399" s="14">
        <f t="shared" si="187"/>
        <v>7.8944292682926829</v>
      </c>
    </row>
    <row r="1400" spans="1:39" x14ac:dyDescent="0.2">
      <c r="A1400" s="8"/>
      <c r="B1400" s="8" t="s">
        <v>502</v>
      </c>
      <c r="C1400" s="8" t="s">
        <v>505</v>
      </c>
      <c r="D1400" s="9">
        <v>64</v>
      </c>
      <c r="E1400" s="10" t="s">
        <v>28</v>
      </c>
      <c r="F1400" s="10" t="s">
        <v>264</v>
      </c>
      <c r="G1400" s="10" t="s">
        <v>264</v>
      </c>
      <c r="H1400" s="11">
        <v>0.55800000000000005</v>
      </c>
      <c r="I1400" s="9">
        <v>3</v>
      </c>
      <c r="J1400" s="9">
        <v>2</v>
      </c>
      <c r="K1400" s="9">
        <v>0</v>
      </c>
      <c r="L1400" s="9"/>
      <c r="M1400" s="9">
        <v>1</v>
      </c>
      <c r="N1400" s="9">
        <f t="shared" si="183"/>
        <v>5</v>
      </c>
      <c r="O1400" s="12">
        <f t="shared" si="184"/>
        <v>0.83333333333333337</v>
      </c>
      <c r="P1400" s="9" t="s">
        <v>30</v>
      </c>
      <c r="Q1400" s="9">
        <v>11</v>
      </c>
      <c r="R1400" s="9">
        <v>5</v>
      </c>
      <c r="S1400" s="9">
        <v>6</v>
      </c>
      <c r="T1400" s="9">
        <v>0</v>
      </c>
      <c r="U1400" s="9">
        <v>0.45500000000000002</v>
      </c>
      <c r="V1400" s="8"/>
      <c r="W1400" s="11">
        <v>0.55800000000000005</v>
      </c>
      <c r="X1400" s="8">
        <v>82</v>
      </c>
      <c r="Y1400" s="8">
        <v>46</v>
      </c>
      <c r="Z1400" s="8">
        <v>27</v>
      </c>
      <c r="AA1400" s="8">
        <v>0</v>
      </c>
      <c r="AB1400" s="8">
        <v>9</v>
      </c>
      <c r="AC1400" s="9">
        <f t="shared" si="181"/>
        <v>101</v>
      </c>
      <c r="AD1400" s="12">
        <f t="shared" si="182"/>
        <v>0.61585365853658536</v>
      </c>
      <c r="AE1400" s="9" t="s">
        <v>30</v>
      </c>
      <c r="AF1400" s="8">
        <v>9</v>
      </c>
      <c r="AG1400" s="8">
        <v>5</v>
      </c>
      <c r="AH1400" s="8">
        <v>4</v>
      </c>
      <c r="AI1400" s="8">
        <v>0</v>
      </c>
      <c r="AJ1400" s="8">
        <v>0.55600000000000005</v>
      </c>
      <c r="AK1400" s="13">
        <f t="shared" si="185"/>
        <v>0.59560487804878048</v>
      </c>
      <c r="AL1400" s="13">
        <f t="shared" si="186"/>
        <v>0.23772845528455289</v>
      </c>
      <c r="AM1400" s="14">
        <f t="shared" si="187"/>
        <v>1.4263707317073173</v>
      </c>
    </row>
    <row r="1401" spans="1:39" x14ac:dyDescent="0.2">
      <c r="A1401" s="8"/>
      <c r="B1401" s="8" t="s">
        <v>455</v>
      </c>
      <c r="C1401" s="8" t="s">
        <v>505</v>
      </c>
      <c r="D1401" s="9">
        <v>44</v>
      </c>
      <c r="E1401" s="10" t="s">
        <v>28</v>
      </c>
      <c r="F1401" s="10" t="s">
        <v>456</v>
      </c>
      <c r="G1401" s="10" t="s">
        <v>456</v>
      </c>
      <c r="H1401" s="11">
        <v>0.55800000000000005</v>
      </c>
      <c r="I1401" s="9">
        <v>82</v>
      </c>
      <c r="J1401" s="9">
        <v>51</v>
      </c>
      <c r="K1401" s="9">
        <v>23</v>
      </c>
      <c r="L1401" s="9"/>
      <c r="M1401" s="9">
        <v>8</v>
      </c>
      <c r="N1401" s="9">
        <f t="shared" si="183"/>
        <v>110</v>
      </c>
      <c r="O1401" s="12">
        <f t="shared" si="184"/>
        <v>0.67073170731707321</v>
      </c>
      <c r="P1401" s="9" t="s">
        <v>43</v>
      </c>
      <c r="Q1401" s="9">
        <v>5</v>
      </c>
      <c r="R1401" s="9">
        <v>1</v>
      </c>
      <c r="S1401" s="9">
        <v>4</v>
      </c>
      <c r="T1401" s="9">
        <v>0</v>
      </c>
      <c r="U1401" s="9">
        <v>0.2</v>
      </c>
      <c r="V1401" s="8"/>
      <c r="W1401" s="11">
        <v>0.55800000000000005</v>
      </c>
      <c r="X1401" s="8">
        <v>82</v>
      </c>
      <c r="Y1401" s="8">
        <v>49</v>
      </c>
      <c r="Z1401" s="8">
        <v>25</v>
      </c>
      <c r="AA1401" s="8">
        <v>0</v>
      </c>
      <c r="AB1401" s="8">
        <v>8</v>
      </c>
      <c r="AC1401" s="9">
        <f t="shared" si="181"/>
        <v>106</v>
      </c>
      <c r="AD1401" s="12">
        <f t="shared" si="182"/>
        <v>0.64634146341463417</v>
      </c>
      <c r="AE1401" s="9" t="s">
        <v>43</v>
      </c>
      <c r="AF1401" s="8">
        <v>5</v>
      </c>
      <c r="AG1401" s="8">
        <v>1</v>
      </c>
      <c r="AH1401" s="8">
        <v>4</v>
      </c>
      <c r="AI1401" s="8">
        <v>0</v>
      </c>
      <c r="AJ1401" s="8">
        <v>0.2</v>
      </c>
      <c r="AK1401" s="13">
        <f t="shared" si="185"/>
        <v>0.61542195121951226</v>
      </c>
      <c r="AL1401" s="13">
        <f t="shared" si="186"/>
        <v>5.5309756097560947E-2</v>
      </c>
      <c r="AM1401" s="14">
        <f t="shared" si="187"/>
        <v>9.0707999999999913</v>
      </c>
    </row>
    <row r="1402" spans="1:39" x14ac:dyDescent="0.2">
      <c r="A1402" s="8"/>
      <c r="B1402" s="8" t="s">
        <v>427</v>
      </c>
      <c r="C1402" s="8" t="s">
        <v>505</v>
      </c>
      <c r="D1402" s="9">
        <v>48</v>
      </c>
      <c r="E1402" s="10" t="s">
        <v>28</v>
      </c>
      <c r="F1402" s="10" t="s">
        <v>247</v>
      </c>
      <c r="G1402" s="10" t="s">
        <v>247</v>
      </c>
      <c r="H1402" s="11">
        <v>0.55800000000000005</v>
      </c>
      <c r="I1402" s="9">
        <v>82</v>
      </c>
      <c r="J1402" s="9">
        <v>40</v>
      </c>
      <c r="K1402" s="9">
        <v>30</v>
      </c>
      <c r="L1402" s="9"/>
      <c r="M1402" s="9">
        <v>12</v>
      </c>
      <c r="N1402" s="9">
        <f t="shared" si="183"/>
        <v>92</v>
      </c>
      <c r="O1402" s="12">
        <f t="shared" si="184"/>
        <v>0.56097560975609762</v>
      </c>
      <c r="P1402" s="9" t="s">
        <v>35</v>
      </c>
      <c r="Q1402" s="9">
        <v>5</v>
      </c>
      <c r="R1402" s="9">
        <v>1</v>
      </c>
      <c r="S1402" s="9">
        <v>4</v>
      </c>
      <c r="T1402" s="9">
        <v>0</v>
      </c>
      <c r="U1402" s="9">
        <v>0.2</v>
      </c>
      <c r="V1402" s="8"/>
      <c r="W1402" s="11">
        <v>0.55800000000000005</v>
      </c>
      <c r="X1402" s="8">
        <v>82</v>
      </c>
      <c r="Y1402" s="8">
        <v>36</v>
      </c>
      <c r="Z1402" s="8">
        <v>40</v>
      </c>
      <c r="AA1402" s="8">
        <v>0</v>
      </c>
      <c r="AB1402" s="8">
        <v>6</v>
      </c>
      <c r="AC1402" s="9">
        <f t="shared" si="181"/>
        <v>78</v>
      </c>
      <c r="AD1402" s="12">
        <f t="shared" si="182"/>
        <v>0.47560975609756095</v>
      </c>
      <c r="AE1402" s="9" t="s">
        <v>35</v>
      </c>
      <c r="AF1402" s="8"/>
      <c r="AG1402" s="8"/>
      <c r="AH1402" s="8"/>
      <c r="AI1402" s="8"/>
      <c r="AJ1402" s="8"/>
      <c r="AK1402" s="13">
        <f t="shared" si="185"/>
        <v>0.5044463414634146</v>
      </c>
      <c r="AL1402" s="13">
        <f t="shared" si="186"/>
        <v>5.652926829268301E-2</v>
      </c>
      <c r="AM1402" s="14">
        <f t="shared" si="187"/>
        <v>9.2708000000000084</v>
      </c>
    </row>
    <row r="1403" spans="1:39" x14ac:dyDescent="0.2">
      <c r="A1403" s="8"/>
      <c r="B1403" s="8" t="s">
        <v>443</v>
      </c>
      <c r="C1403" s="8" t="s">
        <v>505</v>
      </c>
      <c r="D1403" s="9">
        <v>51</v>
      </c>
      <c r="E1403" s="10" t="s">
        <v>28</v>
      </c>
      <c r="F1403" s="10" t="s">
        <v>92</v>
      </c>
      <c r="G1403" s="10" t="s">
        <v>92</v>
      </c>
      <c r="H1403" s="11">
        <v>0.55800000000000005</v>
      </c>
      <c r="I1403" s="9">
        <v>82</v>
      </c>
      <c r="J1403" s="9">
        <v>42</v>
      </c>
      <c r="K1403" s="9">
        <v>30</v>
      </c>
      <c r="L1403" s="9"/>
      <c r="M1403" s="9">
        <v>10</v>
      </c>
      <c r="N1403" s="9">
        <f t="shared" si="183"/>
        <v>94</v>
      </c>
      <c r="O1403" s="12">
        <f t="shared" si="184"/>
        <v>0.57317073170731703</v>
      </c>
      <c r="P1403" s="9" t="s">
        <v>39</v>
      </c>
      <c r="Q1403" s="9">
        <v>10</v>
      </c>
      <c r="R1403" s="9">
        <v>6</v>
      </c>
      <c r="S1403" s="9">
        <v>4</v>
      </c>
      <c r="T1403" s="9">
        <v>0</v>
      </c>
      <c r="U1403" s="9">
        <v>0.6</v>
      </c>
      <c r="V1403" s="8"/>
      <c r="W1403" s="11">
        <v>0.55800000000000005</v>
      </c>
      <c r="X1403" s="8">
        <v>82</v>
      </c>
      <c r="Y1403" s="8">
        <v>44</v>
      </c>
      <c r="Z1403" s="8">
        <v>26</v>
      </c>
      <c r="AA1403" s="8">
        <v>0</v>
      </c>
      <c r="AB1403" s="8">
        <v>12</v>
      </c>
      <c r="AC1403" s="9">
        <f t="shared" si="181"/>
        <v>100</v>
      </c>
      <c r="AD1403" s="12">
        <f t="shared" si="182"/>
        <v>0.6097560975609756</v>
      </c>
      <c r="AE1403" s="9" t="s">
        <v>39</v>
      </c>
      <c r="AF1403" s="8">
        <v>4</v>
      </c>
      <c r="AG1403" s="8">
        <v>0</v>
      </c>
      <c r="AH1403" s="8">
        <v>4</v>
      </c>
      <c r="AI1403" s="8">
        <v>0</v>
      </c>
      <c r="AJ1403" s="8">
        <v>0</v>
      </c>
      <c r="AK1403" s="13">
        <f t="shared" si="185"/>
        <v>0.59164146341463419</v>
      </c>
      <c r="AL1403" s="13">
        <f t="shared" si="186"/>
        <v>-1.8470731707317167E-2</v>
      </c>
      <c r="AM1403" s="14">
        <f t="shared" si="187"/>
        <v>-3.029200000000003</v>
      </c>
    </row>
    <row r="1404" spans="1:39" x14ac:dyDescent="0.2">
      <c r="A1404" s="8"/>
      <c r="B1404" s="8" t="s">
        <v>336</v>
      </c>
      <c r="C1404" s="8" t="s">
        <v>505</v>
      </c>
      <c r="D1404" s="9">
        <v>64</v>
      </c>
      <c r="E1404" s="10" t="s">
        <v>28</v>
      </c>
      <c r="F1404" s="10" t="s">
        <v>409</v>
      </c>
      <c r="G1404" s="10" t="s">
        <v>409</v>
      </c>
      <c r="H1404" s="11">
        <v>0.55800000000000005</v>
      </c>
      <c r="I1404" s="9">
        <v>82</v>
      </c>
      <c r="J1404" s="9">
        <v>48</v>
      </c>
      <c r="K1404" s="9">
        <v>25</v>
      </c>
      <c r="L1404" s="9"/>
      <c r="M1404" s="9">
        <v>9</v>
      </c>
      <c r="N1404" s="9">
        <f t="shared" si="183"/>
        <v>105</v>
      </c>
      <c r="O1404" s="12">
        <f t="shared" si="184"/>
        <v>0.6402439024390244</v>
      </c>
      <c r="P1404" s="9" t="s">
        <v>43</v>
      </c>
      <c r="Q1404" s="9">
        <v>20</v>
      </c>
      <c r="R1404" s="9">
        <v>13</v>
      </c>
      <c r="S1404" s="9">
        <v>7</v>
      </c>
      <c r="T1404" s="9">
        <v>0</v>
      </c>
      <c r="U1404" s="9">
        <v>0.65</v>
      </c>
      <c r="V1404" s="8" t="s">
        <v>431</v>
      </c>
      <c r="W1404" s="11">
        <v>0.55800000000000005</v>
      </c>
      <c r="X1404" s="8">
        <v>82</v>
      </c>
      <c r="Y1404" s="8">
        <v>52</v>
      </c>
      <c r="Z1404" s="8">
        <v>21</v>
      </c>
      <c r="AA1404" s="8">
        <v>0</v>
      </c>
      <c r="AB1404" s="8">
        <v>9</v>
      </c>
      <c r="AC1404" s="9">
        <f t="shared" ref="AC1404:AC1467" si="188">2*Y1404+AA1404+AB1404</f>
        <v>113</v>
      </c>
      <c r="AD1404" s="12">
        <f t="shared" ref="AD1404:AD1467" si="189">AC1404/SUM(Y1404:AB1404)/2</f>
        <v>0.68902439024390238</v>
      </c>
      <c r="AE1404" s="9" t="s">
        <v>30</v>
      </c>
      <c r="AF1404" s="8">
        <v>10</v>
      </c>
      <c r="AG1404" s="8">
        <v>5</v>
      </c>
      <c r="AH1404" s="8">
        <v>5</v>
      </c>
      <c r="AI1404" s="8">
        <v>0</v>
      </c>
      <c r="AJ1404" s="8">
        <v>0.5</v>
      </c>
      <c r="AK1404" s="13">
        <f t="shared" si="185"/>
        <v>0.64316585365853651</v>
      </c>
      <c r="AL1404" s="13">
        <f t="shared" si="186"/>
        <v>-2.9219512195121089E-3</v>
      </c>
      <c r="AM1404" s="14">
        <f t="shared" si="187"/>
        <v>-0.47919999999999163</v>
      </c>
    </row>
    <row r="1405" spans="1:39" x14ac:dyDescent="0.2">
      <c r="A1405" s="8"/>
      <c r="B1405" s="8" t="s">
        <v>510</v>
      </c>
      <c r="C1405" s="8" t="s">
        <v>505</v>
      </c>
      <c r="D1405" s="9">
        <v>40</v>
      </c>
      <c r="E1405" s="10" t="s">
        <v>28</v>
      </c>
      <c r="F1405" s="10" t="s">
        <v>207</v>
      </c>
      <c r="G1405" s="10" t="s">
        <v>207</v>
      </c>
      <c r="H1405" s="11">
        <v>0.55800000000000005</v>
      </c>
      <c r="I1405" s="9">
        <v>74</v>
      </c>
      <c r="J1405" s="9">
        <v>21</v>
      </c>
      <c r="K1405" s="9">
        <v>42</v>
      </c>
      <c r="L1405" s="9"/>
      <c r="M1405" s="9">
        <v>11</v>
      </c>
      <c r="N1405" s="9">
        <f t="shared" si="183"/>
        <v>53</v>
      </c>
      <c r="O1405" s="12">
        <f t="shared" si="184"/>
        <v>0.35810810810810811</v>
      </c>
      <c r="P1405" s="9" t="s">
        <v>72</v>
      </c>
      <c r="Q1405" s="9"/>
      <c r="R1405" s="9"/>
      <c r="S1405" s="9"/>
      <c r="T1405" s="9"/>
      <c r="U1405" s="9"/>
      <c r="V1405" s="8"/>
      <c r="W1405" s="11">
        <v>0.55800000000000005</v>
      </c>
      <c r="X1405" s="8">
        <v>82</v>
      </c>
      <c r="Y1405" s="8">
        <v>45</v>
      </c>
      <c r="Z1405" s="8">
        <v>26</v>
      </c>
      <c r="AA1405" s="8">
        <v>0</v>
      </c>
      <c r="AB1405" s="8">
        <v>11</v>
      </c>
      <c r="AC1405" s="9">
        <f t="shared" si="188"/>
        <v>101</v>
      </c>
      <c r="AD1405" s="12">
        <f t="shared" si="189"/>
        <v>0.61585365853658536</v>
      </c>
      <c r="AE1405" s="9" t="s">
        <v>43</v>
      </c>
      <c r="AF1405" s="8">
        <v>6</v>
      </c>
      <c r="AG1405" s="8">
        <v>2</v>
      </c>
      <c r="AH1405" s="8">
        <v>4</v>
      </c>
      <c r="AI1405" s="8">
        <v>0</v>
      </c>
      <c r="AJ1405" s="8">
        <v>0.33300000000000002</v>
      </c>
      <c r="AK1405" s="13">
        <f t="shared" si="185"/>
        <v>0.59560487804878048</v>
      </c>
      <c r="AL1405" s="13">
        <f t="shared" si="186"/>
        <v>-0.23749676994067237</v>
      </c>
      <c r="AM1405" s="14">
        <f t="shared" si="187"/>
        <v>-35.149521951219512</v>
      </c>
    </row>
    <row r="1406" spans="1:39" x14ac:dyDescent="0.2">
      <c r="A1406" s="8"/>
      <c r="B1406" s="8" t="s">
        <v>429</v>
      </c>
      <c r="C1406" s="8" t="s">
        <v>505</v>
      </c>
      <c r="D1406" s="9"/>
      <c r="E1406" s="10" t="s">
        <v>28</v>
      </c>
      <c r="F1406" s="10" t="s">
        <v>207</v>
      </c>
      <c r="G1406" s="10" t="s">
        <v>207</v>
      </c>
      <c r="H1406" s="11">
        <v>0.55800000000000005</v>
      </c>
      <c r="I1406" s="9">
        <v>8</v>
      </c>
      <c r="J1406" s="9">
        <v>1</v>
      </c>
      <c r="K1406" s="9">
        <v>6</v>
      </c>
      <c r="L1406" s="9"/>
      <c r="M1406" s="9">
        <v>1</v>
      </c>
      <c r="N1406" s="9">
        <f t="shared" si="183"/>
        <v>3</v>
      </c>
      <c r="O1406" s="12">
        <f t="shared" si="184"/>
        <v>0.1875</v>
      </c>
      <c r="P1406" s="9" t="s">
        <v>72</v>
      </c>
      <c r="Q1406" s="9"/>
      <c r="R1406" s="9"/>
      <c r="S1406" s="9"/>
      <c r="T1406" s="9"/>
      <c r="U1406" s="9"/>
      <c r="V1406" s="8"/>
      <c r="W1406" s="11">
        <v>0.55800000000000005</v>
      </c>
      <c r="X1406" s="8">
        <v>82</v>
      </c>
      <c r="Y1406" s="8">
        <v>45</v>
      </c>
      <c r="Z1406" s="8">
        <v>26</v>
      </c>
      <c r="AA1406" s="8">
        <v>0</v>
      </c>
      <c r="AB1406" s="8">
        <v>11</v>
      </c>
      <c r="AC1406" s="9">
        <f t="shared" si="188"/>
        <v>101</v>
      </c>
      <c r="AD1406" s="12">
        <f t="shared" si="189"/>
        <v>0.61585365853658536</v>
      </c>
      <c r="AE1406" s="9" t="s">
        <v>43</v>
      </c>
      <c r="AF1406" s="8">
        <v>6</v>
      </c>
      <c r="AG1406" s="8">
        <v>2</v>
      </c>
      <c r="AH1406" s="8">
        <v>4</v>
      </c>
      <c r="AI1406" s="8">
        <v>0</v>
      </c>
      <c r="AJ1406" s="8">
        <v>0.33300000000000002</v>
      </c>
      <c r="AK1406" s="13">
        <f t="shared" si="185"/>
        <v>0.59560487804878048</v>
      </c>
      <c r="AL1406" s="13">
        <f t="shared" si="186"/>
        <v>-0.40810487804878048</v>
      </c>
      <c r="AM1406" s="14">
        <f t="shared" si="187"/>
        <v>-6.5296780487804877</v>
      </c>
    </row>
    <row r="1407" spans="1:39" x14ac:dyDescent="0.2">
      <c r="A1407" s="8"/>
      <c r="B1407" s="8" t="s">
        <v>504</v>
      </c>
      <c r="C1407" s="8" t="s">
        <v>505</v>
      </c>
      <c r="D1407" s="9">
        <v>46</v>
      </c>
      <c r="E1407" s="10" t="s">
        <v>28</v>
      </c>
      <c r="F1407" s="10" t="s">
        <v>313</v>
      </c>
      <c r="G1407" s="10" t="s">
        <v>313</v>
      </c>
      <c r="H1407" s="11">
        <v>0.55800000000000005</v>
      </c>
      <c r="I1407" s="9">
        <v>82</v>
      </c>
      <c r="J1407" s="9">
        <v>31</v>
      </c>
      <c r="K1407" s="9">
        <v>46</v>
      </c>
      <c r="L1407" s="9"/>
      <c r="M1407" s="9">
        <v>5</v>
      </c>
      <c r="N1407" s="9">
        <f t="shared" si="183"/>
        <v>67</v>
      </c>
      <c r="O1407" s="12">
        <f t="shared" si="184"/>
        <v>0.40853658536585363</v>
      </c>
      <c r="P1407" s="9" t="s">
        <v>72</v>
      </c>
      <c r="Q1407" s="9"/>
      <c r="R1407" s="9"/>
      <c r="S1407" s="9"/>
      <c r="T1407" s="9"/>
      <c r="U1407" s="9"/>
      <c r="V1407" s="8"/>
      <c r="W1407" s="11">
        <v>0.55800000000000005</v>
      </c>
      <c r="X1407" s="8">
        <v>82</v>
      </c>
      <c r="Y1407" s="8">
        <v>38</v>
      </c>
      <c r="Z1407" s="8">
        <v>39</v>
      </c>
      <c r="AA1407" s="8">
        <v>0</v>
      </c>
      <c r="AB1407" s="8">
        <v>5</v>
      </c>
      <c r="AC1407" s="9">
        <f t="shared" si="188"/>
        <v>81</v>
      </c>
      <c r="AD1407" s="12">
        <f t="shared" si="189"/>
        <v>0.49390243902439024</v>
      </c>
      <c r="AE1407" s="9" t="s">
        <v>72</v>
      </c>
      <c r="AF1407" s="8"/>
      <c r="AG1407" s="8"/>
      <c r="AH1407" s="8"/>
      <c r="AI1407" s="8"/>
      <c r="AJ1407" s="8"/>
      <c r="AK1407" s="13">
        <f t="shared" si="185"/>
        <v>0.5163365853658537</v>
      </c>
      <c r="AL1407" s="13">
        <f t="shared" si="186"/>
        <v>-0.10780000000000006</v>
      </c>
      <c r="AM1407" s="14">
        <f t="shared" si="187"/>
        <v>-17.679200000000009</v>
      </c>
    </row>
    <row r="1408" spans="1:39" x14ac:dyDescent="0.2">
      <c r="A1408" s="8"/>
      <c r="B1408" s="8" t="s">
        <v>474</v>
      </c>
      <c r="C1408" s="8" t="s">
        <v>505</v>
      </c>
      <c r="D1408" s="9">
        <v>43</v>
      </c>
      <c r="E1408" s="10" t="s">
        <v>28</v>
      </c>
      <c r="F1408" s="10" t="s">
        <v>208</v>
      </c>
      <c r="G1408" s="10" t="s">
        <v>208</v>
      </c>
      <c r="H1408" s="11">
        <v>0.55800000000000005</v>
      </c>
      <c r="I1408" s="9">
        <v>82</v>
      </c>
      <c r="J1408" s="9">
        <v>47</v>
      </c>
      <c r="K1408" s="9">
        <v>24</v>
      </c>
      <c r="L1408" s="9"/>
      <c r="M1408" s="9">
        <v>11</v>
      </c>
      <c r="N1408" s="9">
        <f t="shared" si="183"/>
        <v>105</v>
      </c>
      <c r="O1408" s="12">
        <f t="shared" si="184"/>
        <v>0.6402439024390244</v>
      </c>
      <c r="P1408" s="9" t="s">
        <v>43</v>
      </c>
      <c r="Q1408" s="9">
        <v>5</v>
      </c>
      <c r="R1408" s="9">
        <v>1</v>
      </c>
      <c r="S1408" s="9">
        <v>4</v>
      </c>
      <c r="T1408" s="9">
        <v>0</v>
      </c>
      <c r="U1408" s="9">
        <v>0.2</v>
      </c>
      <c r="V1408" s="8"/>
      <c r="W1408" s="11">
        <v>0.55800000000000005</v>
      </c>
      <c r="X1408" s="8">
        <v>82</v>
      </c>
      <c r="Y1408" s="8">
        <v>22</v>
      </c>
      <c r="Z1408" s="8">
        <v>46</v>
      </c>
      <c r="AA1408" s="8">
        <v>0</v>
      </c>
      <c r="AB1408" s="8">
        <v>14</v>
      </c>
      <c r="AC1408" s="9">
        <f t="shared" si="188"/>
        <v>58</v>
      </c>
      <c r="AD1408" s="12">
        <f t="shared" si="189"/>
        <v>0.35365853658536583</v>
      </c>
      <c r="AE1408" s="9" t="s">
        <v>72</v>
      </c>
      <c r="AF1408" s="8"/>
      <c r="AG1408" s="8"/>
      <c r="AH1408" s="8"/>
      <c r="AI1408" s="8"/>
      <c r="AJ1408" s="8"/>
      <c r="AK1408" s="13">
        <f t="shared" si="185"/>
        <v>0.42517804878048782</v>
      </c>
      <c r="AL1408" s="13">
        <f t="shared" si="186"/>
        <v>0.21506585365853659</v>
      </c>
      <c r="AM1408" s="14">
        <f t="shared" si="187"/>
        <v>35.270799999999994</v>
      </c>
    </row>
    <row r="1409" spans="1:39" x14ac:dyDescent="0.2">
      <c r="A1409" s="8"/>
      <c r="B1409" s="8" t="s">
        <v>415</v>
      </c>
      <c r="C1409" s="8" t="s">
        <v>505</v>
      </c>
      <c r="D1409" s="9">
        <v>51</v>
      </c>
      <c r="E1409" s="10" t="s">
        <v>28</v>
      </c>
      <c r="F1409" s="10" t="s">
        <v>402</v>
      </c>
      <c r="G1409" s="10" t="s">
        <v>402</v>
      </c>
      <c r="H1409" s="11">
        <v>0.55800000000000005</v>
      </c>
      <c r="I1409" s="9">
        <v>82</v>
      </c>
      <c r="J1409" s="9">
        <v>51</v>
      </c>
      <c r="K1409" s="9">
        <v>26</v>
      </c>
      <c r="L1409" s="9"/>
      <c r="M1409" s="9">
        <v>5</v>
      </c>
      <c r="N1409" s="9">
        <f t="shared" si="183"/>
        <v>107</v>
      </c>
      <c r="O1409" s="12">
        <f t="shared" si="184"/>
        <v>0.65243902439024393</v>
      </c>
      <c r="P1409" s="9" t="s">
        <v>43</v>
      </c>
      <c r="Q1409" s="9">
        <v>11</v>
      </c>
      <c r="R1409" s="9">
        <v>6</v>
      </c>
      <c r="S1409" s="9">
        <v>5</v>
      </c>
      <c r="T1409" s="9">
        <v>0</v>
      </c>
      <c r="U1409" s="9">
        <v>0.54500000000000004</v>
      </c>
      <c r="V1409" s="8"/>
      <c r="W1409" s="11">
        <v>0.55800000000000005</v>
      </c>
      <c r="X1409" s="8">
        <v>82</v>
      </c>
      <c r="Y1409" s="8">
        <v>44</v>
      </c>
      <c r="Z1409" s="8">
        <v>27</v>
      </c>
      <c r="AA1409" s="8">
        <v>0</v>
      </c>
      <c r="AB1409" s="8">
        <v>11</v>
      </c>
      <c r="AC1409" s="9">
        <f t="shared" si="188"/>
        <v>99</v>
      </c>
      <c r="AD1409" s="12">
        <f t="shared" si="189"/>
        <v>0.60365853658536583</v>
      </c>
      <c r="AE1409" s="9" t="s">
        <v>43</v>
      </c>
      <c r="AF1409" s="8">
        <v>11</v>
      </c>
      <c r="AG1409" s="8">
        <v>6</v>
      </c>
      <c r="AH1409" s="8">
        <v>5</v>
      </c>
      <c r="AI1409" s="8">
        <v>0</v>
      </c>
      <c r="AJ1409" s="8">
        <v>0.54500000000000004</v>
      </c>
      <c r="AK1409" s="13">
        <f t="shared" si="185"/>
        <v>0.58767804878048779</v>
      </c>
      <c r="AL1409" s="13">
        <f t="shared" si="186"/>
        <v>6.4760975609756133E-2</v>
      </c>
      <c r="AM1409" s="14">
        <f t="shared" si="187"/>
        <v>10.620800000000003</v>
      </c>
    </row>
    <row r="1410" spans="1:39" x14ac:dyDescent="0.2">
      <c r="A1410" s="8"/>
      <c r="B1410" s="8" t="s">
        <v>463</v>
      </c>
      <c r="C1410" s="8" t="s">
        <v>505</v>
      </c>
      <c r="D1410" s="9">
        <v>55</v>
      </c>
      <c r="E1410" s="10" t="s">
        <v>28</v>
      </c>
      <c r="F1410" s="10" t="s">
        <v>209</v>
      </c>
      <c r="G1410" s="10" t="s">
        <v>209</v>
      </c>
      <c r="H1410" s="11">
        <v>0.55800000000000005</v>
      </c>
      <c r="I1410" s="9">
        <v>54</v>
      </c>
      <c r="J1410" s="9">
        <v>27</v>
      </c>
      <c r="K1410" s="9">
        <v>18</v>
      </c>
      <c r="L1410" s="9"/>
      <c r="M1410" s="9">
        <v>9</v>
      </c>
      <c r="N1410" s="9">
        <f t="shared" si="183"/>
        <v>63</v>
      </c>
      <c r="O1410" s="12">
        <f t="shared" si="184"/>
        <v>0.58333333333333337</v>
      </c>
      <c r="P1410" s="9" t="s">
        <v>39</v>
      </c>
      <c r="Q1410" s="9"/>
      <c r="R1410" s="9"/>
      <c r="S1410" s="9"/>
      <c r="T1410" s="9"/>
      <c r="U1410" s="9"/>
      <c r="V1410" s="8"/>
      <c r="W1410" s="11">
        <v>0.55800000000000005</v>
      </c>
      <c r="X1410" s="8">
        <v>82</v>
      </c>
      <c r="Y1410" s="8">
        <v>21</v>
      </c>
      <c r="Z1410" s="8">
        <v>46</v>
      </c>
      <c r="AA1410" s="8">
        <v>0</v>
      </c>
      <c r="AB1410" s="8">
        <v>15</v>
      </c>
      <c r="AC1410" s="9">
        <f t="shared" si="188"/>
        <v>57</v>
      </c>
      <c r="AD1410" s="12">
        <f t="shared" si="189"/>
        <v>0.34756097560975607</v>
      </c>
      <c r="AE1410" s="9" t="s">
        <v>72</v>
      </c>
      <c r="AF1410" s="8"/>
      <c r="AG1410" s="8"/>
      <c r="AH1410" s="8"/>
      <c r="AI1410" s="8"/>
      <c r="AJ1410" s="8"/>
      <c r="AK1410" s="13">
        <f t="shared" si="185"/>
        <v>0.42121463414634147</v>
      </c>
      <c r="AL1410" s="13">
        <f t="shared" si="186"/>
        <v>0.1621186991869919</v>
      </c>
      <c r="AM1410" s="14">
        <f t="shared" si="187"/>
        <v>17.508819512195124</v>
      </c>
    </row>
    <row r="1411" spans="1:39" x14ac:dyDescent="0.2">
      <c r="A1411" s="8"/>
      <c r="B1411" s="8" t="s">
        <v>497</v>
      </c>
      <c r="C1411" s="8" t="s">
        <v>505</v>
      </c>
      <c r="D1411" s="9">
        <v>50</v>
      </c>
      <c r="E1411" s="10" t="s">
        <v>28</v>
      </c>
      <c r="F1411" s="10" t="s">
        <v>209</v>
      </c>
      <c r="G1411" s="10" t="s">
        <v>209</v>
      </c>
      <c r="H1411" s="11">
        <v>0.55800000000000005</v>
      </c>
      <c r="I1411" s="9">
        <v>28</v>
      </c>
      <c r="J1411" s="9">
        <v>7</v>
      </c>
      <c r="K1411" s="9">
        <v>17</v>
      </c>
      <c r="L1411" s="9"/>
      <c r="M1411" s="9">
        <v>4</v>
      </c>
      <c r="N1411" s="9">
        <f t="shared" ref="N1411:N1474" si="190">2*J1411+L1411+M1411</f>
        <v>18</v>
      </c>
      <c r="O1411" s="12">
        <f t="shared" ref="O1411:O1474" si="191">N1411/SUM(J1411:M1411)/2</f>
        <v>0.32142857142857145</v>
      </c>
      <c r="P1411" s="9" t="s">
        <v>39</v>
      </c>
      <c r="Q1411" s="9"/>
      <c r="R1411" s="9"/>
      <c r="S1411" s="9"/>
      <c r="T1411" s="9"/>
      <c r="U1411" s="9"/>
      <c r="V1411" s="8"/>
      <c r="W1411" s="11">
        <v>0.55800000000000005</v>
      </c>
      <c r="X1411" s="8">
        <v>82</v>
      </c>
      <c r="Y1411" s="8">
        <v>21</v>
      </c>
      <c r="Z1411" s="8">
        <v>46</v>
      </c>
      <c r="AA1411" s="8">
        <v>0</v>
      </c>
      <c r="AB1411" s="8">
        <v>15</v>
      </c>
      <c r="AC1411" s="9">
        <f t="shared" si="188"/>
        <v>57</v>
      </c>
      <c r="AD1411" s="12">
        <f t="shared" si="189"/>
        <v>0.34756097560975607</v>
      </c>
      <c r="AE1411" s="9" t="s">
        <v>72</v>
      </c>
      <c r="AF1411" s="8"/>
      <c r="AG1411" s="8"/>
      <c r="AH1411" s="8"/>
      <c r="AI1411" s="8"/>
      <c r="AJ1411" s="8"/>
      <c r="AK1411" s="13">
        <f t="shared" ref="AK1411:AK1474" si="192">IF(X1411&lt;&gt;" ",(AD1411-$AO$1*(AD1411-W1411))*(H1411/W1411),$AO$2)</f>
        <v>0.42121463414634147</v>
      </c>
      <c r="AL1411" s="13">
        <f t="shared" ref="AL1411:AL1474" si="193">O1411-AK1411</f>
        <v>-9.9786062717770019E-2</v>
      </c>
      <c r="AM1411" s="14">
        <f t="shared" ref="AM1411:AM1474" si="194">N1411-AK1411*I1411*2</f>
        <v>-5.5880195121951211</v>
      </c>
    </row>
    <row r="1412" spans="1:39" x14ac:dyDescent="0.2">
      <c r="A1412" s="8"/>
      <c r="B1412" s="8" t="s">
        <v>464</v>
      </c>
      <c r="C1412" s="8" t="s">
        <v>505</v>
      </c>
      <c r="D1412" s="9">
        <v>48</v>
      </c>
      <c r="E1412" s="10" t="s">
        <v>28</v>
      </c>
      <c r="F1412" s="10" t="s">
        <v>411</v>
      </c>
      <c r="G1412" s="10" t="s">
        <v>411</v>
      </c>
      <c r="H1412" s="11">
        <v>0.55800000000000005</v>
      </c>
      <c r="I1412" s="9">
        <v>82</v>
      </c>
      <c r="J1412" s="9">
        <v>44</v>
      </c>
      <c r="K1412" s="9">
        <v>33</v>
      </c>
      <c r="L1412" s="9"/>
      <c r="M1412" s="9">
        <v>5</v>
      </c>
      <c r="N1412" s="9">
        <f t="shared" si="190"/>
        <v>93</v>
      </c>
      <c r="O1412" s="12">
        <f t="shared" si="191"/>
        <v>0.56707317073170727</v>
      </c>
      <c r="P1412" s="9" t="s">
        <v>43</v>
      </c>
      <c r="Q1412" s="9">
        <v>6</v>
      </c>
      <c r="R1412" s="9">
        <v>2</v>
      </c>
      <c r="S1412" s="9">
        <v>4</v>
      </c>
      <c r="T1412" s="9">
        <v>0</v>
      </c>
      <c r="U1412" s="9">
        <v>0.33300000000000002</v>
      </c>
      <c r="V1412" s="8"/>
      <c r="W1412" s="11">
        <v>0.55800000000000005</v>
      </c>
      <c r="X1412" s="8">
        <v>82</v>
      </c>
      <c r="Y1412" s="8">
        <v>43</v>
      </c>
      <c r="Z1412" s="8">
        <v>33</v>
      </c>
      <c r="AA1412" s="8">
        <v>0</v>
      </c>
      <c r="AB1412" s="8">
        <v>6</v>
      </c>
      <c r="AC1412" s="9">
        <f t="shared" si="188"/>
        <v>92</v>
      </c>
      <c r="AD1412" s="12">
        <f t="shared" si="189"/>
        <v>0.56097560975609762</v>
      </c>
      <c r="AE1412" s="9" t="s">
        <v>43</v>
      </c>
      <c r="AF1412" s="8">
        <v>5</v>
      </c>
      <c r="AG1412" s="8">
        <v>1</v>
      </c>
      <c r="AH1412" s="8">
        <v>4</v>
      </c>
      <c r="AI1412" s="8">
        <v>0</v>
      </c>
      <c r="AJ1412" s="8">
        <v>0.2</v>
      </c>
      <c r="AK1412" s="13">
        <f t="shared" si="192"/>
        <v>0.55993414634146343</v>
      </c>
      <c r="AL1412" s="13">
        <f t="shared" si="193"/>
        <v>7.1390243902438311E-3</v>
      </c>
      <c r="AM1412" s="14">
        <f t="shared" si="194"/>
        <v>1.1707999999999998</v>
      </c>
    </row>
    <row r="1413" spans="1:39" x14ac:dyDescent="0.2">
      <c r="A1413" s="8"/>
      <c r="B1413" s="8" t="s">
        <v>432</v>
      </c>
      <c r="C1413" s="8" t="s">
        <v>505</v>
      </c>
      <c r="D1413" s="9">
        <v>40</v>
      </c>
      <c r="E1413" s="10" t="s">
        <v>28</v>
      </c>
      <c r="F1413" s="10" t="s">
        <v>41</v>
      </c>
      <c r="G1413" s="10" t="s">
        <v>41</v>
      </c>
      <c r="H1413" s="11">
        <v>0.55800000000000005</v>
      </c>
      <c r="I1413" s="9">
        <v>82</v>
      </c>
      <c r="J1413" s="9">
        <v>40</v>
      </c>
      <c r="K1413" s="9">
        <v>31</v>
      </c>
      <c r="L1413" s="9"/>
      <c r="M1413" s="9">
        <v>11</v>
      </c>
      <c r="N1413" s="9">
        <f t="shared" si="190"/>
        <v>91</v>
      </c>
      <c r="O1413" s="12">
        <f t="shared" si="191"/>
        <v>0.55487804878048785</v>
      </c>
      <c r="P1413" s="9" t="s">
        <v>39</v>
      </c>
      <c r="Q1413" s="9"/>
      <c r="R1413" s="9"/>
      <c r="S1413" s="9"/>
      <c r="T1413" s="9"/>
      <c r="U1413" s="9"/>
      <c r="V1413" s="8"/>
      <c r="W1413" s="11">
        <v>0.55800000000000005</v>
      </c>
      <c r="X1413" s="8">
        <v>82</v>
      </c>
      <c r="Y1413" s="8">
        <v>41</v>
      </c>
      <c r="Z1413" s="8">
        <v>33</v>
      </c>
      <c r="AA1413" s="8">
        <v>0</v>
      </c>
      <c r="AB1413" s="8">
        <v>8</v>
      </c>
      <c r="AC1413" s="9">
        <f t="shared" si="188"/>
        <v>90</v>
      </c>
      <c r="AD1413" s="12">
        <f t="shared" si="189"/>
        <v>0.54878048780487809</v>
      </c>
      <c r="AE1413" s="9" t="s">
        <v>35</v>
      </c>
      <c r="AF1413" s="8"/>
      <c r="AG1413" s="8"/>
      <c r="AH1413" s="8"/>
      <c r="AI1413" s="8"/>
      <c r="AJ1413" s="8"/>
      <c r="AK1413" s="13">
        <f t="shared" si="192"/>
        <v>0.55200731707317074</v>
      </c>
      <c r="AL1413" s="13">
        <f t="shared" si="193"/>
        <v>2.870731707317109E-3</v>
      </c>
      <c r="AM1413" s="14">
        <f t="shared" si="194"/>
        <v>0.470799999999997</v>
      </c>
    </row>
    <row r="1414" spans="1:39" x14ac:dyDescent="0.2">
      <c r="A1414" s="8"/>
      <c r="B1414" s="8" t="s">
        <v>446</v>
      </c>
      <c r="C1414" s="8" t="s">
        <v>505</v>
      </c>
      <c r="D1414" s="9">
        <v>45</v>
      </c>
      <c r="E1414" s="10" t="s">
        <v>28</v>
      </c>
      <c r="F1414" s="10" t="s">
        <v>233</v>
      </c>
      <c r="G1414" s="10" t="s">
        <v>233</v>
      </c>
      <c r="H1414" s="11">
        <v>0.55800000000000005</v>
      </c>
      <c r="I1414" s="9">
        <v>82</v>
      </c>
      <c r="J1414" s="9">
        <v>49</v>
      </c>
      <c r="K1414" s="9">
        <v>26</v>
      </c>
      <c r="L1414" s="9"/>
      <c r="M1414" s="9">
        <v>7</v>
      </c>
      <c r="N1414" s="9">
        <f t="shared" si="190"/>
        <v>105</v>
      </c>
      <c r="O1414" s="12">
        <f t="shared" si="191"/>
        <v>0.6402439024390244</v>
      </c>
      <c r="P1414" s="9" t="s">
        <v>30</v>
      </c>
      <c r="Q1414" s="9">
        <v>12</v>
      </c>
      <c r="R1414" s="9">
        <v>5</v>
      </c>
      <c r="S1414" s="9">
        <v>7</v>
      </c>
      <c r="T1414" s="9">
        <v>0</v>
      </c>
      <c r="U1414" s="9">
        <v>0.41699999999999998</v>
      </c>
      <c r="V1414" s="8" t="s">
        <v>99</v>
      </c>
      <c r="W1414" s="11">
        <v>0.55800000000000005</v>
      </c>
      <c r="X1414" s="8">
        <v>82</v>
      </c>
      <c r="Y1414" s="8">
        <v>42</v>
      </c>
      <c r="Z1414" s="8">
        <v>32</v>
      </c>
      <c r="AA1414" s="8">
        <v>0</v>
      </c>
      <c r="AB1414" s="8">
        <v>8</v>
      </c>
      <c r="AC1414" s="9">
        <f t="shared" si="188"/>
        <v>92</v>
      </c>
      <c r="AD1414" s="12">
        <f t="shared" si="189"/>
        <v>0.56097560975609762</v>
      </c>
      <c r="AE1414" s="9" t="s">
        <v>35</v>
      </c>
      <c r="AF1414" s="8"/>
      <c r="AG1414" s="8"/>
      <c r="AH1414" s="8"/>
      <c r="AI1414" s="8"/>
      <c r="AJ1414" s="8"/>
      <c r="AK1414" s="13">
        <f t="shared" si="192"/>
        <v>0.55993414634146343</v>
      </c>
      <c r="AL1414" s="13">
        <f t="shared" si="193"/>
        <v>8.0309756097560969E-2</v>
      </c>
      <c r="AM1414" s="14">
        <f t="shared" si="194"/>
        <v>13.1708</v>
      </c>
    </row>
    <row r="1415" spans="1:39" x14ac:dyDescent="0.2">
      <c r="A1415" s="8"/>
      <c r="B1415" s="8" t="s">
        <v>498</v>
      </c>
      <c r="C1415" s="8" t="s">
        <v>505</v>
      </c>
      <c r="D1415" s="9">
        <v>49</v>
      </c>
      <c r="E1415" s="10" t="s">
        <v>28</v>
      </c>
      <c r="F1415" s="10" t="s">
        <v>267</v>
      </c>
      <c r="G1415" s="10" t="s">
        <v>267</v>
      </c>
      <c r="H1415" s="11">
        <v>0.55800000000000005</v>
      </c>
      <c r="I1415" s="9">
        <v>82</v>
      </c>
      <c r="J1415" s="9">
        <v>28</v>
      </c>
      <c r="K1415" s="9">
        <v>40</v>
      </c>
      <c r="L1415" s="9"/>
      <c r="M1415" s="9">
        <v>14</v>
      </c>
      <c r="N1415" s="9">
        <f t="shared" si="190"/>
        <v>70</v>
      </c>
      <c r="O1415" s="12">
        <f t="shared" si="191"/>
        <v>0.42682926829268292</v>
      </c>
      <c r="P1415" s="9" t="s">
        <v>72</v>
      </c>
      <c r="Q1415" s="9"/>
      <c r="R1415" s="9"/>
      <c r="S1415" s="9"/>
      <c r="T1415" s="9"/>
      <c r="U1415" s="9"/>
      <c r="V1415" s="8"/>
      <c r="W1415" s="11">
        <v>0.55800000000000005</v>
      </c>
      <c r="X1415" s="8">
        <v>82</v>
      </c>
      <c r="Y1415" s="8">
        <v>29</v>
      </c>
      <c r="Z1415" s="8">
        <v>41</v>
      </c>
      <c r="AA1415" s="8">
        <v>0</v>
      </c>
      <c r="AB1415" s="8">
        <v>12</v>
      </c>
      <c r="AC1415" s="9">
        <f t="shared" si="188"/>
        <v>70</v>
      </c>
      <c r="AD1415" s="12">
        <f t="shared" si="189"/>
        <v>0.42682926829268292</v>
      </c>
      <c r="AE1415" s="9" t="s">
        <v>72</v>
      </c>
      <c r="AF1415" s="8"/>
      <c r="AG1415" s="8"/>
      <c r="AH1415" s="8"/>
      <c r="AI1415" s="8"/>
      <c r="AJ1415" s="8"/>
      <c r="AK1415" s="13">
        <f t="shared" si="192"/>
        <v>0.4727390243902439</v>
      </c>
      <c r="AL1415" s="13">
        <f t="shared" si="193"/>
        <v>-4.5909756097560983E-2</v>
      </c>
      <c r="AM1415" s="14">
        <f t="shared" si="194"/>
        <v>-7.529200000000003</v>
      </c>
    </row>
    <row r="1416" spans="1:39" x14ac:dyDescent="0.2">
      <c r="A1416" s="8"/>
      <c r="B1416" s="8" t="s">
        <v>501</v>
      </c>
      <c r="C1416" s="8" t="s">
        <v>511</v>
      </c>
      <c r="D1416" s="9">
        <v>51</v>
      </c>
      <c r="E1416" s="10" t="s">
        <v>28</v>
      </c>
      <c r="F1416" s="10" t="s">
        <v>416</v>
      </c>
      <c r="G1416" s="10" t="s">
        <v>416</v>
      </c>
      <c r="H1416" s="11">
        <v>0.55800000000000005</v>
      </c>
      <c r="I1416" s="9">
        <v>82</v>
      </c>
      <c r="J1416" s="9">
        <v>47</v>
      </c>
      <c r="K1416" s="9">
        <v>27</v>
      </c>
      <c r="L1416" s="9"/>
      <c r="M1416" s="9">
        <v>8</v>
      </c>
      <c r="N1416" s="9">
        <f t="shared" si="190"/>
        <v>102</v>
      </c>
      <c r="O1416" s="12">
        <f t="shared" si="191"/>
        <v>0.62195121951219512</v>
      </c>
      <c r="P1416" s="9" t="s">
        <v>43</v>
      </c>
      <c r="Q1416" s="9">
        <v>6</v>
      </c>
      <c r="R1416" s="9">
        <v>2</v>
      </c>
      <c r="S1416" s="9">
        <v>4</v>
      </c>
      <c r="T1416" s="9"/>
      <c r="U1416" s="9">
        <v>0.33300000000000002</v>
      </c>
      <c r="V1416" s="8"/>
      <c r="W1416" s="11">
        <v>0.55800000000000005</v>
      </c>
      <c r="X1416" s="8">
        <v>82</v>
      </c>
      <c r="Y1416" s="8">
        <v>48</v>
      </c>
      <c r="Z1416" s="8">
        <v>20</v>
      </c>
      <c r="AA1416" s="8">
        <v>0</v>
      </c>
      <c r="AB1416" s="8">
        <v>14</v>
      </c>
      <c r="AC1416" s="9">
        <f t="shared" si="188"/>
        <v>110</v>
      </c>
      <c r="AD1416" s="12">
        <f t="shared" si="189"/>
        <v>0.67073170731707321</v>
      </c>
      <c r="AE1416" s="9" t="s">
        <v>30</v>
      </c>
      <c r="AF1416" s="8">
        <v>21</v>
      </c>
      <c r="AG1416" s="8">
        <v>16</v>
      </c>
      <c r="AH1416" s="8">
        <v>5</v>
      </c>
      <c r="AI1416" s="8">
        <v>0</v>
      </c>
      <c r="AJ1416" s="8">
        <v>0.76200000000000001</v>
      </c>
      <c r="AK1416" s="13">
        <f t="shared" si="192"/>
        <v>0.63127560975609764</v>
      </c>
      <c r="AL1416" s="13">
        <f t="shared" si="193"/>
        <v>-9.324390243902525E-3</v>
      </c>
      <c r="AM1416" s="14">
        <f t="shared" si="194"/>
        <v>-1.5292000000000172</v>
      </c>
    </row>
    <row r="1417" spans="1:39" x14ac:dyDescent="0.2">
      <c r="A1417" s="8"/>
      <c r="B1417" s="8" t="s">
        <v>452</v>
      </c>
      <c r="C1417" s="8" t="s">
        <v>511</v>
      </c>
      <c r="D1417" s="9">
        <v>47</v>
      </c>
      <c r="E1417" s="10" t="s">
        <v>28</v>
      </c>
      <c r="F1417" s="10" t="s">
        <v>460</v>
      </c>
      <c r="G1417" s="10" t="s">
        <v>461</v>
      </c>
      <c r="H1417" s="11">
        <v>0.55800000000000005</v>
      </c>
      <c r="I1417" s="9">
        <v>6</v>
      </c>
      <c r="J1417" s="9">
        <v>0</v>
      </c>
      <c r="K1417" s="9">
        <v>6</v>
      </c>
      <c r="L1417" s="9"/>
      <c r="M1417" s="9">
        <v>0</v>
      </c>
      <c r="N1417" s="9">
        <f t="shared" si="190"/>
        <v>0</v>
      </c>
      <c r="O1417" s="12">
        <f t="shared" si="191"/>
        <v>0</v>
      </c>
      <c r="P1417" s="9" t="s">
        <v>35</v>
      </c>
      <c r="Q1417" s="9"/>
      <c r="R1417" s="9"/>
      <c r="S1417" s="9"/>
      <c r="T1417" s="9"/>
      <c r="U1417" s="9"/>
      <c r="V1417" s="8"/>
      <c r="W1417" s="11">
        <v>0.55800000000000005</v>
      </c>
      <c r="X1417" s="8">
        <v>82</v>
      </c>
      <c r="Y1417" s="8">
        <v>43</v>
      </c>
      <c r="Z1417" s="8">
        <v>28</v>
      </c>
      <c r="AA1417" s="8">
        <v>0</v>
      </c>
      <c r="AB1417" s="8">
        <v>11</v>
      </c>
      <c r="AC1417" s="9">
        <f t="shared" si="188"/>
        <v>97</v>
      </c>
      <c r="AD1417" s="12">
        <f t="shared" si="189"/>
        <v>0.59146341463414631</v>
      </c>
      <c r="AE1417" s="9" t="s">
        <v>30</v>
      </c>
      <c r="AF1417" s="8">
        <v>4</v>
      </c>
      <c r="AG1417" s="8">
        <v>0</v>
      </c>
      <c r="AH1417" s="8">
        <v>4</v>
      </c>
      <c r="AI1417" s="8">
        <v>0</v>
      </c>
      <c r="AJ1417" s="8">
        <v>0</v>
      </c>
      <c r="AK1417" s="13">
        <f t="shared" si="192"/>
        <v>0.5797512195121951</v>
      </c>
      <c r="AL1417" s="13">
        <f t="shared" si="193"/>
        <v>-0.5797512195121951</v>
      </c>
      <c r="AM1417" s="14">
        <f t="shared" si="194"/>
        <v>-6.9570146341463417</v>
      </c>
    </row>
    <row r="1418" spans="1:39" x14ac:dyDescent="0.2">
      <c r="A1418" s="8"/>
      <c r="B1418" s="8" t="s">
        <v>482</v>
      </c>
      <c r="C1418" s="8" t="s">
        <v>511</v>
      </c>
      <c r="D1418" s="9">
        <v>49</v>
      </c>
      <c r="E1418" s="10" t="s">
        <v>28</v>
      </c>
      <c r="F1418" s="10" t="s">
        <v>460</v>
      </c>
      <c r="G1418" s="10" t="s">
        <v>461</v>
      </c>
      <c r="H1418" s="11">
        <v>0.55800000000000005</v>
      </c>
      <c r="I1418" s="9">
        <v>76</v>
      </c>
      <c r="J1418" s="9">
        <v>34</v>
      </c>
      <c r="K1418" s="9">
        <v>34</v>
      </c>
      <c r="L1418" s="9"/>
      <c r="M1418" s="9">
        <v>8</v>
      </c>
      <c r="N1418" s="9">
        <f t="shared" si="190"/>
        <v>76</v>
      </c>
      <c r="O1418" s="12">
        <f t="shared" si="191"/>
        <v>0.5</v>
      </c>
      <c r="P1418" s="9" t="s">
        <v>35</v>
      </c>
      <c r="Q1418" s="9"/>
      <c r="R1418" s="9"/>
      <c r="S1418" s="9"/>
      <c r="T1418" s="9"/>
      <c r="U1418" s="9"/>
      <c r="V1418" s="8"/>
      <c r="W1418" s="11">
        <v>0.55800000000000005</v>
      </c>
      <c r="X1418" s="8">
        <v>82</v>
      </c>
      <c r="Y1418" s="8">
        <v>43</v>
      </c>
      <c r="Z1418" s="8">
        <v>28</v>
      </c>
      <c r="AA1418" s="8">
        <v>0</v>
      </c>
      <c r="AB1418" s="8">
        <v>11</v>
      </c>
      <c r="AC1418" s="9">
        <f t="shared" si="188"/>
        <v>97</v>
      </c>
      <c r="AD1418" s="12">
        <f t="shared" si="189"/>
        <v>0.59146341463414631</v>
      </c>
      <c r="AE1418" s="9" t="s">
        <v>30</v>
      </c>
      <c r="AF1418" s="8">
        <v>4</v>
      </c>
      <c r="AG1418" s="8">
        <v>0</v>
      </c>
      <c r="AH1418" s="8">
        <v>4</v>
      </c>
      <c r="AI1418" s="8">
        <v>0</v>
      </c>
      <c r="AJ1418" s="8">
        <v>0</v>
      </c>
      <c r="AK1418" s="13">
        <f t="shared" si="192"/>
        <v>0.5797512195121951</v>
      </c>
      <c r="AL1418" s="13">
        <f t="shared" si="193"/>
        <v>-7.9751219512195104E-2</v>
      </c>
      <c r="AM1418" s="14">
        <f t="shared" si="194"/>
        <v>-12.122185365853653</v>
      </c>
    </row>
    <row r="1419" spans="1:39" x14ac:dyDescent="0.2">
      <c r="A1419" s="8"/>
      <c r="B1419" s="8" t="s">
        <v>487</v>
      </c>
      <c r="C1419" s="8" t="s">
        <v>511</v>
      </c>
      <c r="D1419" s="9">
        <v>47</v>
      </c>
      <c r="E1419" s="10" t="s">
        <v>28</v>
      </c>
      <c r="F1419" s="10" t="s">
        <v>68</v>
      </c>
      <c r="G1419" s="10" t="s">
        <v>68</v>
      </c>
      <c r="H1419" s="11">
        <v>0.55800000000000005</v>
      </c>
      <c r="I1419" s="9">
        <v>82</v>
      </c>
      <c r="J1419" s="9">
        <v>41</v>
      </c>
      <c r="K1419" s="9">
        <v>29</v>
      </c>
      <c r="L1419" s="9"/>
      <c r="M1419" s="9">
        <v>12</v>
      </c>
      <c r="N1419" s="9">
        <f t="shared" si="190"/>
        <v>94</v>
      </c>
      <c r="O1419" s="12">
        <f t="shared" si="191"/>
        <v>0.57317073170731703</v>
      </c>
      <c r="P1419" s="9" t="s">
        <v>39</v>
      </c>
      <c r="Q1419" s="9">
        <v>7</v>
      </c>
      <c r="R1419" s="9">
        <v>3</v>
      </c>
      <c r="S1419" s="9">
        <v>4</v>
      </c>
      <c r="T1419" s="9"/>
      <c r="U1419" s="9">
        <v>0.42899999999999999</v>
      </c>
      <c r="V1419" s="8"/>
      <c r="W1419" s="11">
        <v>0.55800000000000005</v>
      </c>
      <c r="X1419" s="8">
        <v>82</v>
      </c>
      <c r="Y1419" s="8">
        <v>35</v>
      </c>
      <c r="Z1419" s="8">
        <v>41</v>
      </c>
      <c r="AA1419" s="8">
        <v>0</v>
      </c>
      <c r="AB1419" s="8">
        <v>6</v>
      </c>
      <c r="AC1419" s="9">
        <f t="shared" si="188"/>
        <v>76</v>
      </c>
      <c r="AD1419" s="12">
        <f t="shared" si="189"/>
        <v>0.46341463414634149</v>
      </c>
      <c r="AE1419" s="9" t="s">
        <v>72</v>
      </c>
      <c r="AF1419" s="8"/>
      <c r="AG1419" s="8"/>
      <c r="AH1419" s="8"/>
      <c r="AI1419" s="8"/>
      <c r="AJ1419" s="8"/>
      <c r="AK1419" s="13">
        <f t="shared" si="192"/>
        <v>0.49651951219512197</v>
      </c>
      <c r="AL1419" s="13">
        <f t="shared" si="193"/>
        <v>7.6651219512195057E-2</v>
      </c>
      <c r="AM1419" s="14">
        <f t="shared" si="194"/>
        <v>12.570799999999991</v>
      </c>
    </row>
    <row r="1420" spans="1:39" x14ac:dyDescent="0.2">
      <c r="A1420" s="8"/>
      <c r="B1420" s="8" t="s">
        <v>445</v>
      </c>
      <c r="C1420" s="8" t="s">
        <v>511</v>
      </c>
      <c r="D1420" s="9">
        <v>47</v>
      </c>
      <c r="E1420" s="10" t="s">
        <v>28</v>
      </c>
      <c r="F1420" s="10" t="s">
        <v>225</v>
      </c>
      <c r="G1420" s="10" t="s">
        <v>225</v>
      </c>
      <c r="H1420" s="11">
        <v>0.55800000000000005</v>
      </c>
      <c r="I1420" s="9">
        <v>82</v>
      </c>
      <c r="J1420" s="9">
        <v>39</v>
      </c>
      <c r="K1420" s="9">
        <v>31</v>
      </c>
      <c r="L1420" s="9"/>
      <c r="M1420" s="9">
        <v>12</v>
      </c>
      <c r="N1420" s="9">
        <f t="shared" si="190"/>
        <v>90</v>
      </c>
      <c r="O1420" s="12">
        <f t="shared" si="191"/>
        <v>0.54878048780487809</v>
      </c>
      <c r="P1420" s="9" t="s">
        <v>35</v>
      </c>
      <c r="Q1420" s="9"/>
      <c r="R1420" s="9"/>
      <c r="S1420" s="9"/>
      <c r="T1420" s="9"/>
      <c r="U1420" s="9"/>
      <c r="V1420" s="8"/>
      <c r="W1420" s="11">
        <v>0.55800000000000005</v>
      </c>
      <c r="X1420" s="8">
        <v>82</v>
      </c>
      <c r="Y1420" s="8">
        <v>53</v>
      </c>
      <c r="Z1420" s="8">
        <v>22</v>
      </c>
      <c r="AA1420" s="8">
        <v>0</v>
      </c>
      <c r="AB1420" s="8">
        <v>7</v>
      </c>
      <c r="AC1420" s="9">
        <f t="shared" si="188"/>
        <v>113</v>
      </c>
      <c r="AD1420" s="12">
        <f t="shared" si="189"/>
        <v>0.68902439024390238</v>
      </c>
      <c r="AE1420" s="9" t="s">
        <v>30</v>
      </c>
      <c r="AF1420" s="8">
        <v>16</v>
      </c>
      <c r="AG1420" s="8">
        <v>9</v>
      </c>
      <c r="AH1420" s="8">
        <v>7</v>
      </c>
      <c r="AI1420" s="8">
        <v>0</v>
      </c>
      <c r="AJ1420" s="8">
        <v>0.56300000000000006</v>
      </c>
      <c r="AK1420" s="13">
        <f t="shared" si="192"/>
        <v>0.64316585365853651</v>
      </c>
      <c r="AL1420" s="13">
        <f t="shared" si="193"/>
        <v>-9.4385365853658421E-2</v>
      </c>
      <c r="AM1420" s="14">
        <f t="shared" si="194"/>
        <v>-15.479199999999992</v>
      </c>
    </row>
    <row r="1421" spans="1:39" x14ac:dyDescent="0.2">
      <c r="A1421" s="8"/>
      <c r="B1421" s="8" t="s">
        <v>479</v>
      </c>
      <c r="C1421" s="8" t="s">
        <v>511</v>
      </c>
      <c r="D1421" s="9">
        <v>43</v>
      </c>
      <c r="E1421" s="10" t="s">
        <v>28</v>
      </c>
      <c r="F1421" s="10" t="s">
        <v>305</v>
      </c>
      <c r="G1421" s="10" t="s">
        <v>305</v>
      </c>
      <c r="H1421" s="11">
        <v>0.55800000000000005</v>
      </c>
      <c r="I1421" s="9">
        <v>82</v>
      </c>
      <c r="J1421" s="9">
        <v>43</v>
      </c>
      <c r="K1421" s="9">
        <v>33</v>
      </c>
      <c r="L1421" s="9"/>
      <c r="M1421" s="9">
        <v>6</v>
      </c>
      <c r="N1421" s="9">
        <f t="shared" si="190"/>
        <v>92</v>
      </c>
      <c r="O1421" s="12">
        <f t="shared" si="191"/>
        <v>0.56097560975609762</v>
      </c>
      <c r="P1421" s="9" t="s">
        <v>43</v>
      </c>
      <c r="Q1421" s="9"/>
      <c r="R1421" s="9"/>
      <c r="S1421" s="9"/>
      <c r="T1421" s="9"/>
      <c r="U1421" s="9"/>
      <c r="V1421" s="8"/>
      <c r="W1421" s="11">
        <v>0.55800000000000005</v>
      </c>
      <c r="X1421" s="8">
        <v>82</v>
      </c>
      <c r="Y1421" s="8">
        <v>40</v>
      </c>
      <c r="Z1421" s="8">
        <v>34</v>
      </c>
      <c r="AA1421" s="8">
        <v>0</v>
      </c>
      <c r="AB1421" s="8">
        <v>8</v>
      </c>
      <c r="AC1421" s="9">
        <f t="shared" si="188"/>
        <v>88</v>
      </c>
      <c r="AD1421" s="12">
        <f t="shared" si="189"/>
        <v>0.53658536585365857</v>
      </c>
      <c r="AE1421" s="9" t="s">
        <v>39</v>
      </c>
      <c r="AF1421" s="8"/>
      <c r="AG1421" s="8"/>
      <c r="AH1421" s="8"/>
      <c r="AI1421" s="8"/>
      <c r="AJ1421" s="8"/>
      <c r="AK1421" s="13">
        <f t="shared" si="192"/>
        <v>0.54408048780487805</v>
      </c>
      <c r="AL1421" s="13">
        <f t="shared" si="193"/>
        <v>1.6895121951219561E-2</v>
      </c>
      <c r="AM1421" s="14">
        <f t="shared" si="194"/>
        <v>2.7707999999999942</v>
      </c>
    </row>
    <row r="1422" spans="1:39" x14ac:dyDescent="0.2">
      <c r="A1422" s="8"/>
      <c r="B1422" s="8" t="s">
        <v>429</v>
      </c>
      <c r="C1422" s="8" t="s">
        <v>511</v>
      </c>
      <c r="D1422" s="9"/>
      <c r="E1422" s="10" t="s">
        <v>28</v>
      </c>
      <c r="F1422" s="10" t="s">
        <v>468</v>
      </c>
      <c r="G1422" s="10" t="s">
        <v>468</v>
      </c>
      <c r="H1422" s="11">
        <v>0.55800000000000005</v>
      </c>
      <c r="I1422" s="9">
        <v>82</v>
      </c>
      <c r="J1422" s="9">
        <v>34</v>
      </c>
      <c r="K1422" s="9">
        <v>36</v>
      </c>
      <c r="L1422" s="9"/>
      <c r="M1422" s="9">
        <v>12</v>
      </c>
      <c r="N1422" s="9">
        <f t="shared" si="190"/>
        <v>80</v>
      </c>
      <c r="O1422" s="12">
        <f t="shared" si="191"/>
        <v>0.48780487804878048</v>
      </c>
      <c r="P1422" s="9" t="s">
        <v>35</v>
      </c>
      <c r="Q1422" s="9"/>
      <c r="R1422" s="9"/>
      <c r="S1422" s="9"/>
      <c r="T1422" s="9"/>
      <c r="U1422" s="9"/>
      <c r="V1422" s="8"/>
      <c r="W1422" s="11">
        <v>0.55800000000000005</v>
      </c>
      <c r="X1422" s="8">
        <v>82</v>
      </c>
      <c r="Y1422" s="8">
        <v>33</v>
      </c>
      <c r="Z1422" s="8">
        <v>42</v>
      </c>
      <c r="AA1422" s="8">
        <v>0</v>
      </c>
      <c r="AB1422" s="8">
        <v>7</v>
      </c>
      <c r="AC1422" s="9">
        <f t="shared" si="188"/>
        <v>73</v>
      </c>
      <c r="AD1422" s="12">
        <f t="shared" si="189"/>
        <v>0.4451219512195122</v>
      </c>
      <c r="AE1422" s="9" t="s">
        <v>35</v>
      </c>
      <c r="AF1422" s="8"/>
      <c r="AG1422" s="8"/>
      <c r="AH1422" s="8"/>
      <c r="AI1422" s="8"/>
      <c r="AJ1422" s="8"/>
      <c r="AK1422" s="13">
        <f t="shared" si="192"/>
        <v>0.48462926829268294</v>
      </c>
      <c r="AL1422" s="13">
        <f t="shared" si="193"/>
        <v>3.1756097560975416E-3</v>
      </c>
      <c r="AM1422" s="14">
        <f t="shared" si="194"/>
        <v>0.52079999999999416</v>
      </c>
    </row>
    <row r="1423" spans="1:39" x14ac:dyDescent="0.2">
      <c r="A1423" s="8"/>
      <c r="B1423" s="8" t="s">
        <v>353</v>
      </c>
      <c r="C1423" s="8" t="s">
        <v>511</v>
      </c>
      <c r="D1423" s="9">
        <v>58</v>
      </c>
      <c r="E1423" s="10" t="s">
        <v>28</v>
      </c>
      <c r="F1423" s="10" t="s">
        <v>240</v>
      </c>
      <c r="G1423" s="10" t="s">
        <v>240</v>
      </c>
      <c r="H1423" s="11">
        <v>0.55800000000000005</v>
      </c>
      <c r="I1423" s="9">
        <v>82</v>
      </c>
      <c r="J1423" s="9">
        <v>42</v>
      </c>
      <c r="K1423" s="9">
        <v>30</v>
      </c>
      <c r="L1423" s="9"/>
      <c r="M1423" s="9">
        <v>10</v>
      </c>
      <c r="N1423" s="9">
        <f t="shared" si="190"/>
        <v>94</v>
      </c>
      <c r="O1423" s="12">
        <f t="shared" si="191"/>
        <v>0.57317073170731703</v>
      </c>
      <c r="P1423" s="9" t="s">
        <v>39</v>
      </c>
      <c r="Q1423" s="9">
        <v>7</v>
      </c>
      <c r="R1423" s="9">
        <v>3</v>
      </c>
      <c r="S1423" s="9">
        <v>4</v>
      </c>
      <c r="T1423" s="9"/>
      <c r="U1423" s="9">
        <v>0.42899999999999999</v>
      </c>
      <c r="V1423" s="8"/>
      <c r="W1423" s="11">
        <v>0.55800000000000005</v>
      </c>
      <c r="X1423" s="8">
        <v>82</v>
      </c>
      <c r="Y1423" s="8">
        <v>43</v>
      </c>
      <c r="Z1423" s="8">
        <v>29</v>
      </c>
      <c r="AA1423" s="8">
        <v>0</v>
      </c>
      <c r="AB1423" s="8">
        <v>10</v>
      </c>
      <c r="AC1423" s="9">
        <f t="shared" si="188"/>
        <v>96</v>
      </c>
      <c r="AD1423" s="12">
        <f t="shared" si="189"/>
        <v>0.58536585365853655</v>
      </c>
      <c r="AE1423" s="9" t="s">
        <v>39</v>
      </c>
      <c r="AF1423" s="8">
        <v>6</v>
      </c>
      <c r="AG1423" s="8">
        <v>2</v>
      </c>
      <c r="AH1423" s="8">
        <v>4</v>
      </c>
      <c r="AI1423" s="8">
        <v>0</v>
      </c>
      <c r="AJ1423" s="8">
        <v>0.33300000000000002</v>
      </c>
      <c r="AK1423" s="13">
        <f t="shared" si="192"/>
        <v>0.57578780487804881</v>
      </c>
      <c r="AL1423" s="13">
        <f t="shared" si="193"/>
        <v>-2.6170731707317874E-3</v>
      </c>
      <c r="AM1423" s="14">
        <f t="shared" si="194"/>
        <v>-0.42920000000000869</v>
      </c>
    </row>
    <row r="1424" spans="1:39" x14ac:dyDescent="0.2">
      <c r="A1424" s="8"/>
      <c r="B1424" s="8" t="s">
        <v>508</v>
      </c>
      <c r="C1424" s="8" t="s">
        <v>511</v>
      </c>
      <c r="D1424" s="9">
        <v>46</v>
      </c>
      <c r="E1424" s="10" t="s">
        <v>28</v>
      </c>
      <c r="F1424" s="10" t="s">
        <v>84</v>
      </c>
      <c r="G1424" s="10" t="s">
        <v>84</v>
      </c>
      <c r="H1424" s="11">
        <v>0.55800000000000005</v>
      </c>
      <c r="I1424" s="9">
        <v>82</v>
      </c>
      <c r="J1424" s="9">
        <v>40</v>
      </c>
      <c r="K1424" s="9">
        <v>34</v>
      </c>
      <c r="L1424" s="9"/>
      <c r="M1424" s="9">
        <v>8</v>
      </c>
      <c r="N1424" s="9">
        <f t="shared" si="190"/>
        <v>88</v>
      </c>
      <c r="O1424" s="12">
        <f t="shared" si="191"/>
        <v>0.53658536585365857</v>
      </c>
      <c r="P1424" s="9" t="s">
        <v>39</v>
      </c>
      <c r="Q1424" s="9"/>
      <c r="R1424" s="9"/>
      <c r="S1424" s="9"/>
      <c r="T1424" s="9"/>
      <c r="U1424" s="9"/>
      <c r="V1424" s="8"/>
      <c r="W1424" s="11">
        <v>0.55800000000000005</v>
      </c>
      <c r="X1424" s="8">
        <v>82</v>
      </c>
      <c r="Y1424" s="8">
        <v>31</v>
      </c>
      <c r="Z1424" s="8">
        <v>42</v>
      </c>
      <c r="AA1424" s="8">
        <v>0</v>
      </c>
      <c r="AB1424" s="8">
        <v>9</v>
      </c>
      <c r="AC1424" s="9">
        <f t="shared" si="188"/>
        <v>71</v>
      </c>
      <c r="AD1424" s="12">
        <f t="shared" si="189"/>
        <v>0.43292682926829268</v>
      </c>
      <c r="AE1424" s="9" t="s">
        <v>72</v>
      </c>
      <c r="AF1424" s="8"/>
      <c r="AG1424" s="8"/>
      <c r="AH1424" s="8"/>
      <c r="AI1424" s="8"/>
      <c r="AJ1424" s="8"/>
      <c r="AK1424" s="13">
        <f t="shared" si="192"/>
        <v>0.47670243902439025</v>
      </c>
      <c r="AL1424" s="13">
        <f t="shared" si="193"/>
        <v>5.9882926829268324E-2</v>
      </c>
      <c r="AM1424" s="14">
        <f t="shared" si="194"/>
        <v>9.8208000000000055</v>
      </c>
    </row>
    <row r="1425" spans="1:39" x14ac:dyDescent="0.2">
      <c r="A1425" s="8"/>
      <c r="B1425" s="8" t="s">
        <v>442</v>
      </c>
      <c r="C1425" s="8" t="s">
        <v>511</v>
      </c>
      <c r="D1425" s="9">
        <v>49</v>
      </c>
      <c r="E1425" s="10" t="s">
        <v>28</v>
      </c>
      <c r="F1425" s="10" t="s">
        <v>308</v>
      </c>
      <c r="G1425" s="10" t="s">
        <v>308</v>
      </c>
      <c r="H1425" s="11">
        <v>0.55800000000000005</v>
      </c>
      <c r="I1425" s="9">
        <v>82</v>
      </c>
      <c r="J1425" s="9">
        <v>44</v>
      </c>
      <c r="K1425" s="9">
        <v>31</v>
      </c>
      <c r="L1425" s="9"/>
      <c r="M1425" s="9">
        <v>7</v>
      </c>
      <c r="N1425" s="9">
        <f t="shared" si="190"/>
        <v>95</v>
      </c>
      <c r="O1425" s="12">
        <f t="shared" si="191"/>
        <v>0.57926829268292679</v>
      </c>
      <c r="P1425" s="9" t="s">
        <v>43</v>
      </c>
      <c r="Q1425" s="9">
        <v>10</v>
      </c>
      <c r="R1425" s="9">
        <v>4</v>
      </c>
      <c r="S1425" s="9">
        <v>6</v>
      </c>
      <c r="T1425" s="9"/>
      <c r="U1425" s="9">
        <v>0.4</v>
      </c>
      <c r="V1425" s="8"/>
      <c r="W1425" s="11">
        <v>0.55800000000000005</v>
      </c>
      <c r="X1425" s="8">
        <v>82</v>
      </c>
      <c r="Y1425" s="8">
        <v>44</v>
      </c>
      <c r="Z1425" s="8">
        <v>31</v>
      </c>
      <c r="AA1425" s="8">
        <v>0</v>
      </c>
      <c r="AB1425" s="8">
        <v>7</v>
      </c>
      <c r="AC1425" s="9">
        <f t="shared" si="188"/>
        <v>95</v>
      </c>
      <c r="AD1425" s="12">
        <f t="shared" si="189"/>
        <v>0.57926829268292679</v>
      </c>
      <c r="AE1425" s="9" t="s">
        <v>35</v>
      </c>
      <c r="AF1425" s="8"/>
      <c r="AG1425" s="8"/>
      <c r="AH1425" s="8"/>
      <c r="AI1425" s="8"/>
      <c r="AJ1425" s="8"/>
      <c r="AK1425" s="13">
        <f t="shared" si="192"/>
        <v>0.57182439024390241</v>
      </c>
      <c r="AL1425" s="13">
        <f t="shared" si="193"/>
        <v>7.4439024390243747E-3</v>
      </c>
      <c r="AM1425" s="14">
        <f t="shared" si="194"/>
        <v>1.220799999999997</v>
      </c>
    </row>
    <row r="1426" spans="1:39" x14ac:dyDescent="0.2">
      <c r="A1426" s="8"/>
      <c r="B1426" s="8" t="s">
        <v>485</v>
      </c>
      <c r="C1426" s="8" t="s">
        <v>511</v>
      </c>
      <c r="D1426" s="9">
        <v>46</v>
      </c>
      <c r="E1426" s="10" t="s">
        <v>28</v>
      </c>
      <c r="F1426" s="10" t="s">
        <v>201</v>
      </c>
      <c r="G1426" s="10" t="s">
        <v>201</v>
      </c>
      <c r="H1426" s="11">
        <v>0.55800000000000005</v>
      </c>
      <c r="I1426" s="9">
        <v>82</v>
      </c>
      <c r="J1426" s="9">
        <v>45</v>
      </c>
      <c r="K1426" s="9">
        <v>30</v>
      </c>
      <c r="L1426" s="9"/>
      <c r="M1426" s="9">
        <v>7</v>
      </c>
      <c r="N1426" s="9">
        <f t="shared" si="190"/>
        <v>97</v>
      </c>
      <c r="O1426" s="12">
        <f t="shared" si="191"/>
        <v>0.59146341463414631</v>
      </c>
      <c r="P1426" s="9" t="s">
        <v>39</v>
      </c>
      <c r="Q1426" s="9">
        <v>18</v>
      </c>
      <c r="R1426" s="9">
        <v>10</v>
      </c>
      <c r="S1426" s="9">
        <v>8</v>
      </c>
      <c r="T1426" s="9"/>
      <c r="U1426" s="9">
        <v>0.55600000000000005</v>
      </c>
      <c r="V1426" s="8"/>
      <c r="W1426" s="11">
        <v>0.55800000000000005</v>
      </c>
      <c r="X1426" s="8">
        <v>82</v>
      </c>
      <c r="Y1426" s="8">
        <v>50</v>
      </c>
      <c r="Z1426" s="8">
        <v>25</v>
      </c>
      <c r="AA1426" s="8">
        <v>0</v>
      </c>
      <c r="AB1426" s="8">
        <v>7</v>
      </c>
      <c r="AC1426" s="9">
        <f t="shared" si="188"/>
        <v>107</v>
      </c>
      <c r="AD1426" s="12">
        <f t="shared" si="189"/>
        <v>0.65243902439024393</v>
      </c>
      <c r="AE1426" s="9" t="s">
        <v>39</v>
      </c>
      <c r="AF1426" s="8">
        <v>7</v>
      </c>
      <c r="AG1426" s="8">
        <v>3</v>
      </c>
      <c r="AH1426" s="8">
        <v>4</v>
      </c>
      <c r="AI1426" s="8">
        <v>0</v>
      </c>
      <c r="AJ1426" s="8">
        <v>0.42899999999999999</v>
      </c>
      <c r="AK1426" s="13">
        <f t="shared" si="192"/>
        <v>0.61938536585365855</v>
      </c>
      <c r="AL1426" s="13">
        <f t="shared" si="193"/>
        <v>-2.7921951219512242E-2</v>
      </c>
      <c r="AM1426" s="14">
        <f t="shared" si="194"/>
        <v>-4.5792000000000002</v>
      </c>
    </row>
    <row r="1427" spans="1:39" x14ac:dyDescent="0.2">
      <c r="A1427" s="8"/>
      <c r="B1427" s="8" t="s">
        <v>486</v>
      </c>
      <c r="C1427" s="8" t="s">
        <v>511</v>
      </c>
      <c r="D1427" s="9">
        <v>44</v>
      </c>
      <c r="E1427" s="10" t="s">
        <v>28</v>
      </c>
      <c r="F1427" s="10" t="s">
        <v>87</v>
      </c>
      <c r="G1427" s="10" t="s">
        <v>87</v>
      </c>
      <c r="H1427" s="11">
        <v>0.55800000000000005</v>
      </c>
      <c r="I1427" s="9">
        <v>82</v>
      </c>
      <c r="J1427" s="9">
        <v>54</v>
      </c>
      <c r="K1427" s="9">
        <v>21</v>
      </c>
      <c r="L1427" s="9"/>
      <c r="M1427" s="9">
        <v>7</v>
      </c>
      <c r="N1427" s="9">
        <f t="shared" si="190"/>
        <v>115</v>
      </c>
      <c r="O1427" s="12">
        <f t="shared" si="191"/>
        <v>0.70121951219512191</v>
      </c>
      <c r="P1427" s="9" t="s">
        <v>30</v>
      </c>
      <c r="Q1427" s="9">
        <v>22</v>
      </c>
      <c r="R1427" s="9">
        <v>16</v>
      </c>
      <c r="S1427" s="9">
        <v>6</v>
      </c>
      <c r="T1427" s="9"/>
      <c r="U1427" s="9">
        <v>0.72699999999999998</v>
      </c>
      <c r="V1427" s="8" t="s">
        <v>44</v>
      </c>
      <c r="W1427" s="11">
        <v>0.55800000000000005</v>
      </c>
      <c r="X1427" s="8">
        <v>82</v>
      </c>
      <c r="Y1427" s="8">
        <v>50</v>
      </c>
      <c r="Z1427" s="8">
        <v>19</v>
      </c>
      <c r="AA1427" s="8">
        <v>0</v>
      </c>
      <c r="AB1427" s="8">
        <v>13</v>
      </c>
      <c r="AC1427" s="9">
        <f t="shared" si="188"/>
        <v>113</v>
      </c>
      <c r="AD1427" s="12">
        <f t="shared" si="189"/>
        <v>0.68902439024390238</v>
      </c>
      <c r="AE1427" s="9" t="s">
        <v>30</v>
      </c>
      <c r="AF1427" s="8">
        <v>18</v>
      </c>
      <c r="AG1427" s="8">
        <v>10</v>
      </c>
      <c r="AH1427" s="8">
        <v>8</v>
      </c>
      <c r="AI1427" s="8">
        <v>0</v>
      </c>
      <c r="AJ1427" s="8">
        <v>0.55600000000000005</v>
      </c>
      <c r="AK1427" s="13">
        <f t="shared" si="192"/>
        <v>0.64316585365853651</v>
      </c>
      <c r="AL1427" s="13">
        <f t="shared" si="193"/>
        <v>5.8053658536585395E-2</v>
      </c>
      <c r="AM1427" s="14">
        <f t="shared" si="194"/>
        <v>9.5208000000000084</v>
      </c>
    </row>
    <row r="1428" spans="1:39" x14ac:dyDescent="0.2">
      <c r="A1428" s="8"/>
      <c r="B1428" s="8" t="s">
        <v>471</v>
      </c>
      <c r="C1428" s="8" t="s">
        <v>511</v>
      </c>
      <c r="D1428" s="9">
        <v>49</v>
      </c>
      <c r="E1428" s="10" t="s">
        <v>28</v>
      </c>
      <c r="F1428" s="10" t="s">
        <v>303</v>
      </c>
      <c r="G1428" s="10" t="s">
        <v>303</v>
      </c>
      <c r="H1428" s="11">
        <v>0.55800000000000005</v>
      </c>
      <c r="I1428" s="9">
        <v>82</v>
      </c>
      <c r="J1428" s="9">
        <v>41</v>
      </c>
      <c r="K1428" s="9">
        <v>35</v>
      </c>
      <c r="L1428" s="9"/>
      <c r="M1428" s="9">
        <v>6</v>
      </c>
      <c r="N1428" s="9">
        <f t="shared" si="190"/>
        <v>88</v>
      </c>
      <c r="O1428" s="12">
        <f t="shared" si="191"/>
        <v>0.53658536585365857</v>
      </c>
      <c r="P1428" s="9" t="s">
        <v>35</v>
      </c>
      <c r="Q1428" s="9"/>
      <c r="R1428" s="9"/>
      <c r="S1428" s="9"/>
      <c r="T1428" s="9"/>
      <c r="U1428" s="9"/>
      <c r="V1428" s="8"/>
      <c r="W1428" s="11">
        <v>0.55800000000000005</v>
      </c>
      <c r="X1428" s="8">
        <v>82</v>
      </c>
      <c r="Y1428" s="8">
        <v>32</v>
      </c>
      <c r="Z1428" s="8">
        <v>43</v>
      </c>
      <c r="AA1428" s="8">
        <v>0</v>
      </c>
      <c r="AB1428" s="8">
        <v>7</v>
      </c>
      <c r="AC1428" s="9">
        <f t="shared" si="188"/>
        <v>71</v>
      </c>
      <c r="AD1428" s="12">
        <f t="shared" si="189"/>
        <v>0.43292682926829268</v>
      </c>
      <c r="AE1428" s="9" t="s">
        <v>72</v>
      </c>
      <c r="AF1428" s="8"/>
      <c r="AG1428" s="8"/>
      <c r="AH1428" s="8"/>
      <c r="AI1428" s="8"/>
      <c r="AJ1428" s="8"/>
      <c r="AK1428" s="13">
        <f t="shared" si="192"/>
        <v>0.47670243902439025</v>
      </c>
      <c r="AL1428" s="13">
        <f t="shared" si="193"/>
        <v>5.9882926829268324E-2</v>
      </c>
      <c r="AM1428" s="14">
        <f t="shared" si="194"/>
        <v>9.8208000000000055</v>
      </c>
    </row>
    <row r="1429" spans="1:39" x14ac:dyDescent="0.2">
      <c r="A1429" s="8"/>
      <c r="B1429" s="8" t="s">
        <v>371</v>
      </c>
      <c r="C1429" s="8" t="s">
        <v>511</v>
      </c>
      <c r="D1429" s="9">
        <v>55</v>
      </c>
      <c r="E1429" s="10" t="s">
        <v>28</v>
      </c>
      <c r="F1429" s="10" t="s">
        <v>413</v>
      </c>
      <c r="G1429" s="10" t="s">
        <v>413</v>
      </c>
      <c r="H1429" s="11">
        <v>0.55800000000000005</v>
      </c>
      <c r="I1429" s="9">
        <v>82</v>
      </c>
      <c r="J1429" s="9">
        <v>38</v>
      </c>
      <c r="K1429" s="9">
        <v>35</v>
      </c>
      <c r="L1429" s="9"/>
      <c r="M1429" s="9">
        <v>9</v>
      </c>
      <c r="N1429" s="9">
        <f t="shared" si="190"/>
        <v>85</v>
      </c>
      <c r="O1429" s="12">
        <f t="shared" si="191"/>
        <v>0.51829268292682928</v>
      </c>
      <c r="P1429" s="9" t="s">
        <v>39</v>
      </c>
      <c r="Q1429" s="9"/>
      <c r="R1429" s="9"/>
      <c r="S1429" s="9"/>
      <c r="T1429" s="9"/>
      <c r="U1429" s="9"/>
      <c r="V1429" s="8"/>
      <c r="W1429" s="11">
        <v>0.55800000000000005</v>
      </c>
      <c r="X1429" s="8">
        <v>82</v>
      </c>
      <c r="Y1429" s="8">
        <v>35</v>
      </c>
      <c r="Z1429" s="8">
        <v>31</v>
      </c>
      <c r="AA1429" s="8">
        <v>0</v>
      </c>
      <c r="AB1429" s="8">
        <v>16</v>
      </c>
      <c r="AC1429" s="9">
        <f t="shared" si="188"/>
        <v>86</v>
      </c>
      <c r="AD1429" s="12">
        <f t="shared" si="189"/>
        <v>0.52439024390243905</v>
      </c>
      <c r="AE1429" s="9" t="s">
        <v>35</v>
      </c>
      <c r="AF1429" s="8"/>
      <c r="AG1429" s="8"/>
      <c r="AH1429" s="8"/>
      <c r="AI1429" s="8"/>
      <c r="AJ1429" s="8"/>
      <c r="AK1429" s="13">
        <f t="shared" si="192"/>
        <v>0.53615365853658536</v>
      </c>
      <c r="AL1429" s="13">
        <f t="shared" si="193"/>
        <v>-1.786097560975608E-2</v>
      </c>
      <c r="AM1429" s="14">
        <f t="shared" si="194"/>
        <v>-2.9291999999999945</v>
      </c>
    </row>
    <row r="1430" spans="1:39" x14ac:dyDescent="0.2">
      <c r="A1430" s="8"/>
      <c r="B1430" s="8" t="s">
        <v>424</v>
      </c>
      <c r="C1430" s="8" t="s">
        <v>511</v>
      </c>
      <c r="D1430" s="9">
        <v>46</v>
      </c>
      <c r="E1430" s="10" t="s">
        <v>28</v>
      </c>
      <c r="F1430" s="10" t="s">
        <v>199</v>
      </c>
      <c r="G1430" s="10" t="s">
        <v>199</v>
      </c>
      <c r="H1430" s="11">
        <v>0.55800000000000005</v>
      </c>
      <c r="I1430" s="9">
        <v>82</v>
      </c>
      <c r="J1430" s="9">
        <v>32</v>
      </c>
      <c r="K1430" s="9">
        <v>43</v>
      </c>
      <c r="L1430" s="9"/>
      <c r="M1430" s="9">
        <v>7</v>
      </c>
      <c r="N1430" s="9">
        <f t="shared" si="190"/>
        <v>71</v>
      </c>
      <c r="O1430" s="12">
        <f t="shared" si="191"/>
        <v>0.43292682926829268</v>
      </c>
      <c r="P1430" s="9" t="s">
        <v>72</v>
      </c>
      <c r="Q1430" s="9"/>
      <c r="R1430" s="9"/>
      <c r="S1430" s="9"/>
      <c r="T1430" s="9"/>
      <c r="U1430" s="9"/>
      <c r="V1430" s="8"/>
      <c r="W1430" s="11">
        <v>0.55800000000000005</v>
      </c>
      <c r="X1430" s="8">
        <v>82</v>
      </c>
      <c r="Y1430" s="8">
        <v>27</v>
      </c>
      <c r="Z1430" s="8">
        <v>41</v>
      </c>
      <c r="AA1430" s="8">
        <v>0</v>
      </c>
      <c r="AB1430" s="8">
        <v>14</v>
      </c>
      <c r="AC1430" s="9">
        <f t="shared" si="188"/>
        <v>68</v>
      </c>
      <c r="AD1430" s="12">
        <f t="shared" si="189"/>
        <v>0.41463414634146339</v>
      </c>
      <c r="AE1430" s="9" t="s">
        <v>35</v>
      </c>
      <c r="AF1430" s="8"/>
      <c r="AG1430" s="8"/>
      <c r="AH1430" s="8"/>
      <c r="AI1430" s="8"/>
      <c r="AJ1430" s="8"/>
      <c r="AK1430" s="13">
        <f t="shared" si="192"/>
        <v>0.46481219512195121</v>
      </c>
      <c r="AL1430" s="13">
        <f t="shared" si="193"/>
        <v>-3.1885365853658532E-2</v>
      </c>
      <c r="AM1430" s="14">
        <f t="shared" si="194"/>
        <v>-5.2291999999999916</v>
      </c>
    </row>
    <row r="1431" spans="1:39" x14ac:dyDescent="0.2">
      <c r="A1431" s="8"/>
      <c r="B1431" s="8" t="s">
        <v>348</v>
      </c>
      <c r="C1431" s="8" t="s">
        <v>511</v>
      </c>
      <c r="D1431" s="9">
        <v>62</v>
      </c>
      <c r="E1431" s="10" t="s">
        <v>28</v>
      </c>
      <c r="F1431" s="10" t="s">
        <v>473</v>
      </c>
      <c r="G1431" s="10" t="s">
        <v>473</v>
      </c>
      <c r="H1431" s="11">
        <v>0.55800000000000005</v>
      </c>
      <c r="I1431" s="9">
        <v>82</v>
      </c>
      <c r="J1431" s="9">
        <v>44</v>
      </c>
      <c r="K1431" s="9">
        <v>28</v>
      </c>
      <c r="L1431" s="9"/>
      <c r="M1431" s="9">
        <v>10</v>
      </c>
      <c r="N1431" s="9">
        <f t="shared" si="190"/>
        <v>98</v>
      </c>
      <c r="O1431" s="12">
        <f t="shared" si="191"/>
        <v>0.59756097560975607</v>
      </c>
      <c r="P1431" s="9" t="s">
        <v>30</v>
      </c>
      <c r="Q1431" s="9">
        <v>6</v>
      </c>
      <c r="R1431" s="9">
        <v>2</v>
      </c>
      <c r="S1431" s="9">
        <v>4</v>
      </c>
      <c r="T1431" s="9"/>
      <c r="U1431" s="9">
        <v>0.33300000000000002</v>
      </c>
      <c r="V1431" s="8"/>
      <c r="W1431" s="11">
        <v>0.55800000000000005</v>
      </c>
      <c r="X1431" s="8">
        <v>82</v>
      </c>
      <c r="Y1431" s="8">
        <v>48</v>
      </c>
      <c r="Z1431" s="8">
        <v>26</v>
      </c>
      <c r="AA1431" s="8">
        <v>0</v>
      </c>
      <c r="AB1431" s="8">
        <v>8</v>
      </c>
      <c r="AC1431" s="9">
        <f t="shared" si="188"/>
        <v>104</v>
      </c>
      <c r="AD1431" s="12">
        <f t="shared" si="189"/>
        <v>0.63414634146341464</v>
      </c>
      <c r="AE1431" s="9" t="s">
        <v>43</v>
      </c>
      <c r="AF1431" s="8">
        <v>5</v>
      </c>
      <c r="AG1431" s="8">
        <v>1</v>
      </c>
      <c r="AH1431" s="8">
        <v>4</v>
      </c>
      <c r="AI1431" s="8">
        <v>0</v>
      </c>
      <c r="AJ1431" s="8">
        <v>0.2</v>
      </c>
      <c r="AK1431" s="13">
        <f t="shared" si="192"/>
        <v>0.60749512195121957</v>
      </c>
      <c r="AL1431" s="13">
        <f t="shared" si="193"/>
        <v>-9.9341463414635012E-3</v>
      </c>
      <c r="AM1431" s="14">
        <f t="shared" si="194"/>
        <v>-1.6292000000000115</v>
      </c>
    </row>
    <row r="1432" spans="1:39" x14ac:dyDescent="0.2">
      <c r="A1432" s="8"/>
      <c r="B1432" s="8" t="s">
        <v>509</v>
      </c>
      <c r="C1432" s="8" t="s">
        <v>511</v>
      </c>
      <c r="D1432" s="9">
        <v>47</v>
      </c>
      <c r="E1432" s="10" t="s">
        <v>28</v>
      </c>
      <c r="F1432" s="10" t="s">
        <v>29</v>
      </c>
      <c r="G1432" s="10" t="s">
        <v>29</v>
      </c>
      <c r="H1432" s="11">
        <v>0.55800000000000005</v>
      </c>
      <c r="I1432" s="9">
        <v>82</v>
      </c>
      <c r="J1432" s="9">
        <v>47</v>
      </c>
      <c r="K1432" s="9">
        <v>25</v>
      </c>
      <c r="L1432" s="9"/>
      <c r="M1432" s="9">
        <v>10</v>
      </c>
      <c r="N1432" s="9">
        <f t="shared" si="190"/>
        <v>104</v>
      </c>
      <c r="O1432" s="12">
        <f t="shared" si="191"/>
        <v>0.63414634146341464</v>
      </c>
      <c r="P1432" s="9" t="s">
        <v>30</v>
      </c>
      <c r="Q1432" s="9">
        <v>12</v>
      </c>
      <c r="R1432" s="9">
        <v>5</v>
      </c>
      <c r="S1432" s="9">
        <v>7</v>
      </c>
      <c r="T1432" s="9"/>
      <c r="U1432" s="9">
        <v>0.41699999999999998</v>
      </c>
      <c r="V1432" s="8"/>
      <c r="W1432" s="11">
        <v>0.55800000000000005</v>
      </c>
      <c r="X1432" s="8">
        <v>82</v>
      </c>
      <c r="Y1432" s="8">
        <v>42</v>
      </c>
      <c r="Z1432" s="8">
        <v>34</v>
      </c>
      <c r="AA1432" s="8">
        <v>0</v>
      </c>
      <c r="AB1432" s="8">
        <v>6</v>
      </c>
      <c r="AC1432" s="9">
        <f t="shared" si="188"/>
        <v>90</v>
      </c>
      <c r="AD1432" s="12">
        <f t="shared" si="189"/>
        <v>0.54878048780487809</v>
      </c>
      <c r="AE1432" s="9" t="s">
        <v>35</v>
      </c>
      <c r="AF1432" s="8"/>
      <c r="AG1432" s="8"/>
      <c r="AH1432" s="8"/>
      <c r="AI1432" s="8"/>
      <c r="AJ1432" s="8"/>
      <c r="AK1432" s="13">
        <f t="shared" si="192"/>
        <v>0.55200731707317074</v>
      </c>
      <c r="AL1432" s="13">
        <f t="shared" si="193"/>
        <v>8.2139024390243898E-2</v>
      </c>
      <c r="AM1432" s="14">
        <f t="shared" si="194"/>
        <v>13.470799999999997</v>
      </c>
    </row>
    <row r="1433" spans="1:39" x14ac:dyDescent="0.2">
      <c r="A1433" s="8"/>
      <c r="B1433" s="8" t="s">
        <v>512</v>
      </c>
      <c r="C1433" s="8" t="s">
        <v>511</v>
      </c>
      <c r="D1433" s="9">
        <v>45</v>
      </c>
      <c r="E1433" s="10" t="s">
        <v>28</v>
      </c>
      <c r="F1433" s="10" t="s">
        <v>264</v>
      </c>
      <c r="G1433" s="10" t="s">
        <v>264</v>
      </c>
      <c r="H1433" s="11">
        <v>0.55800000000000005</v>
      </c>
      <c r="I1433" s="9">
        <v>82</v>
      </c>
      <c r="J1433" s="9">
        <v>46</v>
      </c>
      <c r="K1433" s="9">
        <v>29</v>
      </c>
      <c r="L1433" s="9"/>
      <c r="M1433" s="9">
        <v>7</v>
      </c>
      <c r="N1433" s="9">
        <f t="shared" si="190"/>
        <v>99</v>
      </c>
      <c r="O1433" s="12">
        <f t="shared" si="191"/>
        <v>0.60365853658536583</v>
      </c>
      <c r="P1433" s="9" t="s">
        <v>43</v>
      </c>
      <c r="Q1433" s="9">
        <v>5</v>
      </c>
      <c r="R1433" s="9">
        <v>1</v>
      </c>
      <c r="S1433" s="9">
        <v>4</v>
      </c>
      <c r="T1433" s="9"/>
      <c r="U1433" s="9">
        <v>0.2</v>
      </c>
      <c r="V1433" s="8"/>
      <c r="W1433" s="11">
        <v>0.55800000000000005</v>
      </c>
      <c r="X1433" s="8">
        <v>82</v>
      </c>
      <c r="Y1433" s="8">
        <v>49</v>
      </c>
      <c r="Z1433" s="8">
        <v>24</v>
      </c>
      <c r="AA1433" s="8">
        <v>0</v>
      </c>
      <c r="AB1433" s="8">
        <v>9</v>
      </c>
      <c r="AC1433" s="9">
        <f t="shared" si="188"/>
        <v>107</v>
      </c>
      <c r="AD1433" s="12">
        <f t="shared" si="189"/>
        <v>0.65243902439024393</v>
      </c>
      <c r="AE1433" s="9" t="s">
        <v>30</v>
      </c>
      <c r="AF1433" s="8">
        <v>11</v>
      </c>
      <c r="AG1433" s="8">
        <v>5</v>
      </c>
      <c r="AH1433" s="8">
        <v>6</v>
      </c>
      <c r="AI1433" s="8">
        <v>0</v>
      </c>
      <c r="AJ1433" s="8">
        <v>0.45500000000000002</v>
      </c>
      <c r="AK1433" s="13">
        <f t="shared" si="192"/>
        <v>0.61938536585365855</v>
      </c>
      <c r="AL1433" s="13">
        <f t="shared" si="193"/>
        <v>-1.5726829268292719E-2</v>
      </c>
      <c r="AM1433" s="14">
        <f t="shared" si="194"/>
        <v>-2.5792000000000002</v>
      </c>
    </row>
    <row r="1434" spans="1:39" x14ac:dyDescent="0.2">
      <c r="A1434" s="8"/>
      <c r="B1434" s="8" t="s">
        <v>455</v>
      </c>
      <c r="C1434" s="8" t="s">
        <v>511</v>
      </c>
      <c r="D1434" s="9">
        <v>45</v>
      </c>
      <c r="E1434" s="10" t="s">
        <v>28</v>
      </c>
      <c r="F1434" s="10" t="s">
        <v>456</v>
      </c>
      <c r="G1434" s="10" t="s">
        <v>456</v>
      </c>
      <c r="H1434" s="11">
        <v>0.55800000000000005</v>
      </c>
      <c r="I1434" s="9">
        <v>82</v>
      </c>
      <c r="J1434" s="9">
        <v>41</v>
      </c>
      <c r="K1434" s="9">
        <v>32</v>
      </c>
      <c r="L1434" s="9"/>
      <c r="M1434" s="9">
        <v>9</v>
      </c>
      <c r="N1434" s="9">
        <f t="shared" si="190"/>
        <v>91</v>
      </c>
      <c r="O1434" s="12">
        <f t="shared" si="191"/>
        <v>0.55487804878048785</v>
      </c>
      <c r="P1434" s="9" t="s">
        <v>43</v>
      </c>
      <c r="Q1434" s="9">
        <v>6</v>
      </c>
      <c r="R1434" s="9">
        <v>2</v>
      </c>
      <c r="S1434" s="9">
        <v>4</v>
      </c>
      <c r="T1434" s="9"/>
      <c r="U1434" s="9">
        <v>0.33300000000000002</v>
      </c>
      <c r="V1434" s="8"/>
      <c r="W1434" s="11">
        <v>0.55800000000000005</v>
      </c>
      <c r="X1434" s="8">
        <v>82</v>
      </c>
      <c r="Y1434" s="8">
        <v>51</v>
      </c>
      <c r="Z1434" s="8">
        <v>23</v>
      </c>
      <c r="AA1434" s="8">
        <v>0</v>
      </c>
      <c r="AB1434" s="8">
        <v>8</v>
      </c>
      <c r="AC1434" s="9">
        <f t="shared" si="188"/>
        <v>110</v>
      </c>
      <c r="AD1434" s="12">
        <f t="shared" si="189"/>
        <v>0.67073170731707321</v>
      </c>
      <c r="AE1434" s="9" t="s">
        <v>43</v>
      </c>
      <c r="AF1434" s="8">
        <v>5</v>
      </c>
      <c r="AG1434" s="8">
        <v>1</v>
      </c>
      <c r="AH1434" s="8">
        <v>4</v>
      </c>
      <c r="AI1434" s="8">
        <v>0</v>
      </c>
      <c r="AJ1434" s="8">
        <v>0.2</v>
      </c>
      <c r="AK1434" s="13">
        <f t="shared" si="192"/>
        <v>0.63127560975609764</v>
      </c>
      <c r="AL1434" s="13">
        <f t="shared" si="193"/>
        <v>-7.6397560975609791E-2</v>
      </c>
      <c r="AM1434" s="14">
        <f t="shared" si="194"/>
        <v>-12.529200000000017</v>
      </c>
    </row>
    <row r="1435" spans="1:39" x14ac:dyDescent="0.2">
      <c r="A1435" s="8"/>
      <c r="B1435" s="8" t="s">
        <v>232</v>
      </c>
      <c r="C1435" s="8" t="s">
        <v>511</v>
      </c>
      <c r="D1435" s="9">
        <v>75</v>
      </c>
      <c r="E1435" s="10" t="s">
        <v>28</v>
      </c>
      <c r="F1435" s="10" t="s">
        <v>247</v>
      </c>
      <c r="G1435" s="10" t="s">
        <v>247</v>
      </c>
      <c r="H1435" s="11">
        <v>0.55800000000000005</v>
      </c>
      <c r="I1435" s="9">
        <v>1</v>
      </c>
      <c r="J1435" s="9">
        <v>1</v>
      </c>
      <c r="K1435" s="9">
        <v>0</v>
      </c>
      <c r="L1435" s="9"/>
      <c r="M1435" s="9">
        <v>0</v>
      </c>
      <c r="N1435" s="9">
        <f t="shared" si="190"/>
        <v>2</v>
      </c>
      <c r="O1435" s="12">
        <f t="shared" si="191"/>
        <v>1</v>
      </c>
      <c r="P1435" s="9" t="s">
        <v>72</v>
      </c>
      <c r="Q1435" s="9"/>
      <c r="R1435" s="9"/>
      <c r="S1435" s="9"/>
      <c r="T1435" s="9"/>
      <c r="U1435" s="9"/>
      <c r="V1435" s="8"/>
      <c r="W1435" s="11">
        <v>0.55800000000000005</v>
      </c>
      <c r="X1435" s="8">
        <v>82</v>
      </c>
      <c r="Y1435" s="8">
        <v>40</v>
      </c>
      <c r="Z1435" s="8">
        <v>30</v>
      </c>
      <c r="AA1435" s="8">
        <v>0</v>
      </c>
      <c r="AB1435" s="8">
        <v>12</v>
      </c>
      <c r="AC1435" s="9">
        <f t="shared" si="188"/>
        <v>92</v>
      </c>
      <c r="AD1435" s="12">
        <f t="shared" si="189"/>
        <v>0.56097560975609762</v>
      </c>
      <c r="AE1435" s="9" t="s">
        <v>35</v>
      </c>
      <c r="AF1435" s="8">
        <v>5</v>
      </c>
      <c r="AG1435" s="8">
        <v>1</v>
      </c>
      <c r="AH1435" s="8">
        <v>4</v>
      </c>
      <c r="AI1435" s="8">
        <v>0</v>
      </c>
      <c r="AJ1435" s="8">
        <v>0.2</v>
      </c>
      <c r="AK1435" s="13">
        <f t="shared" si="192"/>
        <v>0.55993414634146343</v>
      </c>
      <c r="AL1435" s="13">
        <f t="shared" si="193"/>
        <v>0.44006585365853657</v>
      </c>
      <c r="AM1435" s="14">
        <f t="shared" si="194"/>
        <v>0.88013170731707313</v>
      </c>
    </row>
    <row r="1436" spans="1:39" x14ac:dyDescent="0.2">
      <c r="A1436" s="8"/>
      <c r="B1436" s="8" t="s">
        <v>427</v>
      </c>
      <c r="C1436" s="8" t="s">
        <v>511</v>
      </c>
      <c r="D1436" s="9">
        <v>49</v>
      </c>
      <c r="E1436" s="10" t="s">
        <v>28</v>
      </c>
      <c r="F1436" s="10" t="s">
        <v>247</v>
      </c>
      <c r="G1436" s="10" t="s">
        <v>247</v>
      </c>
      <c r="H1436" s="11">
        <v>0.55800000000000005</v>
      </c>
      <c r="I1436" s="9">
        <v>81</v>
      </c>
      <c r="J1436" s="9">
        <v>34</v>
      </c>
      <c r="K1436" s="9">
        <v>38</v>
      </c>
      <c r="L1436" s="9"/>
      <c r="M1436" s="9">
        <v>9</v>
      </c>
      <c r="N1436" s="9">
        <f t="shared" si="190"/>
        <v>77</v>
      </c>
      <c r="O1436" s="12">
        <f t="shared" si="191"/>
        <v>0.47530864197530864</v>
      </c>
      <c r="P1436" s="9" t="s">
        <v>72</v>
      </c>
      <c r="Q1436" s="9"/>
      <c r="R1436" s="9"/>
      <c r="S1436" s="9"/>
      <c r="T1436" s="9"/>
      <c r="U1436" s="9"/>
      <c r="V1436" s="8"/>
      <c r="W1436" s="11">
        <v>0.55800000000000005</v>
      </c>
      <c r="X1436" s="8">
        <v>82</v>
      </c>
      <c r="Y1436" s="8">
        <v>40</v>
      </c>
      <c r="Z1436" s="8">
        <v>30</v>
      </c>
      <c r="AA1436" s="8">
        <v>0</v>
      </c>
      <c r="AB1436" s="8">
        <v>12</v>
      </c>
      <c r="AC1436" s="9">
        <f t="shared" si="188"/>
        <v>92</v>
      </c>
      <c r="AD1436" s="12">
        <f t="shared" si="189"/>
        <v>0.56097560975609762</v>
      </c>
      <c r="AE1436" s="9" t="s">
        <v>35</v>
      </c>
      <c r="AF1436" s="8">
        <v>5</v>
      </c>
      <c r="AG1436" s="8">
        <v>1</v>
      </c>
      <c r="AH1436" s="8">
        <v>4</v>
      </c>
      <c r="AI1436" s="8">
        <v>0</v>
      </c>
      <c r="AJ1436" s="8">
        <v>0.2</v>
      </c>
      <c r="AK1436" s="13">
        <f t="shared" si="192"/>
        <v>0.55993414634146343</v>
      </c>
      <c r="AL1436" s="13">
        <f t="shared" si="193"/>
        <v>-8.4625504366154791E-2</v>
      </c>
      <c r="AM1436" s="14">
        <f t="shared" si="194"/>
        <v>-13.709331707317077</v>
      </c>
    </row>
    <row r="1437" spans="1:39" x14ac:dyDescent="0.2">
      <c r="A1437" s="8"/>
      <c r="B1437" s="8" t="s">
        <v>443</v>
      </c>
      <c r="C1437" s="8" t="s">
        <v>511</v>
      </c>
      <c r="D1437" s="9">
        <v>52</v>
      </c>
      <c r="E1437" s="10" t="s">
        <v>28</v>
      </c>
      <c r="F1437" s="10" t="s">
        <v>92</v>
      </c>
      <c r="G1437" s="10" t="s">
        <v>92</v>
      </c>
      <c r="H1437" s="11">
        <v>0.55800000000000005</v>
      </c>
      <c r="I1437" s="9">
        <v>82</v>
      </c>
      <c r="J1437" s="9">
        <v>42</v>
      </c>
      <c r="K1437" s="9">
        <v>27</v>
      </c>
      <c r="L1437" s="9"/>
      <c r="M1437" s="9">
        <v>13</v>
      </c>
      <c r="N1437" s="9">
        <f t="shared" si="190"/>
        <v>97</v>
      </c>
      <c r="O1437" s="12">
        <f t="shared" si="191"/>
        <v>0.59146341463414631</v>
      </c>
      <c r="P1437" s="9" t="s">
        <v>39</v>
      </c>
      <c r="Q1437" s="9">
        <v>10</v>
      </c>
      <c r="R1437" s="9">
        <v>5</v>
      </c>
      <c r="S1437" s="9">
        <v>5</v>
      </c>
      <c r="T1437" s="9"/>
      <c r="U1437" s="9">
        <v>0.5</v>
      </c>
      <c r="V1437" s="8"/>
      <c r="W1437" s="11">
        <v>0.55800000000000005</v>
      </c>
      <c r="X1437" s="8">
        <v>82</v>
      </c>
      <c r="Y1437" s="8">
        <v>42</v>
      </c>
      <c r="Z1437" s="8">
        <v>30</v>
      </c>
      <c r="AA1437" s="8">
        <v>0</v>
      </c>
      <c r="AB1437" s="8">
        <v>10</v>
      </c>
      <c r="AC1437" s="9">
        <f t="shared" si="188"/>
        <v>94</v>
      </c>
      <c r="AD1437" s="12">
        <f t="shared" si="189"/>
        <v>0.57317073170731703</v>
      </c>
      <c r="AE1437" s="9" t="s">
        <v>39</v>
      </c>
      <c r="AF1437" s="8">
        <v>10</v>
      </c>
      <c r="AG1437" s="8">
        <v>6</v>
      </c>
      <c r="AH1437" s="8">
        <v>4</v>
      </c>
      <c r="AI1437" s="8">
        <v>0</v>
      </c>
      <c r="AJ1437" s="8">
        <v>0.60000000000000009</v>
      </c>
      <c r="AK1437" s="13">
        <f t="shared" si="192"/>
        <v>0.56786097560975612</v>
      </c>
      <c r="AL1437" s="13">
        <f t="shared" si="193"/>
        <v>2.3602439024390187E-2</v>
      </c>
      <c r="AM1437" s="14">
        <f t="shared" si="194"/>
        <v>3.8708000000000027</v>
      </c>
    </row>
    <row r="1438" spans="1:39" x14ac:dyDescent="0.2">
      <c r="A1438" s="8"/>
      <c r="B1438" s="8" t="s">
        <v>336</v>
      </c>
      <c r="C1438" s="8" t="s">
        <v>511</v>
      </c>
      <c r="D1438" s="9">
        <v>65</v>
      </c>
      <c r="E1438" s="10" t="s">
        <v>28</v>
      </c>
      <c r="F1438" s="10" t="s">
        <v>409</v>
      </c>
      <c r="G1438" s="10" t="s">
        <v>409</v>
      </c>
      <c r="H1438" s="11">
        <v>0.55800000000000005</v>
      </c>
      <c r="I1438" s="9">
        <v>18</v>
      </c>
      <c r="J1438" s="9">
        <v>7</v>
      </c>
      <c r="K1438" s="9">
        <v>9</v>
      </c>
      <c r="L1438" s="9"/>
      <c r="M1438" s="9">
        <v>2</v>
      </c>
      <c r="N1438" s="9">
        <f t="shared" si="190"/>
        <v>16</v>
      </c>
      <c r="O1438" s="12">
        <f t="shared" si="191"/>
        <v>0.44444444444444442</v>
      </c>
      <c r="P1438" s="9" t="s">
        <v>43</v>
      </c>
      <c r="Q1438" s="9">
        <v>4</v>
      </c>
      <c r="R1438" s="9">
        <v>0</v>
      </c>
      <c r="S1438" s="9">
        <v>4</v>
      </c>
      <c r="T1438" s="9"/>
      <c r="U1438" s="9">
        <v>0</v>
      </c>
      <c r="V1438" s="8"/>
      <c r="W1438" s="11">
        <v>0.55800000000000005</v>
      </c>
      <c r="X1438" s="8">
        <v>82</v>
      </c>
      <c r="Y1438" s="8">
        <v>48</v>
      </c>
      <c r="Z1438" s="8">
        <v>25</v>
      </c>
      <c r="AA1438" s="8">
        <v>0</v>
      </c>
      <c r="AB1438" s="8">
        <v>9</v>
      </c>
      <c r="AC1438" s="9">
        <f t="shared" si="188"/>
        <v>105</v>
      </c>
      <c r="AD1438" s="12">
        <f t="shared" si="189"/>
        <v>0.6402439024390244</v>
      </c>
      <c r="AE1438" s="9" t="s">
        <v>43</v>
      </c>
      <c r="AF1438" s="8">
        <v>20</v>
      </c>
      <c r="AG1438" s="8">
        <v>13</v>
      </c>
      <c r="AH1438" s="8">
        <v>7</v>
      </c>
      <c r="AI1438" s="8">
        <v>0</v>
      </c>
      <c r="AJ1438" s="8">
        <v>0.65</v>
      </c>
      <c r="AK1438" s="13">
        <f t="shared" si="192"/>
        <v>0.61145853658536586</v>
      </c>
      <c r="AL1438" s="13">
        <f t="shared" si="193"/>
        <v>-0.16701409214092144</v>
      </c>
      <c r="AM1438" s="14">
        <f t="shared" si="194"/>
        <v>-6.0125073170731724</v>
      </c>
    </row>
    <row r="1439" spans="1:39" x14ac:dyDescent="0.2">
      <c r="A1439" s="8"/>
      <c r="B1439" s="8" t="s">
        <v>403</v>
      </c>
      <c r="C1439" s="8" t="s">
        <v>511</v>
      </c>
      <c r="D1439" s="9">
        <v>53</v>
      </c>
      <c r="E1439" s="10" t="s">
        <v>28</v>
      </c>
      <c r="F1439" s="10" t="s">
        <v>409</v>
      </c>
      <c r="G1439" s="10" t="s">
        <v>409</v>
      </c>
      <c r="H1439" s="11">
        <v>0.55800000000000005</v>
      </c>
      <c r="I1439" s="9">
        <v>64</v>
      </c>
      <c r="J1439" s="9">
        <v>36</v>
      </c>
      <c r="K1439" s="9">
        <v>22</v>
      </c>
      <c r="L1439" s="9"/>
      <c r="M1439" s="9">
        <v>6</v>
      </c>
      <c r="N1439" s="9">
        <f t="shared" si="190"/>
        <v>78</v>
      </c>
      <c r="O1439" s="12">
        <f t="shared" si="191"/>
        <v>0.609375</v>
      </c>
      <c r="P1439" s="9" t="s">
        <v>43</v>
      </c>
      <c r="Q1439" s="9"/>
      <c r="R1439" s="9"/>
      <c r="S1439" s="9"/>
      <c r="T1439" s="9"/>
      <c r="U1439" s="9"/>
      <c r="V1439" s="8"/>
      <c r="W1439" s="11">
        <v>0.55800000000000005</v>
      </c>
      <c r="X1439" s="8">
        <v>82</v>
      </c>
      <c r="Y1439" s="8">
        <v>48</v>
      </c>
      <c r="Z1439" s="8">
        <v>25</v>
      </c>
      <c r="AA1439" s="8">
        <v>0</v>
      </c>
      <c r="AB1439" s="8">
        <v>9</v>
      </c>
      <c r="AC1439" s="9">
        <f t="shared" si="188"/>
        <v>105</v>
      </c>
      <c r="AD1439" s="12">
        <f t="shared" si="189"/>
        <v>0.6402439024390244</v>
      </c>
      <c r="AE1439" s="9" t="s">
        <v>43</v>
      </c>
      <c r="AF1439" s="8">
        <v>20</v>
      </c>
      <c r="AG1439" s="8">
        <v>13</v>
      </c>
      <c r="AH1439" s="8">
        <v>7</v>
      </c>
      <c r="AI1439" s="8">
        <v>0</v>
      </c>
      <c r="AJ1439" s="8">
        <v>0.65</v>
      </c>
      <c r="AK1439" s="13">
        <f t="shared" si="192"/>
        <v>0.61145853658536586</v>
      </c>
      <c r="AL1439" s="13">
        <f t="shared" si="193"/>
        <v>-2.0835365853658638E-3</v>
      </c>
      <c r="AM1439" s="14">
        <f t="shared" si="194"/>
        <v>-0.26669268292683057</v>
      </c>
    </row>
    <row r="1440" spans="1:39" x14ac:dyDescent="0.2">
      <c r="A1440" s="8"/>
      <c r="B1440" s="8" t="s">
        <v>510</v>
      </c>
      <c r="C1440" s="8" t="s">
        <v>511</v>
      </c>
      <c r="D1440" s="9">
        <v>41</v>
      </c>
      <c r="E1440" s="10" t="s">
        <v>28</v>
      </c>
      <c r="F1440" s="10" t="s">
        <v>207</v>
      </c>
      <c r="G1440" s="10" t="s">
        <v>207</v>
      </c>
      <c r="H1440" s="11">
        <v>0.55800000000000005</v>
      </c>
      <c r="I1440" s="9">
        <v>82</v>
      </c>
      <c r="J1440" s="9">
        <v>42</v>
      </c>
      <c r="K1440" s="9">
        <v>29</v>
      </c>
      <c r="L1440" s="9"/>
      <c r="M1440" s="9">
        <v>11</v>
      </c>
      <c r="N1440" s="9">
        <f t="shared" si="190"/>
        <v>95</v>
      </c>
      <c r="O1440" s="12">
        <f t="shared" si="191"/>
        <v>0.57926829268292679</v>
      </c>
      <c r="P1440" s="9" t="s">
        <v>35</v>
      </c>
      <c r="Q1440" s="9">
        <v>17</v>
      </c>
      <c r="R1440" s="9">
        <v>9</v>
      </c>
      <c r="S1440" s="9">
        <v>8</v>
      </c>
      <c r="T1440" s="9"/>
      <c r="U1440" s="9">
        <v>0.52900000000000003</v>
      </c>
      <c r="V1440" s="8"/>
      <c r="W1440" s="11">
        <v>0.55800000000000005</v>
      </c>
      <c r="X1440" s="8">
        <v>82</v>
      </c>
      <c r="Y1440" s="8">
        <v>22</v>
      </c>
      <c r="Z1440" s="8">
        <v>48</v>
      </c>
      <c r="AA1440" s="8">
        <v>0</v>
      </c>
      <c r="AB1440" s="8">
        <v>12</v>
      </c>
      <c r="AC1440" s="9">
        <f t="shared" si="188"/>
        <v>56</v>
      </c>
      <c r="AD1440" s="12">
        <f t="shared" si="189"/>
        <v>0.34146341463414637</v>
      </c>
      <c r="AE1440" s="9" t="s">
        <v>72</v>
      </c>
      <c r="AF1440" s="8"/>
      <c r="AG1440" s="8"/>
      <c r="AH1440" s="8"/>
      <c r="AI1440" s="8"/>
      <c r="AJ1440" s="8"/>
      <c r="AK1440" s="13">
        <f t="shared" si="192"/>
        <v>0.41725121951219513</v>
      </c>
      <c r="AL1440" s="13">
        <f t="shared" si="193"/>
        <v>0.16201707317073166</v>
      </c>
      <c r="AM1440" s="14">
        <f t="shared" si="194"/>
        <v>26.570800000000006</v>
      </c>
    </row>
    <row r="1441" spans="1:39" x14ac:dyDescent="0.2">
      <c r="A1441" s="8"/>
      <c r="B1441" s="8" t="s">
        <v>504</v>
      </c>
      <c r="C1441" s="8" t="s">
        <v>511</v>
      </c>
      <c r="D1441" s="9">
        <v>47</v>
      </c>
      <c r="E1441" s="10" t="s">
        <v>28</v>
      </c>
      <c r="F1441" s="10" t="s">
        <v>313</v>
      </c>
      <c r="G1441" s="10" t="s">
        <v>313</v>
      </c>
      <c r="H1441" s="11">
        <v>0.55800000000000005</v>
      </c>
      <c r="I1441" s="9">
        <v>82</v>
      </c>
      <c r="J1441" s="9">
        <v>38</v>
      </c>
      <c r="K1441" s="9">
        <v>37</v>
      </c>
      <c r="L1441" s="9"/>
      <c r="M1441" s="9">
        <v>7</v>
      </c>
      <c r="N1441" s="9">
        <f t="shared" si="190"/>
        <v>83</v>
      </c>
      <c r="O1441" s="12">
        <f t="shared" si="191"/>
        <v>0.50609756097560976</v>
      </c>
      <c r="P1441" s="9" t="s">
        <v>35</v>
      </c>
      <c r="Q1441" s="9"/>
      <c r="R1441" s="9"/>
      <c r="S1441" s="9"/>
      <c r="T1441" s="9"/>
      <c r="U1441" s="9"/>
      <c r="V1441" s="8"/>
      <c r="W1441" s="11">
        <v>0.55800000000000005</v>
      </c>
      <c r="X1441" s="8">
        <v>82</v>
      </c>
      <c r="Y1441" s="8">
        <v>31</v>
      </c>
      <c r="Z1441" s="8">
        <v>46</v>
      </c>
      <c r="AA1441" s="8">
        <v>0</v>
      </c>
      <c r="AB1441" s="8">
        <v>5</v>
      </c>
      <c r="AC1441" s="9">
        <f t="shared" si="188"/>
        <v>67</v>
      </c>
      <c r="AD1441" s="12">
        <f t="shared" si="189"/>
        <v>0.40853658536585363</v>
      </c>
      <c r="AE1441" s="9" t="s">
        <v>72</v>
      </c>
      <c r="AF1441" s="8"/>
      <c r="AG1441" s="8"/>
      <c r="AH1441" s="8"/>
      <c r="AI1441" s="8"/>
      <c r="AJ1441" s="8"/>
      <c r="AK1441" s="13">
        <f t="shared" si="192"/>
        <v>0.46084878048780487</v>
      </c>
      <c r="AL1441" s="13">
        <f t="shared" si="193"/>
        <v>4.5248780487804896E-2</v>
      </c>
      <c r="AM1441" s="14">
        <f t="shared" si="194"/>
        <v>7.4207999999999998</v>
      </c>
    </row>
    <row r="1442" spans="1:39" x14ac:dyDescent="0.2">
      <c r="A1442" s="8"/>
      <c r="B1442" s="8" t="s">
        <v>474</v>
      </c>
      <c r="C1442" s="8" t="s">
        <v>511</v>
      </c>
      <c r="D1442" s="9">
        <v>44</v>
      </c>
      <c r="E1442" s="10" t="s">
        <v>28</v>
      </c>
      <c r="F1442" s="10" t="s">
        <v>208</v>
      </c>
      <c r="G1442" s="10" t="s">
        <v>208</v>
      </c>
      <c r="H1442" s="11">
        <v>0.55800000000000005</v>
      </c>
      <c r="I1442" s="9">
        <v>82</v>
      </c>
      <c r="J1442" s="9">
        <v>47</v>
      </c>
      <c r="K1442" s="9">
        <v>27</v>
      </c>
      <c r="L1442" s="9"/>
      <c r="M1442" s="9">
        <v>8</v>
      </c>
      <c r="N1442" s="9">
        <f t="shared" si="190"/>
        <v>102</v>
      </c>
      <c r="O1442" s="12">
        <f t="shared" si="191"/>
        <v>0.62195121951219512</v>
      </c>
      <c r="P1442" s="9" t="s">
        <v>30</v>
      </c>
      <c r="Q1442" s="9">
        <v>20</v>
      </c>
      <c r="R1442" s="9">
        <v>14</v>
      </c>
      <c r="S1442" s="9">
        <v>6</v>
      </c>
      <c r="T1442" s="9"/>
      <c r="U1442" s="9">
        <v>0.7</v>
      </c>
      <c r="V1442" s="8" t="s">
        <v>431</v>
      </c>
      <c r="W1442" s="11">
        <v>0.55800000000000005</v>
      </c>
      <c r="X1442" s="8">
        <v>82</v>
      </c>
      <c r="Y1442" s="8">
        <v>47</v>
      </c>
      <c r="Z1442" s="8">
        <v>24</v>
      </c>
      <c r="AA1442" s="8">
        <v>0</v>
      </c>
      <c r="AB1442" s="8">
        <v>11</v>
      </c>
      <c r="AC1442" s="9">
        <f t="shared" si="188"/>
        <v>105</v>
      </c>
      <c r="AD1442" s="12">
        <f t="shared" si="189"/>
        <v>0.6402439024390244</v>
      </c>
      <c r="AE1442" s="9" t="s">
        <v>43</v>
      </c>
      <c r="AF1442" s="8">
        <v>5</v>
      </c>
      <c r="AG1442" s="8">
        <v>1</v>
      </c>
      <c r="AH1442" s="8">
        <v>4</v>
      </c>
      <c r="AI1442" s="8">
        <v>0</v>
      </c>
      <c r="AJ1442" s="8">
        <v>0.2</v>
      </c>
      <c r="AK1442" s="13">
        <f t="shared" si="192"/>
        <v>0.61145853658536586</v>
      </c>
      <c r="AL1442" s="13">
        <f t="shared" si="193"/>
        <v>1.0492682926829255E-2</v>
      </c>
      <c r="AM1442" s="14">
        <f t="shared" si="194"/>
        <v>1.720799999999997</v>
      </c>
    </row>
    <row r="1443" spans="1:39" x14ac:dyDescent="0.2">
      <c r="A1443" s="8"/>
      <c r="B1443" s="8" t="s">
        <v>415</v>
      </c>
      <c r="C1443" s="8" t="s">
        <v>511</v>
      </c>
      <c r="D1443" s="9">
        <v>52</v>
      </c>
      <c r="E1443" s="10" t="s">
        <v>28</v>
      </c>
      <c r="F1443" s="10" t="s">
        <v>402</v>
      </c>
      <c r="G1443" s="10" t="s">
        <v>402</v>
      </c>
      <c r="H1443" s="11">
        <v>0.55800000000000005</v>
      </c>
      <c r="I1443" s="9">
        <v>82</v>
      </c>
      <c r="J1443" s="9">
        <v>49</v>
      </c>
      <c r="K1443" s="9">
        <v>23</v>
      </c>
      <c r="L1443" s="9"/>
      <c r="M1443" s="9">
        <v>10</v>
      </c>
      <c r="N1443" s="9">
        <f t="shared" si="190"/>
        <v>108</v>
      </c>
      <c r="O1443" s="12">
        <f t="shared" si="191"/>
        <v>0.65853658536585369</v>
      </c>
      <c r="P1443" s="9" t="s">
        <v>30</v>
      </c>
      <c r="Q1443" s="9">
        <v>13</v>
      </c>
      <c r="R1443" s="9">
        <v>6</v>
      </c>
      <c r="S1443" s="9">
        <v>7</v>
      </c>
      <c r="T1443" s="9"/>
      <c r="U1443" s="9">
        <v>0.46200000000000002</v>
      </c>
      <c r="V1443" s="8"/>
      <c r="W1443" s="11">
        <v>0.55800000000000005</v>
      </c>
      <c r="X1443" s="8">
        <v>82</v>
      </c>
      <c r="Y1443" s="8">
        <v>51</v>
      </c>
      <c r="Z1443" s="8">
        <v>26</v>
      </c>
      <c r="AA1443" s="8">
        <v>0</v>
      </c>
      <c r="AB1443" s="8">
        <v>5</v>
      </c>
      <c r="AC1443" s="9">
        <f t="shared" si="188"/>
        <v>107</v>
      </c>
      <c r="AD1443" s="12">
        <f t="shared" si="189"/>
        <v>0.65243902439024393</v>
      </c>
      <c r="AE1443" s="9" t="s">
        <v>43</v>
      </c>
      <c r="AF1443" s="8">
        <v>11</v>
      </c>
      <c r="AG1443" s="8">
        <v>6</v>
      </c>
      <c r="AH1443" s="8">
        <v>5</v>
      </c>
      <c r="AI1443" s="8">
        <v>0</v>
      </c>
      <c r="AJ1443" s="8">
        <v>0.54500000000000004</v>
      </c>
      <c r="AK1443" s="13">
        <f t="shared" si="192"/>
        <v>0.61938536585365855</v>
      </c>
      <c r="AL1443" s="13">
        <f t="shared" si="193"/>
        <v>3.9151219512195135E-2</v>
      </c>
      <c r="AM1443" s="14">
        <f t="shared" si="194"/>
        <v>6.4207999999999998</v>
      </c>
    </row>
    <row r="1444" spans="1:39" x14ac:dyDescent="0.2">
      <c r="A1444" s="8"/>
      <c r="B1444" s="8" t="s">
        <v>463</v>
      </c>
      <c r="C1444" s="8" t="s">
        <v>511</v>
      </c>
      <c r="D1444" s="9">
        <v>56</v>
      </c>
      <c r="E1444" s="10" t="s">
        <v>28</v>
      </c>
      <c r="F1444" s="10" t="s">
        <v>209</v>
      </c>
      <c r="G1444" s="10" t="s">
        <v>209</v>
      </c>
      <c r="H1444" s="11">
        <v>0.55800000000000005</v>
      </c>
      <c r="I1444" s="9">
        <v>82</v>
      </c>
      <c r="J1444" s="9">
        <v>33</v>
      </c>
      <c r="K1444" s="9">
        <v>36</v>
      </c>
      <c r="L1444" s="9"/>
      <c r="M1444" s="9">
        <v>13</v>
      </c>
      <c r="N1444" s="9">
        <f t="shared" si="190"/>
        <v>79</v>
      </c>
      <c r="O1444" s="12">
        <f t="shared" si="191"/>
        <v>0.48170731707317072</v>
      </c>
      <c r="P1444" s="9" t="s">
        <v>72</v>
      </c>
      <c r="Q1444" s="9"/>
      <c r="R1444" s="9"/>
      <c r="S1444" s="9"/>
      <c r="T1444" s="9"/>
      <c r="U1444" s="9"/>
      <c r="V1444" s="8"/>
      <c r="W1444" s="11">
        <v>0.55800000000000005</v>
      </c>
      <c r="X1444" s="8">
        <v>82</v>
      </c>
      <c r="Y1444" s="8">
        <v>34</v>
      </c>
      <c r="Z1444" s="8">
        <v>35</v>
      </c>
      <c r="AA1444" s="8">
        <v>0</v>
      </c>
      <c r="AB1444" s="8">
        <v>13</v>
      </c>
      <c r="AC1444" s="9">
        <f t="shared" si="188"/>
        <v>81</v>
      </c>
      <c r="AD1444" s="12">
        <f t="shared" si="189"/>
        <v>0.49390243902439024</v>
      </c>
      <c r="AE1444" s="9" t="s">
        <v>39</v>
      </c>
      <c r="AF1444" s="8"/>
      <c r="AG1444" s="8"/>
      <c r="AH1444" s="8"/>
      <c r="AI1444" s="8"/>
      <c r="AJ1444" s="8"/>
      <c r="AK1444" s="13">
        <f t="shared" si="192"/>
        <v>0.5163365853658537</v>
      </c>
      <c r="AL1444" s="13">
        <f t="shared" si="193"/>
        <v>-3.462926829268298E-2</v>
      </c>
      <c r="AM1444" s="14">
        <f t="shared" si="194"/>
        <v>-5.6792000000000087</v>
      </c>
    </row>
    <row r="1445" spans="1:39" x14ac:dyDescent="0.2">
      <c r="A1445" s="8"/>
      <c r="B1445" s="8" t="s">
        <v>464</v>
      </c>
      <c r="C1445" s="8" t="s">
        <v>511</v>
      </c>
      <c r="D1445" s="9">
        <v>49</v>
      </c>
      <c r="E1445" s="10" t="s">
        <v>28</v>
      </c>
      <c r="F1445" s="10" t="s">
        <v>411</v>
      </c>
      <c r="G1445" s="10" t="s">
        <v>411</v>
      </c>
      <c r="H1445" s="11">
        <v>0.55800000000000005</v>
      </c>
      <c r="I1445" s="9">
        <v>82</v>
      </c>
      <c r="J1445" s="9">
        <v>31</v>
      </c>
      <c r="K1445" s="9">
        <v>42</v>
      </c>
      <c r="L1445" s="9"/>
      <c r="M1445" s="9">
        <v>9</v>
      </c>
      <c r="N1445" s="9">
        <f t="shared" si="190"/>
        <v>71</v>
      </c>
      <c r="O1445" s="12">
        <f t="shared" si="191"/>
        <v>0.43292682926829268</v>
      </c>
      <c r="P1445" s="9" t="s">
        <v>72</v>
      </c>
      <c r="Q1445" s="9"/>
      <c r="R1445" s="9"/>
      <c r="S1445" s="9"/>
      <c r="T1445" s="9"/>
      <c r="U1445" s="9"/>
      <c r="V1445" s="8"/>
      <c r="W1445" s="11">
        <v>0.55800000000000005</v>
      </c>
      <c r="X1445" s="8">
        <v>82</v>
      </c>
      <c r="Y1445" s="8">
        <v>44</v>
      </c>
      <c r="Z1445" s="8">
        <v>33</v>
      </c>
      <c r="AA1445" s="8">
        <v>0</v>
      </c>
      <c r="AB1445" s="8">
        <v>5</v>
      </c>
      <c r="AC1445" s="9">
        <f t="shared" si="188"/>
        <v>93</v>
      </c>
      <c r="AD1445" s="12">
        <f t="shared" si="189"/>
        <v>0.56707317073170727</v>
      </c>
      <c r="AE1445" s="9" t="s">
        <v>43</v>
      </c>
      <c r="AF1445" s="8">
        <v>6</v>
      </c>
      <c r="AG1445" s="8">
        <v>2</v>
      </c>
      <c r="AH1445" s="8">
        <v>4</v>
      </c>
      <c r="AI1445" s="8">
        <v>0</v>
      </c>
      <c r="AJ1445" s="8">
        <v>0.33300000000000002</v>
      </c>
      <c r="AK1445" s="13">
        <f t="shared" si="192"/>
        <v>0.56389756097560972</v>
      </c>
      <c r="AL1445" s="13">
        <f t="shared" si="193"/>
        <v>-0.13097073170731705</v>
      </c>
      <c r="AM1445" s="14">
        <f t="shared" si="194"/>
        <v>-21.479199999999992</v>
      </c>
    </row>
    <row r="1446" spans="1:39" x14ac:dyDescent="0.2">
      <c r="A1446" s="8"/>
      <c r="B1446" s="8" t="s">
        <v>432</v>
      </c>
      <c r="C1446" s="8" t="s">
        <v>511</v>
      </c>
      <c r="D1446" s="9">
        <v>41</v>
      </c>
      <c r="E1446" s="10" t="s">
        <v>28</v>
      </c>
      <c r="F1446" s="10" t="s">
        <v>41</v>
      </c>
      <c r="G1446" s="10" t="s">
        <v>41</v>
      </c>
      <c r="H1446" s="11">
        <v>0.55800000000000005</v>
      </c>
      <c r="I1446" s="9">
        <v>82</v>
      </c>
      <c r="J1446" s="9">
        <v>36</v>
      </c>
      <c r="K1446" s="9">
        <v>35</v>
      </c>
      <c r="L1446" s="9"/>
      <c r="M1446" s="9">
        <v>11</v>
      </c>
      <c r="N1446" s="9">
        <f t="shared" si="190"/>
        <v>83</v>
      </c>
      <c r="O1446" s="12">
        <f t="shared" si="191"/>
        <v>0.50609756097560976</v>
      </c>
      <c r="P1446" s="9" t="s">
        <v>72</v>
      </c>
      <c r="Q1446" s="9"/>
      <c r="R1446" s="9"/>
      <c r="S1446" s="9"/>
      <c r="T1446" s="9"/>
      <c r="U1446" s="9"/>
      <c r="V1446" s="8"/>
      <c r="W1446" s="11">
        <v>0.55800000000000005</v>
      </c>
      <c r="X1446" s="8">
        <v>82</v>
      </c>
      <c r="Y1446" s="8">
        <v>40</v>
      </c>
      <c r="Z1446" s="8">
        <v>31</v>
      </c>
      <c r="AA1446" s="8">
        <v>0</v>
      </c>
      <c r="AB1446" s="8">
        <v>11</v>
      </c>
      <c r="AC1446" s="9">
        <f t="shared" si="188"/>
        <v>91</v>
      </c>
      <c r="AD1446" s="12">
        <f t="shared" si="189"/>
        <v>0.55487804878048785</v>
      </c>
      <c r="AE1446" s="9" t="s">
        <v>39</v>
      </c>
      <c r="AF1446" s="8"/>
      <c r="AG1446" s="8"/>
      <c r="AH1446" s="8"/>
      <c r="AI1446" s="8"/>
      <c r="AJ1446" s="8"/>
      <c r="AK1446" s="13">
        <f t="shared" si="192"/>
        <v>0.55597073170731715</v>
      </c>
      <c r="AL1446" s="13">
        <f t="shared" si="193"/>
        <v>-4.9873170731707384E-2</v>
      </c>
      <c r="AM1446" s="14">
        <f t="shared" si="194"/>
        <v>-8.1792000000000087</v>
      </c>
    </row>
    <row r="1447" spans="1:39" x14ac:dyDescent="0.2">
      <c r="A1447" s="8"/>
      <c r="B1447" s="8" t="s">
        <v>446</v>
      </c>
      <c r="C1447" s="8" t="s">
        <v>511</v>
      </c>
      <c r="D1447" s="9">
        <v>46</v>
      </c>
      <c r="E1447" s="10" t="s">
        <v>28</v>
      </c>
      <c r="F1447" s="10" t="s">
        <v>233</v>
      </c>
      <c r="G1447" s="10" t="s">
        <v>233</v>
      </c>
      <c r="H1447" s="11">
        <v>0.55800000000000005</v>
      </c>
      <c r="I1447" s="9">
        <v>82</v>
      </c>
      <c r="J1447" s="9">
        <v>39</v>
      </c>
      <c r="K1447" s="9">
        <v>33</v>
      </c>
      <c r="L1447" s="9"/>
      <c r="M1447" s="9">
        <v>10</v>
      </c>
      <c r="N1447" s="9">
        <f t="shared" si="190"/>
        <v>88</v>
      </c>
      <c r="O1447" s="12">
        <f t="shared" si="191"/>
        <v>0.53658536585365857</v>
      </c>
      <c r="P1447" s="9" t="s">
        <v>72</v>
      </c>
      <c r="Q1447" s="9"/>
      <c r="R1447" s="9"/>
      <c r="S1447" s="9"/>
      <c r="T1447" s="9"/>
      <c r="U1447" s="9"/>
      <c r="V1447" s="8"/>
      <c r="W1447" s="11">
        <v>0.55800000000000005</v>
      </c>
      <c r="X1447" s="8">
        <v>82</v>
      </c>
      <c r="Y1447" s="8">
        <v>49</v>
      </c>
      <c r="Z1447" s="8">
        <v>26</v>
      </c>
      <c r="AA1447" s="8">
        <v>0</v>
      </c>
      <c r="AB1447" s="8">
        <v>7</v>
      </c>
      <c r="AC1447" s="9">
        <f t="shared" si="188"/>
        <v>105</v>
      </c>
      <c r="AD1447" s="12">
        <f t="shared" si="189"/>
        <v>0.6402439024390244</v>
      </c>
      <c r="AE1447" s="9" t="s">
        <v>30</v>
      </c>
      <c r="AF1447" s="8">
        <v>12</v>
      </c>
      <c r="AG1447" s="8">
        <v>5</v>
      </c>
      <c r="AH1447" s="8">
        <v>7</v>
      </c>
      <c r="AI1447" s="8">
        <v>0</v>
      </c>
      <c r="AJ1447" s="8">
        <v>0.41699999999999998</v>
      </c>
      <c r="AK1447" s="13">
        <f t="shared" si="192"/>
        <v>0.61145853658536586</v>
      </c>
      <c r="AL1447" s="13">
        <f t="shared" si="193"/>
        <v>-7.4873170731707295E-2</v>
      </c>
      <c r="AM1447" s="14">
        <f t="shared" si="194"/>
        <v>-12.279200000000003</v>
      </c>
    </row>
    <row r="1448" spans="1:39" x14ac:dyDescent="0.2">
      <c r="A1448" s="8"/>
      <c r="B1448" s="8" t="s">
        <v>513</v>
      </c>
      <c r="C1448" s="8" t="s">
        <v>511</v>
      </c>
      <c r="D1448" s="9">
        <v>53</v>
      </c>
      <c r="E1448" s="10" t="s">
        <v>28</v>
      </c>
      <c r="F1448" s="10" t="s">
        <v>267</v>
      </c>
      <c r="G1448" s="10" t="s">
        <v>267</v>
      </c>
      <c r="H1448" s="11">
        <v>0.55800000000000005</v>
      </c>
      <c r="I1448" s="9">
        <v>61</v>
      </c>
      <c r="J1448" s="9">
        <v>37</v>
      </c>
      <c r="K1448" s="9">
        <v>17</v>
      </c>
      <c r="L1448" s="9"/>
      <c r="M1448" s="9">
        <v>7</v>
      </c>
      <c r="N1448" s="9">
        <f t="shared" si="190"/>
        <v>81</v>
      </c>
      <c r="O1448" s="12">
        <f t="shared" si="191"/>
        <v>0.66393442622950816</v>
      </c>
      <c r="P1448" s="9" t="s">
        <v>30</v>
      </c>
      <c r="Q1448" s="9">
        <v>7</v>
      </c>
      <c r="R1448" s="9">
        <v>3</v>
      </c>
      <c r="S1448" s="9">
        <v>4</v>
      </c>
      <c r="T1448" s="9"/>
      <c r="U1448" s="9">
        <v>0.42899999999999999</v>
      </c>
      <c r="V1448" s="8" t="s">
        <v>99</v>
      </c>
      <c r="W1448" s="11">
        <v>0.55800000000000005</v>
      </c>
      <c r="X1448" s="8">
        <v>82</v>
      </c>
      <c r="Y1448" s="8">
        <v>28</v>
      </c>
      <c r="Z1448" s="8">
        <v>40</v>
      </c>
      <c r="AA1448" s="8">
        <v>0</v>
      </c>
      <c r="AB1448" s="8">
        <v>14</v>
      </c>
      <c r="AC1448" s="9">
        <f t="shared" si="188"/>
        <v>70</v>
      </c>
      <c r="AD1448" s="12">
        <f t="shared" si="189"/>
        <v>0.42682926829268292</v>
      </c>
      <c r="AE1448" s="9" t="s">
        <v>72</v>
      </c>
      <c r="AF1448" s="8"/>
      <c r="AG1448" s="8"/>
      <c r="AH1448" s="8"/>
      <c r="AI1448" s="8"/>
      <c r="AJ1448" s="8"/>
      <c r="AK1448" s="13">
        <f t="shared" si="192"/>
        <v>0.4727390243902439</v>
      </c>
      <c r="AL1448" s="13">
        <f t="shared" si="193"/>
        <v>0.19119540183926426</v>
      </c>
      <c r="AM1448" s="14">
        <f t="shared" si="194"/>
        <v>23.325839024390241</v>
      </c>
    </row>
    <row r="1449" spans="1:39" x14ac:dyDescent="0.2">
      <c r="A1449" s="8"/>
      <c r="B1449" s="8" t="s">
        <v>498</v>
      </c>
      <c r="C1449" s="8" t="s">
        <v>511</v>
      </c>
      <c r="D1449" s="9">
        <v>50</v>
      </c>
      <c r="E1449" s="10" t="s">
        <v>28</v>
      </c>
      <c r="F1449" s="10" t="s">
        <v>267</v>
      </c>
      <c r="G1449" s="10" t="s">
        <v>267</v>
      </c>
      <c r="H1449" s="11">
        <v>0.55800000000000005</v>
      </c>
      <c r="I1449" s="9">
        <v>21</v>
      </c>
      <c r="J1449" s="9">
        <v>6</v>
      </c>
      <c r="K1449" s="9">
        <v>14</v>
      </c>
      <c r="L1449" s="9"/>
      <c r="M1449" s="9">
        <v>1</v>
      </c>
      <c r="N1449" s="9">
        <f t="shared" si="190"/>
        <v>13</v>
      </c>
      <c r="O1449" s="12">
        <f t="shared" si="191"/>
        <v>0.30952380952380953</v>
      </c>
      <c r="P1449" s="9" t="s">
        <v>30</v>
      </c>
      <c r="Q1449" s="9"/>
      <c r="R1449" s="9"/>
      <c r="S1449" s="9"/>
      <c r="T1449" s="9"/>
      <c r="U1449" s="9"/>
      <c r="V1449" s="8"/>
      <c r="W1449" s="11">
        <v>0.55800000000000005</v>
      </c>
      <c r="X1449" s="8">
        <v>82</v>
      </c>
      <c r="Y1449" s="8">
        <v>28</v>
      </c>
      <c r="Z1449" s="8">
        <v>40</v>
      </c>
      <c r="AA1449" s="8">
        <v>0</v>
      </c>
      <c r="AB1449" s="8">
        <v>14</v>
      </c>
      <c r="AC1449" s="9">
        <f t="shared" si="188"/>
        <v>70</v>
      </c>
      <c r="AD1449" s="12">
        <f t="shared" si="189"/>
        <v>0.42682926829268292</v>
      </c>
      <c r="AE1449" s="9" t="s">
        <v>72</v>
      </c>
      <c r="AF1449" s="8"/>
      <c r="AG1449" s="8"/>
      <c r="AH1449" s="8"/>
      <c r="AI1449" s="8"/>
      <c r="AJ1449" s="8"/>
      <c r="AK1449" s="13">
        <f t="shared" si="192"/>
        <v>0.4727390243902439</v>
      </c>
      <c r="AL1449" s="13">
        <f t="shared" si="193"/>
        <v>-0.16321521486643437</v>
      </c>
      <c r="AM1449" s="14">
        <f t="shared" si="194"/>
        <v>-6.8550390243902442</v>
      </c>
    </row>
    <row r="1450" spans="1:39" x14ac:dyDescent="0.2">
      <c r="A1450" s="8"/>
      <c r="B1450" s="8" t="s">
        <v>501</v>
      </c>
      <c r="C1450" s="8" t="s">
        <v>514</v>
      </c>
      <c r="D1450" s="9">
        <v>52</v>
      </c>
      <c r="E1450" s="10" t="s">
        <v>28</v>
      </c>
      <c r="F1450" s="10" t="s">
        <v>416</v>
      </c>
      <c r="G1450" s="10" t="s">
        <v>416</v>
      </c>
      <c r="H1450" s="11">
        <v>0.55800000000000005</v>
      </c>
      <c r="I1450" s="9">
        <v>82</v>
      </c>
      <c r="J1450" s="9">
        <v>42</v>
      </c>
      <c r="K1450" s="9">
        <v>33</v>
      </c>
      <c r="L1450" s="9"/>
      <c r="M1450" s="9">
        <v>7</v>
      </c>
      <c r="N1450" s="9">
        <f t="shared" si="190"/>
        <v>91</v>
      </c>
      <c r="O1450" s="12">
        <f t="shared" si="191"/>
        <v>0.55487804878048785</v>
      </c>
      <c r="P1450" s="9" t="s">
        <v>43</v>
      </c>
      <c r="Q1450" s="9">
        <v>13</v>
      </c>
      <c r="R1450" s="9">
        <v>7</v>
      </c>
      <c r="S1450" s="9">
        <v>6</v>
      </c>
      <c r="T1450" s="9"/>
      <c r="U1450" s="9">
        <v>0.53800000000000003</v>
      </c>
      <c r="V1450" s="8"/>
      <c r="W1450" s="11">
        <v>0.55800000000000005</v>
      </c>
      <c r="X1450" s="8">
        <v>82</v>
      </c>
      <c r="Y1450" s="8">
        <v>47</v>
      </c>
      <c r="Z1450" s="8">
        <v>27</v>
      </c>
      <c r="AA1450" s="8">
        <v>0</v>
      </c>
      <c r="AB1450" s="8">
        <v>8</v>
      </c>
      <c r="AC1450" s="9">
        <f t="shared" si="188"/>
        <v>102</v>
      </c>
      <c r="AD1450" s="12">
        <f t="shared" si="189"/>
        <v>0.62195121951219512</v>
      </c>
      <c r="AE1450" s="9" t="s">
        <v>43</v>
      </c>
      <c r="AF1450" s="8">
        <v>6</v>
      </c>
      <c r="AG1450" s="8">
        <v>2</v>
      </c>
      <c r="AH1450" s="8">
        <v>4</v>
      </c>
      <c r="AI1450" s="8">
        <v>0</v>
      </c>
      <c r="AJ1450" s="8">
        <v>0.33300000000000002</v>
      </c>
      <c r="AK1450" s="13">
        <f t="shared" si="192"/>
        <v>0.59956829268292688</v>
      </c>
      <c r="AL1450" s="13">
        <f t="shared" si="193"/>
        <v>-4.4690243902439031E-2</v>
      </c>
      <c r="AM1450" s="14">
        <f t="shared" si="194"/>
        <v>-7.3292000000000144</v>
      </c>
    </row>
    <row r="1451" spans="1:39" x14ac:dyDescent="0.2">
      <c r="A1451" s="8"/>
      <c r="B1451" s="8" t="s">
        <v>515</v>
      </c>
      <c r="C1451" s="8" t="s">
        <v>514</v>
      </c>
      <c r="D1451" s="9">
        <v>51</v>
      </c>
      <c r="E1451" s="10" t="s">
        <v>28</v>
      </c>
      <c r="F1451" s="10" t="s">
        <v>460</v>
      </c>
      <c r="G1451" s="10" t="s">
        <v>461</v>
      </c>
      <c r="H1451" s="11">
        <v>0.55800000000000005</v>
      </c>
      <c r="I1451" s="9">
        <v>82</v>
      </c>
      <c r="J1451" s="9">
        <v>35</v>
      </c>
      <c r="K1451" s="9">
        <v>41</v>
      </c>
      <c r="L1451" s="9"/>
      <c r="M1451" s="9">
        <v>6</v>
      </c>
      <c r="N1451" s="9">
        <f t="shared" si="190"/>
        <v>76</v>
      </c>
      <c r="O1451" s="12">
        <f t="shared" si="191"/>
        <v>0.46341463414634149</v>
      </c>
      <c r="P1451" s="9" t="s">
        <v>35</v>
      </c>
      <c r="Q1451" s="9"/>
      <c r="R1451" s="9"/>
      <c r="S1451" s="9"/>
      <c r="T1451" s="9"/>
      <c r="U1451" s="9"/>
      <c r="V1451" s="8"/>
      <c r="W1451" s="11">
        <v>0.55800000000000005</v>
      </c>
      <c r="X1451" s="8">
        <v>82</v>
      </c>
      <c r="Y1451" s="8">
        <v>34</v>
      </c>
      <c r="Z1451" s="8">
        <v>40</v>
      </c>
      <c r="AA1451" s="8">
        <v>0</v>
      </c>
      <c r="AB1451" s="8">
        <v>8</v>
      </c>
      <c r="AC1451" s="9">
        <f t="shared" si="188"/>
        <v>76</v>
      </c>
      <c r="AD1451" s="12">
        <f t="shared" si="189"/>
        <v>0.46341463414634149</v>
      </c>
      <c r="AE1451" s="9" t="s">
        <v>35</v>
      </c>
      <c r="AF1451" s="8"/>
      <c r="AG1451" s="8"/>
      <c r="AH1451" s="8"/>
      <c r="AI1451" s="8"/>
      <c r="AJ1451" s="8"/>
      <c r="AK1451" s="13">
        <f t="shared" si="192"/>
        <v>0.49651951219512197</v>
      </c>
      <c r="AL1451" s="13">
        <f t="shared" si="193"/>
        <v>-3.3104878048780484E-2</v>
      </c>
      <c r="AM1451" s="14">
        <f t="shared" si="194"/>
        <v>-5.4292000000000087</v>
      </c>
    </row>
    <row r="1452" spans="1:39" x14ac:dyDescent="0.2">
      <c r="A1452" s="8"/>
      <c r="B1452" s="8" t="s">
        <v>487</v>
      </c>
      <c r="C1452" s="8" t="s">
        <v>514</v>
      </c>
      <c r="D1452" s="9">
        <v>48</v>
      </c>
      <c r="E1452" s="10" t="s">
        <v>28</v>
      </c>
      <c r="F1452" s="10" t="s">
        <v>68</v>
      </c>
      <c r="G1452" s="10" t="s">
        <v>68</v>
      </c>
      <c r="H1452" s="11">
        <v>0.55800000000000005</v>
      </c>
      <c r="I1452" s="9">
        <v>82</v>
      </c>
      <c r="J1452" s="9">
        <v>53</v>
      </c>
      <c r="K1452" s="9">
        <v>19</v>
      </c>
      <c r="L1452" s="9"/>
      <c r="M1452" s="9">
        <v>10</v>
      </c>
      <c r="N1452" s="9">
        <f t="shared" si="190"/>
        <v>116</v>
      </c>
      <c r="O1452" s="12">
        <f t="shared" si="191"/>
        <v>0.70731707317073167</v>
      </c>
      <c r="P1452" s="9" t="s">
        <v>30</v>
      </c>
      <c r="Q1452" s="9">
        <v>11</v>
      </c>
      <c r="R1452" s="9">
        <v>7</v>
      </c>
      <c r="S1452" s="9">
        <v>4</v>
      </c>
      <c r="T1452" s="9"/>
      <c r="U1452" s="9">
        <v>0.63600000000000001</v>
      </c>
      <c r="V1452" s="8" t="s">
        <v>99</v>
      </c>
      <c r="W1452" s="11">
        <v>0.55800000000000005</v>
      </c>
      <c r="X1452" s="8">
        <v>82</v>
      </c>
      <c r="Y1452" s="8">
        <v>41</v>
      </c>
      <c r="Z1452" s="8">
        <v>29</v>
      </c>
      <c r="AA1452" s="8">
        <v>0</v>
      </c>
      <c r="AB1452" s="8">
        <v>12</v>
      </c>
      <c r="AC1452" s="9">
        <f t="shared" si="188"/>
        <v>94</v>
      </c>
      <c r="AD1452" s="12">
        <f t="shared" si="189"/>
        <v>0.57317073170731703</v>
      </c>
      <c r="AE1452" s="9" t="s">
        <v>39</v>
      </c>
      <c r="AF1452" s="8">
        <v>7</v>
      </c>
      <c r="AG1452" s="8">
        <v>3</v>
      </c>
      <c r="AH1452" s="8">
        <v>4</v>
      </c>
      <c r="AI1452" s="8">
        <v>0</v>
      </c>
      <c r="AJ1452" s="8">
        <v>0.42899999999999999</v>
      </c>
      <c r="AK1452" s="13">
        <f t="shared" si="192"/>
        <v>0.56786097560975612</v>
      </c>
      <c r="AL1452" s="13">
        <f t="shared" si="193"/>
        <v>0.13945609756097554</v>
      </c>
      <c r="AM1452" s="14">
        <f t="shared" si="194"/>
        <v>22.870800000000003</v>
      </c>
    </row>
    <row r="1453" spans="1:39" x14ac:dyDescent="0.2">
      <c r="A1453" s="8"/>
      <c r="B1453" s="8" t="s">
        <v>445</v>
      </c>
      <c r="C1453" s="8" t="s">
        <v>514</v>
      </c>
      <c r="D1453" s="9">
        <v>48</v>
      </c>
      <c r="E1453" s="10" t="s">
        <v>28</v>
      </c>
      <c r="F1453" s="10" t="s">
        <v>225</v>
      </c>
      <c r="G1453" s="10" t="s">
        <v>225</v>
      </c>
      <c r="H1453" s="11">
        <v>0.55800000000000005</v>
      </c>
      <c r="I1453" s="9">
        <v>82</v>
      </c>
      <c r="J1453" s="9">
        <v>41</v>
      </c>
      <c r="K1453" s="9">
        <v>32</v>
      </c>
      <c r="L1453" s="9"/>
      <c r="M1453" s="9">
        <v>9</v>
      </c>
      <c r="N1453" s="9">
        <f t="shared" si="190"/>
        <v>91</v>
      </c>
      <c r="O1453" s="12">
        <f t="shared" si="191"/>
        <v>0.55487804878048785</v>
      </c>
      <c r="P1453" s="9" t="s">
        <v>39</v>
      </c>
      <c r="Q1453" s="9"/>
      <c r="R1453" s="9"/>
      <c r="S1453" s="9"/>
      <c r="T1453" s="9"/>
      <c r="U1453" s="9"/>
      <c r="V1453" s="8"/>
      <c r="W1453" s="11">
        <v>0.55800000000000005</v>
      </c>
      <c r="X1453" s="8">
        <v>82</v>
      </c>
      <c r="Y1453" s="8">
        <v>39</v>
      </c>
      <c r="Z1453" s="8">
        <v>31</v>
      </c>
      <c r="AA1453" s="8">
        <v>0</v>
      </c>
      <c r="AB1453" s="8">
        <v>12</v>
      </c>
      <c r="AC1453" s="9">
        <f t="shared" si="188"/>
        <v>90</v>
      </c>
      <c r="AD1453" s="12">
        <f t="shared" si="189"/>
        <v>0.54878048780487809</v>
      </c>
      <c r="AE1453" s="9" t="s">
        <v>35</v>
      </c>
      <c r="AF1453" s="8"/>
      <c r="AG1453" s="8"/>
      <c r="AH1453" s="8"/>
      <c r="AI1453" s="8"/>
      <c r="AJ1453" s="8"/>
      <c r="AK1453" s="13">
        <f t="shared" si="192"/>
        <v>0.55200731707317074</v>
      </c>
      <c r="AL1453" s="13">
        <f t="shared" si="193"/>
        <v>2.870731707317109E-3</v>
      </c>
      <c r="AM1453" s="14">
        <f t="shared" si="194"/>
        <v>0.470799999999997</v>
      </c>
    </row>
    <row r="1454" spans="1:39" x14ac:dyDescent="0.2">
      <c r="A1454" s="8"/>
      <c r="B1454" s="8" t="s">
        <v>432</v>
      </c>
      <c r="C1454" s="8" t="s">
        <v>514</v>
      </c>
      <c r="D1454" s="9">
        <v>42</v>
      </c>
      <c r="E1454" s="10" t="s">
        <v>28</v>
      </c>
      <c r="F1454" s="10" t="s">
        <v>305</v>
      </c>
      <c r="G1454" s="10" t="s">
        <v>305</v>
      </c>
      <c r="H1454" s="11">
        <v>0.55800000000000005</v>
      </c>
      <c r="I1454" s="9">
        <v>57</v>
      </c>
      <c r="J1454" s="9">
        <v>33</v>
      </c>
      <c r="K1454" s="9">
        <v>19</v>
      </c>
      <c r="L1454" s="9"/>
      <c r="M1454" s="9">
        <v>5</v>
      </c>
      <c r="N1454" s="9">
        <f t="shared" si="190"/>
        <v>71</v>
      </c>
      <c r="O1454" s="12">
        <f t="shared" si="191"/>
        <v>0.6228070175438597</v>
      </c>
      <c r="P1454" s="9" t="s">
        <v>43</v>
      </c>
      <c r="Q1454" s="9">
        <v>18</v>
      </c>
      <c r="R1454" s="9">
        <v>8</v>
      </c>
      <c r="S1454" s="9">
        <v>10</v>
      </c>
      <c r="T1454" s="9"/>
      <c r="U1454" s="9">
        <v>0.44400000000000001</v>
      </c>
      <c r="V1454" s="8"/>
      <c r="W1454" s="11">
        <v>0.55800000000000005</v>
      </c>
      <c r="X1454" s="8">
        <v>82</v>
      </c>
      <c r="Y1454" s="8">
        <v>43</v>
      </c>
      <c r="Z1454" s="8">
        <v>33</v>
      </c>
      <c r="AA1454" s="8">
        <v>0</v>
      </c>
      <c r="AB1454" s="8">
        <v>6</v>
      </c>
      <c r="AC1454" s="9">
        <f t="shared" si="188"/>
        <v>92</v>
      </c>
      <c r="AD1454" s="12">
        <f t="shared" si="189"/>
        <v>0.56097560975609762</v>
      </c>
      <c r="AE1454" s="9" t="s">
        <v>43</v>
      </c>
      <c r="AF1454" s="8"/>
      <c r="AG1454" s="8"/>
      <c r="AH1454" s="8"/>
      <c r="AI1454" s="8"/>
      <c r="AJ1454" s="8"/>
      <c r="AK1454" s="13">
        <f t="shared" si="192"/>
        <v>0.55993414634146343</v>
      </c>
      <c r="AL1454" s="13">
        <f t="shared" si="193"/>
        <v>6.2872871202396263E-2</v>
      </c>
      <c r="AM1454" s="14">
        <f t="shared" si="194"/>
        <v>7.1675073170731665</v>
      </c>
    </row>
    <row r="1455" spans="1:39" x14ac:dyDescent="0.2">
      <c r="A1455" s="8"/>
      <c r="B1455" s="8" t="s">
        <v>479</v>
      </c>
      <c r="C1455" s="8" t="s">
        <v>514</v>
      </c>
      <c r="D1455" s="9">
        <v>44</v>
      </c>
      <c r="E1455" s="10" t="s">
        <v>28</v>
      </c>
      <c r="F1455" s="10" t="s">
        <v>305</v>
      </c>
      <c r="G1455" s="10" t="s">
        <v>305</v>
      </c>
      <c r="H1455" s="11">
        <v>0.55800000000000005</v>
      </c>
      <c r="I1455" s="9">
        <v>25</v>
      </c>
      <c r="J1455" s="9">
        <v>12</v>
      </c>
      <c r="K1455" s="9">
        <v>11</v>
      </c>
      <c r="L1455" s="9"/>
      <c r="M1455" s="9">
        <v>2</v>
      </c>
      <c r="N1455" s="9">
        <f t="shared" si="190"/>
        <v>26</v>
      </c>
      <c r="O1455" s="12">
        <f t="shared" si="191"/>
        <v>0.52</v>
      </c>
      <c r="P1455" s="9" t="s">
        <v>43</v>
      </c>
      <c r="Q1455" s="9"/>
      <c r="R1455" s="9"/>
      <c r="S1455" s="9"/>
      <c r="T1455" s="9"/>
      <c r="U1455" s="9"/>
      <c r="V1455" s="8"/>
      <c r="W1455" s="11">
        <v>0.55800000000000005</v>
      </c>
      <c r="X1455" s="8">
        <v>82</v>
      </c>
      <c r="Y1455" s="8">
        <v>43</v>
      </c>
      <c r="Z1455" s="8">
        <v>33</v>
      </c>
      <c r="AA1455" s="8">
        <v>0</v>
      </c>
      <c r="AB1455" s="8">
        <v>6</v>
      </c>
      <c r="AC1455" s="9">
        <f t="shared" si="188"/>
        <v>92</v>
      </c>
      <c r="AD1455" s="12">
        <f t="shared" si="189"/>
        <v>0.56097560975609762</v>
      </c>
      <c r="AE1455" s="9" t="s">
        <v>43</v>
      </c>
      <c r="AF1455" s="8"/>
      <c r="AG1455" s="8"/>
      <c r="AH1455" s="8"/>
      <c r="AI1455" s="8"/>
      <c r="AJ1455" s="8"/>
      <c r="AK1455" s="13">
        <f t="shared" si="192"/>
        <v>0.55993414634146343</v>
      </c>
      <c r="AL1455" s="13">
        <f t="shared" si="193"/>
        <v>-3.9934146341463417E-2</v>
      </c>
      <c r="AM1455" s="14">
        <f t="shared" si="194"/>
        <v>-1.9967073170731702</v>
      </c>
    </row>
    <row r="1456" spans="1:39" x14ac:dyDescent="0.2">
      <c r="A1456" s="8"/>
      <c r="B1456" s="8" t="s">
        <v>429</v>
      </c>
      <c r="C1456" s="8" t="s">
        <v>514</v>
      </c>
      <c r="D1456" s="9"/>
      <c r="E1456" s="10" t="s">
        <v>28</v>
      </c>
      <c r="F1456" s="10" t="s">
        <v>468</v>
      </c>
      <c r="G1456" s="10" t="s">
        <v>468</v>
      </c>
      <c r="H1456" s="11">
        <v>0.55800000000000005</v>
      </c>
      <c r="I1456" s="9">
        <v>82</v>
      </c>
      <c r="J1456" s="9">
        <v>41</v>
      </c>
      <c r="K1456" s="9">
        <v>31</v>
      </c>
      <c r="L1456" s="9"/>
      <c r="M1456" s="9">
        <v>10</v>
      </c>
      <c r="N1456" s="9">
        <f t="shared" si="190"/>
        <v>92</v>
      </c>
      <c r="O1456" s="12">
        <f t="shared" si="191"/>
        <v>0.56097560975609762</v>
      </c>
      <c r="P1456" s="9" t="s">
        <v>35</v>
      </c>
      <c r="Q1456" s="9">
        <v>4</v>
      </c>
      <c r="R1456" s="9">
        <v>0</v>
      </c>
      <c r="S1456" s="9">
        <v>4</v>
      </c>
      <c r="T1456" s="9"/>
      <c r="U1456" s="9">
        <v>0</v>
      </c>
      <c r="V1456" s="8"/>
      <c r="W1456" s="11">
        <v>0.55800000000000005</v>
      </c>
      <c r="X1456" s="8">
        <v>82</v>
      </c>
      <c r="Y1456" s="8">
        <v>34</v>
      </c>
      <c r="Z1456" s="8">
        <v>36</v>
      </c>
      <c r="AA1456" s="8">
        <v>0</v>
      </c>
      <c r="AB1456" s="8">
        <v>12</v>
      </c>
      <c r="AC1456" s="9">
        <f t="shared" si="188"/>
        <v>80</v>
      </c>
      <c r="AD1456" s="12">
        <f t="shared" si="189"/>
        <v>0.48780487804878048</v>
      </c>
      <c r="AE1456" s="9" t="s">
        <v>35</v>
      </c>
      <c r="AF1456" s="8"/>
      <c r="AG1456" s="8"/>
      <c r="AH1456" s="8"/>
      <c r="AI1456" s="8"/>
      <c r="AJ1456" s="8"/>
      <c r="AK1456" s="13">
        <f t="shared" si="192"/>
        <v>0.51237317073170729</v>
      </c>
      <c r="AL1456" s="13">
        <f t="shared" si="193"/>
        <v>4.860243902439032E-2</v>
      </c>
      <c r="AM1456" s="14">
        <f t="shared" si="194"/>
        <v>7.970799999999997</v>
      </c>
    </row>
    <row r="1457" spans="1:39" x14ac:dyDescent="0.2">
      <c r="A1457" s="8"/>
      <c r="B1457" s="8" t="s">
        <v>353</v>
      </c>
      <c r="C1457" s="8" t="s">
        <v>514</v>
      </c>
      <c r="D1457" s="9">
        <v>59</v>
      </c>
      <c r="E1457" s="10" t="s">
        <v>28</v>
      </c>
      <c r="F1457" s="10" t="s">
        <v>240</v>
      </c>
      <c r="G1457" s="10" t="s">
        <v>240</v>
      </c>
      <c r="H1457" s="11">
        <v>0.55800000000000005</v>
      </c>
      <c r="I1457" s="9">
        <v>82</v>
      </c>
      <c r="J1457" s="9">
        <v>46</v>
      </c>
      <c r="K1457" s="9">
        <v>30</v>
      </c>
      <c r="L1457" s="9"/>
      <c r="M1457" s="9">
        <v>6</v>
      </c>
      <c r="N1457" s="9">
        <f t="shared" si="190"/>
        <v>98</v>
      </c>
      <c r="O1457" s="12">
        <f t="shared" si="191"/>
        <v>0.59756097560975607</v>
      </c>
      <c r="P1457" s="9" t="s">
        <v>43</v>
      </c>
      <c r="Q1457" s="9">
        <v>6</v>
      </c>
      <c r="R1457" s="9">
        <v>2</v>
      </c>
      <c r="S1457" s="9">
        <v>4</v>
      </c>
      <c r="T1457" s="9"/>
      <c r="U1457" s="9">
        <v>0.33300000000000002</v>
      </c>
      <c r="V1457" s="8"/>
      <c r="W1457" s="11">
        <v>0.55800000000000005</v>
      </c>
      <c r="X1457" s="8">
        <v>82</v>
      </c>
      <c r="Y1457" s="8">
        <v>42</v>
      </c>
      <c r="Z1457" s="8">
        <v>30</v>
      </c>
      <c r="AA1457" s="8">
        <v>0</v>
      </c>
      <c r="AB1457" s="8">
        <v>10</v>
      </c>
      <c r="AC1457" s="9">
        <f t="shared" si="188"/>
        <v>94</v>
      </c>
      <c r="AD1457" s="12">
        <f t="shared" si="189"/>
        <v>0.57317073170731703</v>
      </c>
      <c r="AE1457" s="9" t="s">
        <v>39</v>
      </c>
      <c r="AF1457" s="8">
        <v>7</v>
      </c>
      <c r="AG1457" s="8">
        <v>3</v>
      </c>
      <c r="AH1457" s="8">
        <v>4</v>
      </c>
      <c r="AI1457" s="8">
        <v>0</v>
      </c>
      <c r="AJ1457" s="8">
        <v>0.42899999999999999</v>
      </c>
      <c r="AK1457" s="13">
        <f t="shared" si="192"/>
        <v>0.56786097560975612</v>
      </c>
      <c r="AL1457" s="13">
        <f t="shared" si="193"/>
        <v>2.9699999999999949E-2</v>
      </c>
      <c r="AM1457" s="14">
        <f t="shared" si="194"/>
        <v>4.8708000000000027</v>
      </c>
    </row>
    <row r="1458" spans="1:39" x14ac:dyDescent="0.2">
      <c r="A1458" s="8"/>
      <c r="B1458" s="8" t="s">
        <v>508</v>
      </c>
      <c r="C1458" s="8" t="s">
        <v>514</v>
      </c>
      <c r="D1458" s="9">
        <v>47</v>
      </c>
      <c r="E1458" s="10" t="s">
        <v>28</v>
      </c>
      <c r="F1458" s="10" t="s">
        <v>84</v>
      </c>
      <c r="G1458" s="10" t="s">
        <v>84</v>
      </c>
      <c r="H1458" s="11">
        <v>0.55800000000000005</v>
      </c>
      <c r="I1458" s="9">
        <v>4</v>
      </c>
      <c r="J1458" s="9">
        <v>1</v>
      </c>
      <c r="K1458" s="9">
        <v>2</v>
      </c>
      <c r="L1458" s="9"/>
      <c r="M1458" s="9">
        <v>1</v>
      </c>
      <c r="N1458" s="9">
        <f t="shared" si="190"/>
        <v>3</v>
      </c>
      <c r="O1458" s="12">
        <f t="shared" si="191"/>
        <v>0.375</v>
      </c>
      <c r="P1458" s="9" t="s">
        <v>43</v>
      </c>
      <c r="Q1458" s="9"/>
      <c r="R1458" s="9"/>
      <c r="S1458" s="9"/>
      <c r="T1458" s="9"/>
      <c r="U1458" s="9"/>
      <c r="V1458" s="8"/>
      <c r="W1458" s="11">
        <v>0.55800000000000005</v>
      </c>
      <c r="X1458" s="8">
        <v>82</v>
      </c>
      <c r="Y1458" s="8">
        <v>40</v>
      </c>
      <c r="Z1458" s="8">
        <v>34</v>
      </c>
      <c r="AA1458" s="8">
        <v>0</v>
      </c>
      <c r="AB1458" s="8">
        <v>8</v>
      </c>
      <c r="AC1458" s="9">
        <f t="shared" si="188"/>
        <v>88</v>
      </c>
      <c r="AD1458" s="12">
        <f t="shared" si="189"/>
        <v>0.53658536585365857</v>
      </c>
      <c r="AE1458" s="9" t="s">
        <v>39</v>
      </c>
      <c r="AF1458" s="8"/>
      <c r="AG1458" s="8"/>
      <c r="AH1458" s="8"/>
      <c r="AI1458" s="8"/>
      <c r="AJ1458" s="8"/>
      <c r="AK1458" s="13">
        <f t="shared" si="192"/>
        <v>0.54408048780487805</v>
      </c>
      <c r="AL1458" s="13">
        <f t="shared" si="193"/>
        <v>-0.16908048780487805</v>
      </c>
      <c r="AM1458" s="14">
        <f t="shared" si="194"/>
        <v>-1.3526439024390244</v>
      </c>
    </row>
    <row r="1459" spans="1:39" x14ac:dyDescent="0.2">
      <c r="A1459" s="8"/>
      <c r="B1459" s="8" t="s">
        <v>442</v>
      </c>
      <c r="C1459" s="8" t="s">
        <v>514</v>
      </c>
      <c r="D1459" s="9">
        <v>50</v>
      </c>
      <c r="E1459" s="10" t="s">
        <v>28</v>
      </c>
      <c r="F1459" s="10" t="s">
        <v>84</v>
      </c>
      <c r="G1459" s="10" t="s">
        <v>84</v>
      </c>
      <c r="H1459" s="11">
        <v>0.55800000000000005</v>
      </c>
      <c r="I1459" s="9">
        <v>78</v>
      </c>
      <c r="J1459" s="9">
        <v>45</v>
      </c>
      <c r="K1459" s="9">
        <v>22</v>
      </c>
      <c r="L1459" s="9"/>
      <c r="M1459" s="9">
        <v>11</v>
      </c>
      <c r="N1459" s="9">
        <f t="shared" si="190"/>
        <v>101</v>
      </c>
      <c r="O1459" s="12">
        <f t="shared" si="191"/>
        <v>0.64743589743589747</v>
      </c>
      <c r="P1459" s="9" t="s">
        <v>43</v>
      </c>
      <c r="Q1459" s="9">
        <v>17</v>
      </c>
      <c r="R1459" s="9">
        <v>9</v>
      </c>
      <c r="S1459" s="9">
        <v>8</v>
      </c>
      <c r="T1459" s="9"/>
      <c r="U1459" s="9">
        <v>0.52900000000000003</v>
      </c>
      <c r="V1459" s="8"/>
      <c r="W1459" s="11">
        <v>0.55800000000000005</v>
      </c>
      <c r="X1459" s="8">
        <v>82</v>
      </c>
      <c r="Y1459" s="8">
        <v>40</v>
      </c>
      <c r="Z1459" s="8">
        <v>34</v>
      </c>
      <c r="AA1459" s="8">
        <v>0</v>
      </c>
      <c r="AB1459" s="8">
        <v>8</v>
      </c>
      <c r="AC1459" s="9">
        <f t="shared" si="188"/>
        <v>88</v>
      </c>
      <c r="AD1459" s="12">
        <f t="shared" si="189"/>
        <v>0.53658536585365857</v>
      </c>
      <c r="AE1459" s="9" t="s">
        <v>39</v>
      </c>
      <c r="AF1459" s="8"/>
      <c r="AG1459" s="8"/>
      <c r="AH1459" s="8"/>
      <c r="AI1459" s="8"/>
      <c r="AJ1459" s="8"/>
      <c r="AK1459" s="13">
        <f t="shared" si="192"/>
        <v>0.54408048780487805</v>
      </c>
      <c r="AL1459" s="13">
        <f t="shared" si="193"/>
        <v>0.10335540963101941</v>
      </c>
      <c r="AM1459" s="14">
        <f t="shared" si="194"/>
        <v>16.123443902439021</v>
      </c>
    </row>
    <row r="1460" spans="1:39" x14ac:dyDescent="0.2">
      <c r="A1460" s="8"/>
      <c r="B1460" s="8" t="s">
        <v>484</v>
      </c>
      <c r="C1460" s="8" t="s">
        <v>514</v>
      </c>
      <c r="D1460" s="9">
        <v>44</v>
      </c>
      <c r="E1460" s="10" t="s">
        <v>28</v>
      </c>
      <c r="F1460" s="10" t="s">
        <v>308</v>
      </c>
      <c r="G1460" s="10" t="s">
        <v>308</v>
      </c>
      <c r="H1460" s="11">
        <v>0.55800000000000005</v>
      </c>
      <c r="I1460" s="9">
        <v>82</v>
      </c>
      <c r="J1460" s="9">
        <v>32</v>
      </c>
      <c r="K1460" s="9">
        <v>45</v>
      </c>
      <c r="L1460" s="9"/>
      <c r="M1460" s="9">
        <v>5</v>
      </c>
      <c r="N1460" s="9">
        <f t="shared" si="190"/>
        <v>69</v>
      </c>
      <c r="O1460" s="12">
        <f t="shared" si="191"/>
        <v>0.42073170731707316</v>
      </c>
      <c r="P1460" s="9" t="s">
        <v>72</v>
      </c>
      <c r="Q1460" s="9"/>
      <c r="R1460" s="9"/>
      <c r="S1460" s="9"/>
      <c r="T1460" s="9"/>
      <c r="U1460" s="9"/>
      <c r="V1460" s="8"/>
      <c r="W1460" s="11">
        <v>0.55800000000000005</v>
      </c>
      <c r="X1460" s="8">
        <v>82</v>
      </c>
      <c r="Y1460" s="8">
        <v>44</v>
      </c>
      <c r="Z1460" s="8">
        <v>31</v>
      </c>
      <c r="AA1460" s="8">
        <v>0</v>
      </c>
      <c r="AB1460" s="8">
        <v>7</v>
      </c>
      <c r="AC1460" s="9">
        <f t="shared" si="188"/>
        <v>95</v>
      </c>
      <c r="AD1460" s="12">
        <f t="shared" si="189"/>
        <v>0.57926829268292679</v>
      </c>
      <c r="AE1460" s="9" t="s">
        <v>43</v>
      </c>
      <c r="AF1460" s="8">
        <v>10</v>
      </c>
      <c r="AG1460" s="8">
        <v>4</v>
      </c>
      <c r="AH1460" s="8">
        <v>6</v>
      </c>
      <c r="AI1460" s="8">
        <v>0</v>
      </c>
      <c r="AJ1460" s="8">
        <v>0.4</v>
      </c>
      <c r="AK1460" s="13">
        <f t="shared" si="192"/>
        <v>0.57182439024390241</v>
      </c>
      <c r="AL1460" s="13">
        <f t="shared" si="193"/>
        <v>-0.15109268292682926</v>
      </c>
      <c r="AM1460" s="14">
        <f t="shared" si="194"/>
        <v>-24.779200000000003</v>
      </c>
    </row>
    <row r="1461" spans="1:39" x14ac:dyDescent="0.2">
      <c r="A1461" s="8"/>
      <c r="B1461" s="8" t="s">
        <v>485</v>
      </c>
      <c r="C1461" s="8" t="s">
        <v>514</v>
      </c>
      <c r="D1461" s="9">
        <v>47</v>
      </c>
      <c r="E1461" s="10" t="s">
        <v>28</v>
      </c>
      <c r="F1461" s="10" t="s">
        <v>201</v>
      </c>
      <c r="G1461" s="10" t="s">
        <v>201</v>
      </c>
      <c r="H1461" s="11">
        <v>0.55800000000000005</v>
      </c>
      <c r="I1461" s="9">
        <v>82</v>
      </c>
      <c r="J1461" s="9">
        <v>36</v>
      </c>
      <c r="K1461" s="9">
        <v>35</v>
      </c>
      <c r="L1461" s="9"/>
      <c r="M1461" s="9">
        <v>11</v>
      </c>
      <c r="N1461" s="9">
        <f t="shared" si="190"/>
        <v>83</v>
      </c>
      <c r="O1461" s="12">
        <f t="shared" si="191"/>
        <v>0.50609756097560976</v>
      </c>
      <c r="P1461" s="9" t="s">
        <v>39</v>
      </c>
      <c r="Q1461" s="9"/>
      <c r="R1461" s="9"/>
      <c r="S1461" s="9"/>
      <c r="T1461" s="9"/>
      <c r="U1461" s="9"/>
      <c r="V1461" s="8"/>
      <c r="W1461" s="11">
        <v>0.55800000000000005</v>
      </c>
      <c r="X1461" s="8">
        <v>82</v>
      </c>
      <c r="Y1461" s="8">
        <v>45</v>
      </c>
      <c r="Z1461" s="8">
        <v>30</v>
      </c>
      <c r="AA1461" s="8">
        <v>0</v>
      </c>
      <c r="AB1461" s="8">
        <v>7</v>
      </c>
      <c r="AC1461" s="9">
        <f t="shared" si="188"/>
        <v>97</v>
      </c>
      <c r="AD1461" s="12">
        <f t="shared" si="189"/>
        <v>0.59146341463414631</v>
      </c>
      <c r="AE1461" s="9" t="s">
        <v>39</v>
      </c>
      <c r="AF1461" s="8">
        <v>18</v>
      </c>
      <c r="AG1461" s="8">
        <v>10</v>
      </c>
      <c r="AH1461" s="8">
        <v>8</v>
      </c>
      <c r="AI1461" s="8">
        <v>0</v>
      </c>
      <c r="AJ1461" s="8">
        <v>0.55600000000000005</v>
      </c>
      <c r="AK1461" s="13">
        <f t="shared" si="192"/>
        <v>0.5797512195121951</v>
      </c>
      <c r="AL1461" s="13">
        <f t="shared" si="193"/>
        <v>-7.3653658536585342E-2</v>
      </c>
      <c r="AM1461" s="14">
        <f t="shared" si="194"/>
        <v>-12.0792</v>
      </c>
    </row>
    <row r="1462" spans="1:39" x14ac:dyDescent="0.2">
      <c r="A1462" s="8"/>
      <c r="B1462" s="8" t="s">
        <v>486</v>
      </c>
      <c r="C1462" s="8" t="s">
        <v>514</v>
      </c>
      <c r="D1462" s="9">
        <v>45</v>
      </c>
      <c r="E1462" s="10" t="s">
        <v>28</v>
      </c>
      <c r="F1462" s="10" t="s">
        <v>87</v>
      </c>
      <c r="G1462" s="10" t="s">
        <v>87</v>
      </c>
      <c r="H1462" s="11">
        <v>0.55800000000000005</v>
      </c>
      <c r="I1462" s="9">
        <v>82</v>
      </c>
      <c r="J1462" s="9">
        <v>51</v>
      </c>
      <c r="K1462" s="9">
        <v>21</v>
      </c>
      <c r="L1462" s="9"/>
      <c r="M1462" s="9">
        <v>10</v>
      </c>
      <c r="N1462" s="9">
        <f t="shared" si="190"/>
        <v>112</v>
      </c>
      <c r="O1462" s="12">
        <f t="shared" si="191"/>
        <v>0.68292682926829273</v>
      </c>
      <c r="P1462" s="9" t="s">
        <v>30</v>
      </c>
      <c r="Q1462" s="9">
        <v>22</v>
      </c>
      <c r="R1462" s="9">
        <v>15</v>
      </c>
      <c r="S1462" s="9">
        <v>7</v>
      </c>
      <c r="T1462" s="9"/>
      <c r="U1462" s="9">
        <v>0.68200000000000005</v>
      </c>
      <c r="V1462" s="8" t="s">
        <v>419</v>
      </c>
      <c r="W1462" s="11">
        <v>0.55800000000000005</v>
      </c>
      <c r="X1462" s="8">
        <v>82</v>
      </c>
      <c r="Y1462" s="8">
        <v>54</v>
      </c>
      <c r="Z1462" s="8">
        <v>21</v>
      </c>
      <c r="AA1462" s="8">
        <v>0</v>
      </c>
      <c r="AB1462" s="8">
        <v>7</v>
      </c>
      <c r="AC1462" s="9">
        <f t="shared" si="188"/>
        <v>115</v>
      </c>
      <c r="AD1462" s="12">
        <f t="shared" si="189"/>
        <v>0.70121951219512191</v>
      </c>
      <c r="AE1462" s="9" t="s">
        <v>30</v>
      </c>
      <c r="AF1462" s="8">
        <v>22</v>
      </c>
      <c r="AG1462" s="8">
        <v>16</v>
      </c>
      <c r="AH1462" s="8">
        <v>6</v>
      </c>
      <c r="AI1462" s="8">
        <v>0</v>
      </c>
      <c r="AJ1462" s="8">
        <v>0.72699999999999998</v>
      </c>
      <c r="AK1462" s="13">
        <f t="shared" si="192"/>
        <v>0.65109268292682931</v>
      </c>
      <c r="AL1462" s="13">
        <f t="shared" si="193"/>
        <v>3.1834146341463421E-2</v>
      </c>
      <c r="AM1462" s="14">
        <f t="shared" si="194"/>
        <v>5.220799999999997</v>
      </c>
    </row>
    <row r="1463" spans="1:39" x14ac:dyDescent="0.2">
      <c r="A1463" s="8"/>
      <c r="B1463" s="8" t="s">
        <v>471</v>
      </c>
      <c r="C1463" s="8" t="s">
        <v>514</v>
      </c>
      <c r="D1463" s="9">
        <v>50</v>
      </c>
      <c r="E1463" s="10" t="s">
        <v>28</v>
      </c>
      <c r="F1463" s="10" t="s">
        <v>303</v>
      </c>
      <c r="G1463" s="10" t="s">
        <v>303</v>
      </c>
      <c r="H1463" s="11">
        <v>0.55800000000000005</v>
      </c>
      <c r="I1463" s="9">
        <v>82</v>
      </c>
      <c r="J1463" s="9">
        <v>38</v>
      </c>
      <c r="K1463" s="9">
        <v>35</v>
      </c>
      <c r="L1463" s="9"/>
      <c r="M1463" s="9">
        <v>9</v>
      </c>
      <c r="N1463" s="9">
        <f t="shared" si="190"/>
        <v>85</v>
      </c>
      <c r="O1463" s="12">
        <f t="shared" si="191"/>
        <v>0.51829268292682928</v>
      </c>
      <c r="P1463" s="9" t="s">
        <v>35</v>
      </c>
      <c r="Q1463" s="9"/>
      <c r="R1463" s="9"/>
      <c r="S1463" s="9"/>
      <c r="T1463" s="9"/>
      <c r="U1463" s="9"/>
      <c r="V1463" s="8"/>
      <c r="W1463" s="11">
        <v>0.55800000000000005</v>
      </c>
      <c r="X1463" s="8">
        <v>82</v>
      </c>
      <c r="Y1463" s="8">
        <v>41</v>
      </c>
      <c r="Z1463" s="8">
        <v>35</v>
      </c>
      <c r="AA1463" s="8">
        <v>0</v>
      </c>
      <c r="AB1463" s="8">
        <v>6</v>
      </c>
      <c r="AC1463" s="9">
        <f t="shared" si="188"/>
        <v>88</v>
      </c>
      <c r="AD1463" s="12">
        <f t="shared" si="189"/>
        <v>0.53658536585365857</v>
      </c>
      <c r="AE1463" s="9" t="s">
        <v>35</v>
      </c>
      <c r="AF1463" s="8"/>
      <c r="AG1463" s="8"/>
      <c r="AH1463" s="8"/>
      <c r="AI1463" s="8"/>
      <c r="AJ1463" s="8"/>
      <c r="AK1463" s="13">
        <f t="shared" si="192"/>
        <v>0.54408048780487805</v>
      </c>
      <c r="AL1463" s="13">
        <f t="shared" si="193"/>
        <v>-2.578780487804877E-2</v>
      </c>
      <c r="AM1463" s="14">
        <f t="shared" si="194"/>
        <v>-4.2292000000000058</v>
      </c>
    </row>
    <row r="1464" spans="1:39" x14ac:dyDescent="0.2">
      <c r="A1464" s="8"/>
      <c r="B1464" s="8" t="s">
        <v>516</v>
      </c>
      <c r="C1464" s="8" t="s">
        <v>514</v>
      </c>
      <c r="D1464" s="9">
        <v>40</v>
      </c>
      <c r="E1464" s="10" t="s">
        <v>28</v>
      </c>
      <c r="F1464" s="10" t="s">
        <v>413</v>
      </c>
      <c r="G1464" s="10" t="s">
        <v>413</v>
      </c>
      <c r="H1464" s="11">
        <v>0.55800000000000005</v>
      </c>
      <c r="I1464" s="9">
        <v>82</v>
      </c>
      <c r="J1464" s="9">
        <v>41</v>
      </c>
      <c r="K1464" s="9">
        <v>30</v>
      </c>
      <c r="L1464" s="9"/>
      <c r="M1464" s="9">
        <v>11</v>
      </c>
      <c r="N1464" s="9">
        <f t="shared" si="190"/>
        <v>93</v>
      </c>
      <c r="O1464" s="12">
        <f t="shared" si="191"/>
        <v>0.56707317073170727</v>
      </c>
      <c r="P1464" s="9" t="s">
        <v>39</v>
      </c>
      <c r="Q1464" s="9"/>
      <c r="R1464" s="9"/>
      <c r="S1464" s="9"/>
      <c r="T1464" s="9"/>
      <c r="U1464" s="9"/>
      <c r="V1464" s="8"/>
      <c r="W1464" s="11">
        <v>0.55800000000000005</v>
      </c>
      <c r="X1464" s="8">
        <v>82</v>
      </c>
      <c r="Y1464" s="8">
        <v>38</v>
      </c>
      <c r="Z1464" s="8">
        <v>35</v>
      </c>
      <c r="AA1464" s="8">
        <v>0</v>
      </c>
      <c r="AB1464" s="8">
        <v>9</v>
      </c>
      <c r="AC1464" s="9">
        <f t="shared" si="188"/>
        <v>85</v>
      </c>
      <c r="AD1464" s="12">
        <f t="shared" si="189"/>
        <v>0.51829268292682928</v>
      </c>
      <c r="AE1464" s="9" t="s">
        <v>39</v>
      </c>
      <c r="AF1464" s="8"/>
      <c r="AG1464" s="8"/>
      <c r="AH1464" s="8"/>
      <c r="AI1464" s="8"/>
      <c r="AJ1464" s="8"/>
      <c r="AK1464" s="13">
        <f t="shared" si="192"/>
        <v>0.53219024390243908</v>
      </c>
      <c r="AL1464" s="13">
        <f t="shared" si="193"/>
        <v>3.488292682926819E-2</v>
      </c>
      <c r="AM1464" s="14">
        <f t="shared" si="194"/>
        <v>5.720799999999997</v>
      </c>
    </row>
    <row r="1465" spans="1:39" x14ac:dyDescent="0.2">
      <c r="A1465" s="8"/>
      <c r="B1465" s="8" t="s">
        <v>392</v>
      </c>
      <c r="C1465" s="8" t="s">
        <v>514</v>
      </c>
      <c r="D1465" s="9">
        <v>58</v>
      </c>
      <c r="E1465" s="10" t="s">
        <v>28</v>
      </c>
      <c r="F1465" s="10" t="s">
        <v>199</v>
      </c>
      <c r="G1465" s="10" t="s">
        <v>199</v>
      </c>
      <c r="H1465" s="11">
        <v>0.55800000000000005</v>
      </c>
      <c r="I1465" s="9">
        <v>82</v>
      </c>
      <c r="J1465" s="9">
        <v>34</v>
      </c>
      <c r="K1465" s="9">
        <v>37</v>
      </c>
      <c r="L1465" s="9"/>
      <c r="M1465" s="9">
        <v>11</v>
      </c>
      <c r="N1465" s="9">
        <f t="shared" si="190"/>
        <v>79</v>
      </c>
      <c r="O1465" s="12">
        <f t="shared" si="191"/>
        <v>0.48170731707317072</v>
      </c>
      <c r="P1465" s="9" t="s">
        <v>72</v>
      </c>
      <c r="Q1465" s="9"/>
      <c r="R1465" s="9"/>
      <c r="S1465" s="9"/>
      <c r="T1465" s="9"/>
      <c r="U1465" s="9"/>
      <c r="V1465" s="8"/>
      <c r="W1465" s="11">
        <v>0.55800000000000005</v>
      </c>
      <c r="X1465" s="8">
        <v>82</v>
      </c>
      <c r="Y1465" s="8">
        <v>32</v>
      </c>
      <c r="Z1465" s="8">
        <v>43</v>
      </c>
      <c r="AA1465" s="8">
        <v>0</v>
      </c>
      <c r="AB1465" s="8">
        <v>7</v>
      </c>
      <c r="AC1465" s="9">
        <f t="shared" si="188"/>
        <v>71</v>
      </c>
      <c r="AD1465" s="12">
        <f t="shared" si="189"/>
        <v>0.43292682926829268</v>
      </c>
      <c r="AE1465" s="9" t="s">
        <v>72</v>
      </c>
      <c r="AF1465" s="8"/>
      <c r="AG1465" s="8"/>
      <c r="AH1465" s="8"/>
      <c r="AI1465" s="8"/>
      <c r="AJ1465" s="8"/>
      <c r="AK1465" s="13">
        <f t="shared" si="192"/>
        <v>0.47670243902439025</v>
      </c>
      <c r="AL1465" s="13">
        <f t="shared" si="193"/>
        <v>5.00487804878047E-3</v>
      </c>
      <c r="AM1465" s="14">
        <f t="shared" si="194"/>
        <v>0.82080000000000553</v>
      </c>
    </row>
    <row r="1466" spans="1:39" x14ac:dyDescent="0.2">
      <c r="A1466" s="8"/>
      <c r="B1466" s="8" t="s">
        <v>348</v>
      </c>
      <c r="C1466" s="8" t="s">
        <v>514</v>
      </c>
      <c r="D1466" s="9">
        <v>63</v>
      </c>
      <c r="E1466" s="10" t="s">
        <v>28</v>
      </c>
      <c r="F1466" s="10" t="s">
        <v>473</v>
      </c>
      <c r="G1466" s="10" t="s">
        <v>473</v>
      </c>
      <c r="H1466" s="11">
        <v>0.55800000000000005</v>
      </c>
      <c r="I1466" s="9">
        <v>82</v>
      </c>
      <c r="J1466" s="9">
        <v>40</v>
      </c>
      <c r="K1466" s="9">
        <v>33</v>
      </c>
      <c r="L1466" s="9"/>
      <c r="M1466" s="9">
        <v>9</v>
      </c>
      <c r="N1466" s="9">
        <f t="shared" si="190"/>
        <v>89</v>
      </c>
      <c r="O1466" s="12">
        <f t="shared" si="191"/>
        <v>0.54268292682926833</v>
      </c>
      <c r="P1466" s="9" t="s">
        <v>39</v>
      </c>
      <c r="Q1466" s="9"/>
      <c r="R1466" s="9"/>
      <c r="S1466" s="9"/>
      <c r="T1466" s="9"/>
      <c r="U1466" s="9"/>
      <c r="V1466" s="8"/>
      <c r="W1466" s="11">
        <v>0.55800000000000005</v>
      </c>
      <c r="X1466" s="8">
        <v>82</v>
      </c>
      <c r="Y1466" s="8">
        <v>44</v>
      </c>
      <c r="Z1466" s="8">
        <v>28</v>
      </c>
      <c r="AA1466" s="8">
        <v>0</v>
      </c>
      <c r="AB1466" s="8">
        <v>10</v>
      </c>
      <c r="AC1466" s="9">
        <f t="shared" si="188"/>
        <v>98</v>
      </c>
      <c r="AD1466" s="12">
        <f t="shared" si="189"/>
        <v>0.59756097560975607</v>
      </c>
      <c r="AE1466" s="9" t="s">
        <v>30</v>
      </c>
      <c r="AF1466" s="8">
        <v>6</v>
      </c>
      <c r="AG1466" s="8">
        <v>2</v>
      </c>
      <c r="AH1466" s="8">
        <v>4</v>
      </c>
      <c r="AI1466" s="8">
        <v>0</v>
      </c>
      <c r="AJ1466" s="8">
        <v>0.33300000000000002</v>
      </c>
      <c r="AK1466" s="13">
        <f t="shared" si="192"/>
        <v>0.5837146341463415</v>
      </c>
      <c r="AL1466" s="13">
        <f t="shared" si="193"/>
        <v>-4.1031707317073174E-2</v>
      </c>
      <c r="AM1466" s="14">
        <f t="shared" si="194"/>
        <v>-6.7292000000000058</v>
      </c>
    </row>
    <row r="1467" spans="1:39" x14ac:dyDescent="0.2">
      <c r="A1467" s="8"/>
      <c r="B1467" s="8" t="s">
        <v>395</v>
      </c>
      <c r="C1467" s="8" t="s">
        <v>514</v>
      </c>
      <c r="D1467" s="9">
        <v>55</v>
      </c>
      <c r="E1467" s="10" t="s">
        <v>28</v>
      </c>
      <c r="F1467" s="10" t="s">
        <v>29</v>
      </c>
      <c r="G1467" s="10" t="s">
        <v>29</v>
      </c>
      <c r="H1467" s="11">
        <v>0.55800000000000005</v>
      </c>
      <c r="I1467" s="9">
        <v>16</v>
      </c>
      <c r="J1467" s="9">
        <v>6</v>
      </c>
      <c r="K1467" s="9">
        <v>6</v>
      </c>
      <c r="L1467" s="9"/>
      <c r="M1467" s="9">
        <v>4</v>
      </c>
      <c r="N1467" s="9">
        <f t="shared" si="190"/>
        <v>16</v>
      </c>
      <c r="O1467" s="12">
        <f t="shared" si="191"/>
        <v>0.5</v>
      </c>
      <c r="P1467" s="9" t="s">
        <v>43</v>
      </c>
      <c r="Q1467" s="9">
        <v>4</v>
      </c>
      <c r="R1467" s="9">
        <v>0</v>
      </c>
      <c r="S1467" s="9">
        <v>4</v>
      </c>
      <c r="T1467" s="9"/>
      <c r="U1467" s="9">
        <v>0</v>
      </c>
      <c r="V1467" s="8"/>
      <c r="W1467" s="11">
        <v>0.55800000000000005</v>
      </c>
      <c r="X1467" s="8">
        <v>82</v>
      </c>
      <c r="Y1467" s="8">
        <v>47</v>
      </c>
      <c r="Z1467" s="8">
        <v>25</v>
      </c>
      <c r="AA1467" s="8">
        <v>0</v>
      </c>
      <c r="AB1467" s="8">
        <v>10</v>
      </c>
      <c r="AC1467" s="9">
        <f t="shared" si="188"/>
        <v>104</v>
      </c>
      <c r="AD1467" s="12">
        <f t="shared" si="189"/>
        <v>0.63414634146341464</v>
      </c>
      <c r="AE1467" s="9" t="s">
        <v>30</v>
      </c>
      <c r="AF1467" s="8">
        <v>12</v>
      </c>
      <c r="AG1467" s="8">
        <v>5</v>
      </c>
      <c r="AH1467" s="8">
        <v>7</v>
      </c>
      <c r="AI1467" s="8">
        <v>0</v>
      </c>
      <c r="AJ1467" s="8">
        <v>0.41699999999999998</v>
      </c>
      <c r="AK1467" s="13">
        <f t="shared" si="192"/>
        <v>0.60749512195121957</v>
      </c>
      <c r="AL1467" s="13">
        <f t="shared" si="193"/>
        <v>-0.10749512195121957</v>
      </c>
      <c r="AM1467" s="14">
        <f t="shared" si="194"/>
        <v>-3.4398439024390264</v>
      </c>
    </row>
    <row r="1468" spans="1:39" x14ac:dyDescent="0.2">
      <c r="A1468" s="8"/>
      <c r="B1468" s="8" t="s">
        <v>509</v>
      </c>
      <c r="C1468" s="8" t="s">
        <v>514</v>
      </c>
      <c r="D1468" s="9">
        <v>48</v>
      </c>
      <c r="E1468" s="10" t="s">
        <v>28</v>
      </c>
      <c r="F1468" s="10" t="s">
        <v>29</v>
      </c>
      <c r="G1468" s="10" t="s">
        <v>29</v>
      </c>
      <c r="H1468" s="11">
        <v>0.55800000000000005</v>
      </c>
      <c r="I1468" s="9">
        <v>66</v>
      </c>
      <c r="J1468" s="9">
        <v>35</v>
      </c>
      <c r="K1468" s="9">
        <v>24</v>
      </c>
      <c r="L1468" s="9"/>
      <c r="M1468" s="9">
        <v>7</v>
      </c>
      <c r="N1468" s="9">
        <f t="shared" si="190"/>
        <v>77</v>
      </c>
      <c r="O1468" s="12">
        <f t="shared" si="191"/>
        <v>0.58333333333333337</v>
      </c>
      <c r="P1468" s="9" t="s">
        <v>43</v>
      </c>
      <c r="Q1468" s="9"/>
      <c r="R1468" s="9"/>
      <c r="S1468" s="9"/>
      <c r="T1468" s="9"/>
      <c r="U1468" s="9"/>
      <c r="V1468" s="8"/>
      <c r="W1468" s="11">
        <v>0.55800000000000005</v>
      </c>
      <c r="X1468" s="8">
        <v>82</v>
      </c>
      <c r="Y1468" s="8">
        <v>47</v>
      </c>
      <c r="Z1468" s="8">
        <v>25</v>
      </c>
      <c r="AA1468" s="8">
        <v>0</v>
      </c>
      <c r="AB1468" s="8">
        <v>10</v>
      </c>
      <c r="AC1468" s="9">
        <f t="shared" ref="AC1468:AC1531" si="195">2*Y1468+AA1468+AB1468</f>
        <v>104</v>
      </c>
      <c r="AD1468" s="12">
        <f t="shared" ref="AD1468:AD1531" si="196">AC1468/SUM(Y1468:AB1468)/2</f>
        <v>0.63414634146341464</v>
      </c>
      <c r="AE1468" s="9" t="s">
        <v>30</v>
      </c>
      <c r="AF1468" s="8">
        <v>12</v>
      </c>
      <c r="AG1468" s="8">
        <v>5</v>
      </c>
      <c r="AH1468" s="8">
        <v>7</v>
      </c>
      <c r="AI1468" s="8">
        <v>0</v>
      </c>
      <c r="AJ1468" s="8">
        <v>0.41699999999999998</v>
      </c>
      <c r="AK1468" s="13">
        <f t="shared" si="192"/>
        <v>0.60749512195121957</v>
      </c>
      <c r="AL1468" s="13">
        <f t="shared" si="193"/>
        <v>-2.4161788617886204E-2</v>
      </c>
      <c r="AM1468" s="14">
        <f t="shared" si="194"/>
        <v>-3.1893560975609887</v>
      </c>
    </row>
    <row r="1469" spans="1:39" x14ac:dyDescent="0.2">
      <c r="A1469" s="8"/>
      <c r="B1469" s="8" t="s">
        <v>512</v>
      </c>
      <c r="C1469" s="8" t="s">
        <v>514</v>
      </c>
      <c r="D1469" s="9">
        <v>46</v>
      </c>
      <c r="E1469" s="10" t="s">
        <v>28</v>
      </c>
      <c r="F1469" s="10" t="s">
        <v>264</v>
      </c>
      <c r="G1469" s="10" t="s">
        <v>264</v>
      </c>
      <c r="H1469" s="11">
        <v>0.55800000000000005</v>
      </c>
      <c r="I1469" s="9">
        <v>82</v>
      </c>
      <c r="J1469" s="9">
        <v>51</v>
      </c>
      <c r="K1469" s="9">
        <v>27</v>
      </c>
      <c r="L1469" s="9"/>
      <c r="M1469" s="9">
        <v>4</v>
      </c>
      <c r="N1469" s="9">
        <f t="shared" si="190"/>
        <v>106</v>
      </c>
      <c r="O1469" s="12">
        <f t="shared" si="191"/>
        <v>0.64634146341463417</v>
      </c>
      <c r="P1469" s="9" t="s">
        <v>30</v>
      </c>
      <c r="Q1469" s="9">
        <v>7</v>
      </c>
      <c r="R1469" s="9">
        <v>3</v>
      </c>
      <c r="S1469" s="9">
        <v>4</v>
      </c>
      <c r="T1469" s="9"/>
      <c r="U1469" s="9">
        <v>0.42899999999999999</v>
      </c>
      <c r="V1469" s="8"/>
      <c r="W1469" s="11">
        <v>0.55800000000000005</v>
      </c>
      <c r="X1469" s="8">
        <v>82</v>
      </c>
      <c r="Y1469" s="8">
        <v>46</v>
      </c>
      <c r="Z1469" s="8">
        <v>29</v>
      </c>
      <c r="AA1469" s="8">
        <v>0</v>
      </c>
      <c r="AB1469" s="8">
        <v>7</v>
      </c>
      <c r="AC1469" s="9">
        <f t="shared" si="195"/>
        <v>99</v>
      </c>
      <c r="AD1469" s="12">
        <f t="shared" si="196"/>
        <v>0.60365853658536583</v>
      </c>
      <c r="AE1469" s="9" t="s">
        <v>43</v>
      </c>
      <c r="AF1469" s="8">
        <v>5</v>
      </c>
      <c r="AG1469" s="8">
        <v>1</v>
      </c>
      <c r="AH1469" s="8">
        <v>4</v>
      </c>
      <c r="AI1469" s="8">
        <v>0</v>
      </c>
      <c r="AJ1469" s="8">
        <v>0.2</v>
      </c>
      <c r="AK1469" s="13">
        <f t="shared" si="192"/>
        <v>0.58767804878048779</v>
      </c>
      <c r="AL1469" s="13">
        <f t="shared" si="193"/>
        <v>5.8663414634146371E-2</v>
      </c>
      <c r="AM1469" s="14">
        <f t="shared" si="194"/>
        <v>9.6208000000000027</v>
      </c>
    </row>
    <row r="1470" spans="1:39" x14ac:dyDescent="0.2">
      <c r="A1470" s="8"/>
      <c r="B1470" s="8" t="s">
        <v>455</v>
      </c>
      <c r="C1470" s="8" t="s">
        <v>514</v>
      </c>
      <c r="D1470" s="9">
        <v>46</v>
      </c>
      <c r="E1470" s="10" t="s">
        <v>28</v>
      </c>
      <c r="F1470" s="10" t="s">
        <v>456</v>
      </c>
      <c r="G1470" s="10" t="s">
        <v>456</v>
      </c>
      <c r="H1470" s="11">
        <v>0.55800000000000005</v>
      </c>
      <c r="I1470" s="9">
        <v>82</v>
      </c>
      <c r="J1470" s="9">
        <v>40</v>
      </c>
      <c r="K1470" s="9">
        <v>34</v>
      </c>
      <c r="L1470" s="9"/>
      <c r="M1470" s="9">
        <v>8</v>
      </c>
      <c r="N1470" s="9">
        <f t="shared" si="190"/>
        <v>88</v>
      </c>
      <c r="O1470" s="12">
        <f t="shared" si="191"/>
        <v>0.53658536585365857</v>
      </c>
      <c r="P1470" s="9" t="s">
        <v>72</v>
      </c>
      <c r="Q1470" s="9"/>
      <c r="R1470" s="9"/>
      <c r="S1470" s="9"/>
      <c r="T1470" s="9"/>
      <c r="U1470" s="9"/>
      <c r="V1470" s="8"/>
      <c r="W1470" s="11">
        <v>0.55800000000000005</v>
      </c>
      <c r="X1470" s="8">
        <v>82</v>
      </c>
      <c r="Y1470" s="8">
        <v>41</v>
      </c>
      <c r="Z1470" s="8">
        <v>32</v>
      </c>
      <c r="AA1470" s="8">
        <v>0</v>
      </c>
      <c r="AB1470" s="8">
        <v>9</v>
      </c>
      <c r="AC1470" s="9">
        <f t="shared" si="195"/>
        <v>91</v>
      </c>
      <c r="AD1470" s="12">
        <f t="shared" si="196"/>
        <v>0.55487804878048785</v>
      </c>
      <c r="AE1470" s="9" t="s">
        <v>43</v>
      </c>
      <c r="AF1470" s="8">
        <v>6</v>
      </c>
      <c r="AG1470" s="8">
        <v>2</v>
      </c>
      <c r="AH1470" s="8">
        <v>4</v>
      </c>
      <c r="AI1470" s="8">
        <v>0</v>
      </c>
      <c r="AJ1470" s="8">
        <v>0.33300000000000002</v>
      </c>
      <c r="AK1470" s="13">
        <f t="shared" si="192"/>
        <v>0.55597073170731715</v>
      </c>
      <c r="AL1470" s="13">
        <f t="shared" si="193"/>
        <v>-1.9385365853658576E-2</v>
      </c>
      <c r="AM1470" s="14">
        <f t="shared" si="194"/>
        <v>-3.1792000000000087</v>
      </c>
    </row>
    <row r="1471" spans="1:39" x14ac:dyDescent="0.2">
      <c r="A1471" s="8"/>
      <c r="B1471" s="8" t="s">
        <v>517</v>
      </c>
      <c r="C1471" s="8" t="s">
        <v>514</v>
      </c>
      <c r="D1471" s="9">
        <v>45</v>
      </c>
      <c r="E1471" s="10" t="s">
        <v>28</v>
      </c>
      <c r="F1471" s="10" t="s">
        <v>247</v>
      </c>
      <c r="G1471" s="10" t="s">
        <v>247</v>
      </c>
      <c r="H1471" s="11">
        <v>0.55800000000000005</v>
      </c>
      <c r="I1471" s="9">
        <v>82</v>
      </c>
      <c r="J1471" s="9">
        <v>26</v>
      </c>
      <c r="K1471" s="9">
        <v>47</v>
      </c>
      <c r="L1471" s="9"/>
      <c r="M1471" s="9">
        <v>9</v>
      </c>
      <c r="N1471" s="9">
        <f t="shared" si="190"/>
        <v>61</v>
      </c>
      <c r="O1471" s="12">
        <f t="shared" si="191"/>
        <v>0.37195121951219512</v>
      </c>
      <c r="P1471" s="9" t="s">
        <v>72</v>
      </c>
      <c r="Q1471" s="9"/>
      <c r="R1471" s="9"/>
      <c r="S1471" s="9"/>
      <c r="T1471" s="9"/>
      <c r="U1471" s="9"/>
      <c r="V1471" s="8"/>
      <c r="W1471" s="11">
        <v>0.55800000000000005</v>
      </c>
      <c r="X1471" s="8">
        <v>82</v>
      </c>
      <c r="Y1471" s="8">
        <v>35</v>
      </c>
      <c r="Z1471" s="8">
        <v>38</v>
      </c>
      <c r="AA1471" s="8">
        <v>0</v>
      </c>
      <c r="AB1471" s="8">
        <v>9</v>
      </c>
      <c r="AC1471" s="9">
        <f t="shared" si="195"/>
        <v>79</v>
      </c>
      <c r="AD1471" s="12">
        <f t="shared" si="196"/>
        <v>0.48170731707317072</v>
      </c>
      <c r="AE1471" s="9" t="s">
        <v>72</v>
      </c>
      <c r="AF1471" s="8"/>
      <c r="AG1471" s="8"/>
      <c r="AH1471" s="8"/>
      <c r="AI1471" s="8"/>
      <c r="AJ1471" s="8"/>
      <c r="AK1471" s="13">
        <f t="shared" si="192"/>
        <v>0.50840975609756101</v>
      </c>
      <c r="AL1471" s="13">
        <f t="shared" si="193"/>
        <v>-0.13645853658536589</v>
      </c>
      <c r="AM1471" s="14">
        <f t="shared" si="194"/>
        <v>-22.379200000000012</v>
      </c>
    </row>
    <row r="1472" spans="1:39" x14ac:dyDescent="0.2">
      <c r="A1472" s="8"/>
      <c r="B1472" s="8" t="s">
        <v>464</v>
      </c>
      <c r="C1472" s="8" t="s">
        <v>514</v>
      </c>
      <c r="D1472" s="9">
        <v>50</v>
      </c>
      <c r="E1472" s="10" t="s">
        <v>28</v>
      </c>
      <c r="F1472" s="10" t="s">
        <v>92</v>
      </c>
      <c r="G1472" s="10" t="s">
        <v>92</v>
      </c>
      <c r="H1472" s="11">
        <v>0.55800000000000005</v>
      </c>
      <c r="I1472" s="9">
        <v>21</v>
      </c>
      <c r="J1472" s="9">
        <v>12</v>
      </c>
      <c r="K1472" s="9">
        <v>7</v>
      </c>
      <c r="L1472" s="9"/>
      <c r="M1472" s="9">
        <v>2</v>
      </c>
      <c r="N1472" s="9">
        <f t="shared" si="190"/>
        <v>26</v>
      </c>
      <c r="O1472" s="12">
        <f t="shared" si="191"/>
        <v>0.61904761904761907</v>
      </c>
      <c r="P1472" s="9" t="s">
        <v>35</v>
      </c>
      <c r="Q1472" s="9">
        <v>7</v>
      </c>
      <c r="R1472" s="9">
        <v>3</v>
      </c>
      <c r="S1472" s="9">
        <v>4</v>
      </c>
      <c r="T1472" s="9"/>
      <c r="U1472" s="9">
        <v>0.42899999999999999</v>
      </c>
      <c r="V1472" s="8"/>
      <c r="W1472" s="11">
        <v>0.55800000000000005</v>
      </c>
      <c r="X1472" s="8">
        <v>82</v>
      </c>
      <c r="Y1472" s="8">
        <v>42</v>
      </c>
      <c r="Z1472" s="8">
        <v>27</v>
      </c>
      <c r="AA1472" s="8">
        <v>0</v>
      </c>
      <c r="AB1472" s="8">
        <v>13</v>
      </c>
      <c r="AC1472" s="9">
        <f t="shared" si="195"/>
        <v>97</v>
      </c>
      <c r="AD1472" s="12">
        <f t="shared" si="196"/>
        <v>0.59146341463414631</v>
      </c>
      <c r="AE1472" s="9" t="s">
        <v>39</v>
      </c>
      <c r="AF1472" s="8">
        <v>10</v>
      </c>
      <c r="AG1472" s="8">
        <v>5</v>
      </c>
      <c r="AH1472" s="8">
        <v>5</v>
      </c>
      <c r="AI1472" s="8">
        <v>0</v>
      </c>
      <c r="AJ1472" s="8">
        <v>0.5</v>
      </c>
      <c r="AK1472" s="13">
        <f t="shared" si="192"/>
        <v>0.5797512195121951</v>
      </c>
      <c r="AL1472" s="13">
        <f t="shared" si="193"/>
        <v>3.9296399535423965E-2</v>
      </c>
      <c r="AM1472" s="14">
        <f t="shared" si="194"/>
        <v>1.6504487804878067</v>
      </c>
    </row>
    <row r="1473" spans="1:39" x14ac:dyDescent="0.2">
      <c r="A1473" s="8"/>
      <c r="B1473" s="8" t="s">
        <v>443</v>
      </c>
      <c r="C1473" s="8" t="s">
        <v>514</v>
      </c>
      <c r="D1473" s="9">
        <v>53</v>
      </c>
      <c r="E1473" s="10" t="s">
        <v>28</v>
      </c>
      <c r="F1473" s="10" t="s">
        <v>92</v>
      </c>
      <c r="G1473" s="10" t="s">
        <v>92</v>
      </c>
      <c r="H1473" s="11">
        <v>0.55800000000000005</v>
      </c>
      <c r="I1473" s="9">
        <v>61</v>
      </c>
      <c r="J1473" s="9">
        <v>31</v>
      </c>
      <c r="K1473" s="9">
        <v>23</v>
      </c>
      <c r="L1473" s="9"/>
      <c r="M1473" s="9">
        <v>7</v>
      </c>
      <c r="N1473" s="9">
        <f t="shared" si="190"/>
        <v>69</v>
      </c>
      <c r="O1473" s="12">
        <f t="shared" si="191"/>
        <v>0.56557377049180324</v>
      </c>
      <c r="P1473" s="9" t="s">
        <v>35</v>
      </c>
      <c r="Q1473" s="9"/>
      <c r="R1473" s="9"/>
      <c r="S1473" s="9"/>
      <c r="T1473" s="9"/>
      <c r="U1473" s="9"/>
      <c r="V1473" s="8"/>
      <c r="W1473" s="11">
        <v>0.55800000000000005</v>
      </c>
      <c r="X1473" s="8">
        <v>82</v>
      </c>
      <c r="Y1473" s="8">
        <v>42</v>
      </c>
      <c r="Z1473" s="8">
        <v>27</v>
      </c>
      <c r="AA1473" s="8">
        <v>0</v>
      </c>
      <c r="AB1473" s="8">
        <v>13</v>
      </c>
      <c r="AC1473" s="9">
        <f t="shared" si="195"/>
        <v>97</v>
      </c>
      <c r="AD1473" s="12">
        <f t="shared" si="196"/>
        <v>0.59146341463414631</v>
      </c>
      <c r="AE1473" s="9" t="s">
        <v>39</v>
      </c>
      <c r="AF1473" s="8">
        <v>10</v>
      </c>
      <c r="AG1473" s="8">
        <v>5</v>
      </c>
      <c r="AH1473" s="8">
        <v>5</v>
      </c>
      <c r="AI1473" s="8">
        <v>0</v>
      </c>
      <c r="AJ1473" s="8">
        <v>0.5</v>
      </c>
      <c r="AK1473" s="13">
        <f t="shared" si="192"/>
        <v>0.5797512195121951</v>
      </c>
      <c r="AL1473" s="13">
        <f t="shared" si="193"/>
        <v>-1.4177449020391863E-2</v>
      </c>
      <c r="AM1473" s="14">
        <f t="shared" si="194"/>
        <v>-1.7296487804878069</v>
      </c>
    </row>
    <row r="1474" spans="1:39" x14ac:dyDescent="0.2">
      <c r="A1474" s="8"/>
      <c r="B1474" s="8" t="s">
        <v>518</v>
      </c>
      <c r="C1474" s="8" t="s">
        <v>514</v>
      </c>
      <c r="D1474" s="9">
        <v>39</v>
      </c>
      <c r="E1474" s="10" t="s">
        <v>28</v>
      </c>
      <c r="F1474" s="10" t="s">
        <v>409</v>
      </c>
      <c r="G1474" s="10" t="s">
        <v>409</v>
      </c>
      <c r="H1474" s="11">
        <v>0.55800000000000005</v>
      </c>
      <c r="I1474" s="9">
        <v>34</v>
      </c>
      <c r="J1474" s="9">
        <v>19</v>
      </c>
      <c r="K1474" s="9">
        <v>11</v>
      </c>
      <c r="L1474" s="9"/>
      <c r="M1474" s="9">
        <v>4</v>
      </c>
      <c r="N1474" s="9">
        <f t="shared" si="190"/>
        <v>42</v>
      </c>
      <c r="O1474" s="12">
        <f t="shared" si="191"/>
        <v>0.61764705882352944</v>
      </c>
      <c r="P1474" s="9" t="s">
        <v>35</v>
      </c>
      <c r="Q1474" s="9"/>
      <c r="R1474" s="9"/>
      <c r="S1474" s="9"/>
      <c r="T1474" s="9"/>
      <c r="U1474" s="9"/>
      <c r="V1474" s="8"/>
      <c r="W1474" s="11">
        <v>0.55800000000000005</v>
      </c>
      <c r="X1474" s="8">
        <v>82</v>
      </c>
      <c r="Y1474" s="8">
        <v>43</v>
      </c>
      <c r="Z1474" s="8">
        <v>31</v>
      </c>
      <c r="AA1474" s="8">
        <v>0</v>
      </c>
      <c r="AB1474" s="8">
        <v>8</v>
      </c>
      <c r="AC1474" s="9">
        <f t="shared" si="195"/>
        <v>94</v>
      </c>
      <c r="AD1474" s="12">
        <f t="shared" si="196"/>
        <v>0.57317073170731703</v>
      </c>
      <c r="AE1474" s="9" t="s">
        <v>43</v>
      </c>
      <c r="AF1474" s="8">
        <v>4</v>
      </c>
      <c r="AG1474" s="8">
        <v>0</v>
      </c>
      <c r="AH1474" s="8">
        <v>4</v>
      </c>
      <c r="AI1474" s="8">
        <v>0</v>
      </c>
      <c r="AJ1474" s="8">
        <v>0</v>
      </c>
      <c r="AK1474" s="13">
        <f t="shared" si="192"/>
        <v>0.56786097560975612</v>
      </c>
      <c r="AL1474" s="13">
        <f t="shared" si="193"/>
        <v>4.9786083213773313E-2</v>
      </c>
      <c r="AM1474" s="14">
        <f t="shared" si="194"/>
        <v>3.3854536585365835</v>
      </c>
    </row>
    <row r="1475" spans="1:39" x14ac:dyDescent="0.2">
      <c r="A1475" s="8"/>
      <c r="B1475" s="8" t="s">
        <v>428</v>
      </c>
      <c r="C1475" s="8" t="s">
        <v>514</v>
      </c>
      <c r="D1475" s="9">
        <v>49</v>
      </c>
      <c r="E1475" s="10" t="s">
        <v>28</v>
      </c>
      <c r="F1475" s="10" t="s">
        <v>409</v>
      </c>
      <c r="G1475" s="10" t="s">
        <v>409</v>
      </c>
      <c r="H1475" s="11">
        <v>0.55800000000000005</v>
      </c>
      <c r="I1475" s="9">
        <v>48</v>
      </c>
      <c r="J1475" s="9">
        <v>17</v>
      </c>
      <c r="K1475" s="9">
        <v>24</v>
      </c>
      <c r="L1475" s="9"/>
      <c r="M1475" s="9">
        <v>7</v>
      </c>
      <c r="N1475" s="9">
        <f t="shared" ref="N1475:N1538" si="197">2*J1475+L1475+M1475</f>
        <v>41</v>
      </c>
      <c r="O1475" s="12">
        <f t="shared" ref="O1475:O1538" si="198">N1475/SUM(J1475:M1475)/2</f>
        <v>0.42708333333333331</v>
      </c>
      <c r="P1475" s="9" t="s">
        <v>35</v>
      </c>
      <c r="Q1475" s="9"/>
      <c r="R1475" s="9"/>
      <c r="S1475" s="9"/>
      <c r="T1475" s="9"/>
      <c r="U1475" s="9"/>
      <c r="V1475" s="8"/>
      <c r="W1475" s="11">
        <v>0.55800000000000005</v>
      </c>
      <c r="X1475" s="8">
        <v>82</v>
      </c>
      <c r="Y1475" s="8">
        <v>43</v>
      </c>
      <c r="Z1475" s="8">
        <v>31</v>
      </c>
      <c r="AA1475" s="8">
        <v>0</v>
      </c>
      <c r="AB1475" s="8">
        <v>8</v>
      </c>
      <c r="AC1475" s="9">
        <f t="shared" si="195"/>
        <v>94</v>
      </c>
      <c r="AD1475" s="12">
        <f t="shared" si="196"/>
        <v>0.57317073170731703</v>
      </c>
      <c r="AE1475" s="9" t="s">
        <v>43</v>
      </c>
      <c r="AF1475" s="8">
        <v>4</v>
      </c>
      <c r="AG1475" s="8">
        <v>0</v>
      </c>
      <c r="AH1475" s="8">
        <v>4</v>
      </c>
      <c r="AI1475" s="8">
        <v>0</v>
      </c>
      <c r="AJ1475" s="8">
        <v>0</v>
      </c>
      <c r="AK1475" s="13">
        <f t="shared" ref="AK1475:AK1538" si="199">IF(X1475&lt;&gt;" ",(AD1475-$AO$1*(AD1475-W1475))*(H1475/W1475),$AO$2)</f>
        <v>0.56786097560975612</v>
      </c>
      <c r="AL1475" s="13">
        <f t="shared" ref="AL1475:AL1538" si="200">O1475-AK1475</f>
        <v>-0.14077764227642281</v>
      </c>
      <c r="AM1475" s="14">
        <f t="shared" ref="AM1475:AM1538" si="201">N1475-AK1475*I1475*2</f>
        <v>-13.514653658536588</v>
      </c>
    </row>
    <row r="1476" spans="1:39" x14ac:dyDescent="0.2">
      <c r="A1476" s="8"/>
      <c r="B1476" s="8" t="s">
        <v>510</v>
      </c>
      <c r="C1476" s="8" t="s">
        <v>514</v>
      </c>
      <c r="D1476" s="9">
        <v>42</v>
      </c>
      <c r="E1476" s="10" t="s">
        <v>28</v>
      </c>
      <c r="F1476" s="10" t="s">
        <v>207</v>
      </c>
      <c r="G1476" s="10" t="s">
        <v>207</v>
      </c>
      <c r="H1476" s="11">
        <v>0.55800000000000005</v>
      </c>
      <c r="I1476" s="9">
        <v>82</v>
      </c>
      <c r="J1476" s="9">
        <v>44</v>
      </c>
      <c r="K1476" s="9">
        <v>27</v>
      </c>
      <c r="L1476" s="9"/>
      <c r="M1476" s="9">
        <v>11</v>
      </c>
      <c r="N1476" s="9">
        <f t="shared" si="197"/>
        <v>99</v>
      </c>
      <c r="O1476" s="12">
        <f t="shared" si="198"/>
        <v>0.60365853658536583</v>
      </c>
      <c r="P1476" s="9" t="s">
        <v>39</v>
      </c>
      <c r="Q1476" s="9">
        <v>6</v>
      </c>
      <c r="R1476" s="9">
        <v>2</v>
      </c>
      <c r="S1476" s="9">
        <v>4</v>
      </c>
      <c r="T1476" s="9"/>
      <c r="U1476" s="9">
        <v>0.33300000000000002</v>
      </c>
      <c r="V1476" s="8"/>
      <c r="W1476" s="11">
        <v>0.55800000000000005</v>
      </c>
      <c r="X1476" s="8">
        <v>82</v>
      </c>
      <c r="Y1476" s="8">
        <v>42</v>
      </c>
      <c r="Z1476" s="8">
        <v>29</v>
      </c>
      <c r="AA1476" s="8">
        <v>0</v>
      </c>
      <c r="AB1476" s="8">
        <v>11</v>
      </c>
      <c r="AC1476" s="9">
        <f t="shared" si="195"/>
        <v>95</v>
      </c>
      <c r="AD1476" s="12">
        <f t="shared" si="196"/>
        <v>0.57926829268292679</v>
      </c>
      <c r="AE1476" s="9" t="s">
        <v>35</v>
      </c>
      <c r="AF1476" s="8">
        <v>17</v>
      </c>
      <c r="AG1476" s="8">
        <v>9</v>
      </c>
      <c r="AH1476" s="8">
        <v>8</v>
      </c>
      <c r="AI1476" s="8">
        <v>0</v>
      </c>
      <c r="AJ1476" s="8">
        <v>0.52900000000000003</v>
      </c>
      <c r="AK1476" s="13">
        <f t="shared" si="199"/>
        <v>0.57182439024390241</v>
      </c>
      <c r="AL1476" s="13">
        <f t="shared" si="200"/>
        <v>3.1834146341463421E-2</v>
      </c>
      <c r="AM1476" s="14">
        <f t="shared" si="201"/>
        <v>5.220799999999997</v>
      </c>
    </row>
    <row r="1477" spans="1:39" x14ac:dyDescent="0.2">
      <c r="A1477" s="8"/>
      <c r="B1477" s="8" t="s">
        <v>504</v>
      </c>
      <c r="C1477" s="8" t="s">
        <v>514</v>
      </c>
      <c r="D1477" s="9">
        <v>48</v>
      </c>
      <c r="E1477" s="10" t="s">
        <v>28</v>
      </c>
      <c r="F1477" s="10" t="s">
        <v>313</v>
      </c>
      <c r="G1477" s="10" t="s">
        <v>313</v>
      </c>
      <c r="H1477" s="11">
        <v>0.55800000000000005</v>
      </c>
      <c r="I1477" s="9">
        <v>82</v>
      </c>
      <c r="J1477" s="9">
        <v>36</v>
      </c>
      <c r="K1477" s="9">
        <v>39</v>
      </c>
      <c r="L1477" s="9"/>
      <c r="M1477" s="9">
        <v>7</v>
      </c>
      <c r="N1477" s="9">
        <f t="shared" si="197"/>
        <v>79</v>
      </c>
      <c r="O1477" s="12">
        <f t="shared" si="198"/>
        <v>0.48170731707317072</v>
      </c>
      <c r="P1477" s="9" t="s">
        <v>35</v>
      </c>
      <c r="Q1477" s="9"/>
      <c r="R1477" s="9"/>
      <c r="S1477" s="9"/>
      <c r="T1477" s="9"/>
      <c r="U1477" s="9"/>
      <c r="V1477" s="8"/>
      <c r="W1477" s="11">
        <v>0.55800000000000005</v>
      </c>
      <c r="X1477" s="8">
        <v>82</v>
      </c>
      <c r="Y1477" s="8">
        <v>38</v>
      </c>
      <c r="Z1477" s="8">
        <v>37</v>
      </c>
      <c r="AA1477" s="8">
        <v>0</v>
      </c>
      <c r="AB1477" s="8">
        <v>7</v>
      </c>
      <c r="AC1477" s="9">
        <f t="shared" si="195"/>
        <v>83</v>
      </c>
      <c r="AD1477" s="12">
        <f t="shared" si="196"/>
        <v>0.50609756097560976</v>
      </c>
      <c r="AE1477" s="9" t="s">
        <v>35</v>
      </c>
      <c r="AF1477" s="8"/>
      <c r="AG1477" s="8"/>
      <c r="AH1477" s="8"/>
      <c r="AI1477" s="8"/>
      <c r="AJ1477" s="8"/>
      <c r="AK1477" s="13">
        <f t="shared" si="199"/>
        <v>0.52426341463414639</v>
      </c>
      <c r="AL1477" s="13">
        <f t="shared" si="200"/>
        <v>-4.255609756097567E-2</v>
      </c>
      <c r="AM1477" s="14">
        <f t="shared" si="201"/>
        <v>-6.9792000000000058</v>
      </c>
    </row>
    <row r="1478" spans="1:39" x14ac:dyDescent="0.2">
      <c r="A1478" s="8"/>
      <c r="B1478" s="8" t="s">
        <v>519</v>
      </c>
      <c r="C1478" s="8" t="s">
        <v>514</v>
      </c>
      <c r="D1478" s="9">
        <v>38</v>
      </c>
      <c r="E1478" s="10" t="s">
        <v>28</v>
      </c>
      <c r="F1478" s="10" t="s">
        <v>208</v>
      </c>
      <c r="G1478" s="10" t="s">
        <v>208</v>
      </c>
      <c r="H1478" s="11">
        <v>0.55800000000000005</v>
      </c>
      <c r="I1478" s="9">
        <v>25</v>
      </c>
      <c r="J1478" s="9">
        <v>18</v>
      </c>
      <c r="K1478" s="9">
        <v>3</v>
      </c>
      <c r="L1478" s="9"/>
      <c r="M1478" s="9">
        <v>4</v>
      </c>
      <c r="N1478" s="9">
        <f t="shared" si="197"/>
        <v>40</v>
      </c>
      <c r="O1478" s="12">
        <f t="shared" si="198"/>
        <v>0.8</v>
      </c>
      <c r="P1478" s="9" t="s">
        <v>43</v>
      </c>
      <c r="Q1478" s="9">
        <v>24</v>
      </c>
      <c r="R1478" s="9">
        <v>16</v>
      </c>
      <c r="S1478" s="9">
        <v>8</v>
      </c>
      <c r="T1478" s="9"/>
      <c r="U1478" s="9">
        <v>0.66700000000000004</v>
      </c>
      <c r="V1478" s="8" t="s">
        <v>44</v>
      </c>
      <c r="W1478" s="11">
        <v>0.55800000000000005</v>
      </c>
      <c r="X1478" s="8">
        <v>82</v>
      </c>
      <c r="Y1478" s="8">
        <v>47</v>
      </c>
      <c r="Z1478" s="8">
        <v>27</v>
      </c>
      <c r="AA1478" s="8">
        <v>0</v>
      </c>
      <c r="AB1478" s="8">
        <v>8</v>
      </c>
      <c r="AC1478" s="9">
        <f t="shared" si="195"/>
        <v>102</v>
      </c>
      <c r="AD1478" s="12">
        <f t="shared" si="196"/>
        <v>0.62195121951219512</v>
      </c>
      <c r="AE1478" s="9" t="s">
        <v>30</v>
      </c>
      <c r="AF1478" s="8">
        <v>20</v>
      </c>
      <c r="AG1478" s="8">
        <v>14</v>
      </c>
      <c r="AH1478" s="8">
        <v>6</v>
      </c>
      <c r="AI1478" s="8">
        <v>0</v>
      </c>
      <c r="AJ1478" s="8">
        <v>0.7</v>
      </c>
      <c r="AK1478" s="13">
        <f t="shared" si="199"/>
        <v>0.59956829268292688</v>
      </c>
      <c r="AL1478" s="13">
        <f t="shared" si="200"/>
        <v>0.20043170731707316</v>
      </c>
      <c r="AM1478" s="14">
        <f t="shared" si="201"/>
        <v>10.021585365853657</v>
      </c>
    </row>
    <row r="1479" spans="1:39" x14ac:dyDescent="0.2">
      <c r="A1479" s="8"/>
      <c r="B1479" s="8" t="s">
        <v>474</v>
      </c>
      <c r="C1479" s="8" t="s">
        <v>514</v>
      </c>
      <c r="D1479" s="9">
        <v>45</v>
      </c>
      <c r="E1479" s="10" t="s">
        <v>28</v>
      </c>
      <c r="F1479" s="10" t="s">
        <v>208</v>
      </c>
      <c r="G1479" s="10" t="s">
        <v>208</v>
      </c>
      <c r="H1479" s="11">
        <v>0.55800000000000005</v>
      </c>
      <c r="I1479" s="9">
        <v>57</v>
      </c>
      <c r="J1479" s="9">
        <v>27</v>
      </c>
      <c r="K1479" s="9">
        <v>25</v>
      </c>
      <c r="L1479" s="9"/>
      <c r="M1479" s="9">
        <v>5</v>
      </c>
      <c r="N1479" s="9">
        <f t="shared" si="197"/>
        <v>59</v>
      </c>
      <c r="O1479" s="12">
        <f t="shared" si="198"/>
        <v>0.51754385964912286</v>
      </c>
      <c r="P1479" s="9" t="s">
        <v>43</v>
      </c>
      <c r="Q1479" s="9"/>
      <c r="R1479" s="9"/>
      <c r="S1479" s="9"/>
      <c r="T1479" s="9"/>
      <c r="U1479" s="9"/>
      <c r="V1479" s="8"/>
      <c r="W1479" s="11">
        <v>0.55800000000000005</v>
      </c>
      <c r="X1479" s="8">
        <v>82</v>
      </c>
      <c r="Y1479" s="8">
        <v>47</v>
      </c>
      <c r="Z1479" s="8">
        <v>27</v>
      </c>
      <c r="AA1479" s="8">
        <v>0</v>
      </c>
      <c r="AB1479" s="8">
        <v>8</v>
      </c>
      <c r="AC1479" s="9">
        <f t="shared" si="195"/>
        <v>102</v>
      </c>
      <c r="AD1479" s="12">
        <f t="shared" si="196"/>
        <v>0.62195121951219512</v>
      </c>
      <c r="AE1479" s="9" t="s">
        <v>30</v>
      </c>
      <c r="AF1479" s="8">
        <v>20</v>
      </c>
      <c r="AG1479" s="8">
        <v>14</v>
      </c>
      <c r="AH1479" s="8">
        <v>6</v>
      </c>
      <c r="AI1479" s="8">
        <v>0</v>
      </c>
      <c r="AJ1479" s="8">
        <v>0.7</v>
      </c>
      <c r="AK1479" s="13">
        <f t="shared" si="199"/>
        <v>0.59956829268292688</v>
      </c>
      <c r="AL1479" s="13">
        <f t="shared" si="200"/>
        <v>-8.2024433033804023E-2</v>
      </c>
      <c r="AM1479" s="14">
        <f t="shared" si="201"/>
        <v>-9.3507853658536675</v>
      </c>
    </row>
    <row r="1480" spans="1:39" x14ac:dyDescent="0.2">
      <c r="A1480" s="8"/>
      <c r="B1480" s="8" t="s">
        <v>520</v>
      </c>
      <c r="C1480" s="8" t="s">
        <v>514</v>
      </c>
      <c r="D1480" s="9">
        <v>41</v>
      </c>
      <c r="E1480" s="10" t="s">
        <v>28</v>
      </c>
      <c r="F1480" s="10" t="s">
        <v>402</v>
      </c>
      <c r="G1480" s="10" t="s">
        <v>402</v>
      </c>
      <c r="H1480" s="11">
        <v>0.55800000000000005</v>
      </c>
      <c r="I1480" s="9">
        <v>82</v>
      </c>
      <c r="J1480" s="9">
        <v>53</v>
      </c>
      <c r="K1480" s="9">
        <v>18</v>
      </c>
      <c r="L1480" s="9"/>
      <c r="M1480" s="9">
        <v>11</v>
      </c>
      <c r="N1480" s="9">
        <f t="shared" si="197"/>
        <v>117</v>
      </c>
      <c r="O1480" s="12">
        <f t="shared" si="198"/>
        <v>0.71341463414634143</v>
      </c>
      <c r="P1480" s="9" t="s">
        <v>30</v>
      </c>
      <c r="Q1480" s="9">
        <v>6</v>
      </c>
      <c r="R1480" s="9">
        <v>2</v>
      </c>
      <c r="S1480" s="9">
        <v>4</v>
      </c>
      <c r="T1480" s="9"/>
      <c r="U1480" s="9">
        <v>0.33300000000000002</v>
      </c>
      <c r="V1480" s="8"/>
      <c r="W1480" s="11">
        <v>0.55800000000000005</v>
      </c>
      <c r="X1480" s="8">
        <v>82</v>
      </c>
      <c r="Y1480" s="8">
        <v>49</v>
      </c>
      <c r="Z1480" s="8">
        <v>23</v>
      </c>
      <c r="AA1480" s="8">
        <v>0</v>
      </c>
      <c r="AB1480" s="8">
        <v>10</v>
      </c>
      <c r="AC1480" s="9">
        <f t="shared" si="195"/>
        <v>108</v>
      </c>
      <c r="AD1480" s="12">
        <f t="shared" si="196"/>
        <v>0.65853658536585369</v>
      </c>
      <c r="AE1480" s="9" t="s">
        <v>30</v>
      </c>
      <c r="AF1480" s="8">
        <v>13</v>
      </c>
      <c r="AG1480" s="8">
        <v>6</v>
      </c>
      <c r="AH1480" s="8">
        <v>7</v>
      </c>
      <c r="AI1480" s="8">
        <v>0</v>
      </c>
      <c r="AJ1480" s="8">
        <v>0.46200000000000002</v>
      </c>
      <c r="AK1480" s="13">
        <f t="shared" si="199"/>
        <v>0.62334878048780495</v>
      </c>
      <c r="AL1480" s="13">
        <f t="shared" si="200"/>
        <v>9.0065853658536477E-2</v>
      </c>
      <c r="AM1480" s="14">
        <f t="shared" si="201"/>
        <v>14.770799999999994</v>
      </c>
    </row>
    <row r="1481" spans="1:39" x14ac:dyDescent="0.2">
      <c r="A1481" s="8"/>
      <c r="B1481" s="8" t="s">
        <v>463</v>
      </c>
      <c r="C1481" s="8" t="s">
        <v>514</v>
      </c>
      <c r="D1481" s="9">
        <v>57</v>
      </c>
      <c r="E1481" s="10" t="s">
        <v>28</v>
      </c>
      <c r="F1481" s="10" t="s">
        <v>209</v>
      </c>
      <c r="G1481" s="10" t="s">
        <v>209</v>
      </c>
      <c r="H1481" s="11">
        <v>0.55800000000000005</v>
      </c>
      <c r="I1481" s="9">
        <v>82</v>
      </c>
      <c r="J1481" s="9">
        <v>41</v>
      </c>
      <c r="K1481" s="9">
        <v>31</v>
      </c>
      <c r="L1481" s="9"/>
      <c r="M1481" s="9">
        <v>10</v>
      </c>
      <c r="N1481" s="9">
        <f t="shared" si="197"/>
        <v>92</v>
      </c>
      <c r="O1481" s="12">
        <f t="shared" si="198"/>
        <v>0.56097560975609762</v>
      </c>
      <c r="P1481" s="9" t="s">
        <v>39</v>
      </c>
      <c r="Q1481" s="9">
        <v>4</v>
      </c>
      <c r="R1481" s="9">
        <v>0</v>
      </c>
      <c r="S1481" s="9">
        <v>4</v>
      </c>
      <c r="T1481" s="9"/>
      <c r="U1481" s="9">
        <v>0</v>
      </c>
      <c r="V1481" s="8"/>
      <c r="W1481" s="11">
        <v>0.55800000000000005</v>
      </c>
      <c r="X1481" s="8">
        <v>82</v>
      </c>
      <c r="Y1481" s="8">
        <v>33</v>
      </c>
      <c r="Z1481" s="8">
        <v>36</v>
      </c>
      <c r="AA1481" s="8">
        <v>0</v>
      </c>
      <c r="AB1481" s="8">
        <v>13</v>
      </c>
      <c r="AC1481" s="9">
        <f t="shared" si="195"/>
        <v>79</v>
      </c>
      <c r="AD1481" s="12">
        <f t="shared" si="196"/>
        <v>0.48170731707317072</v>
      </c>
      <c r="AE1481" s="9" t="s">
        <v>72</v>
      </c>
      <c r="AF1481" s="8"/>
      <c r="AG1481" s="8"/>
      <c r="AH1481" s="8"/>
      <c r="AI1481" s="8"/>
      <c r="AJ1481" s="8"/>
      <c r="AK1481" s="13">
        <f t="shared" si="199"/>
        <v>0.50840975609756101</v>
      </c>
      <c r="AL1481" s="13">
        <f t="shared" si="200"/>
        <v>5.256585365853661E-2</v>
      </c>
      <c r="AM1481" s="14">
        <f t="shared" si="201"/>
        <v>8.6207999999999885</v>
      </c>
    </row>
    <row r="1482" spans="1:39" x14ac:dyDescent="0.2">
      <c r="A1482" s="8"/>
      <c r="B1482" s="8" t="s">
        <v>407</v>
      </c>
      <c r="C1482" s="8" t="s">
        <v>514</v>
      </c>
      <c r="D1482" s="9">
        <v>52</v>
      </c>
      <c r="E1482" s="10" t="s">
        <v>28</v>
      </c>
      <c r="F1482" s="10" t="s">
        <v>411</v>
      </c>
      <c r="G1482" s="10" t="s">
        <v>411</v>
      </c>
      <c r="H1482" s="11">
        <v>0.55800000000000005</v>
      </c>
      <c r="I1482" s="9">
        <v>16</v>
      </c>
      <c r="J1482" s="9">
        <v>5</v>
      </c>
      <c r="K1482" s="9">
        <v>7</v>
      </c>
      <c r="L1482" s="9"/>
      <c r="M1482" s="9">
        <v>4</v>
      </c>
      <c r="N1482" s="9">
        <f t="shared" si="197"/>
        <v>14</v>
      </c>
      <c r="O1482" s="12">
        <f t="shared" si="198"/>
        <v>0.4375</v>
      </c>
      <c r="P1482" s="9" t="s">
        <v>72</v>
      </c>
      <c r="Q1482" s="9"/>
      <c r="R1482" s="9"/>
      <c r="S1482" s="9"/>
      <c r="T1482" s="9"/>
      <c r="U1482" s="9"/>
      <c r="V1482" s="8"/>
      <c r="W1482" s="11">
        <v>0.55800000000000005</v>
      </c>
      <c r="X1482" s="8">
        <v>82</v>
      </c>
      <c r="Y1482" s="8">
        <v>31</v>
      </c>
      <c r="Z1482" s="8">
        <v>42</v>
      </c>
      <c r="AA1482" s="8">
        <v>0</v>
      </c>
      <c r="AB1482" s="8">
        <v>9</v>
      </c>
      <c r="AC1482" s="9">
        <f t="shared" si="195"/>
        <v>71</v>
      </c>
      <c r="AD1482" s="12">
        <f t="shared" si="196"/>
        <v>0.43292682926829268</v>
      </c>
      <c r="AE1482" s="9" t="s">
        <v>72</v>
      </c>
      <c r="AF1482" s="8"/>
      <c r="AG1482" s="8"/>
      <c r="AH1482" s="8"/>
      <c r="AI1482" s="8"/>
      <c r="AJ1482" s="8"/>
      <c r="AK1482" s="13">
        <f t="shared" si="199"/>
        <v>0.47670243902439025</v>
      </c>
      <c r="AL1482" s="13">
        <f t="shared" si="200"/>
        <v>-3.9202439024390245E-2</v>
      </c>
      <c r="AM1482" s="14">
        <f t="shared" si="201"/>
        <v>-1.2544780487804879</v>
      </c>
    </row>
    <row r="1483" spans="1:39" x14ac:dyDescent="0.2">
      <c r="A1483" s="8"/>
      <c r="B1483" s="8" t="s">
        <v>521</v>
      </c>
      <c r="C1483" s="8" t="s">
        <v>514</v>
      </c>
      <c r="D1483" s="9">
        <v>44</v>
      </c>
      <c r="E1483" s="10" t="s">
        <v>28</v>
      </c>
      <c r="F1483" s="10" t="s">
        <v>411</v>
      </c>
      <c r="G1483" s="10" t="s">
        <v>411</v>
      </c>
      <c r="H1483" s="11">
        <v>0.55800000000000005</v>
      </c>
      <c r="I1483" s="9">
        <v>66</v>
      </c>
      <c r="J1483" s="9">
        <v>19</v>
      </c>
      <c r="K1483" s="9">
        <v>33</v>
      </c>
      <c r="L1483" s="9"/>
      <c r="M1483" s="9">
        <v>14</v>
      </c>
      <c r="N1483" s="9">
        <f t="shared" si="197"/>
        <v>52</v>
      </c>
      <c r="O1483" s="12">
        <f t="shared" si="198"/>
        <v>0.39393939393939392</v>
      </c>
      <c r="P1483" s="9" t="s">
        <v>72</v>
      </c>
      <c r="Q1483" s="9"/>
      <c r="R1483" s="9"/>
      <c r="S1483" s="9"/>
      <c r="T1483" s="9"/>
      <c r="U1483" s="9"/>
      <c r="V1483" s="8"/>
      <c r="W1483" s="11">
        <v>0.55800000000000005</v>
      </c>
      <c r="X1483" s="8">
        <v>82</v>
      </c>
      <c r="Y1483" s="8">
        <v>31</v>
      </c>
      <c r="Z1483" s="8">
        <v>42</v>
      </c>
      <c r="AA1483" s="8">
        <v>0</v>
      </c>
      <c r="AB1483" s="8">
        <v>9</v>
      </c>
      <c r="AC1483" s="9">
        <f t="shared" si="195"/>
        <v>71</v>
      </c>
      <c r="AD1483" s="12">
        <f t="shared" si="196"/>
        <v>0.43292682926829268</v>
      </c>
      <c r="AE1483" s="9" t="s">
        <v>72</v>
      </c>
      <c r="AF1483" s="8"/>
      <c r="AG1483" s="8"/>
      <c r="AH1483" s="8"/>
      <c r="AI1483" s="8"/>
      <c r="AJ1483" s="8"/>
      <c r="AK1483" s="13">
        <f t="shared" si="199"/>
        <v>0.47670243902439025</v>
      </c>
      <c r="AL1483" s="13">
        <f t="shared" si="200"/>
        <v>-8.2763045084996323E-2</v>
      </c>
      <c r="AM1483" s="14">
        <f t="shared" si="201"/>
        <v>-10.92472195121951</v>
      </c>
    </row>
    <row r="1484" spans="1:39" x14ac:dyDescent="0.2">
      <c r="A1484" s="8"/>
      <c r="B1484" s="8" t="s">
        <v>415</v>
      </c>
      <c r="C1484" s="8" t="s">
        <v>514</v>
      </c>
      <c r="D1484" s="9">
        <v>53</v>
      </c>
      <c r="E1484" s="10" t="s">
        <v>28</v>
      </c>
      <c r="F1484" s="10" t="s">
        <v>41</v>
      </c>
      <c r="G1484" s="10" t="s">
        <v>41</v>
      </c>
      <c r="H1484" s="11">
        <v>0.55800000000000005</v>
      </c>
      <c r="I1484" s="9">
        <v>82</v>
      </c>
      <c r="J1484" s="9">
        <v>34</v>
      </c>
      <c r="K1484" s="9">
        <v>35</v>
      </c>
      <c r="L1484" s="9"/>
      <c r="M1484" s="9">
        <v>13</v>
      </c>
      <c r="N1484" s="9">
        <f t="shared" si="197"/>
        <v>81</v>
      </c>
      <c r="O1484" s="12">
        <f t="shared" si="198"/>
        <v>0.49390243902439024</v>
      </c>
      <c r="P1484" s="9" t="s">
        <v>72</v>
      </c>
      <c r="Q1484" s="9"/>
      <c r="R1484" s="9"/>
      <c r="S1484" s="9"/>
      <c r="T1484" s="9"/>
      <c r="U1484" s="9"/>
      <c r="V1484" s="8"/>
      <c r="W1484" s="11">
        <v>0.55800000000000005</v>
      </c>
      <c r="X1484" s="8">
        <v>82</v>
      </c>
      <c r="Y1484" s="8">
        <v>36</v>
      </c>
      <c r="Z1484" s="8">
        <v>35</v>
      </c>
      <c r="AA1484" s="8">
        <v>0</v>
      </c>
      <c r="AB1484" s="8">
        <v>11</v>
      </c>
      <c r="AC1484" s="9">
        <f t="shared" si="195"/>
        <v>83</v>
      </c>
      <c r="AD1484" s="12">
        <f t="shared" si="196"/>
        <v>0.50609756097560976</v>
      </c>
      <c r="AE1484" s="9" t="s">
        <v>72</v>
      </c>
      <c r="AF1484" s="8"/>
      <c r="AG1484" s="8"/>
      <c r="AH1484" s="8"/>
      <c r="AI1484" s="8"/>
      <c r="AJ1484" s="8"/>
      <c r="AK1484" s="13">
        <f t="shared" si="199"/>
        <v>0.52426341463414639</v>
      </c>
      <c r="AL1484" s="13">
        <f t="shared" si="200"/>
        <v>-3.0360975609756147E-2</v>
      </c>
      <c r="AM1484" s="14">
        <f t="shared" si="201"/>
        <v>-4.9792000000000058</v>
      </c>
    </row>
    <row r="1485" spans="1:39" x14ac:dyDescent="0.2">
      <c r="A1485" s="8"/>
      <c r="B1485" s="8" t="s">
        <v>446</v>
      </c>
      <c r="C1485" s="8" t="s">
        <v>514</v>
      </c>
      <c r="D1485" s="9">
        <v>47</v>
      </c>
      <c r="E1485" s="10" t="s">
        <v>28</v>
      </c>
      <c r="F1485" s="10" t="s">
        <v>233</v>
      </c>
      <c r="G1485" s="10" t="s">
        <v>233</v>
      </c>
      <c r="H1485" s="11">
        <v>0.55800000000000005</v>
      </c>
      <c r="I1485" s="9">
        <v>82</v>
      </c>
      <c r="J1485" s="9">
        <v>45</v>
      </c>
      <c r="K1485" s="9">
        <v>27</v>
      </c>
      <c r="L1485" s="9"/>
      <c r="M1485" s="9">
        <v>10</v>
      </c>
      <c r="N1485" s="9">
        <f t="shared" si="197"/>
        <v>100</v>
      </c>
      <c r="O1485" s="12">
        <f t="shared" si="198"/>
        <v>0.6097560975609756</v>
      </c>
      <c r="P1485" s="9" t="s">
        <v>30</v>
      </c>
      <c r="Q1485" s="9">
        <v>10</v>
      </c>
      <c r="R1485" s="9">
        <v>6</v>
      </c>
      <c r="S1485" s="9">
        <v>4</v>
      </c>
      <c r="T1485" s="9"/>
      <c r="U1485" s="9">
        <v>0.6</v>
      </c>
      <c r="V1485" s="8"/>
      <c r="W1485" s="11">
        <v>0.55800000000000005</v>
      </c>
      <c r="X1485" s="8">
        <v>82</v>
      </c>
      <c r="Y1485" s="8">
        <v>39</v>
      </c>
      <c r="Z1485" s="8">
        <v>33</v>
      </c>
      <c r="AA1485" s="8">
        <v>0</v>
      </c>
      <c r="AB1485" s="8">
        <v>10</v>
      </c>
      <c r="AC1485" s="9">
        <f t="shared" si="195"/>
        <v>88</v>
      </c>
      <c r="AD1485" s="12">
        <f t="shared" si="196"/>
        <v>0.53658536585365857</v>
      </c>
      <c r="AE1485" s="9" t="s">
        <v>72</v>
      </c>
      <c r="AF1485" s="8"/>
      <c r="AG1485" s="8"/>
      <c r="AH1485" s="8"/>
      <c r="AI1485" s="8"/>
      <c r="AJ1485" s="8"/>
      <c r="AK1485" s="13">
        <f t="shared" si="199"/>
        <v>0.54408048780487805</v>
      </c>
      <c r="AL1485" s="13">
        <f t="shared" si="200"/>
        <v>6.5675609756097542E-2</v>
      </c>
      <c r="AM1485" s="14">
        <f t="shared" si="201"/>
        <v>10.770799999999994</v>
      </c>
    </row>
    <row r="1486" spans="1:39" x14ac:dyDescent="0.2">
      <c r="A1486" s="8"/>
      <c r="B1486" s="8" t="s">
        <v>513</v>
      </c>
      <c r="C1486" s="8" t="s">
        <v>514</v>
      </c>
      <c r="D1486" s="9">
        <v>54</v>
      </c>
      <c r="E1486" s="10" t="s">
        <v>28</v>
      </c>
      <c r="F1486" s="10" t="s">
        <v>267</v>
      </c>
      <c r="G1486" s="10" t="s">
        <v>267</v>
      </c>
      <c r="H1486" s="11">
        <v>0.55800000000000005</v>
      </c>
      <c r="I1486" s="9">
        <v>82</v>
      </c>
      <c r="J1486" s="9">
        <v>50</v>
      </c>
      <c r="K1486" s="9">
        <v>24</v>
      </c>
      <c r="L1486" s="9"/>
      <c r="M1486" s="9">
        <v>8</v>
      </c>
      <c r="N1486" s="9">
        <f t="shared" si="197"/>
        <v>108</v>
      </c>
      <c r="O1486" s="12">
        <f t="shared" si="198"/>
        <v>0.65853658536585369</v>
      </c>
      <c r="P1486" s="9" t="s">
        <v>30</v>
      </c>
      <c r="Q1486" s="9">
        <v>14</v>
      </c>
      <c r="R1486" s="9">
        <v>7</v>
      </c>
      <c r="S1486" s="9">
        <v>7</v>
      </c>
      <c r="T1486" s="9"/>
      <c r="U1486" s="9">
        <v>0.5</v>
      </c>
      <c r="V1486" s="8"/>
      <c r="W1486" s="11">
        <v>0.55800000000000005</v>
      </c>
      <c r="X1486" s="8">
        <v>82</v>
      </c>
      <c r="Y1486" s="8">
        <v>43</v>
      </c>
      <c r="Z1486" s="8">
        <v>31</v>
      </c>
      <c r="AA1486" s="8">
        <v>0</v>
      </c>
      <c r="AB1486" s="8">
        <v>8</v>
      </c>
      <c r="AC1486" s="9">
        <f t="shared" si="195"/>
        <v>94</v>
      </c>
      <c r="AD1486" s="12">
        <f t="shared" si="196"/>
        <v>0.57317073170731703</v>
      </c>
      <c r="AE1486" s="9" t="s">
        <v>30</v>
      </c>
      <c r="AF1486" s="8">
        <v>7</v>
      </c>
      <c r="AG1486" s="8">
        <v>3</v>
      </c>
      <c r="AH1486" s="8">
        <v>4</v>
      </c>
      <c r="AI1486" s="8">
        <v>0</v>
      </c>
      <c r="AJ1486" s="8">
        <v>0.42899999999999999</v>
      </c>
      <c r="AK1486" s="13">
        <f t="shared" si="199"/>
        <v>0.56786097560975612</v>
      </c>
      <c r="AL1486" s="13">
        <f t="shared" si="200"/>
        <v>9.0675609756097564E-2</v>
      </c>
      <c r="AM1486" s="14">
        <f t="shared" si="201"/>
        <v>14.870800000000003</v>
      </c>
    </row>
    <row r="1487" spans="1:39" x14ac:dyDescent="0.2">
      <c r="A1487" s="8"/>
      <c r="B1487" s="8" t="s">
        <v>501</v>
      </c>
      <c r="C1487" s="8" t="s">
        <v>522</v>
      </c>
      <c r="D1487" s="9">
        <v>53</v>
      </c>
      <c r="E1487" s="10" t="s">
        <v>28</v>
      </c>
      <c r="F1487" s="10" t="s">
        <v>416</v>
      </c>
      <c r="G1487" s="10" t="s">
        <v>416</v>
      </c>
      <c r="H1487" s="11">
        <v>0.55800000000000005</v>
      </c>
      <c r="I1487" s="9">
        <v>82</v>
      </c>
      <c r="J1487" s="9">
        <v>39</v>
      </c>
      <c r="K1487" s="9">
        <v>32</v>
      </c>
      <c r="L1487" s="9"/>
      <c r="M1487" s="9">
        <v>11</v>
      </c>
      <c r="N1487" s="9">
        <f t="shared" si="197"/>
        <v>89</v>
      </c>
      <c r="O1487" s="12">
        <f t="shared" si="198"/>
        <v>0.54268292682926833</v>
      </c>
      <c r="P1487" s="9" t="s">
        <v>35</v>
      </c>
      <c r="Q1487" s="9"/>
      <c r="R1487" s="9"/>
      <c r="S1487" s="9"/>
      <c r="T1487" s="9"/>
      <c r="U1487" s="9"/>
      <c r="V1487" s="8"/>
      <c r="W1487" s="11">
        <v>0.55800000000000005</v>
      </c>
      <c r="X1487" s="8">
        <v>82</v>
      </c>
      <c r="Y1487" s="8">
        <v>42</v>
      </c>
      <c r="Z1487" s="8">
        <v>33</v>
      </c>
      <c r="AA1487" s="8">
        <v>0</v>
      </c>
      <c r="AB1487" s="8">
        <v>7</v>
      </c>
      <c r="AC1487" s="9">
        <f t="shared" si="195"/>
        <v>91</v>
      </c>
      <c r="AD1487" s="12">
        <f t="shared" si="196"/>
        <v>0.55487804878048785</v>
      </c>
      <c r="AE1487" s="9" t="s">
        <v>43</v>
      </c>
      <c r="AF1487" s="8">
        <v>13</v>
      </c>
      <c r="AG1487" s="8">
        <v>7</v>
      </c>
      <c r="AH1487" s="8">
        <v>6</v>
      </c>
      <c r="AI1487" s="8">
        <v>0</v>
      </c>
      <c r="AJ1487" s="8">
        <v>0.53800000000000003</v>
      </c>
      <c r="AK1487" s="13">
        <f t="shared" si="199"/>
        <v>0.55597073170731715</v>
      </c>
      <c r="AL1487" s="13">
        <f t="shared" si="200"/>
        <v>-1.3287804878048814E-2</v>
      </c>
      <c r="AM1487" s="14">
        <f t="shared" si="201"/>
        <v>-2.1792000000000087</v>
      </c>
    </row>
    <row r="1488" spans="1:39" x14ac:dyDescent="0.2">
      <c r="A1488" s="8"/>
      <c r="B1488" s="8" t="s">
        <v>515</v>
      </c>
      <c r="C1488" s="8" t="s">
        <v>522</v>
      </c>
      <c r="D1488" s="9">
        <v>52</v>
      </c>
      <c r="E1488" s="10" t="s">
        <v>28</v>
      </c>
      <c r="F1488" s="10" t="s">
        <v>460</v>
      </c>
      <c r="G1488" s="10" t="s">
        <v>461</v>
      </c>
      <c r="H1488" s="11">
        <v>0.55800000000000005</v>
      </c>
      <c r="I1488" s="9">
        <v>82</v>
      </c>
      <c r="J1488" s="9">
        <v>35</v>
      </c>
      <c r="K1488" s="9">
        <v>34</v>
      </c>
      <c r="L1488" s="9"/>
      <c r="M1488" s="9">
        <v>13</v>
      </c>
      <c r="N1488" s="9">
        <f t="shared" si="197"/>
        <v>83</v>
      </c>
      <c r="O1488" s="12">
        <f t="shared" si="198"/>
        <v>0.50609756097560976</v>
      </c>
      <c r="P1488" s="9" t="s">
        <v>43</v>
      </c>
      <c r="Q1488" s="9"/>
      <c r="R1488" s="9"/>
      <c r="S1488" s="9"/>
      <c r="T1488" s="9"/>
      <c r="U1488" s="9"/>
      <c r="V1488" s="8"/>
      <c r="W1488" s="11">
        <v>0.55800000000000005</v>
      </c>
      <c r="X1488" s="8">
        <v>82</v>
      </c>
      <c r="Y1488" s="8">
        <v>35</v>
      </c>
      <c r="Z1488" s="8">
        <v>41</v>
      </c>
      <c r="AA1488" s="8">
        <v>0</v>
      </c>
      <c r="AB1488" s="8">
        <v>6</v>
      </c>
      <c r="AC1488" s="9">
        <f t="shared" si="195"/>
        <v>76</v>
      </c>
      <c r="AD1488" s="12">
        <f t="shared" si="196"/>
        <v>0.46341463414634149</v>
      </c>
      <c r="AE1488" s="9" t="s">
        <v>35</v>
      </c>
      <c r="AF1488" s="8"/>
      <c r="AG1488" s="8"/>
      <c r="AH1488" s="8"/>
      <c r="AI1488" s="8"/>
      <c r="AJ1488" s="8"/>
      <c r="AK1488" s="13">
        <f t="shared" si="199"/>
        <v>0.49651951219512197</v>
      </c>
      <c r="AL1488" s="13">
        <f t="shared" si="200"/>
        <v>9.5780487804877912E-3</v>
      </c>
      <c r="AM1488" s="14">
        <f t="shared" si="201"/>
        <v>1.5707999999999913</v>
      </c>
    </row>
    <row r="1489" spans="1:39" x14ac:dyDescent="0.2">
      <c r="A1489" s="8"/>
      <c r="B1489" s="8" t="s">
        <v>487</v>
      </c>
      <c r="C1489" s="8" t="s">
        <v>522</v>
      </c>
      <c r="D1489" s="9">
        <v>49</v>
      </c>
      <c r="E1489" s="10" t="s">
        <v>28</v>
      </c>
      <c r="F1489" s="10" t="s">
        <v>68</v>
      </c>
      <c r="G1489" s="10" t="s">
        <v>68</v>
      </c>
      <c r="H1489" s="11">
        <v>0.55800000000000005</v>
      </c>
      <c r="I1489" s="9">
        <v>82</v>
      </c>
      <c r="J1489" s="9">
        <v>39</v>
      </c>
      <c r="K1489" s="9">
        <v>30</v>
      </c>
      <c r="L1489" s="9"/>
      <c r="M1489" s="9">
        <v>13</v>
      </c>
      <c r="N1489" s="9">
        <f t="shared" si="197"/>
        <v>91</v>
      </c>
      <c r="O1489" s="12">
        <f t="shared" si="198"/>
        <v>0.55487804878048785</v>
      </c>
      <c r="P1489" s="9" t="s">
        <v>39</v>
      </c>
      <c r="Q1489" s="9">
        <v>13</v>
      </c>
      <c r="R1489" s="9">
        <v>7</v>
      </c>
      <c r="S1489" s="9">
        <v>6</v>
      </c>
      <c r="T1489" s="9"/>
      <c r="U1489" s="9">
        <v>0.53800000000000003</v>
      </c>
      <c r="V1489" s="8"/>
      <c r="W1489" s="11">
        <v>0.55800000000000005</v>
      </c>
      <c r="X1489" s="8">
        <v>82</v>
      </c>
      <c r="Y1489" s="8">
        <v>53</v>
      </c>
      <c r="Z1489" s="8">
        <v>19</v>
      </c>
      <c r="AA1489" s="8">
        <v>0</v>
      </c>
      <c r="AB1489" s="8">
        <v>10</v>
      </c>
      <c r="AC1489" s="9">
        <f t="shared" si="195"/>
        <v>116</v>
      </c>
      <c r="AD1489" s="12">
        <f t="shared" si="196"/>
        <v>0.70731707317073167</v>
      </c>
      <c r="AE1489" s="9" t="s">
        <v>30</v>
      </c>
      <c r="AF1489" s="8">
        <v>11</v>
      </c>
      <c r="AG1489" s="8">
        <v>7</v>
      </c>
      <c r="AH1489" s="8">
        <v>4</v>
      </c>
      <c r="AI1489" s="8">
        <v>0</v>
      </c>
      <c r="AJ1489" s="8">
        <v>0.63600000000000001</v>
      </c>
      <c r="AK1489" s="13">
        <f t="shared" si="199"/>
        <v>0.6550560975609756</v>
      </c>
      <c r="AL1489" s="13">
        <f t="shared" si="200"/>
        <v>-0.10017804878048775</v>
      </c>
      <c r="AM1489" s="14">
        <f t="shared" si="201"/>
        <v>-16.429199999999994</v>
      </c>
    </row>
    <row r="1490" spans="1:39" x14ac:dyDescent="0.2">
      <c r="A1490" s="8"/>
      <c r="B1490" s="8" t="s">
        <v>445</v>
      </c>
      <c r="C1490" s="8" t="s">
        <v>522</v>
      </c>
      <c r="D1490" s="9">
        <v>49</v>
      </c>
      <c r="E1490" s="10" t="s">
        <v>28</v>
      </c>
      <c r="F1490" s="10" t="s">
        <v>225</v>
      </c>
      <c r="G1490" s="10" t="s">
        <v>225</v>
      </c>
      <c r="H1490" s="11">
        <v>0.55800000000000005</v>
      </c>
      <c r="I1490" s="9">
        <v>82</v>
      </c>
      <c r="J1490" s="9">
        <v>45</v>
      </c>
      <c r="K1490" s="9">
        <v>27</v>
      </c>
      <c r="L1490" s="9"/>
      <c r="M1490" s="9">
        <v>10</v>
      </c>
      <c r="N1490" s="9">
        <f t="shared" si="197"/>
        <v>100</v>
      </c>
      <c r="O1490" s="12">
        <f t="shared" si="198"/>
        <v>0.6097560975609756</v>
      </c>
      <c r="P1490" s="9" t="s">
        <v>30</v>
      </c>
      <c r="Q1490" s="9">
        <v>6</v>
      </c>
      <c r="R1490" s="9">
        <v>2</v>
      </c>
      <c r="S1490" s="9">
        <v>4</v>
      </c>
      <c r="T1490" s="9"/>
      <c r="U1490" s="9">
        <v>0.33300000000000002</v>
      </c>
      <c r="V1490" s="8"/>
      <c r="W1490" s="11">
        <v>0.55800000000000005</v>
      </c>
      <c r="X1490" s="8">
        <v>82</v>
      </c>
      <c r="Y1490" s="8">
        <v>41</v>
      </c>
      <c r="Z1490" s="8">
        <v>32</v>
      </c>
      <c r="AA1490" s="8">
        <v>0</v>
      </c>
      <c r="AB1490" s="8">
        <v>9</v>
      </c>
      <c r="AC1490" s="9">
        <f t="shared" si="195"/>
        <v>91</v>
      </c>
      <c r="AD1490" s="12">
        <f t="shared" si="196"/>
        <v>0.55487804878048785</v>
      </c>
      <c r="AE1490" s="9" t="s">
        <v>39</v>
      </c>
      <c r="AF1490" s="8"/>
      <c r="AG1490" s="8"/>
      <c r="AH1490" s="8"/>
      <c r="AI1490" s="8"/>
      <c r="AJ1490" s="8"/>
      <c r="AK1490" s="13">
        <f t="shared" si="199"/>
        <v>0.55597073170731715</v>
      </c>
      <c r="AL1490" s="13">
        <f t="shared" si="200"/>
        <v>5.3785365853658451E-2</v>
      </c>
      <c r="AM1490" s="14">
        <f t="shared" si="201"/>
        <v>8.8207999999999913</v>
      </c>
    </row>
    <row r="1491" spans="1:39" x14ac:dyDescent="0.2">
      <c r="A1491" s="8"/>
      <c r="B1491" s="8" t="s">
        <v>432</v>
      </c>
      <c r="C1491" s="8" t="s">
        <v>522</v>
      </c>
      <c r="D1491" s="9">
        <v>43</v>
      </c>
      <c r="E1491" s="10" t="s">
        <v>28</v>
      </c>
      <c r="F1491" s="10" t="s">
        <v>305</v>
      </c>
      <c r="G1491" s="10" t="s">
        <v>305</v>
      </c>
      <c r="H1491" s="11">
        <v>0.55800000000000005</v>
      </c>
      <c r="I1491" s="9">
        <v>82</v>
      </c>
      <c r="J1491" s="9">
        <v>35</v>
      </c>
      <c r="K1491" s="9">
        <v>37</v>
      </c>
      <c r="L1491" s="9"/>
      <c r="M1491" s="9">
        <v>10</v>
      </c>
      <c r="N1491" s="9">
        <f t="shared" si="197"/>
        <v>80</v>
      </c>
      <c r="O1491" s="12">
        <f t="shared" si="198"/>
        <v>0.48780487804878048</v>
      </c>
      <c r="P1491" s="9" t="s">
        <v>39</v>
      </c>
      <c r="Q1491" s="9"/>
      <c r="R1491" s="9"/>
      <c r="S1491" s="9"/>
      <c r="T1491" s="9"/>
      <c r="U1491" s="9"/>
      <c r="V1491" s="8"/>
      <c r="W1491" s="11">
        <v>0.55800000000000005</v>
      </c>
      <c r="X1491" s="8">
        <v>82</v>
      </c>
      <c r="Y1491" s="8">
        <v>45</v>
      </c>
      <c r="Z1491" s="8">
        <v>30</v>
      </c>
      <c r="AA1491" s="8">
        <v>0</v>
      </c>
      <c r="AB1491" s="8">
        <v>7</v>
      </c>
      <c r="AC1491" s="9">
        <f t="shared" si="195"/>
        <v>97</v>
      </c>
      <c r="AD1491" s="12">
        <f t="shared" si="196"/>
        <v>0.59146341463414631</v>
      </c>
      <c r="AE1491" s="9" t="s">
        <v>43</v>
      </c>
      <c r="AF1491" s="8">
        <v>18</v>
      </c>
      <c r="AG1491" s="8">
        <v>8</v>
      </c>
      <c r="AH1491" s="8">
        <v>10</v>
      </c>
      <c r="AI1491" s="8">
        <v>0</v>
      </c>
      <c r="AJ1491" s="8">
        <v>0.44400000000000001</v>
      </c>
      <c r="AK1491" s="13">
        <f t="shared" si="199"/>
        <v>0.5797512195121951</v>
      </c>
      <c r="AL1491" s="13">
        <f t="shared" si="200"/>
        <v>-9.1946341463414627E-2</v>
      </c>
      <c r="AM1491" s="14">
        <f t="shared" si="201"/>
        <v>-15.0792</v>
      </c>
    </row>
    <row r="1492" spans="1:39" x14ac:dyDescent="0.2">
      <c r="A1492" s="8"/>
      <c r="B1492" s="8" t="s">
        <v>523</v>
      </c>
      <c r="C1492" s="8" t="s">
        <v>522</v>
      </c>
      <c r="D1492" s="9">
        <v>54</v>
      </c>
      <c r="E1492" s="10" t="s">
        <v>28</v>
      </c>
      <c r="F1492" s="10" t="s">
        <v>468</v>
      </c>
      <c r="G1492" s="10" t="s">
        <v>468</v>
      </c>
      <c r="H1492" s="11">
        <v>0.55800000000000005</v>
      </c>
      <c r="I1492" s="9">
        <v>24</v>
      </c>
      <c r="J1492" s="9">
        <v>10</v>
      </c>
      <c r="K1492" s="9">
        <v>8</v>
      </c>
      <c r="L1492" s="9"/>
      <c r="M1492" s="9">
        <v>6</v>
      </c>
      <c r="N1492" s="9">
        <f t="shared" si="197"/>
        <v>26</v>
      </c>
      <c r="O1492" s="12">
        <f t="shared" si="198"/>
        <v>0.54166666666666663</v>
      </c>
      <c r="P1492" s="9" t="s">
        <v>72</v>
      </c>
      <c r="Q1492" s="9"/>
      <c r="R1492" s="9"/>
      <c r="S1492" s="9"/>
      <c r="T1492" s="9"/>
      <c r="U1492" s="9"/>
      <c r="V1492" s="8"/>
      <c r="W1492" s="11">
        <v>0.55800000000000005</v>
      </c>
      <c r="X1492" s="8">
        <v>82</v>
      </c>
      <c r="Y1492" s="8">
        <v>41</v>
      </c>
      <c r="Z1492" s="8">
        <v>31</v>
      </c>
      <c r="AA1492" s="8">
        <v>0</v>
      </c>
      <c r="AB1492" s="8">
        <v>10</v>
      </c>
      <c r="AC1492" s="9">
        <f t="shared" si="195"/>
        <v>92</v>
      </c>
      <c r="AD1492" s="12">
        <f t="shared" si="196"/>
        <v>0.56097560975609762</v>
      </c>
      <c r="AE1492" s="9" t="s">
        <v>35</v>
      </c>
      <c r="AF1492" s="8">
        <v>4</v>
      </c>
      <c r="AG1492" s="8">
        <v>0</v>
      </c>
      <c r="AH1492" s="8">
        <v>4</v>
      </c>
      <c r="AI1492" s="8">
        <v>0</v>
      </c>
      <c r="AJ1492" s="8">
        <v>0</v>
      </c>
      <c r="AK1492" s="13">
        <f t="shared" si="199"/>
        <v>0.55993414634146343</v>
      </c>
      <c r="AL1492" s="13">
        <f t="shared" si="200"/>
        <v>-1.8267479674796805E-2</v>
      </c>
      <c r="AM1492" s="14">
        <f t="shared" si="201"/>
        <v>-0.87683902439024308</v>
      </c>
    </row>
    <row r="1493" spans="1:39" x14ac:dyDescent="0.2">
      <c r="A1493" s="8"/>
      <c r="B1493" s="8" t="s">
        <v>429</v>
      </c>
      <c r="C1493" s="8" t="s">
        <v>522</v>
      </c>
      <c r="D1493" s="9"/>
      <c r="E1493" s="10" t="s">
        <v>28</v>
      </c>
      <c r="F1493" s="10" t="s">
        <v>468</v>
      </c>
      <c r="G1493" s="10" t="s">
        <v>468</v>
      </c>
      <c r="H1493" s="11">
        <v>0.55800000000000005</v>
      </c>
      <c r="I1493" s="9">
        <v>58</v>
      </c>
      <c r="J1493" s="9">
        <v>22</v>
      </c>
      <c r="K1493" s="9">
        <v>27</v>
      </c>
      <c r="L1493" s="9"/>
      <c r="M1493" s="9">
        <v>9</v>
      </c>
      <c r="N1493" s="9">
        <f t="shared" si="197"/>
        <v>53</v>
      </c>
      <c r="O1493" s="12">
        <f t="shared" si="198"/>
        <v>0.45689655172413796</v>
      </c>
      <c r="P1493" s="9" t="s">
        <v>72</v>
      </c>
      <c r="Q1493" s="9"/>
      <c r="R1493" s="9"/>
      <c r="S1493" s="9"/>
      <c r="T1493" s="9"/>
      <c r="U1493" s="9"/>
      <c r="V1493" s="8"/>
      <c r="W1493" s="11">
        <v>0.55800000000000005</v>
      </c>
      <c r="X1493" s="8">
        <v>82</v>
      </c>
      <c r="Y1493" s="8">
        <v>41</v>
      </c>
      <c r="Z1493" s="8">
        <v>31</v>
      </c>
      <c r="AA1493" s="8">
        <v>0</v>
      </c>
      <c r="AB1493" s="8">
        <v>10</v>
      </c>
      <c r="AC1493" s="9">
        <f t="shared" si="195"/>
        <v>92</v>
      </c>
      <c r="AD1493" s="12">
        <f t="shared" si="196"/>
        <v>0.56097560975609762</v>
      </c>
      <c r="AE1493" s="9" t="s">
        <v>35</v>
      </c>
      <c r="AF1493" s="8">
        <v>4</v>
      </c>
      <c r="AG1493" s="8">
        <v>0</v>
      </c>
      <c r="AH1493" s="8">
        <v>4</v>
      </c>
      <c r="AI1493" s="8">
        <v>0</v>
      </c>
      <c r="AJ1493" s="8">
        <v>0</v>
      </c>
      <c r="AK1493" s="13">
        <f t="shared" si="199"/>
        <v>0.55993414634146343</v>
      </c>
      <c r="AL1493" s="13">
        <f t="shared" si="200"/>
        <v>-0.10303759461732548</v>
      </c>
      <c r="AM1493" s="14">
        <f t="shared" si="201"/>
        <v>-11.952360975609764</v>
      </c>
    </row>
    <row r="1494" spans="1:39" x14ac:dyDescent="0.2">
      <c r="A1494" s="8"/>
      <c r="B1494" s="8" t="s">
        <v>512</v>
      </c>
      <c r="C1494" s="8" t="s">
        <v>522</v>
      </c>
      <c r="D1494" s="9">
        <v>47</v>
      </c>
      <c r="E1494" s="10" t="s">
        <v>28</v>
      </c>
      <c r="F1494" s="10" t="s">
        <v>240</v>
      </c>
      <c r="G1494" s="10" t="s">
        <v>240</v>
      </c>
      <c r="H1494" s="11">
        <v>0.55800000000000005</v>
      </c>
      <c r="I1494" s="9">
        <v>82</v>
      </c>
      <c r="J1494" s="9">
        <v>40</v>
      </c>
      <c r="K1494" s="9">
        <v>32</v>
      </c>
      <c r="L1494" s="9"/>
      <c r="M1494" s="9">
        <v>10</v>
      </c>
      <c r="N1494" s="9">
        <f t="shared" si="197"/>
        <v>90</v>
      </c>
      <c r="O1494" s="12">
        <f t="shared" si="198"/>
        <v>0.54878048780487809</v>
      </c>
      <c r="P1494" s="9" t="s">
        <v>39</v>
      </c>
      <c r="Q1494" s="9"/>
      <c r="R1494" s="9"/>
      <c r="S1494" s="9"/>
      <c r="T1494" s="9"/>
      <c r="U1494" s="9"/>
      <c r="V1494" s="8"/>
      <c r="W1494" s="11">
        <v>0.55800000000000005</v>
      </c>
      <c r="X1494" s="8">
        <v>82</v>
      </c>
      <c r="Y1494" s="8">
        <v>46</v>
      </c>
      <c r="Z1494" s="8">
        <v>30</v>
      </c>
      <c r="AA1494" s="8">
        <v>0</v>
      </c>
      <c r="AB1494" s="8">
        <v>6</v>
      </c>
      <c r="AC1494" s="9">
        <f t="shared" si="195"/>
        <v>98</v>
      </c>
      <c r="AD1494" s="12">
        <f t="shared" si="196"/>
        <v>0.59756097560975607</v>
      </c>
      <c r="AE1494" s="9" t="s">
        <v>43</v>
      </c>
      <c r="AF1494" s="8">
        <v>6</v>
      </c>
      <c r="AG1494" s="8">
        <v>2</v>
      </c>
      <c r="AH1494" s="8">
        <v>4</v>
      </c>
      <c r="AI1494" s="8">
        <v>0</v>
      </c>
      <c r="AJ1494" s="8">
        <v>0.33300000000000002</v>
      </c>
      <c r="AK1494" s="13">
        <f t="shared" si="199"/>
        <v>0.5837146341463415</v>
      </c>
      <c r="AL1494" s="13">
        <f t="shared" si="200"/>
        <v>-3.4934146341463412E-2</v>
      </c>
      <c r="AM1494" s="14">
        <f t="shared" si="201"/>
        <v>-5.7292000000000058</v>
      </c>
    </row>
    <row r="1495" spans="1:39" x14ac:dyDescent="0.2">
      <c r="A1495" s="8"/>
      <c r="B1495" s="8" t="s">
        <v>442</v>
      </c>
      <c r="C1495" s="8" t="s">
        <v>522</v>
      </c>
      <c r="D1495" s="9">
        <v>51</v>
      </c>
      <c r="E1495" s="10" t="s">
        <v>28</v>
      </c>
      <c r="F1495" s="10" t="s">
        <v>84</v>
      </c>
      <c r="G1495" s="10" t="s">
        <v>84</v>
      </c>
      <c r="H1495" s="11">
        <v>0.55800000000000005</v>
      </c>
      <c r="I1495" s="9">
        <v>82</v>
      </c>
      <c r="J1495" s="9">
        <v>52</v>
      </c>
      <c r="K1495" s="9">
        <v>22</v>
      </c>
      <c r="L1495" s="9"/>
      <c r="M1495" s="9">
        <v>8</v>
      </c>
      <c r="N1495" s="9">
        <f t="shared" si="197"/>
        <v>112</v>
      </c>
      <c r="O1495" s="12">
        <f t="shared" si="198"/>
        <v>0.68292682926829273</v>
      </c>
      <c r="P1495" s="9" t="s">
        <v>30</v>
      </c>
      <c r="Q1495" s="9">
        <v>22</v>
      </c>
      <c r="R1495" s="9">
        <v>16</v>
      </c>
      <c r="S1495" s="9">
        <v>6</v>
      </c>
      <c r="T1495" s="9"/>
      <c r="U1495" s="9">
        <v>0.72699999999999998</v>
      </c>
      <c r="V1495" s="8" t="s">
        <v>44</v>
      </c>
      <c r="W1495" s="11">
        <v>0.55800000000000005</v>
      </c>
      <c r="X1495" s="8">
        <v>82</v>
      </c>
      <c r="Y1495" s="8">
        <v>46</v>
      </c>
      <c r="Z1495" s="8">
        <v>24</v>
      </c>
      <c r="AA1495" s="8">
        <v>0</v>
      </c>
      <c r="AB1495" s="8">
        <v>12</v>
      </c>
      <c r="AC1495" s="9">
        <f t="shared" si="195"/>
        <v>104</v>
      </c>
      <c r="AD1495" s="12">
        <f t="shared" si="196"/>
        <v>0.63414634146341464</v>
      </c>
      <c r="AE1495" s="9" t="s">
        <v>43</v>
      </c>
      <c r="AF1495" s="8">
        <v>17</v>
      </c>
      <c r="AG1495" s="8">
        <v>9</v>
      </c>
      <c r="AH1495" s="8">
        <v>8</v>
      </c>
      <c r="AI1495" s="8">
        <v>0</v>
      </c>
      <c r="AJ1495" s="8">
        <v>0.52900000000000003</v>
      </c>
      <c r="AK1495" s="13">
        <f t="shared" si="199"/>
        <v>0.60749512195121957</v>
      </c>
      <c r="AL1495" s="13">
        <f t="shared" si="200"/>
        <v>7.543170731707316E-2</v>
      </c>
      <c r="AM1495" s="14">
        <f t="shared" si="201"/>
        <v>12.370799999999988</v>
      </c>
    </row>
    <row r="1496" spans="1:39" x14ac:dyDescent="0.2">
      <c r="A1496" s="8"/>
      <c r="B1496" s="8" t="s">
        <v>524</v>
      </c>
      <c r="C1496" s="8" t="s">
        <v>522</v>
      </c>
      <c r="D1496" s="9">
        <v>40</v>
      </c>
      <c r="E1496" s="10" t="s">
        <v>28</v>
      </c>
      <c r="F1496" s="10" t="s">
        <v>308</v>
      </c>
      <c r="G1496" s="10" t="s">
        <v>308</v>
      </c>
      <c r="H1496" s="11">
        <v>0.55800000000000005</v>
      </c>
      <c r="I1496" s="9">
        <v>82</v>
      </c>
      <c r="J1496" s="9">
        <v>43</v>
      </c>
      <c r="K1496" s="9">
        <v>30</v>
      </c>
      <c r="L1496" s="9"/>
      <c r="M1496" s="9">
        <v>9</v>
      </c>
      <c r="N1496" s="9">
        <f t="shared" si="197"/>
        <v>95</v>
      </c>
      <c r="O1496" s="12">
        <f t="shared" si="198"/>
        <v>0.57926829268292679</v>
      </c>
      <c r="P1496" s="9" t="s">
        <v>43</v>
      </c>
      <c r="Q1496" s="9">
        <v>6</v>
      </c>
      <c r="R1496" s="9">
        <v>2</v>
      </c>
      <c r="S1496" s="9">
        <v>4</v>
      </c>
      <c r="T1496" s="9"/>
      <c r="U1496" s="9">
        <v>0.33300000000000002</v>
      </c>
      <c r="V1496" s="8"/>
      <c r="W1496" s="11">
        <v>0.55800000000000005</v>
      </c>
      <c r="X1496" s="8">
        <v>82</v>
      </c>
      <c r="Y1496" s="8">
        <v>32</v>
      </c>
      <c r="Z1496" s="8">
        <v>45</v>
      </c>
      <c r="AA1496" s="8">
        <v>0</v>
      </c>
      <c r="AB1496" s="8">
        <v>5</v>
      </c>
      <c r="AC1496" s="9">
        <f t="shared" si="195"/>
        <v>69</v>
      </c>
      <c r="AD1496" s="12">
        <f t="shared" si="196"/>
        <v>0.42073170731707316</v>
      </c>
      <c r="AE1496" s="9" t="s">
        <v>72</v>
      </c>
      <c r="AF1496" s="8"/>
      <c r="AG1496" s="8"/>
      <c r="AH1496" s="8"/>
      <c r="AI1496" s="8"/>
      <c r="AJ1496" s="8"/>
      <c r="AK1496" s="13">
        <f t="shared" si="199"/>
        <v>0.46877560975609756</v>
      </c>
      <c r="AL1496" s="13">
        <f t="shared" si="200"/>
        <v>0.11049268292682923</v>
      </c>
      <c r="AM1496" s="14">
        <f t="shared" si="201"/>
        <v>18.120800000000003</v>
      </c>
    </row>
    <row r="1497" spans="1:39" x14ac:dyDescent="0.2">
      <c r="A1497" s="8"/>
      <c r="B1497" s="8" t="s">
        <v>424</v>
      </c>
      <c r="C1497" s="8" t="s">
        <v>522</v>
      </c>
      <c r="D1497" s="9">
        <v>48</v>
      </c>
      <c r="E1497" s="10" t="s">
        <v>28</v>
      </c>
      <c r="F1497" s="10" t="s">
        <v>201</v>
      </c>
      <c r="G1497" s="10" t="s">
        <v>201</v>
      </c>
      <c r="H1497" s="11">
        <v>0.55800000000000005</v>
      </c>
      <c r="I1497" s="9">
        <v>82</v>
      </c>
      <c r="J1497" s="9">
        <v>37</v>
      </c>
      <c r="K1497" s="9">
        <v>31</v>
      </c>
      <c r="L1497" s="9"/>
      <c r="M1497" s="9">
        <v>14</v>
      </c>
      <c r="N1497" s="9">
        <f t="shared" si="197"/>
        <v>88</v>
      </c>
      <c r="O1497" s="12">
        <f t="shared" si="198"/>
        <v>0.53658536585365857</v>
      </c>
      <c r="P1497" s="9" t="s">
        <v>72</v>
      </c>
      <c r="Q1497" s="9"/>
      <c r="R1497" s="9"/>
      <c r="S1497" s="9"/>
      <c r="T1497" s="9"/>
      <c r="U1497" s="9"/>
      <c r="V1497" s="8"/>
      <c r="W1497" s="11">
        <v>0.55800000000000005</v>
      </c>
      <c r="X1497" s="8">
        <v>82</v>
      </c>
      <c r="Y1497" s="8">
        <v>36</v>
      </c>
      <c r="Z1497" s="8">
        <v>35</v>
      </c>
      <c r="AA1497" s="8">
        <v>0</v>
      </c>
      <c r="AB1497" s="8">
        <v>11</v>
      </c>
      <c r="AC1497" s="9">
        <f t="shared" si="195"/>
        <v>83</v>
      </c>
      <c r="AD1497" s="12">
        <f t="shared" si="196"/>
        <v>0.50609756097560976</v>
      </c>
      <c r="AE1497" s="9" t="s">
        <v>39</v>
      </c>
      <c r="AF1497" s="8"/>
      <c r="AG1497" s="8"/>
      <c r="AH1497" s="8"/>
      <c r="AI1497" s="8"/>
      <c r="AJ1497" s="8"/>
      <c r="AK1497" s="13">
        <f t="shared" si="199"/>
        <v>0.52426341463414639</v>
      </c>
      <c r="AL1497" s="13">
        <f t="shared" si="200"/>
        <v>1.2321951219512184E-2</v>
      </c>
      <c r="AM1497" s="14">
        <f t="shared" si="201"/>
        <v>2.0207999999999942</v>
      </c>
    </row>
    <row r="1498" spans="1:39" x14ac:dyDescent="0.2">
      <c r="A1498" s="8"/>
      <c r="B1498" s="8" t="s">
        <v>486</v>
      </c>
      <c r="C1498" s="8" t="s">
        <v>522</v>
      </c>
      <c r="D1498" s="9">
        <v>46</v>
      </c>
      <c r="E1498" s="10" t="s">
        <v>28</v>
      </c>
      <c r="F1498" s="10" t="s">
        <v>87</v>
      </c>
      <c r="G1498" s="10" t="s">
        <v>87</v>
      </c>
      <c r="H1498" s="11">
        <v>0.55800000000000005</v>
      </c>
      <c r="I1498" s="9">
        <v>82</v>
      </c>
      <c r="J1498" s="9">
        <v>44</v>
      </c>
      <c r="K1498" s="9">
        <v>24</v>
      </c>
      <c r="L1498" s="9"/>
      <c r="M1498" s="9">
        <v>14</v>
      </c>
      <c r="N1498" s="9">
        <f t="shared" si="197"/>
        <v>102</v>
      </c>
      <c r="O1498" s="12">
        <f t="shared" si="198"/>
        <v>0.62195121951219512</v>
      </c>
      <c r="P1498" s="9" t="s">
        <v>43</v>
      </c>
      <c r="Q1498" s="9">
        <v>12</v>
      </c>
      <c r="R1498" s="9">
        <v>5</v>
      </c>
      <c r="S1498" s="9">
        <v>7</v>
      </c>
      <c r="T1498" s="9"/>
      <c r="U1498" s="9">
        <v>0.41699999999999998</v>
      </c>
      <c r="V1498" s="8"/>
      <c r="W1498" s="11">
        <v>0.55800000000000005</v>
      </c>
      <c r="X1498" s="8">
        <v>82</v>
      </c>
      <c r="Y1498" s="8">
        <v>51</v>
      </c>
      <c r="Z1498" s="8">
        <v>21</v>
      </c>
      <c r="AA1498" s="8">
        <v>0</v>
      </c>
      <c r="AB1498" s="8">
        <v>10</v>
      </c>
      <c r="AC1498" s="9">
        <f t="shared" si="195"/>
        <v>112</v>
      </c>
      <c r="AD1498" s="12">
        <f t="shared" si="196"/>
        <v>0.68292682926829273</v>
      </c>
      <c r="AE1498" s="9" t="s">
        <v>30</v>
      </c>
      <c r="AF1498" s="8">
        <v>22</v>
      </c>
      <c r="AG1498" s="8">
        <v>15</v>
      </c>
      <c r="AH1498" s="8">
        <v>7</v>
      </c>
      <c r="AI1498" s="8">
        <v>0</v>
      </c>
      <c r="AJ1498" s="8">
        <v>0.68200000000000005</v>
      </c>
      <c r="AK1498" s="13">
        <f t="shared" si="199"/>
        <v>0.63920243902439033</v>
      </c>
      <c r="AL1498" s="13">
        <f t="shared" si="200"/>
        <v>-1.7251219512195215E-2</v>
      </c>
      <c r="AM1498" s="14">
        <f t="shared" si="201"/>
        <v>-2.8292000000000144</v>
      </c>
    </row>
    <row r="1499" spans="1:39" x14ac:dyDescent="0.2">
      <c r="A1499" s="8"/>
      <c r="B1499" s="8" t="s">
        <v>296</v>
      </c>
      <c r="C1499" s="8" t="s">
        <v>522</v>
      </c>
      <c r="D1499" s="9">
        <v>67</v>
      </c>
      <c r="E1499" s="10" t="s">
        <v>28</v>
      </c>
      <c r="F1499" s="10" t="s">
        <v>303</v>
      </c>
      <c r="G1499" s="10" t="s">
        <v>303</v>
      </c>
      <c r="H1499" s="11">
        <v>0.55800000000000005</v>
      </c>
      <c r="I1499" s="9">
        <v>82</v>
      </c>
      <c r="J1499" s="9">
        <v>27</v>
      </c>
      <c r="K1499" s="9">
        <v>47</v>
      </c>
      <c r="L1499" s="9"/>
      <c r="M1499" s="9">
        <v>8</v>
      </c>
      <c r="N1499" s="9">
        <f t="shared" si="197"/>
        <v>62</v>
      </c>
      <c r="O1499" s="12">
        <f t="shared" si="198"/>
        <v>0.37804878048780488</v>
      </c>
      <c r="P1499" s="9" t="s">
        <v>72</v>
      </c>
      <c r="Q1499" s="9"/>
      <c r="R1499" s="9"/>
      <c r="S1499" s="9"/>
      <c r="T1499" s="9"/>
      <c r="U1499" s="9"/>
      <c r="V1499" s="8"/>
      <c r="W1499" s="11">
        <v>0.55800000000000005</v>
      </c>
      <c r="X1499" s="8">
        <v>82</v>
      </c>
      <c r="Y1499" s="8">
        <v>38</v>
      </c>
      <c r="Z1499" s="8">
        <v>35</v>
      </c>
      <c r="AA1499" s="8">
        <v>0</v>
      </c>
      <c r="AB1499" s="8">
        <v>9</v>
      </c>
      <c r="AC1499" s="9">
        <f t="shared" si="195"/>
        <v>85</v>
      </c>
      <c r="AD1499" s="12">
        <f t="shared" si="196"/>
        <v>0.51829268292682928</v>
      </c>
      <c r="AE1499" s="9" t="s">
        <v>35</v>
      </c>
      <c r="AF1499" s="8"/>
      <c r="AG1499" s="8"/>
      <c r="AH1499" s="8"/>
      <c r="AI1499" s="8"/>
      <c r="AJ1499" s="8"/>
      <c r="AK1499" s="13">
        <f t="shared" si="199"/>
        <v>0.53219024390243908</v>
      </c>
      <c r="AL1499" s="13">
        <f t="shared" si="200"/>
        <v>-0.15414146341463419</v>
      </c>
      <c r="AM1499" s="14">
        <f t="shared" si="201"/>
        <v>-25.279200000000003</v>
      </c>
    </row>
    <row r="1500" spans="1:39" x14ac:dyDescent="0.2">
      <c r="A1500" s="8"/>
      <c r="B1500" s="8" t="s">
        <v>516</v>
      </c>
      <c r="C1500" s="8" t="s">
        <v>522</v>
      </c>
      <c r="D1500" s="9">
        <v>41</v>
      </c>
      <c r="E1500" s="10" t="s">
        <v>28</v>
      </c>
      <c r="F1500" s="10" t="s">
        <v>413</v>
      </c>
      <c r="G1500" s="10" t="s">
        <v>413</v>
      </c>
      <c r="H1500" s="11">
        <v>0.55800000000000005</v>
      </c>
      <c r="I1500" s="9">
        <v>82</v>
      </c>
      <c r="J1500" s="9">
        <v>32</v>
      </c>
      <c r="K1500" s="9">
        <v>37</v>
      </c>
      <c r="L1500" s="9"/>
      <c r="M1500" s="9">
        <v>13</v>
      </c>
      <c r="N1500" s="9">
        <f t="shared" si="197"/>
        <v>77</v>
      </c>
      <c r="O1500" s="12">
        <f t="shared" si="198"/>
        <v>0.46951219512195119</v>
      </c>
      <c r="P1500" s="9" t="s">
        <v>72</v>
      </c>
      <c r="Q1500" s="9"/>
      <c r="R1500" s="9"/>
      <c r="S1500" s="9"/>
      <c r="T1500" s="9"/>
      <c r="U1500" s="9"/>
      <c r="V1500" s="8"/>
      <c r="W1500" s="11">
        <v>0.55800000000000005</v>
      </c>
      <c r="X1500" s="8">
        <v>82</v>
      </c>
      <c r="Y1500" s="8">
        <v>41</v>
      </c>
      <c r="Z1500" s="8">
        <v>30</v>
      </c>
      <c r="AA1500" s="8">
        <v>0</v>
      </c>
      <c r="AB1500" s="8">
        <v>11</v>
      </c>
      <c r="AC1500" s="9">
        <f t="shared" si="195"/>
        <v>93</v>
      </c>
      <c r="AD1500" s="12">
        <f t="shared" si="196"/>
        <v>0.56707317073170727</v>
      </c>
      <c r="AE1500" s="9" t="s">
        <v>39</v>
      </c>
      <c r="AF1500" s="8"/>
      <c r="AG1500" s="8"/>
      <c r="AH1500" s="8"/>
      <c r="AI1500" s="8"/>
      <c r="AJ1500" s="8"/>
      <c r="AK1500" s="13">
        <f t="shared" si="199"/>
        <v>0.56389756097560972</v>
      </c>
      <c r="AL1500" s="13">
        <f t="shared" si="200"/>
        <v>-9.4385365853658532E-2</v>
      </c>
      <c r="AM1500" s="14">
        <f t="shared" si="201"/>
        <v>-15.479199999999992</v>
      </c>
    </row>
    <row r="1501" spans="1:39" x14ac:dyDescent="0.2">
      <c r="A1501" s="8"/>
      <c r="B1501" s="8" t="s">
        <v>392</v>
      </c>
      <c r="C1501" s="8" t="s">
        <v>522</v>
      </c>
      <c r="D1501" s="9">
        <v>59</v>
      </c>
      <c r="E1501" s="10" t="s">
        <v>28</v>
      </c>
      <c r="F1501" s="10" t="s">
        <v>199</v>
      </c>
      <c r="G1501" s="10" t="s">
        <v>199</v>
      </c>
      <c r="H1501" s="11">
        <v>0.55800000000000005</v>
      </c>
      <c r="I1501" s="9">
        <v>82</v>
      </c>
      <c r="J1501" s="9">
        <v>46</v>
      </c>
      <c r="K1501" s="9">
        <v>27</v>
      </c>
      <c r="L1501" s="9"/>
      <c r="M1501" s="9">
        <v>9</v>
      </c>
      <c r="N1501" s="9">
        <f t="shared" si="197"/>
        <v>101</v>
      </c>
      <c r="O1501" s="12">
        <f t="shared" si="198"/>
        <v>0.61585365853658536</v>
      </c>
      <c r="P1501" s="9" t="s">
        <v>39</v>
      </c>
      <c r="Q1501" s="9">
        <v>6</v>
      </c>
      <c r="R1501" s="9">
        <v>2</v>
      </c>
      <c r="S1501" s="9">
        <v>4</v>
      </c>
      <c r="T1501" s="9"/>
      <c r="U1501" s="9">
        <v>0.33300000000000002</v>
      </c>
      <c r="V1501" s="8"/>
      <c r="W1501" s="11">
        <v>0.55800000000000005</v>
      </c>
      <c r="X1501" s="8">
        <v>82</v>
      </c>
      <c r="Y1501" s="8">
        <v>34</v>
      </c>
      <c r="Z1501" s="8">
        <v>37</v>
      </c>
      <c r="AA1501" s="8">
        <v>0</v>
      </c>
      <c r="AB1501" s="8">
        <v>11</v>
      </c>
      <c r="AC1501" s="9">
        <f t="shared" si="195"/>
        <v>79</v>
      </c>
      <c r="AD1501" s="12">
        <f t="shared" si="196"/>
        <v>0.48170731707317072</v>
      </c>
      <c r="AE1501" s="9" t="s">
        <v>72</v>
      </c>
      <c r="AF1501" s="8"/>
      <c r="AG1501" s="8"/>
      <c r="AH1501" s="8"/>
      <c r="AI1501" s="8"/>
      <c r="AJ1501" s="8"/>
      <c r="AK1501" s="13">
        <f t="shared" si="199"/>
        <v>0.50840975609756101</v>
      </c>
      <c r="AL1501" s="13">
        <f t="shared" si="200"/>
        <v>0.10744390243902435</v>
      </c>
      <c r="AM1501" s="14">
        <f t="shared" si="201"/>
        <v>17.620799999999988</v>
      </c>
    </row>
    <row r="1502" spans="1:39" x14ac:dyDescent="0.2">
      <c r="A1502" s="8"/>
      <c r="B1502" s="8" t="s">
        <v>525</v>
      </c>
      <c r="C1502" s="8" t="s">
        <v>522</v>
      </c>
      <c r="D1502" s="9">
        <v>43</v>
      </c>
      <c r="E1502" s="10" t="s">
        <v>28</v>
      </c>
      <c r="F1502" s="10" t="s">
        <v>473</v>
      </c>
      <c r="G1502" s="10" t="s">
        <v>473</v>
      </c>
      <c r="H1502" s="11">
        <v>0.55800000000000005</v>
      </c>
      <c r="I1502" s="9">
        <v>82</v>
      </c>
      <c r="J1502" s="9">
        <v>38</v>
      </c>
      <c r="K1502" s="9">
        <v>36</v>
      </c>
      <c r="L1502" s="9"/>
      <c r="M1502" s="9">
        <v>8</v>
      </c>
      <c r="N1502" s="9">
        <f t="shared" si="197"/>
        <v>84</v>
      </c>
      <c r="O1502" s="12">
        <f t="shared" si="198"/>
        <v>0.51219512195121952</v>
      </c>
      <c r="P1502" s="9" t="s">
        <v>35</v>
      </c>
      <c r="Q1502" s="9"/>
      <c r="R1502" s="9"/>
      <c r="S1502" s="9"/>
      <c r="T1502" s="9"/>
      <c r="U1502" s="9"/>
      <c r="V1502" s="8"/>
      <c r="W1502" s="11">
        <v>0.55800000000000005</v>
      </c>
      <c r="X1502" s="8">
        <v>82</v>
      </c>
      <c r="Y1502" s="8">
        <v>40</v>
      </c>
      <c r="Z1502" s="8">
        <v>33</v>
      </c>
      <c r="AA1502" s="8">
        <v>0</v>
      </c>
      <c r="AB1502" s="8">
        <v>9</v>
      </c>
      <c r="AC1502" s="9">
        <f t="shared" si="195"/>
        <v>89</v>
      </c>
      <c r="AD1502" s="12">
        <f t="shared" si="196"/>
        <v>0.54268292682926833</v>
      </c>
      <c r="AE1502" s="9" t="s">
        <v>39</v>
      </c>
      <c r="AF1502" s="8"/>
      <c r="AG1502" s="8"/>
      <c r="AH1502" s="8"/>
      <c r="AI1502" s="8"/>
      <c r="AJ1502" s="8"/>
      <c r="AK1502" s="13">
        <f t="shared" si="199"/>
        <v>0.54804390243902446</v>
      </c>
      <c r="AL1502" s="13">
        <f t="shared" si="200"/>
        <v>-3.5848780487804932E-2</v>
      </c>
      <c r="AM1502" s="14">
        <f t="shared" si="201"/>
        <v>-5.8792000000000115</v>
      </c>
    </row>
    <row r="1503" spans="1:39" x14ac:dyDescent="0.2">
      <c r="A1503" s="8"/>
      <c r="B1503" s="8" t="s">
        <v>371</v>
      </c>
      <c r="C1503" s="8" t="s">
        <v>522</v>
      </c>
      <c r="D1503" s="9">
        <v>57</v>
      </c>
      <c r="E1503" s="10" t="s">
        <v>28</v>
      </c>
      <c r="F1503" s="10" t="s">
        <v>29</v>
      </c>
      <c r="G1503" s="10" t="s">
        <v>29</v>
      </c>
      <c r="H1503" s="11">
        <v>0.55800000000000005</v>
      </c>
      <c r="I1503" s="9">
        <v>82</v>
      </c>
      <c r="J1503" s="9">
        <v>39</v>
      </c>
      <c r="K1503" s="9">
        <v>33</v>
      </c>
      <c r="L1503" s="9"/>
      <c r="M1503" s="9">
        <v>10</v>
      </c>
      <c r="N1503" s="9">
        <f t="shared" si="197"/>
        <v>88</v>
      </c>
      <c r="O1503" s="12">
        <f t="shared" si="198"/>
        <v>0.53658536585365857</v>
      </c>
      <c r="P1503" s="9" t="s">
        <v>35</v>
      </c>
      <c r="Q1503" s="9">
        <v>19</v>
      </c>
      <c r="R1503" s="9">
        <v>9</v>
      </c>
      <c r="S1503" s="9">
        <v>10</v>
      </c>
      <c r="T1503" s="9"/>
      <c r="U1503" s="9">
        <v>0.47400000000000003</v>
      </c>
      <c r="V1503" s="8"/>
      <c r="W1503" s="11">
        <v>0.55800000000000005</v>
      </c>
      <c r="X1503" s="8">
        <v>82</v>
      </c>
      <c r="Y1503" s="8">
        <v>41</v>
      </c>
      <c r="Z1503" s="8">
        <v>30</v>
      </c>
      <c r="AA1503" s="8">
        <v>0</v>
      </c>
      <c r="AB1503" s="8">
        <v>11</v>
      </c>
      <c r="AC1503" s="9">
        <f t="shared" si="195"/>
        <v>93</v>
      </c>
      <c r="AD1503" s="12">
        <f t="shared" si="196"/>
        <v>0.56707317073170727</v>
      </c>
      <c r="AE1503" s="9" t="s">
        <v>43</v>
      </c>
      <c r="AF1503" s="8">
        <v>4</v>
      </c>
      <c r="AG1503" s="8">
        <v>0</v>
      </c>
      <c r="AH1503" s="8">
        <v>4</v>
      </c>
      <c r="AI1503" s="8">
        <v>0</v>
      </c>
      <c r="AJ1503" s="8">
        <v>0</v>
      </c>
      <c r="AK1503" s="13">
        <f t="shared" si="199"/>
        <v>0.56389756097560972</v>
      </c>
      <c r="AL1503" s="13">
        <f t="shared" si="200"/>
        <v>-2.7312195121951155E-2</v>
      </c>
      <c r="AM1503" s="14">
        <f t="shared" si="201"/>
        <v>-4.4791999999999916</v>
      </c>
    </row>
    <row r="1504" spans="1:39" x14ac:dyDescent="0.2">
      <c r="A1504" s="8"/>
      <c r="B1504" s="8" t="s">
        <v>348</v>
      </c>
      <c r="C1504" s="8" t="s">
        <v>522</v>
      </c>
      <c r="D1504" s="9">
        <v>64</v>
      </c>
      <c r="E1504" s="10" t="s">
        <v>28</v>
      </c>
      <c r="F1504" s="10" t="s">
        <v>264</v>
      </c>
      <c r="G1504" s="10" t="s">
        <v>264</v>
      </c>
      <c r="H1504" s="11">
        <v>0.55800000000000005</v>
      </c>
      <c r="I1504" s="9">
        <v>82</v>
      </c>
      <c r="J1504" s="9">
        <v>48</v>
      </c>
      <c r="K1504" s="9">
        <v>27</v>
      </c>
      <c r="L1504" s="9"/>
      <c r="M1504" s="9">
        <v>7</v>
      </c>
      <c r="N1504" s="9">
        <f t="shared" si="197"/>
        <v>103</v>
      </c>
      <c r="O1504" s="12">
        <f t="shared" si="198"/>
        <v>0.62804878048780488</v>
      </c>
      <c r="P1504" s="9" t="s">
        <v>30</v>
      </c>
      <c r="Q1504" s="9">
        <v>5</v>
      </c>
      <c r="R1504" s="9">
        <v>1</v>
      </c>
      <c r="S1504" s="9">
        <v>4</v>
      </c>
      <c r="T1504" s="9"/>
      <c r="U1504" s="9">
        <v>0.2</v>
      </c>
      <c r="V1504" s="8"/>
      <c r="W1504" s="11">
        <v>0.55800000000000005</v>
      </c>
      <c r="X1504" s="8">
        <v>82</v>
      </c>
      <c r="Y1504" s="8">
        <v>51</v>
      </c>
      <c r="Z1504" s="8">
        <v>27</v>
      </c>
      <c r="AA1504" s="8">
        <v>0</v>
      </c>
      <c r="AB1504" s="8">
        <v>4</v>
      </c>
      <c r="AC1504" s="9">
        <f t="shared" si="195"/>
        <v>106</v>
      </c>
      <c r="AD1504" s="12">
        <f t="shared" si="196"/>
        <v>0.64634146341463417</v>
      </c>
      <c r="AE1504" s="9" t="s">
        <v>30</v>
      </c>
      <c r="AF1504" s="8">
        <v>7</v>
      </c>
      <c r="AG1504" s="8">
        <v>3</v>
      </c>
      <c r="AH1504" s="8">
        <v>4</v>
      </c>
      <c r="AI1504" s="8">
        <v>0</v>
      </c>
      <c r="AJ1504" s="8">
        <v>0.42899999999999999</v>
      </c>
      <c r="AK1504" s="13">
        <f t="shared" si="199"/>
        <v>0.61542195121951226</v>
      </c>
      <c r="AL1504" s="13">
        <f t="shared" si="200"/>
        <v>1.2626829268292616E-2</v>
      </c>
      <c r="AM1504" s="14">
        <f t="shared" si="201"/>
        <v>2.0707999999999913</v>
      </c>
    </row>
    <row r="1505" spans="1:39" x14ac:dyDescent="0.2">
      <c r="A1505" s="8"/>
      <c r="B1505" s="8" t="s">
        <v>455</v>
      </c>
      <c r="C1505" s="8" t="s">
        <v>522</v>
      </c>
      <c r="D1505" s="9">
        <v>47</v>
      </c>
      <c r="E1505" s="10" t="s">
        <v>28</v>
      </c>
      <c r="F1505" s="10" t="s">
        <v>456</v>
      </c>
      <c r="G1505" s="10" t="s">
        <v>456</v>
      </c>
      <c r="H1505" s="11">
        <v>0.55800000000000005</v>
      </c>
      <c r="I1505" s="9">
        <v>82</v>
      </c>
      <c r="J1505" s="9">
        <v>47</v>
      </c>
      <c r="K1505" s="9">
        <v>29</v>
      </c>
      <c r="L1505" s="9"/>
      <c r="M1505" s="9">
        <v>6</v>
      </c>
      <c r="N1505" s="9">
        <f t="shared" si="197"/>
        <v>100</v>
      </c>
      <c r="O1505" s="12">
        <f t="shared" si="198"/>
        <v>0.6097560975609756</v>
      </c>
      <c r="P1505" s="9" t="s">
        <v>39</v>
      </c>
      <c r="Q1505" s="9">
        <v>6</v>
      </c>
      <c r="R1505" s="9">
        <v>2</v>
      </c>
      <c r="S1505" s="9">
        <v>4</v>
      </c>
      <c r="T1505" s="9"/>
      <c r="U1505" s="9">
        <v>0.33300000000000002</v>
      </c>
      <c r="V1505" s="8"/>
      <c r="W1505" s="11">
        <v>0.55800000000000005</v>
      </c>
      <c r="X1505" s="8">
        <v>82</v>
      </c>
      <c r="Y1505" s="8">
        <v>40</v>
      </c>
      <c r="Z1505" s="8">
        <v>34</v>
      </c>
      <c r="AA1505" s="8">
        <v>0</v>
      </c>
      <c r="AB1505" s="8">
        <v>8</v>
      </c>
      <c r="AC1505" s="9">
        <f t="shared" si="195"/>
        <v>88</v>
      </c>
      <c r="AD1505" s="12">
        <f t="shared" si="196"/>
        <v>0.53658536585365857</v>
      </c>
      <c r="AE1505" s="9" t="s">
        <v>72</v>
      </c>
      <c r="AF1505" s="8"/>
      <c r="AG1505" s="8"/>
      <c r="AH1505" s="8"/>
      <c r="AI1505" s="8"/>
      <c r="AJ1505" s="8"/>
      <c r="AK1505" s="13">
        <f t="shared" si="199"/>
        <v>0.54408048780487805</v>
      </c>
      <c r="AL1505" s="13">
        <f t="shared" si="200"/>
        <v>6.5675609756097542E-2</v>
      </c>
      <c r="AM1505" s="14">
        <f t="shared" si="201"/>
        <v>10.770799999999994</v>
      </c>
    </row>
    <row r="1506" spans="1:39" x14ac:dyDescent="0.2">
      <c r="A1506" s="8"/>
      <c r="B1506" s="8" t="s">
        <v>517</v>
      </c>
      <c r="C1506" s="8" t="s">
        <v>522</v>
      </c>
      <c r="D1506" s="9">
        <v>46</v>
      </c>
      <c r="E1506" s="10" t="s">
        <v>28</v>
      </c>
      <c r="F1506" s="10" t="s">
        <v>247</v>
      </c>
      <c r="G1506" s="10" t="s">
        <v>247</v>
      </c>
      <c r="H1506" s="11">
        <v>0.55800000000000005</v>
      </c>
      <c r="I1506" s="9">
        <v>82</v>
      </c>
      <c r="J1506" s="9">
        <v>34</v>
      </c>
      <c r="K1506" s="9">
        <v>37</v>
      </c>
      <c r="L1506" s="9"/>
      <c r="M1506" s="9">
        <v>11</v>
      </c>
      <c r="N1506" s="9">
        <f t="shared" si="197"/>
        <v>79</v>
      </c>
      <c r="O1506" s="12">
        <f t="shared" si="198"/>
        <v>0.48170731707317072</v>
      </c>
      <c r="P1506" s="9" t="s">
        <v>72</v>
      </c>
      <c r="Q1506" s="9"/>
      <c r="R1506" s="9"/>
      <c r="S1506" s="9"/>
      <c r="T1506" s="9"/>
      <c r="U1506" s="9"/>
      <c r="V1506" s="8"/>
      <c r="W1506" s="11">
        <v>0.55800000000000005</v>
      </c>
      <c r="X1506" s="8">
        <v>82</v>
      </c>
      <c r="Y1506" s="8">
        <v>26</v>
      </c>
      <c r="Z1506" s="8">
        <v>47</v>
      </c>
      <c r="AA1506" s="8">
        <v>0</v>
      </c>
      <c r="AB1506" s="8">
        <v>9</v>
      </c>
      <c r="AC1506" s="9">
        <f t="shared" si="195"/>
        <v>61</v>
      </c>
      <c r="AD1506" s="12">
        <f t="shared" si="196"/>
        <v>0.37195121951219512</v>
      </c>
      <c r="AE1506" s="9" t="s">
        <v>72</v>
      </c>
      <c r="AF1506" s="8"/>
      <c r="AG1506" s="8"/>
      <c r="AH1506" s="8"/>
      <c r="AI1506" s="8"/>
      <c r="AJ1506" s="8"/>
      <c r="AK1506" s="13">
        <f t="shared" si="199"/>
        <v>0.43706829268292685</v>
      </c>
      <c r="AL1506" s="13">
        <f t="shared" si="200"/>
        <v>4.4639024390243864E-2</v>
      </c>
      <c r="AM1506" s="14">
        <f t="shared" si="201"/>
        <v>7.3207999999999913</v>
      </c>
    </row>
    <row r="1507" spans="1:39" x14ac:dyDescent="0.2">
      <c r="A1507" s="8"/>
      <c r="B1507" s="8" t="s">
        <v>464</v>
      </c>
      <c r="C1507" s="8" t="s">
        <v>522</v>
      </c>
      <c r="D1507" s="9">
        <v>51</v>
      </c>
      <c r="E1507" s="10" t="s">
        <v>28</v>
      </c>
      <c r="F1507" s="10" t="s">
        <v>92</v>
      </c>
      <c r="G1507" s="10" t="s">
        <v>92</v>
      </c>
      <c r="H1507" s="11">
        <v>0.55800000000000005</v>
      </c>
      <c r="I1507" s="9">
        <v>82</v>
      </c>
      <c r="J1507" s="9">
        <v>38</v>
      </c>
      <c r="K1507" s="9">
        <v>33</v>
      </c>
      <c r="L1507" s="9"/>
      <c r="M1507" s="9">
        <v>11</v>
      </c>
      <c r="N1507" s="9">
        <f t="shared" si="197"/>
        <v>87</v>
      </c>
      <c r="O1507" s="12">
        <f t="shared" si="198"/>
        <v>0.53048780487804881</v>
      </c>
      <c r="P1507" s="9" t="s">
        <v>35</v>
      </c>
      <c r="Q1507" s="9"/>
      <c r="R1507" s="9"/>
      <c r="S1507" s="9"/>
      <c r="T1507" s="9"/>
      <c r="U1507" s="9"/>
      <c r="V1507" s="8"/>
      <c r="W1507" s="11">
        <v>0.55800000000000005</v>
      </c>
      <c r="X1507" s="8">
        <v>82</v>
      </c>
      <c r="Y1507" s="8">
        <v>43</v>
      </c>
      <c r="Z1507" s="8">
        <v>30</v>
      </c>
      <c r="AA1507" s="8">
        <v>0</v>
      </c>
      <c r="AB1507" s="8">
        <v>9</v>
      </c>
      <c r="AC1507" s="9">
        <f t="shared" si="195"/>
        <v>95</v>
      </c>
      <c r="AD1507" s="12">
        <f t="shared" si="196"/>
        <v>0.57926829268292679</v>
      </c>
      <c r="AE1507" s="9" t="s">
        <v>35</v>
      </c>
      <c r="AF1507" s="8">
        <v>7</v>
      </c>
      <c r="AG1507" s="8">
        <v>3</v>
      </c>
      <c r="AH1507" s="8">
        <v>4</v>
      </c>
      <c r="AI1507" s="8">
        <v>0</v>
      </c>
      <c r="AJ1507" s="8">
        <v>0.42899999999999999</v>
      </c>
      <c r="AK1507" s="13">
        <f t="shared" si="199"/>
        <v>0.57182439024390241</v>
      </c>
      <c r="AL1507" s="13">
        <f t="shared" si="200"/>
        <v>-4.1336585365853606E-2</v>
      </c>
      <c r="AM1507" s="14">
        <f t="shared" si="201"/>
        <v>-6.779200000000003</v>
      </c>
    </row>
    <row r="1508" spans="1:39" x14ac:dyDescent="0.2">
      <c r="A1508" s="8"/>
      <c r="B1508" s="8" t="s">
        <v>518</v>
      </c>
      <c r="C1508" s="8" t="s">
        <v>522</v>
      </c>
      <c r="D1508" s="9">
        <v>40</v>
      </c>
      <c r="E1508" s="10" t="s">
        <v>28</v>
      </c>
      <c r="F1508" s="10" t="s">
        <v>409</v>
      </c>
      <c r="G1508" s="10" t="s">
        <v>409</v>
      </c>
      <c r="H1508" s="11">
        <v>0.55800000000000005</v>
      </c>
      <c r="I1508" s="9">
        <v>82</v>
      </c>
      <c r="J1508" s="9">
        <v>44</v>
      </c>
      <c r="K1508" s="9">
        <v>32</v>
      </c>
      <c r="L1508" s="9"/>
      <c r="M1508" s="9">
        <v>6</v>
      </c>
      <c r="N1508" s="9">
        <f t="shared" si="197"/>
        <v>94</v>
      </c>
      <c r="O1508" s="12">
        <f t="shared" si="198"/>
        <v>0.57317073170731703</v>
      </c>
      <c r="P1508" s="9" t="s">
        <v>43</v>
      </c>
      <c r="Q1508" s="9">
        <v>6</v>
      </c>
      <c r="R1508" s="9">
        <v>2</v>
      </c>
      <c r="S1508" s="9">
        <v>4</v>
      </c>
      <c r="T1508" s="9"/>
      <c r="U1508" s="9">
        <v>0.33300000000000002</v>
      </c>
      <c r="V1508" s="8"/>
      <c r="W1508" s="11">
        <v>0.55800000000000005</v>
      </c>
      <c r="X1508" s="8">
        <v>82</v>
      </c>
      <c r="Y1508" s="8">
        <v>36</v>
      </c>
      <c r="Z1508" s="8">
        <v>35</v>
      </c>
      <c r="AA1508" s="8">
        <v>0</v>
      </c>
      <c r="AB1508" s="8">
        <v>11</v>
      </c>
      <c r="AC1508" s="9">
        <f t="shared" si="195"/>
        <v>83</v>
      </c>
      <c r="AD1508" s="12">
        <f t="shared" si="196"/>
        <v>0.50609756097560976</v>
      </c>
      <c r="AE1508" s="9" t="s">
        <v>35</v>
      </c>
      <c r="AF1508" s="8"/>
      <c r="AG1508" s="8"/>
      <c r="AH1508" s="8"/>
      <c r="AI1508" s="8"/>
      <c r="AJ1508" s="8"/>
      <c r="AK1508" s="13">
        <f t="shared" si="199"/>
        <v>0.52426341463414639</v>
      </c>
      <c r="AL1508" s="13">
        <f t="shared" si="200"/>
        <v>4.8907317073170642E-2</v>
      </c>
      <c r="AM1508" s="14">
        <f t="shared" si="201"/>
        <v>8.0207999999999942</v>
      </c>
    </row>
    <row r="1509" spans="1:39" x14ac:dyDescent="0.2">
      <c r="A1509" s="8"/>
      <c r="B1509" s="8" t="s">
        <v>510</v>
      </c>
      <c r="C1509" s="8" t="s">
        <v>522</v>
      </c>
      <c r="D1509" s="9">
        <v>43</v>
      </c>
      <c r="E1509" s="10" t="s">
        <v>28</v>
      </c>
      <c r="F1509" s="10" t="s">
        <v>207</v>
      </c>
      <c r="G1509" s="10" t="s">
        <v>207</v>
      </c>
      <c r="H1509" s="11">
        <v>0.55800000000000005</v>
      </c>
      <c r="I1509" s="9">
        <v>25</v>
      </c>
      <c r="J1509" s="9">
        <v>13</v>
      </c>
      <c r="K1509" s="9">
        <v>11</v>
      </c>
      <c r="L1509" s="9"/>
      <c r="M1509" s="9">
        <v>1</v>
      </c>
      <c r="N1509" s="9">
        <f t="shared" si="197"/>
        <v>27</v>
      </c>
      <c r="O1509" s="12">
        <f t="shared" si="198"/>
        <v>0.54</v>
      </c>
      <c r="P1509" s="9" t="s">
        <v>39</v>
      </c>
      <c r="Q1509" s="9"/>
      <c r="R1509" s="9"/>
      <c r="S1509" s="9"/>
      <c r="T1509" s="9"/>
      <c r="U1509" s="9"/>
      <c r="V1509" s="8"/>
      <c r="W1509" s="11">
        <v>0.55800000000000005</v>
      </c>
      <c r="X1509" s="8">
        <v>82</v>
      </c>
      <c r="Y1509" s="8">
        <v>44</v>
      </c>
      <c r="Z1509" s="8">
        <v>27</v>
      </c>
      <c r="AA1509" s="8">
        <v>0</v>
      </c>
      <c r="AB1509" s="8">
        <v>11</v>
      </c>
      <c r="AC1509" s="9">
        <f t="shared" si="195"/>
        <v>99</v>
      </c>
      <c r="AD1509" s="12">
        <f t="shared" si="196"/>
        <v>0.60365853658536583</v>
      </c>
      <c r="AE1509" s="9" t="s">
        <v>39</v>
      </c>
      <c r="AF1509" s="8">
        <v>6</v>
      </c>
      <c r="AG1509" s="8">
        <v>2</v>
      </c>
      <c r="AH1509" s="8">
        <v>4</v>
      </c>
      <c r="AI1509" s="8">
        <v>0</v>
      </c>
      <c r="AJ1509" s="8">
        <v>0.33300000000000002</v>
      </c>
      <c r="AK1509" s="13">
        <f t="shared" si="199"/>
        <v>0.58767804878048779</v>
      </c>
      <c r="AL1509" s="13">
        <f t="shared" si="200"/>
        <v>-4.7678048780487758E-2</v>
      </c>
      <c r="AM1509" s="14">
        <f t="shared" si="201"/>
        <v>-2.3839024390243893</v>
      </c>
    </row>
    <row r="1510" spans="1:39" x14ac:dyDescent="0.2">
      <c r="A1510" s="8"/>
      <c r="B1510" s="8" t="s">
        <v>479</v>
      </c>
      <c r="C1510" s="8" t="s">
        <v>522</v>
      </c>
      <c r="D1510" s="9">
        <v>45</v>
      </c>
      <c r="E1510" s="10" t="s">
        <v>28</v>
      </c>
      <c r="F1510" s="10" t="s">
        <v>207</v>
      </c>
      <c r="G1510" s="10" t="s">
        <v>207</v>
      </c>
      <c r="H1510" s="11">
        <v>0.55800000000000005</v>
      </c>
      <c r="I1510" s="9">
        <v>57</v>
      </c>
      <c r="J1510" s="9">
        <v>28</v>
      </c>
      <c r="K1510" s="9">
        <v>24</v>
      </c>
      <c r="L1510" s="9"/>
      <c r="M1510" s="9">
        <v>5</v>
      </c>
      <c r="N1510" s="9">
        <f t="shared" si="197"/>
        <v>61</v>
      </c>
      <c r="O1510" s="12">
        <f t="shared" si="198"/>
        <v>0.53508771929824561</v>
      </c>
      <c r="P1510" s="9" t="s">
        <v>39</v>
      </c>
      <c r="Q1510" s="9">
        <v>23</v>
      </c>
      <c r="R1510" s="9">
        <v>14</v>
      </c>
      <c r="S1510" s="9">
        <v>9</v>
      </c>
      <c r="T1510" s="9"/>
      <c r="U1510" s="9">
        <v>0.60899999999999999</v>
      </c>
      <c r="V1510" s="8" t="s">
        <v>431</v>
      </c>
      <c r="W1510" s="11">
        <v>0.55800000000000005</v>
      </c>
      <c r="X1510" s="8">
        <v>82</v>
      </c>
      <c r="Y1510" s="8">
        <v>44</v>
      </c>
      <c r="Z1510" s="8">
        <v>27</v>
      </c>
      <c r="AA1510" s="8">
        <v>0</v>
      </c>
      <c r="AB1510" s="8">
        <v>11</v>
      </c>
      <c r="AC1510" s="9">
        <f t="shared" si="195"/>
        <v>99</v>
      </c>
      <c r="AD1510" s="12">
        <f t="shared" si="196"/>
        <v>0.60365853658536583</v>
      </c>
      <c r="AE1510" s="9" t="s">
        <v>39</v>
      </c>
      <c r="AF1510" s="8">
        <v>6</v>
      </c>
      <c r="AG1510" s="8">
        <v>2</v>
      </c>
      <c r="AH1510" s="8">
        <v>4</v>
      </c>
      <c r="AI1510" s="8">
        <v>0</v>
      </c>
      <c r="AJ1510" s="8">
        <v>0.33300000000000002</v>
      </c>
      <c r="AK1510" s="13">
        <f t="shared" si="199"/>
        <v>0.58767804878048779</v>
      </c>
      <c r="AL1510" s="13">
        <f t="shared" si="200"/>
        <v>-5.2590329482242182E-2</v>
      </c>
      <c r="AM1510" s="14">
        <f t="shared" si="201"/>
        <v>-5.9952975609756152</v>
      </c>
    </row>
    <row r="1511" spans="1:39" x14ac:dyDescent="0.2">
      <c r="A1511" s="8"/>
      <c r="B1511" s="8" t="s">
        <v>485</v>
      </c>
      <c r="C1511" s="8" t="s">
        <v>522</v>
      </c>
      <c r="D1511" s="9">
        <v>48</v>
      </c>
      <c r="E1511" s="10" t="s">
        <v>28</v>
      </c>
      <c r="F1511" s="10" t="s">
        <v>313</v>
      </c>
      <c r="G1511" s="10" t="s">
        <v>313</v>
      </c>
      <c r="H1511" s="11">
        <v>0.55800000000000005</v>
      </c>
      <c r="I1511" s="9">
        <v>82</v>
      </c>
      <c r="J1511" s="9">
        <v>50</v>
      </c>
      <c r="K1511" s="9">
        <v>25</v>
      </c>
      <c r="L1511" s="9"/>
      <c r="M1511" s="9">
        <v>7</v>
      </c>
      <c r="N1511" s="9">
        <f t="shared" si="197"/>
        <v>107</v>
      </c>
      <c r="O1511" s="12">
        <f t="shared" si="198"/>
        <v>0.65243902439024393</v>
      </c>
      <c r="P1511" s="9" t="s">
        <v>43</v>
      </c>
      <c r="Q1511" s="9">
        <v>7</v>
      </c>
      <c r="R1511" s="9">
        <v>3</v>
      </c>
      <c r="S1511" s="9">
        <v>4</v>
      </c>
      <c r="T1511" s="9"/>
      <c r="U1511" s="9">
        <v>0.42899999999999999</v>
      </c>
      <c r="V1511" s="8" t="s">
        <v>99</v>
      </c>
      <c r="W1511" s="11">
        <v>0.55800000000000005</v>
      </c>
      <c r="X1511" s="8">
        <v>82</v>
      </c>
      <c r="Y1511" s="8">
        <v>36</v>
      </c>
      <c r="Z1511" s="8">
        <v>39</v>
      </c>
      <c r="AA1511" s="8">
        <v>0</v>
      </c>
      <c r="AB1511" s="8">
        <v>7</v>
      </c>
      <c r="AC1511" s="9">
        <f t="shared" si="195"/>
        <v>79</v>
      </c>
      <c r="AD1511" s="12">
        <f t="shared" si="196"/>
        <v>0.48170731707317072</v>
      </c>
      <c r="AE1511" s="9" t="s">
        <v>35</v>
      </c>
      <c r="AF1511" s="8"/>
      <c r="AG1511" s="8"/>
      <c r="AH1511" s="8"/>
      <c r="AI1511" s="8"/>
      <c r="AJ1511" s="8"/>
      <c r="AK1511" s="13">
        <f t="shared" si="199"/>
        <v>0.50840975609756101</v>
      </c>
      <c r="AL1511" s="13">
        <f t="shared" si="200"/>
        <v>0.14402926829268292</v>
      </c>
      <c r="AM1511" s="14">
        <f t="shared" si="201"/>
        <v>23.620799999999988</v>
      </c>
    </row>
    <row r="1512" spans="1:39" x14ac:dyDescent="0.2">
      <c r="A1512" s="8"/>
      <c r="B1512" s="8" t="s">
        <v>519</v>
      </c>
      <c r="C1512" s="8" t="s">
        <v>522</v>
      </c>
      <c r="D1512" s="9">
        <v>39</v>
      </c>
      <c r="E1512" s="10" t="s">
        <v>28</v>
      </c>
      <c r="F1512" s="10" t="s">
        <v>208</v>
      </c>
      <c r="G1512" s="10" t="s">
        <v>208</v>
      </c>
      <c r="H1512" s="11">
        <v>0.55800000000000005</v>
      </c>
      <c r="I1512" s="9">
        <v>82</v>
      </c>
      <c r="J1512" s="9">
        <v>47</v>
      </c>
      <c r="K1512" s="9">
        <v>28</v>
      </c>
      <c r="L1512" s="9"/>
      <c r="M1512" s="9">
        <v>7</v>
      </c>
      <c r="N1512" s="9">
        <f t="shared" si="197"/>
        <v>101</v>
      </c>
      <c r="O1512" s="12">
        <f t="shared" si="198"/>
        <v>0.61585365853658536</v>
      </c>
      <c r="P1512" s="9" t="s">
        <v>43</v>
      </c>
      <c r="Q1512" s="9">
        <v>13</v>
      </c>
      <c r="R1512" s="9">
        <v>7</v>
      </c>
      <c r="S1512" s="9">
        <v>6</v>
      </c>
      <c r="T1512" s="9"/>
      <c r="U1512" s="9">
        <v>0.53800000000000003</v>
      </c>
      <c r="V1512" s="8"/>
      <c r="W1512" s="11">
        <v>0.55800000000000005</v>
      </c>
      <c r="X1512" s="8">
        <v>82</v>
      </c>
      <c r="Y1512" s="8">
        <v>45</v>
      </c>
      <c r="Z1512" s="8">
        <v>28</v>
      </c>
      <c r="AA1512" s="8">
        <v>0</v>
      </c>
      <c r="AB1512" s="8">
        <v>9</v>
      </c>
      <c r="AC1512" s="9">
        <f t="shared" si="195"/>
        <v>99</v>
      </c>
      <c r="AD1512" s="12">
        <f t="shared" si="196"/>
        <v>0.60365853658536583</v>
      </c>
      <c r="AE1512" s="9" t="s">
        <v>43</v>
      </c>
      <c r="AF1512" s="8">
        <v>24</v>
      </c>
      <c r="AG1512" s="8">
        <v>16</v>
      </c>
      <c r="AH1512" s="8">
        <v>8</v>
      </c>
      <c r="AI1512" s="8">
        <v>0</v>
      </c>
      <c r="AJ1512" s="8">
        <v>0.66700000000000004</v>
      </c>
      <c r="AK1512" s="13">
        <f t="shared" si="199"/>
        <v>0.58767804878048779</v>
      </c>
      <c r="AL1512" s="13">
        <f t="shared" si="200"/>
        <v>2.8175609756097564E-2</v>
      </c>
      <c r="AM1512" s="14">
        <f t="shared" si="201"/>
        <v>4.6208000000000027</v>
      </c>
    </row>
    <row r="1513" spans="1:39" x14ac:dyDescent="0.2">
      <c r="A1513" s="8"/>
      <c r="B1513" s="8" t="s">
        <v>520</v>
      </c>
      <c r="C1513" s="8" t="s">
        <v>522</v>
      </c>
      <c r="D1513" s="9">
        <v>42</v>
      </c>
      <c r="E1513" s="10" t="s">
        <v>28</v>
      </c>
      <c r="F1513" s="10" t="s">
        <v>402</v>
      </c>
      <c r="G1513" s="10" t="s">
        <v>402</v>
      </c>
      <c r="H1513" s="11">
        <v>0.55800000000000005</v>
      </c>
      <c r="I1513" s="9">
        <v>82</v>
      </c>
      <c r="J1513" s="9">
        <v>51</v>
      </c>
      <c r="K1513" s="9">
        <v>20</v>
      </c>
      <c r="L1513" s="9"/>
      <c r="M1513" s="9">
        <v>11</v>
      </c>
      <c r="N1513" s="9">
        <f t="shared" si="197"/>
        <v>113</v>
      </c>
      <c r="O1513" s="12">
        <f t="shared" si="198"/>
        <v>0.68902439024390238</v>
      </c>
      <c r="P1513" s="9" t="s">
        <v>30</v>
      </c>
      <c r="Q1513" s="9">
        <v>15</v>
      </c>
      <c r="R1513" s="9">
        <v>8</v>
      </c>
      <c r="S1513" s="9">
        <v>7</v>
      </c>
      <c r="T1513" s="9"/>
      <c r="U1513" s="9">
        <v>0.53300000000000003</v>
      </c>
      <c r="V1513" s="8"/>
      <c r="W1513" s="11">
        <v>0.55800000000000005</v>
      </c>
      <c r="X1513" s="8">
        <v>82</v>
      </c>
      <c r="Y1513" s="8">
        <v>53</v>
      </c>
      <c r="Z1513" s="8">
        <v>18</v>
      </c>
      <c r="AA1513" s="8">
        <v>0</v>
      </c>
      <c r="AB1513" s="8">
        <v>11</v>
      </c>
      <c r="AC1513" s="9">
        <f t="shared" si="195"/>
        <v>117</v>
      </c>
      <c r="AD1513" s="12">
        <f t="shared" si="196"/>
        <v>0.71341463414634143</v>
      </c>
      <c r="AE1513" s="9" t="s">
        <v>30</v>
      </c>
      <c r="AF1513" s="8">
        <v>6</v>
      </c>
      <c r="AG1513" s="8">
        <v>2</v>
      </c>
      <c r="AH1513" s="8">
        <v>4</v>
      </c>
      <c r="AI1513" s="8">
        <v>0</v>
      </c>
      <c r="AJ1513" s="8">
        <v>0.33300000000000002</v>
      </c>
      <c r="AK1513" s="13">
        <f t="shared" si="199"/>
        <v>0.65901951219512189</v>
      </c>
      <c r="AL1513" s="13">
        <f t="shared" si="200"/>
        <v>3.0004878048780492E-2</v>
      </c>
      <c r="AM1513" s="14">
        <f t="shared" si="201"/>
        <v>4.9208000000000141</v>
      </c>
    </row>
    <row r="1514" spans="1:39" x14ac:dyDescent="0.2">
      <c r="A1514" s="8"/>
      <c r="B1514" s="8" t="s">
        <v>463</v>
      </c>
      <c r="C1514" s="8" t="s">
        <v>522</v>
      </c>
      <c r="D1514" s="9">
        <v>58</v>
      </c>
      <c r="E1514" s="10" t="s">
        <v>28</v>
      </c>
      <c r="F1514" s="10" t="s">
        <v>209</v>
      </c>
      <c r="G1514" s="10" t="s">
        <v>209</v>
      </c>
      <c r="H1514" s="11">
        <v>0.55800000000000005</v>
      </c>
      <c r="I1514" s="9">
        <v>40</v>
      </c>
      <c r="J1514" s="9">
        <v>17</v>
      </c>
      <c r="K1514" s="9">
        <v>17</v>
      </c>
      <c r="L1514" s="9"/>
      <c r="M1514" s="9">
        <v>6</v>
      </c>
      <c r="N1514" s="9">
        <f t="shared" si="197"/>
        <v>40</v>
      </c>
      <c r="O1514" s="12">
        <f t="shared" si="198"/>
        <v>0.5</v>
      </c>
      <c r="P1514" s="9" t="s">
        <v>35</v>
      </c>
      <c r="Q1514" s="9"/>
      <c r="R1514" s="9"/>
      <c r="S1514" s="9"/>
      <c r="T1514" s="9"/>
      <c r="U1514" s="9"/>
      <c r="V1514" s="8"/>
      <c r="W1514" s="11">
        <v>0.55800000000000005</v>
      </c>
      <c r="X1514" s="8">
        <v>82</v>
      </c>
      <c r="Y1514" s="8">
        <v>41</v>
      </c>
      <c r="Z1514" s="8">
        <v>31</v>
      </c>
      <c r="AA1514" s="8">
        <v>0</v>
      </c>
      <c r="AB1514" s="8">
        <v>10</v>
      </c>
      <c r="AC1514" s="9">
        <f t="shared" si="195"/>
        <v>92</v>
      </c>
      <c r="AD1514" s="12">
        <f t="shared" si="196"/>
        <v>0.56097560975609762</v>
      </c>
      <c r="AE1514" s="9" t="s">
        <v>39</v>
      </c>
      <c r="AF1514" s="8">
        <v>4</v>
      </c>
      <c r="AG1514" s="8">
        <v>0</v>
      </c>
      <c r="AH1514" s="8">
        <v>4</v>
      </c>
      <c r="AI1514" s="8">
        <v>0</v>
      </c>
      <c r="AJ1514" s="8">
        <v>0</v>
      </c>
      <c r="AK1514" s="13">
        <f t="shared" si="199"/>
        <v>0.55993414634146343</v>
      </c>
      <c r="AL1514" s="13">
        <f t="shared" si="200"/>
        <v>-5.9934146341463435E-2</v>
      </c>
      <c r="AM1514" s="14">
        <f t="shared" si="201"/>
        <v>-4.7947317073170765</v>
      </c>
    </row>
    <row r="1515" spans="1:39" x14ac:dyDescent="0.2">
      <c r="A1515" s="8"/>
      <c r="B1515" s="8" t="s">
        <v>526</v>
      </c>
      <c r="C1515" s="8" t="s">
        <v>522</v>
      </c>
      <c r="D1515" s="9">
        <v>39</v>
      </c>
      <c r="E1515" s="10" t="s">
        <v>28</v>
      </c>
      <c r="F1515" s="10" t="s">
        <v>209</v>
      </c>
      <c r="G1515" s="10" t="s">
        <v>209</v>
      </c>
      <c r="H1515" s="11">
        <v>0.55800000000000005</v>
      </c>
      <c r="I1515" s="9">
        <v>42</v>
      </c>
      <c r="J1515" s="9">
        <v>23</v>
      </c>
      <c r="K1515" s="9">
        <v>15</v>
      </c>
      <c r="L1515" s="9"/>
      <c r="M1515" s="9">
        <v>4</v>
      </c>
      <c r="N1515" s="9">
        <f t="shared" si="197"/>
        <v>50</v>
      </c>
      <c r="O1515" s="12">
        <f t="shared" si="198"/>
        <v>0.59523809523809523</v>
      </c>
      <c r="P1515" s="9" t="s">
        <v>35</v>
      </c>
      <c r="Q1515" s="9"/>
      <c r="R1515" s="9"/>
      <c r="S1515" s="9"/>
      <c r="T1515" s="9"/>
      <c r="U1515" s="9"/>
      <c r="V1515" s="8"/>
      <c r="W1515" s="11">
        <v>0.55800000000000005</v>
      </c>
      <c r="X1515" s="8">
        <v>82</v>
      </c>
      <c r="Y1515" s="8">
        <v>41</v>
      </c>
      <c r="Z1515" s="8">
        <v>31</v>
      </c>
      <c r="AA1515" s="8">
        <v>0</v>
      </c>
      <c r="AB1515" s="8">
        <v>10</v>
      </c>
      <c r="AC1515" s="9">
        <f t="shared" si="195"/>
        <v>92</v>
      </c>
      <c r="AD1515" s="12">
        <f t="shared" si="196"/>
        <v>0.56097560975609762</v>
      </c>
      <c r="AE1515" s="9" t="s">
        <v>39</v>
      </c>
      <c r="AF1515" s="8">
        <v>4</v>
      </c>
      <c r="AG1515" s="8">
        <v>0</v>
      </c>
      <c r="AH1515" s="8">
        <v>4</v>
      </c>
      <c r="AI1515" s="8">
        <v>0</v>
      </c>
      <c r="AJ1515" s="8">
        <v>0</v>
      </c>
      <c r="AK1515" s="13">
        <f t="shared" si="199"/>
        <v>0.55993414634146343</v>
      </c>
      <c r="AL1515" s="13">
        <f t="shared" si="200"/>
        <v>3.5303948896631798E-2</v>
      </c>
      <c r="AM1515" s="14">
        <f t="shared" si="201"/>
        <v>2.9655317073170693</v>
      </c>
    </row>
    <row r="1516" spans="1:39" x14ac:dyDescent="0.2">
      <c r="A1516" s="8"/>
      <c r="B1516" s="8" t="s">
        <v>521</v>
      </c>
      <c r="C1516" s="8" t="s">
        <v>522</v>
      </c>
      <c r="D1516" s="9">
        <v>45</v>
      </c>
      <c r="E1516" s="10" t="s">
        <v>28</v>
      </c>
      <c r="F1516" s="10" t="s">
        <v>411</v>
      </c>
      <c r="G1516" s="10" t="s">
        <v>411</v>
      </c>
      <c r="H1516" s="11">
        <v>0.55800000000000005</v>
      </c>
      <c r="I1516" s="9">
        <v>82</v>
      </c>
      <c r="J1516" s="9">
        <v>34</v>
      </c>
      <c r="K1516" s="9">
        <v>36</v>
      </c>
      <c r="L1516" s="9"/>
      <c r="M1516" s="9">
        <v>12</v>
      </c>
      <c r="N1516" s="9">
        <f t="shared" si="197"/>
        <v>80</v>
      </c>
      <c r="O1516" s="12">
        <f t="shared" si="198"/>
        <v>0.48780487804878048</v>
      </c>
      <c r="P1516" s="9" t="s">
        <v>39</v>
      </c>
      <c r="Q1516" s="9"/>
      <c r="R1516" s="9"/>
      <c r="S1516" s="9"/>
      <c r="T1516" s="9"/>
      <c r="U1516" s="9"/>
      <c r="V1516" s="8"/>
      <c r="W1516" s="11">
        <v>0.55800000000000005</v>
      </c>
      <c r="X1516" s="8">
        <v>82</v>
      </c>
      <c r="Y1516" s="8">
        <v>24</v>
      </c>
      <c r="Z1516" s="8">
        <v>40</v>
      </c>
      <c r="AA1516" s="8">
        <v>0</v>
      </c>
      <c r="AB1516" s="8">
        <v>18</v>
      </c>
      <c r="AC1516" s="9">
        <f t="shared" si="195"/>
        <v>66</v>
      </c>
      <c r="AD1516" s="12">
        <f t="shared" si="196"/>
        <v>0.40243902439024393</v>
      </c>
      <c r="AE1516" s="9" t="s">
        <v>72</v>
      </c>
      <c r="AF1516" s="8"/>
      <c r="AG1516" s="8"/>
      <c r="AH1516" s="8"/>
      <c r="AI1516" s="8"/>
      <c r="AJ1516" s="8"/>
      <c r="AK1516" s="13">
        <f t="shared" si="199"/>
        <v>0.45688536585365858</v>
      </c>
      <c r="AL1516" s="13">
        <f t="shared" si="200"/>
        <v>3.0919512195121901E-2</v>
      </c>
      <c r="AM1516" s="14">
        <f t="shared" si="201"/>
        <v>5.0707999999999913</v>
      </c>
    </row>
    <row r="1517" spans="1:39" x14ac:dyDescent="0.2">
      <c r="A1517" s="8"/>
      <c r="B1517" s="8" t="s">
        <v>415</v>
      </c>
      <c r="C1517" s="8" t="s">
        <v>522</v>
      </c>
      <c r="D1517" s="9">
        <v>54</v>
      </c>
      <c r="E1517" s="10" t="s">
        <v>28</v>
      </c>
      <c r="F1517" s="10" t="s">
        <v>41</v>
      </c>
      <c r="G1517" s="10" t="s">
        <v>41</v>
      </c>
      <c r="H1517" s="11">
        <v>0.55800000000000005</v>
      </c>
      <c r="I1517" s="9">
        <v>82</v>
      </c>
      <c r="J1517" s="9">
        <v>30</v>
      </c>
      <c r="K1517" s="9">
        <v>38</v>
      </c>
      <c r="L1517" s="9"/>
      <c r="M1517" s="9">
        <v>14</v>
      </c>
      <c r="N1517" s="9">
        <f t="shared" si="197"/>
        <v>74</v>
      </c>
      <c r="O1517" s="12">
        <f t="shared" si="198"/>
        <v>0.45121951219512196</v>
      </c>
      <c r="P1517" s="9" t="s">
        <v>72</v>
      </c>
      <c r="Q1517" s="9"/>
      <c r="R1517" s="9"/>
      <c r="S1517" s="9"/>
      <c r="T1517" s="9"/>
      <c r="U1517" s="9"/>
      <c r="V1517" s="8"/>
      <c r="W1517" s="11">
        <v>0.55800000000000005</v>
      </c>
      <c r="X1517" s="8">
        <v>82</v>
      </c>
      <c r="Y1517" s="8">
        <v>34</v>
      </c>
      <c r="Z1517" s="8">
        <v>35</v>
      </c>
      <c r="AA1517" s="8">
        <v>0</v>
      </c>
      <c r="AB1517" s="8">
        <v>13</v>
      </c>
      <c r="AC1517" s="9">
        <f t="shared" si="195"/>
        <v>81</v>
      </c>
      <c r="AD1517" s="12">
        <f t="shared" si="196"/>
        <v>0.49390243902439024</v>
      </c>
      <c r="AE1517" s="9" t="s">
        <v>72</v>
      </c>
      <c r="AF1517" s="8"/>
      <c r="AG1517" s="8"/>
      <c r="AH1517" s="8"/>
      <c r="AI1517" s="8"/>
      <c r="AJ1517" s="8"/>
      <c r="AK1517" s="13">
        <f t="shared" si="199"/>
        <v>0.5163365853658537</v>
      </c>
      <c r="AL1517" s="13">
        <f t="shared" si="200"/>
        <v>-6.5117073170731732E-2</v>
      </c>
      <c r="AM1517" s="14">
        <f t="shared" si="201"/>
        <v>-10.679200000000009</v>
      </c>
    </row>
    <row r="1518" spans="1:39" x14ac:dyDescent="0.2">
      <c r="A1518" s="8"/>
      <c r="B1518" s="8" t="s">
        <v>446</v>
      </c>
      <c r="C1518" s="8" t="s">
        <v>522</v>
      </c>
      <c r="D1518" s="9">
        <v>48</v>
      </c>
      <c r="E1518" s="10" t="s">
        <v>28</v>
      </c>
      <c r="F1518" s="10" t="s">
        <v>233</v>
      </c>
      <c r="G1518" s="10" t="s">
        <v>233</v>
      </c>
      <c r="H1518" s="11">
        <v>0.55800000000000005</v>
      </c>
      <c r="I1518" s="9">
        <v>82</v>
      </c>
      <c r="J1518" s="9">
        <v>49</v>
      </c>
      <c r="K1518" s="9">
        <v>28</v>
      </c>
      <c r="L1518" s="9"/>
      <c r="M1518" s="9">
        <v>5</v>
      </c>
      <c r="N1518" s="9">
        <f t="shared" si="197"/>
        <v>103</v>
      </c>
      <c r="O1518" s="12">
        <f t="shared" si="198"/>
        <v>0.62804878048780488</v>
      </c>
      <c r="P1518" s="9" t="s">
        <v>30</v>
      </c>
      <c r="Q1518" s="9">
        <v>12</v>
      </c>
      <c r="R1518" s="9">
        <v>6</v>
      </c>
      <c r="S1518" s="9">
        <v>6</v>
      </c>
      <c r="T1518" s="9"/>
      <c r="U1518" s="9">
        <v>0.5</v>
      </c>
      <c r="V1518" s="8"/>
      <c r="W1518" s="11">
        <v>0.55800000000000005</v>
      </c>
      <c r="X1518" s="8">
        <v>82</v>
      </c>
      <c r="Y1518" s="8">
        <v>45</v>
      </c>
      <c r="Z1518" s="8">
        <v>27</v>
      </c>
      <c r="AA1518" s="8">
        <v>0</v>
      </c>
      <c r="AB1518" s="8">
        <v>10</v>
      </c>
      <c r="AC1518" s="9">
        <f t="shared" si="195"/>
        <v>100</v>
      </c>
      <c r="AD1518" s="12">
        <f t="shared" si="196"/>
        <v>0.6097560975609756</v>
      </c>
      <c r="AE1518" s="9" t="s">
        <v>30</v>
      </c>
      <c r="AF1518" s="8">
        <v>10</v>
      </c>
      <c r="AG1518" s="8">
        <v>6</v>
      </c>
      <c r="AH1518" s="8">
        <v>4</v>
      </c>
      <c r="AI1518" s="8">
        <v>0</v>
      </c>
      <c r="AJ1518" s="8">
        <v>0.60000000000000009</v>
      </c>
      <c r="AK1518" s="13">
        <f t="shared" si="199"/>
        <v>0.59164146341463419</v>
      </c>
      <c r="AL1518" s="13">
        <f t="shared" si="200"/>
        <v>3.6407317073170686E-2</v>
      </c>
      <c r="AM1518" s="14">
        <f t="shared" si="201"/>
        <v>5.970799999999997</v>
      </c>
    </row>
    <row r="1519" spans="1:39" x14ac:dyDescent="0.2">
      <c r="A1519" s="8"/>
      <c r="B1519" s="8" t="s">
        <v>513</v>
      </c>
      <c r="C1519" s="8" t="s">
        <v>522</v>
      </c>
      <c r="D1519" s="9">
        <v>55</v>
      </c>
      <c r="E1519" s="10" t="s">
        <v>28</v>
      </c>
      <c r="F1519" s="10" t="s">
        <v>267</v>
      </c>
      <c r="G1519" s="10" t="s">
        <v>267</v>
      </c>
      <c r="H1519" s="11">
        <v>0.55800000000000005</v>
      </c>
      <c r="I1519" s="9">
        <v>82</v>
      </c>
      <c r="J1519" s="9">
        <v>54</v>
      </c>
      <c r="K1519" s="9">
        <v>15</v>
      </c>
      <c r="L1519" s="9"/>
      <c r="M1519" s="9">
        <v>13</v>
      </c>
      <c r="N1519" s="9">
        <f t="shared" si="197"/>
        <v>121</v>
      </c>
      <c r="O1519" s="12">
        <f t="shared" si="198"/>
        <v>0.73780487804878048</v>
      </c>
      <c r="P1519" s="9" t="s">
        <v>30</v>
      </c>
      <c r="Q1519" s="9">
        <v>7</v>
      </c>
      <c r="R1519" s="9">
        <v>3</v>
      </c>
      <c r="S1519" s="9">
        <v>4</v>
      </c>
      <c r="T1519" s="9"/>
      <c r="U1519" s="9">
        <v>0.42899999999999999</v>
      </c>
      <c r="V1519" s="8"/>
      <c r="W1519" s="11">
        <v>0.55800000000000005</v>
      </c>
      <c r="X1519" s="8">
        <v>82</v>
      </c>
      <c r="Y1519" s="8">
        <v>50</v>
      </c>
      <c r="Z1519" s="8">
        <v>24</v>
      </c>
      <c r="AA1519" s="8">
        <v>0</v>
      </c>
      <c r="AB1519" s="8">
        <v>8</v>
      </c>
      <c r="AC1519" s="9">
        <f t="shared" si="195"/>
        <v>108</v>
      </c>
      <c r="AD1519" s="12">
        <f t="shared" si="196"/>
        <v>0.65853658536585369</v>
      </c>
      <c r="AE1519" s="9" t="s">
        <v>30</v>
      </c>
      <c r="AF1519" s="8">
        <v>14</v>
      </c>
      <c r="AG1519" s="8">
        <v>7</v>
      </c>
      <c r="AH1519" s="8">
        <v>7</v>
      </c>
      <c r="AI1519" s="8">
        <v>0</v>
      </c>
      <c r="AJ1519" s="8">
        <v>0.5</v>
      </c>
      <c r="AK1519" s="13">
        <f t="shared" si="199"/>
        <v>0.62334878048780495</v>
      </c>
      <c r="AL1519" s="13">
        <f t="shared" si="200"/>
        <v>0.11445609756097552</v>
      </c>
      <c r="AM1519" s="14">
        <f t="shared" si="201"/>
        <v>18.770799999999994</v>
      </c>
    </row>
    <row r="1520" spans="1:39" x14ac:dyDescent="0.2">
      <c r="A1520" s="8"/>
      <c r="B1520" s="8" t="s">
        <v>501</v>
      </c>
      <c r="C1520" s="8" t="s">
        <v>527</v>
      </c>
      <c r="D1520" s="9">
        <v>54</v>
      </c>
      <c r="E1520" s="10" t="s">
        <v>28</v>
      </c>
      <c r="F1520" s="10" t="s">
        <v>416</v>
      </c>
      <c r="G1520" s="10" t="s">
        <v>416</v>
      </c>
      <c r="H1520" s="11">
        <v>0.55800000000000005</v>
      </c>
      <c r="I1520" s="9">
        <v>82</v>
      </c>
      <c r="J1520" s="9">
        <v>47</v>
      </c>
      <c r="K1520" s="9">
        <v>30</v>
      </c>
      <c r="L1520" s="9"/>
      <c r="M1520" s="9">
        <v>5</v>
      </c>
      <c r="N1520" s="9">
        <f t="shared" si="197"/>
        <v>99</v>
      </c>
      <c r="O1520" s="12">
        <f t="shared" si="198"/>
        <v>0.60365853658536583</v>
      </c>
      <c r="P1520" s="9" t="s">
        <v>43</v>
      </c>
      <c r="Q1520" s="9">
        <v>6</v>
      </c>
      <c r="R1520" s="9">
        <v>2</v>
      </c>
      <c r="S1520" s="9">
        <v>4</v>
      </c>
      <c r="T1520" s="9"/>
      <c r="U1520" s="9">
        <v>0.33300000000000002</v>
      </c>
      <c r="V1520" s="8"/>
      <c r="W1520" s="11">
        <v>0.55800000000000005</v>
      </c>
      <c r="X1520" s="8">
        <v>82</v>
      </c>
      <c r="Y1520" s="8">
        <v>39</v>
      </c>
      <c r="Z1520" s="8">
        <v>32</v>
      </c>
      <c r="AA1520" s="8">
        <v>0</v>
      </c>
      <c r="AB1520" s="8">
        <v>11</v>
      </c>
      <c r="AC1520" s="9">
        <f t="shared" si="195"/>
        <v>89</v>
      </c>
      <c r="AD1520" s="12">
        <f t="shared" si="196"/>
        <v>0.54268292682926833</v>
      </c>
      <c r="AE1520" s="9" t="s">
        <v>35</v>
      </c>
      <c r="AF1520" s="8"/>
      <c r="AG1520" s="8"/>
      <c r="AH1520" s="8"/>
      <c r="AI1520" s="8"/>
      <c r="AJ1520" s="8"/>
      <c r="AK1520" s="13">
        <f t="shared" si="199"/>
        <v>0.54804390243902446</v>
      </c>
      <c r="AL1520" s="13">
        <f t="shared" si="200"/>
        <v>5.561463414634138E-2</v>
      </c>
      <c r="AM1520" s="14">
        <f t="shared" si="201"/>
        <v>9.1207999999999885</v>
      </c>
    </row>
    <row r="1521" spans="1:39" x14ac:dyDescent="0.2">
      <c r="A1521" s="8"/>
      <c r="B1521" s="8" t="s">
        <v>366</v>
      </c>
      <c r="C1521" s="8" t="s">
        <v>527</v>
      </c>
      <c r="D1521" s="9">
        <v>59</v>
      </c>
      <c r="E1521" s="10" t="s">
        <v>28</v>
      </c>
      <c r="F1521" s="10" t="s">
        <v>460</v>
      </c>
      <c r="G1521" s="10" t="s">
        <v>461</v>
      </c>
      <c r="H1521" s="11">
        <v>0.55800000000000005</v>
      </c>
      <c r="I1521" s="9">
        <v>82</v>
      </c>
      <c r="J1521" s="9">
        <v>34</v>
      </c>
      <c r="K1521" s="9">
        <v>36</v>
      </c>
      <c r="L1521" s="9"/>
      <c r="M1521" s="9">
        <v>12</v>
      </c>
      <c r="N1521" s="9">
        <f t="shared" si="197"/>
        <v>80</v>
      </c>
      <c r="O1521" s="12">
        <f t="shared" si="198"/>
        <v>0.48780487804878048</v>
      </c>
      <c r="P1521" s="9" t="s">
        <v>35</v>
      </c>
      <c r="Q1521" s="9"/>
      <c r="R1521" s="9"/>
      <c r="S1521" s="9"/>
      <c r="T1521" s="9"/>
      <c r="U1521" s="9"/>
      <c r="V1521" s="8"/>
      <c r="W1521" s="11">
        <v>0.55800000000000005</v>
      </c>
      <c r="X1521" s="8">
        <v>82</v>
      </c>
      <c r="Y1521" s="8">
        <v>35</v>
      </c>
      <c r="Z1521" s="8">
        <v>34</v>
      </c>
      <c r="AA1521" s="8">
        <v>0</v>
      </c>
      <c r="AB1521" s="8">
        <v>13</v>
      </c>
      <c r="AC1521" s="9">
        <f t="shared" si="195"/>
        <v>83</v>
      </c>
      <c r="AD1521" s="12">
        <f t="shared" si="196"/>
        <v>0.50609756097560976</v>
      </c>
      <c r="AE1521" s="9" t="s">
        <v>43</v>
      </c>
      <c r="AF1521" s="8"/>
      <c r="AG1521" s="8"/>
      <c r="AH1521" s="8"/>
      <c r="AI1521" s="8"/>
      <c r="AJ1521" s="8"/>
      <c r="AK1521" s="13">
        <f t="shared" si="199"/>
        <v>0.52426341463414639</v>
      </c>
      <c r="AL1521" s="13">
        <f t="shared" si="200"/>
        <v>-3.6458536585365908E-2</v>
      </c>
      <c r="AM1521" s="14">
        <f t="shared" si="201"/>
        <v>-5.9792000000000058</v>
      </c>
    </row>
    <row r="1522" spans="1:39" x14ac:dyDescent="0.2">
      <c r="A1522" s="8"/>
      <c r="B1522" s="8" t="s">
        <v>487</v>
      </c>
      <c r="C1522" s="8" t="s">
        <v>527</v>
      </c>
      <c r="D1522" s="9">
        <v>50</v>
      </c>
      <c r="E1522" s="10" t="s">
        <v>28</v>
      </c>
      <c r="F1522" s="10" t="s">
        <v>68</v>
      </c>
      <c r="G1522" s="10" t="s">
        <v>68</v>
      </c>
      <c r="H1522" s="11">
        <v>0.55800000000000005</v>
      </c>
      <c r="I1522" s="9">
        <v>82</v>
      </c>
      <c r="J1522" s="9">
        <v>46</v>
      </c>
      <c r="K1522" s="9">
        <v>25</v>
      </c>
      <c r="L1522" s="9"/>
      <c r="M1522" s="9">
        <v>11</v>
      </c>
      <c r="N1522" s="9">
        <f t="shared" si="197"/>
        <v>103</v>
      </c>
      <c r="O1522" s="12">
        <f t="shared" si="198"/>
        <v>0.62804878048780488</v>
      </c>
      <c r="P1522" s="9" t="s">
        <v>30</v>
      </c>
      <c r="Q1522" s="9">
        <v>25</v>
      </c>
      <c r="R1522" s="9">
        <v>16</v>
      </c>
      <c r="S1522" s="9">
        <v>9</v>
      </c>
      <c r="T1522" s="9"/>
      <c r="U1522" s="9">
        <v>0.64</v>
      </c>
      <c r="V1522" s="8" t="s">
        <v>44</v>
      </c>
      <c r="W1522" s="11">
        <v>0.55800000000000005</v>
      </c>
      <c r="X1522" s="8">
        <v>82</v>
      </c>
      <c r="Y1522" s="8">
        <v>39</v>
      </c>
      <c r="Z1522" s="8">
        <v>30</v>
      </c>
      <c r="AA1522" s="8">
        <v>0</v>
      </c>
      <c r="AB1522" s="8">
        <v>13</v>
      </c>
      <c r="AC1522" s="9">
        <f t="shared" si="195"/>
        <v>91</v>
      </c>
      <c r="AD1522" s="12">
        <f t="shared" si="196"/>
        <v>0.55487804878048785</v>
      </c>
      <c r="AE1522" s="9" t="s">
        <v>39</v>
      </c>
      <c r="AF1522" s="8">
        <v>13</v>
      </c>
      <c r="AG1522" s="8">
        <v>7</v>
      </c>
      <c r="AH1522" s="8">
        <v>6</v>
      </c>
      <c r="AI1522" s="8">
        <v>0</v>
      </c>
      <c r="AJ1522" s="8">
        <v>0.53800000000000003</v>
      </c>
      <c r="AK1522" s="13">
        <f t="shared" si="199"/>
        <v>0.55597073170731715</v>
      </c>
      <c r="AL1522" s="13">
        <f t="shared" si="200"/>
        <v>7.2078048780487736E-2</v>
      </c>
      <c r="AM1522" s="14">
        <f t="shared" si="201"/>
        <v>11.820799999999991</v>
      </c>
    </row>
    <row r="1523" spans="1:39" x14ac:dyDescent="0.2">
      <c r="A1523" s="8"/>
      <c r="B1523" s="8" t="s">
        <v>445</v>
      </c>
      <c r="C1523" s="8" t="s">
        <v>527</v>
      </c>
      <c r="D1523" s="9">
        <v>50</v>
      </c>
      <c r="E1523" s="10" t="s">
        <v>28</v>
      </c>
      <c r="F1523" s="10" t="s">
        <v>225</v>
      </c>
      <c r="G1523" s="10" t="s">
        <v>225</v>
      </c>
      <c r="H1523" s="11">
        <v>0.55800000000000005</v>
      </c>
      <c r="I1523" s="9">
        <v>82</v>
      </c>
      <c r="J1523" s="9">
        <v>43</v>
      </c>
      <c r="K1523" s="9">
        <v>29</v>
      </c>
      <c r="L1523" s="9"/>
      <c r="M1523" s="9">
        <v>10</v>
      </c>
      <c r="N1523" s="9">
        <f t="shared" si="197"/>
        <v>96</v>
      </c>
      <c r="O1523" s="12">
        <f t="shared" si="198"/>
        <v>0.58536585365853655</v>
      </c>
      <c r="P1523" s="9" t="s">
        <v>43</v>
      </c>
      <c r="Q1523" s="9">
        <v>7</v>
      </c>
      <c r="R1523" s="9">
        <v>3</v>
      </c>
      <c r="S1523" s="9">
        <v>4</v>
      </c>
      <c r="T1523" s="9"/>
      <c r="U1523" s="9">
        <v>0.42899999999999999</v>
      </c>
      <c r="V1523" s="8"/>
      <c r="W1523" s="11">
        <v>0.55800000000000005</v>
      </c>
      <c r="X1523" s="8">
        <v>82</v>
      </c>
      <c r="Y1523" s="8">
        <v>45</v>
      </c>
      <c r="Z1523" s="8">
        <v>27</v>
      </c>
      <c r="AA1523" s="8">
        <v>0</v>
      </c>
      <c r="AB1523" s="8">
        <v>10</v>
      </c>
      <c r="AC1523" s="9">
        <f t="shared" si="195"/>
        <v>100</v>
      </c>
      <c r="AD1523" s="12">
        <f t="shared" si="196"/>
        <v>0.6097560975609756</v>
      </c>
      <c r="AE1523" s="9" t="s">
        <v>30</v>
      </c>
      <c r="AF1523" s="8">
        <v>6</v>
      </c>
      <c r="AG1523" s="8">
        <v>2</v>
      </c>
      <c r="AH1523" s="8">
        <v>4</v>
      </c>
      <c r="AI1523" s="8">
        <v>0</v>
      </c>
      <c r="AJ1523" s="8">
        <v>0.33300000000000002</v>
      </c>
      <c r="AK1523" s="13">
        <f t="shared" si="199"/>
        <v>0.59164146341463419</v>
      </c>
      <c r="AL1523" s="13">
        <f t="shared" si="200"/>
        <v>-6.2756097560976443E-3</v>
      </c>
      <c r="AM1523" s="14">
        <f t="shared" si="201"/>
        <v>-1.029200000000003</v>
      </c>
    </row>
    <row r="1524" spans="1:39" x14ac:dyDescent="0.2">
      <c r="A1524" s="8"/>
      <c r="B1524" s="8" t="s">
        <v>432</v>
      </c>
      <c r="C1524" s="8" t="s">
        <v>527</v>
      </c>
      <c r="D1524" s="9">
        <v>44</v>
      </c>
      <c r="E1524" s="10" t="s">
        <v>28</v>
      </c>
      <c r="F1524" s="10" t="s">
        <v>305</v>
      </c>
      <c r="G1524" s="10" t="s">
        <v>305</v>
      </c>
      <c r="H1524" s="11">
        <v>0.55800000000000005</v>
      </c>
      <c r="I1524" s="9">
        <v>82</v>
      </c>
      <c r="J1524" s="9">
        <v>40</v>
      </c>
      <c r="K1524" s="9">
        <v>31</v>
      </c>
      <c r="L1524" s="9"/>
      <c r="M1524" s="9">
        <v>11</v>
      </c>
      <c r="N1524" s="9">
        <f t="shared" si="197"/>
        <v>91</v>
      </c>
      <c r="O1524" s="12">
        <f t="shared" si="198"/>
        <v>0.55487804878048785</v>
      </c>
      <c r="P1524" s="9" t="s">
        <v>39</v>
      </c>
      <c r="Q1524" s="9"/>
      <c r="R1524" s="9"/>
      <c r="S1524" s="9"/>
      <c r="T1524" s="9"/>
      <c r="U1524" s="9"/>
      <c r="V1524" s="8"/>
      <c r="W1524" s="11">
        <v>0.55800000000000005</v>
      </c>
      <c r="X1524" s="8">
        <v>82</v>
      </c>
      <c r="Y1524" s="8">
        <v>35</v>
      </c>
      <c r="Z1524" s="8">
        <v>37</v>
      </c>
      <c r="AA1524" s="8">
        <v>0</v>
      </c>
      <c r="AB1524" s="8">
        <v>10</v>
      </c>
      <c r="AC1524" s="9">
        <f t="shared" si="195"/>
        <v>80</v>
      </c>
      <c r="AD1524" s="12">
        <f t="shared" si="196"/>
        <v>0.48780487804878048</v>
      </c>
      <c r="AE1524" s="9" t="s">
        <v>39</v>
      </c>
      <c r="AF1524" s="8"/>
      <c r="AG1524" s="8"/>
      <c r="AH1524" s="8"/>
      <c r="AI1524" s="8"/>
      <c r="AJ1524" s="8"/>
      <c r="AK1524" s="13">
        <f t="shared" si="199"/>
        <v>0.51237317073170729</v>
      </c>
      <c r="AL1524" s="13">
        <f t="shared" si="200"/>
        <v>4.2504878048780559E-2</v>
      </c>
      <c r="AM1524" s="14">
        <f t="shared" si="201"/>
        <v>6.970799999999997</v>
      </c>
    </row>
    <row r="1525" spans="1:39" x14ac:dyDescent="0.2">
      <c r="A1525" s="8"/>
      <c r="B1525" s="8" t="s">
        <v>528</v>
      </c>
      <c r="C1525" s="8" t="s">
        <v>527</v>
      </c>
      <c r="D1525" s="9">
        <v>48</v>
      </c>
      <c r="E1525" s="10" t="s">
        <v>28</v>
      </c>
      <c r="F1525" s="10" t="s">
        <v>468</v>
      </c>
      <c r="G1525" s="10" t="s">
        <v>468</v>
      </c>
      <c r="H1525" s="11">
        <v>0.55800000000000005</v>
      </c>
      <c r="I1525" s="9">
        <v>82</v>
      </c>
      <c r="J1525" s="9">
        <v>34</v>
      </c>
      <c r="K1525" s="9">
        <v>35</v>
      </c>
      <c r="L1525" s="9"/>
      <c r="M1525" s="9">
        <v>13</v>
      </c>
      <c r="N1525" s="9">
        <f t="shared" si="197"/>
        <v>81</v>
      </c>
      <c r="O1525" s="12">
        <f t="shared" si="198"/>
        <v>0.49390243902439024</v>
      </c>
      <c r="P1525" s="9" t="s">
        <v>72</v>
      </c>
      <c r="Q1525" s="9"/>
      <c r="R1525" s="9"/>
      <c r="S1525" s="9"/>
      <c r="T1525" s="9"/>
      <c r="U1525" s="9"/>
      <c r="V1525" s="8"/>
      <c r="W1525" s="11">
        <v>0.55800000000000005</v>
      </c>
      <c r="X1525" s="8">
        <v>82</v>
      </c>
      <c r="Y1525" s="8">
        <v>32</v>
      </c>
      <c r="Z1525" s="8">
        <v>35</v>
      </c>
      <c r="AA1525" s="8">
        <v>0</v>
      </c>
      <c r="AB1525" s="8">
        <v>15</v>
      </c>
      <c r="AC1525" s="9">
        <f t="shared" si="195"/>
        <v>79</v>
      </c>
      <c r="AD1525" s="12">
        <f t="shared" si="196"/>
        <v>0.48170731707317072</v>
      </c>
      <c r="AE1525" s="9" t="s">
        <v>72</v>
      </c>
      <c r="AF1525" s="8"/>
      <c r="AG1525" s="8"/>
      <c r="AH1525" s="8"/>
      <c r="AI1525" s="8"/>
      <c r="AJ1525" s="8"/>
      <c r="AK1525" s="13">
        <f t="shared" si="199"/>
        <v>0.50840975609756101</v>
      </c>
      <c r="AL1525" s="13">
        <f t="shared" si="200"/>
        <v>-1.4507317073170767E-2</v>
      </c>
      <c r="AM1525" s="14">
        <f t="shared" si="201"/>
        <v>-2.3792000000000115</v>
      </c>
    </row>
    <row r="1526" spans="1:39" x14ac:dyDescent="0.2">
      <c r="A1526" s="8"/>
      <c r="B1526" s="8" t="s">
        <v>512</v>
      </c>
      <c r="C1526" s="8" t="s">
        <v>527</v>
      </c>
      <c r="D1526" s="9">
        <v>48</v>
      </c>
      <c r="E1526" s="10" t="s">
        <v>28</v>
      </c>
      <c r="F1526" s="10" t="s">
        <v>240</v>
      </c>
      <c r="G1526" s="10" t="s">
        <v>240</v>
      </c>
      <c r="H1526" s="11">
        <v>0.55800000000000005</v>
      </c>
      <c r="I1526" s="9">
        <v>82</v>
      </c>
      <c r="J1526" s="9">
        <v>41</v>
      </c>
      <c r="K1526" s="9">
        <v>29</v>
      </c>
      <c r="L1526" s="9"/>
      <c r="M1526" s="9">
        <v>12</v>
      </c>
      <c r="N1526" s="9">
        <f t="shared" si="197"/>
        <v>94</v>
      </c>
      <c r="O1526" s="12">
        <f t="shared" si="198"/>
        <v>0.57317073170731703</v>
      </c>
      <c r="P1526" s="9" t="s">
        <v>43</v>
      </c>
      <c r="Q1526" s="9"/>
      <c r="R1526" s="9"/>
      <c r="S1526" s="9"/>
      <c r="T1526" s="9"/>
      <c r="U1526" s="9"/>
      <c r="V1526" s="8"/>
      <c r="W1526" s="11">
        <v>0.55800000000000005</v>
      </c>
      <c r="X1526" s="8">
        <v>82</v>
      </c>
      <c r="Y1526" s="8">
        <v>40</v>
      </c>
      <c r="Z1526" s="8">
        <v>32</v>
      </c>
      <c r="AA1526" s="8">
        <v>0</v>
      </c>
      <c r="AB1526" s="8">
        <v>10</v>
      </c>
      <c r="AC1526" s="9">
        <f t="shared" si="195"/>
        <v>90</v>
      </c>
      <c r="AD1526" s="12">
        <f t="shared" si="196"/>
        <v>0.54878048780487809</v>
      </c>
      <c r="AE1526" s="9" t="s">
        <v>39</v>
      </c>
      <c r="AF1526" s="8"/>
      <c r="AG1526" s="8"/>
      <c r="AH1526" s="8"/>
      <c r="AI1526" s="8"/>
      <c r="AJ1526" s="8"/>
      <c r="AK1526" s="13">
        <f t="shared" si="199"/>
        <v>0.55200731707317074</v>
      </c>
      <c r="AL1526" s="13">
        <f t="shared" si="200"/>
        <v>2.1163414634146283E-2</v>
      </c>
      <c r="AM1526" s="14">
        <f t="shared" si="201"/>
        <v>3.470799999999997</v>
      </c>
    </row>
    <row r="1527" spans="1:39" x14ac:dyDescent="0.2">
      <c r="A1527" s="8"/>
      <c r="B1527" s="8" t="s">
        <v>442</v>
      </c>
      <c r="C1527" s="8" t="s">
        <v>527</v>
      </c>
      <c r="D1527" s="9">
        <v>52</v>
      </c>
      <c r="E1527" s="10" t="s">
        <v>28</v>
      </c>
      <c r="F1527" s="10" t="s">
        <v>84</v>
      </c>
      <c r="G1527" s="10" t="s">
        <v>84</v>
      </c>
      <c r="H1527" s="11">
        <v>0.55800000000000005</v>
      </c>
      <c r="I1527" s="9">
        <v>82</v>
      </c>
      <c r="J1527" s="9">
        <v>44</v>
      </c>
      <c r="K1527" s="9">
        <v>29</v>
      </c>
      <c r="L1527" s="9"/>
      <c r="M1527" s="9">
        <v>9</v>
      </c>
      <c r="N1527" s="9">
        <f t="shared" si="197"/>
        <v>97</v>
      </c>
      <c r="O1527" s="12">
        <f t="shared" si="198"/>
        <v>0.59146341463414631</v>
      </c>
      <c r="P1527" s="9" t="s">
        <v>39</v>
      </c>
      <c r="Q1527" s="9">
        <v>7</v>
      </c>
      <c r="R1527" s="9">
        <v>3</v>
      </c>
      <c r="S1527" s="9">
        <v>4</v>
      </c>
      <c r="T1527" s="9"/>
      <c r="U1527" s="9">
        <v>0.42899999999999999</v>
      </c>
      <c r="V1527" s="8"/>
      <c r="W1527" s="11">
        <v>0.55800000000000005</v>
      </c>
      <c r="X1527" s="8">
        <v>82</v>
      </c>
      <c r="Y1527" s="8">
        <v>52</v>
      </c>
      <c r="Z1527" s="8">
        <v>22</v>
      </c>
      <c r="AA1527" s="8">
        <v>0</v>
      </c>
      <c r="AB1527" s="8">
        <v>8</v>
      </c>
      <c r="AC1527" s="9">
        <f t="shared" si="195"/>
        <v>112</v>
      </c>
      <c r="AD1527" s="12">
        <f t="shared" si="196"/>
        <v>0.68292682926829273</v>
      </c>
      <c r="AE1527" s="9" t="s">
        <v>30</v>
      </c>
      <c r="AF1527" s="8">
        <v>22</v>
      </c>
      <c r="AG1527" s="8">
        <v>16</v>
      </c>
      <c r="AH1527" s="8">
        <v>6</v>
      </c>
      <c r="AI1527" s="8">
        <v>0</v>
      </c>
      <c r="AJ1527" s="8">
        <v>0.72699999999999998</v>
      </c>
      <c r="AK1527" s="13">
        <f t="shared" si="199"/>
        <v>0.63920243902439033</v>
      </c>
      <c r="AL1527" s="13">
        <f t="shared" si="200"/>
        <v>-4.7739024390244023E-2</v>
      </c>
      <c r="AM1527" s="14">
        <f t="shared" si="201"/>
        <v>-7.8292000000000144</v>
      </c>
    </row>
    <row r="1528" spans="1:39" x14ac:dyDescent="0.2">
      <c r="A1528" s="8"/>
      <c r="B1528" s="8" t="s">
        <v>524</v>
      </c>
      <c r="C1528" s="8" t="s">
        <v>527</v>
      </c>
      <c r="D1528" s="9">
        <v>41</v>
      </c>
      <c r="E1528" s="10" t="s">
        <v>28</v>
      </c>
      <c r="F1528" s="10" t="s">
        <v>308</v>
      </c>
      <c r="G1528" s="10" t="s">
        <v>308</v>
      </c>
      <c r="H1528" s="11">
        <v>0.55800000000000005</v>
      </c>
      <c r="I1528" s="9">
        <v>82</v>
      </c>
      <c r="J1528" s="9">
        <v>30</v>
      </c>
      <c r="K1528" s="9">
        <v>44</v>
      </c>
      <c r="L1528" s="9"/>
      <c r="M1528" s="9">
        <v>8</v>
      </c>
      <c r="N1528" s="9">
        <f t="shared" si="197"/>
        <v>68</v>
      </c>
      <c r="O1528" s="12">
        <f t="shared" si="198"/>
        <v>0.41463414634146339</v>
      </c>
      <c r="P1528" s="9" t="s">
        <v>35</v>
      </c>
      <c r="Q1528" s="9"/>
      <c r="R1528" s="9"/>
      <c r="S1528" s="9"/>
      <c r="T1528" s="9"/>
      <c r="U1528" s="9"/>
      <c r="V1528" s="8"/>
      <c r="W1528" s="11">
        <v>0.55800000000000005</v>
      </c>
      <c r="X1528" s="8">
        <v>82</v>
      </c>
      <c r="Y1528" s="8">
        <v>43</v>
      </c>
      <c r="Z1528" s="8">
        <v>30</v>
      </c>
      <c r="AA1528" s="8">
        <v>0</v>
      </c>
      <c r="AB1528" s="8">
        <v>9</v>
      </c>
      <c r="AC1528" s="9">
        <f t="shared" si="195"/>
        <v>95</v>
      </c>
      <c r="AD1528" s="12">
        <f t="shared" si="196"/>
        <v>0.57926829268292679</v>
      </c>
      <c r="AE1528" s="9" t="s">
        <v>43</v>
      </c>
      <c r="AF1528" s="8">
        <v>6</v>
      </c>
      <c r="AG1528" s="8">
        <v>2</v>
      </c>
      <c r="AH1528" s="8">
        <v>4</v>
      </c>
      <c r="AI1528" s="8">
        <v>0</v>
      </c>
      <c r="AJ1528" s="8">
        <v>0.33300000000000002</v>
      </c>
      <c r="AK1528" s="13">
        <f t="shared" si="199"/>
        <v>0.57182439024390241</v>
      </c>
      <c r="AL1528" s="13">
        <f t="shared" si="200"/>
        <v>-0.15719024390243902</v>
      </c>
      <c r="AM1528" s="14">
        <f t="shared" si="201"/>
        <v>-25.779200000000003</v>
      </c>
    </row>
    <row r="1529" spans="1:39" x14ac:dyDescent="0.2">
      <c r="A1529" s="8"/>
      <c r="B1529" s="8" t="s">
        <v>424</v>
      </c>
      <c r="C1529" s="8" t="s">
        <v>527</v>
      </c>
      <c r="D1529" s="9">
        <v>49</v>
      </c>
      <c r="E1529" s="10" t="s">
        <v>28</v>
      </c>
      <c r="F1529" s="10" t="s">
        <v>201</v>
      </c>
      <c r="G1529" s="10" t="s">
        <v>201</v>
      </c>
      <c r="H1529" s="11">
        <v>0.55800000000000005</v>
      </c>
      <c r="I1529" s="9">
        <v>82</v>
      </c>
      <c r="J1529" s="9">
        <v>42</v>
      </c>
      <c r="K1529" s="9">
        <v>29</v>
      </c>
      <c r="L1529" s="9"/>
      <c r="M1529" s="9">
        <v>11</v>
      </c>
      <c r="N1529" s="9">
        <f t="shared" si="197"/>
        <v>95</v>
      </c>
      <c r="O1529" s="12">
        <f t="shared" si="198"/>
        <v>0.57926829268292679</v>
      </c>
      <c r="P1529" s="9" t="s">
        <v>72</v>
      </c>
      <c r="Q1529" s="9"/>
      <c r="R1529" s="9"/>
      <c r="S1529" s="9"/>
      <c r="T1529" s="9"/>
      <c r="U1529" s="9"/>
      <c r="V1529" s="8"/>
      <c r="W1529" s="11">
        <v>0.55800000000000005</v>
      </c>
      <c r="X1529" s="8">
        <v>82</v>
      </c>
      <c r="Y1529" s="8">
        <v>37</v>
      </c>
      <c r="Z1529" s="8">
        <v>31</v>
      </c>
      <c r="AA1529" s="8">
        <v>0</v>
      </c>
      <c r="AB1529" s="8">
        <v>14</v>
      </c>
      <c r="AC1529" s="9">
        <f t="shared" si="195"/>
        <v>88</v>
      </c>
      <c r="AD1529" s="12">
        <f t="shared" si="196"/>
        <v>0.53658536585365857</v>
      </c>
      <c r="AE1529" s="9" t="s">
        <v>72</v>
      </c>
      <c r="AF1529" s="8"/>
      <c r="AG1529" s="8"/>
      <c r="AH1529" s="8"/>
      <c r="AI1529" s="8"/>
      <c r="AJ1529" s="8"/>
      <c r="AK1529" s="13">
        <f t="shared" si="199"/>
        <v>0.54408048780487805</v>
      </c>
      <c r="AL1529" s="13">
        <f t="shared" si="200"/>
        <v>3.5187804878048734E-2</v>
      </c>
      <c r="AM1529" s="14">
        <f t="shared" si="201"/>
        <v>5.7707999999999942</v>
      </c>
    </row>
    <row r="1530" spans="1:39" x14ac:dyDescent="0.2">
      <c r="A1530" s="8"/>
      <c r="B1530" s="8" t="s">
        <v>486</v>
      </c>
      <c r="C1530" s="8" t="s">
        <v>527</v>
      </c>
      <c r="D1530" s="9">
        <v>47</v>
      </c>
      <c r="E1530" s="10" t="s">
        <v>28</v>
      </c>
      <c r="F1530" s="10" t="s">
        <v>87</v>
      </c>
      <c r="G1530" s="10" t="s">
        <v>87</v>
      </c>
      <c r="H1530" s="11">
        <v>0.55800000000000005</v>
      </c>
      <c r="I1530" s="9">
        <v>82</v>
      </c>
      <c r="J1530" s="9">
        <v>47</v>
      </c>
      <c r="K1530" s="9">
        <v>25</v>
      </c>
      <c r="L1530" s="9"/>
      <c r="M1530" s="9">
        <v>10</v>
      </c>
      <c r="N1530" s="9">
        <f t="shared" si="197"/>
        <v>104</v>
      </c>
      <c r="O1530" s="12">
        <f t="shared" si="198"/>
        <v>0.63414634146341464</v>
      </c>
      <c r="P1530" s="9" t="s">
        <v>30</v>
      </c>
      <c r="Q1530" s="9">
        <v>11</v>
      </c>
      <c r="R1530" s="9">
        <v>7</v>
      </c>
      <c r="S1530" s="9">
        <v>4</v>
      </c>
      <c r="T1530" s="9"/>
      <c r="U1530" s="9">
        <v>0.63600000000000001</v>
      </c>
      <c r="V1530" s="8"/>
      <c r="W1530" s="11">
        <v>0.55800000000000005</v>
      </c>
      <c r="X1530" s="8">
        <v>82</v>
      </c>
      <c r="Y1530" s="8">
        <v>44</v>
      </c>
      <c r="Z1530" s="8">
        <v>24</v>
      </c>
      <c r="AA1530" s="8">
        <v>0</v>
      </c>
      <c r="AB1530" s="8">
        <v>14</v>
      </c>
      <c r="AC1530" s="9">
        <f t="shared" si="195"/>
        <v>102</v>
      </c>
      <c r="AD1530" s="12">
        <f t="shared" si="196"/>
        <v>0.62195121951219512</v>
      </c>
      <c r="AE1530" s="9" t="s">
        <v>43</v>
      </c>
      <c r="AF1530" s="8">
        <v>12</v>
      </c>
      <c r="AG1530" s="8">
        <v>5</v>
      </c>
      <c r="AH1530" s="8">
        <v>7</v>
      </c>
      <c r="AI1530" s="8">
        <v>0</v>
      </c>
      <c r="AJ1530" s="8">
        <v>0.41699999999999998</v>
      </c>
      <c r="AK1530" s="13">
        <f t="shared" si="199"/>
        <v>0.59956829268292688</v>
      </c>
      <c r="AL1530" s="13">
        <f t="shared" si="200"/>
        <v>3.4578048780487758E-2</v>
      </c>
      <c r="AM1530" s="14">
        <f t="shared" si="201"/>
        <v>5.6707999999999856</v>
      </c>
    </row>
    <row r="1531" spans="1:39" x14ac:dyDescent="0.2">
      <c r="A1531" s="8"/>
      <c r="B1531" s="8" t="s">
        <v>443</v>
      </c>
      <c r="C1531" s="8" t="s">
        <v>527</v>
      </c>
      <c r="D1531" s="9">
        <v>55</v>
      </c>
      <c r="E1531" s="10" t="s">
        <v>28</v>
      </c>
      <c r="F1531" s="10" t="s">
        <v>303</v>
      </c>
      <c r="G1531" s="10" t="s">
        <v>303</v>
      </c>
      <c r="H1531" s="11">
        <v>0.55800000000000005</v>
      </c>
      <c r="I1531" s="9">
        <v>82</v>
      </c>
      <c r="J1531" s="9">
        <v>25</v>
      </c>
      <c r="K1531" s="9">
        <v>45</v>
      </c>
      <c r="L1531" s="9"/>
      <c r="M1531" s="9">
        <v>12</v>
      </c>
      <c r="N1531" s="9">
        <f t="shared" si="197"/>
        <v>62</v>
      </c>
      <c r="O1531" s="12">
        <f t="shared" si="198"/>
        <v>0.37804878048780488</v>
      </c>
      <c r="P1531" s="9" t="s">
        <v>72</v>
      </c>
      <c r="Q1531" s="9"/>
      <c r="R1531" s="9"/>
      <c r="S1531" s="9"/>
      <c r="T1531" s="9"/>
      <c r="U1531" s="9"/>
      <c r="V1531" s="8"/>
      <c r="W1531" s="11">
        <v>0.55800000000000005</v>
      </c>
      <c r="X1531" s="8">
        <v>82</v>
      </c>
      <c r="Y1531" s="8">
        <v>27</v>
      </c>
      <c r="Z1531" s="8">
        <v>47</v>
      </c>
      <c r="AA1531" s="8">
        <v>0</v>
      </c>
      <c r="AB1531" s="8">
        <v>8</v>
      </c>
      <c r="AC1531" s="9">
        <f t="shared" si="195"/>
        <v>62</v>
      </c>
      <c r="AD1531" s="12">
        <f t="shared" si="196"/>
        <v>0.37804878048780488</v>
      </c>
      <c r="AE1531" s="9" t="s">
        <v>72</v>
      </c>
      <c r="AF1531" s="8"/>
      <c r="AG1531" s="8"/>
      <c r="AH1531" s="8"/>
      <c r="AI1531" s="8"/>
      <c r="AJ1531" s="8"/>
      <c r="AK1531" s="13">
        <f t="shared" si="199"/>
        <v>0.4410317073170732</v>
      </c>
      <c r="AL1531" s="13">
        <f t="shared" si="200"/>
        <v>-6.2982926829268315E-2</v>
      </c>
      <c r="AM1531" s="14">
        <f t="shared" si="201"/>
        <v>-10.3292</v>
      </c>
    </row>
    <row r="1532" spans="1:39" x14ac:dyDescent="0.2">
      <c r="A1532" s="8"/>
      <c r="B1532" s="8" t="s">
        <v>516</v>
      </c>
      <c r="C1532" s="8" t="s">
        <v>527</v>
      </c>
      <c r="D1532" s="9">
        <v>42</v>
      </c>
      <c r="E1532" s="10" t="s">
        <v>28</v>
      </c>
      <c r="F1532" s="10" t="s">
        <v>413</v>
      </c>
      <c r="G1532" s="10" t="s">
        <v>413</v>
      </c>
      <c r="H1532" s="11">
        <v>0.55800000000000005</v>
      </c>
      <c r="I1532" s="9">
        <v>82</v>
      </c>
      <c r="J1532" s="9">
        <v>30</v>
      </c>
      <c r="K1532" s="9">
        <v>40</v>
      </c>
      <c r="L1532" s="9"/>
      <c r="M1532" s="9">
        <v>12</v>
      </c>
      <c r="N1532" s="9">
        <f t="shared" si="197"/>
        <v>72</v>
      </c>
      <c r="O1532" s="12">
        <f t="shared" si="198"/>
        <v>0.43902439024390244</v>
      </c>
      <c r="P1532" s="9" t="s">
        <v>72</v>
      </c>
      <c r="Q1532" s="9"/>
      <c r="R1532" s="9"/>
      <c r="S1532" s="9"/>
      <c r="T1532" s="9"/>
      <c r="U1532" s="9"/>
      <c r="V1532" s="8"/>
      <c r="W1532" s="11">
        <v>0.55800000000000005</v>
      </c>
      <c r="X1532" s="8">
        <v>82</v>
      </c>
      <c r="Y1532" s="8">
        <v>32</v>
      </c>
      <c r="Z1532" s="8">
        <v>37</v>
      </c>
      <c r="AA1532" s="8">
        <v>0</v>
      </c>
      <c r="AB1532" s="8">
        <v>13</v>
      </c>
      <c r="AC1532" s="9">
        <f t="shared" ref="AC1532:AC1595" si="202">2*Y1532+AA1532+AB1532</f>
        <v>77</v>
      </c>
      <c r="AD1532" s="12">
        <f t="shared" ref="AD1532:AD1595" si="203">AC1532/SUM(Y1532:AB1532)/2</f>
        <v>0.46951219512195119</v>
      </c>
      <c r="AE1532" s="9" t="s">
        <v>72</v>
      </c>
      <c r="AF1532" s="8"/>
      <c r="AG1532" s="8"/>
      <c r="AH1532" s="8"/>
      <c r="AI1532" s="8"/>
      <c r="AJ1532" s="8"/>
      <c r="AK1532" s="13">
        <f t="shared" si="199"/>
        <v>0.50048292682926832</v>
      </c>
      <c r="AL1532" s="13">
        <f t="shared" si="200"/>
        <v>-6.1458536585365875E-2</v>
      </c>
      <c r="AM1532" s="14">
        <f t="shared" si="201"/>
        <v>-10.0792</v>
      </c>
    </row>
    <row r="1533" spans="1:39" x14ac:dyDescent="0.2">
      <c r="A1533" s="8"/>
      <c r="B1533" s="8" t="s">
        <v>392</v>
      </c>
      <c r="C1533" s="8" t="s">
        <v>527</v>
      </c>
      <c r="D1533" s="9">
        <v>60</v>
      </c>
      <c r="E1533" s="10" t="s">
        <v>28</v>
      </c>
      <c r="F1533" s="10" t="s">
        <v>199</v>
      </c>
      <c r="G1533" s="10" t="s">
        <v>199</v>
      </c>
      <c r="H1533" s="11">
        <v>0.55800000000000005</v>
      </c>
      <c r="I1533" s="9">
        <v>82</v>
      </c>
      <c r="J1533" s="9">
        <v>46</v>
      </c>
      <c r="K1533" s="9">
        <v>30</v>
      </c>
      <c r="L1533" s="9"/>
      <c r="M1533" s="9">
        <v>6</v>
      </c>
      <c r="N1533" s="9">
        <f t="shared" si="197"/>
        <v>98</v>
      </c>
      <c r="O1533" s="12">
        <f t="shared" si="198"/>
        <v>0.59756097560975607</v>
      </c>
      <c r="P1533" s="9" t="s">
        <v>35</v>
      </c>
      <c r="Q1533" s="9">
        <v>6</v>
      </c>
      <c r="R1533" s="9">
        <v>2</v>
      </c>
      <c r="S1533" s="9">
        <v>4</v>
      </c>
      <c r="T1533" s="9"/>
      <c r="U1533" s="9">
        <v>0.33300000000000002</v>
      </c>
      <c r="V1533" s="8"/>
      <c r="W1533" s="11">
        <v>0.55800000000000005</v>
      </c>
      <c r="X1533" s="8">
        <v>82</v>
      </c>
      <c r="Y1533" s="8">
        <v>46</v>
      </c>
      <c r="Z1533" s="8">
        <v>27</v>
      </c>
      <c r="AA1533" s="8">
        <v>0</v>
      </c>
      <c r="AB1533" s="8">
        <v>9</v>
      </c>
      <c r="AC1533" s="9">
        <f t="shared" si="202"/>
        <v>101</v>
      </c>
      <c r="AD1533" s="12">
        <f t="shared" si="203"/>
        <v>0.61585365853658536</v>
      </c>
      <c r="AE1533" s="9" t="s">
        <v>39</v>
      </c>
      <c r="AF1533" s="8">
        <v>6</v>
      </c>
      <c r="AG1533" s="8">
        <v>2</v>
      </c>
      <c r="AH1533" s="8">
        <v>4</v>
      </c>
      <c r="AI1533" s="8">
        <v>0</v>
      </c>
      <c r="AJ1533" s="8">
        <v>0.33300000000000002</v>
      </c>
      <c r="AK1533" s="13">
        <f t="shared" si="199"/>
        <v>0.59560487804878048</v>
      </c>
      <c r="AL1533" s="13">
        <f t="shared" si="200"/>
        <v>1.9560975609755893E-3</v>
      </c>
      <c r="AM1533" s="14">
        <f t="shared" si="201"/>
        <v>0.32080000000000553</v>
      </c>
    </row>
    <row r="1534" spans="1:39" x14ac:dyDescent="0.2">
      <c r="A1534" s="8"/>
      <c r="B1534" s="8" t="s">
        <v>525</v>
      </c>
      <c r="C1534" s="8" t="s">
        <v>527</v>
      </c>
      <c r="D1534" s="9">
        <v>44</v>
      </c>
      <c r="E1534" s="10" t="s">
        <v>28</v>
      </c>
      <c r="F1534" s="10" t="s">
        <v>473</v>
      </c>
      <c r="G1534" s="10" t="s">
        <v>473</v>
      </c>
      <c r="H1534" s="11">
        <v>0.55800000000000005</v>
      </c>
      <c r="I1534" s="9">
        <v>82</v>
      </c>
      <c r="J1534" s="9">
        <v>39</v>
      </c>
      <c r="K1534" s="9">
        <v>35</v>
      </c>
      <c r="L1534" s="9"/>
      <c r="M1534" s="9">
        <v>8</v>
      </c>
      <c r="N1534" s="9">
        <f t="shared" si="197"/>
        <v>86</v>
      </c>
      <c r="O1534" s="12">
        <f t="shared" si="198"/>
        <v>0.52439024390243905</v>
      </c>
      <c r="P1534" s="9" t="s">
        <v>39</v>
      </c>
      <c r="Q1534" s="9"/>
      <c r="R1534" s="9"/>
      <c r="S1534" s="9"/>
      <c r="T1534" s="9"/>
      <c r="U1534" s="9"/>
      <c r="V1534" s="8"/>
      <c r="W1534" s="11">
        <v>0.55800000000000005</v>
      </c>
      <c r="X1534" s="8">
        <v>82</v>
      </c>
      <c r="Y1534" s="8">
        <v>38</v>
      </c>
      <c r="Z1534" s="8">
        <v>36</v>
      </c>
      <c r="AA1534" s="8">
        <v>0</v>
      </c>
      <c r="AB1534" s="8">
        <v>8</v>
      </c>
      <c r="AC1534" s="9">
        <f t="shared" si="202"/>
        <v>84</v>
      </c>
      <c r="AD1534" s="12">
        <f t="shared" si="203"/>
        <v>0.51219512195121952</v>
      </c>
      <c r="AE1534" s="9" t="s">
        <v>35</v>
      </c>
      <c r="AF1534" s="8"/>
      <c r="AG1534" s="8"/>
      <c r="AH1534" s="8"/>
      <c r="AI1534" s="8"/>
      <c r="AJ1534" s="8"/>
      <c r="AK1534" s="13">
        <f t="shared" si="199"/>
        <v>0.52822682926829267</v>
      </c>
      <c r="AL1534" s="13">
        <f t="shared" si="200"/>
        <v>-3.8365853658536286E-3</v>
      </c>
      <c r="AM1534" s="14">
        <f t="shared" si="201"/>
        <v>-0.62919999999999732</v>
      </c>
    </row>
    <row r="1535" spans="1:39" x14ac:dyDescent="0.2">
      <c r="A1535" s="8"/>
      <c r="B1535" s="8" t="s">
        <v>371</v>
      </c>
      <c r="C1535" s="8" t="s">
        <v>527</v>
      </c>
      <c r="D1535" s="9">
        <v>58</v>
      </c>
      <c r="E1535" s="10" t="s">
        <v>28</v>
      </c>
      <c r="F1535" s="10" t="s">
        <v>29</v>
      </c>
      <c r="G1535" s="10" t="s">
        <v>29</v>
      </c>
      <c r="H1535" s="11">
        <v>0.55800000000000005</v>
      </c>
      <c r="I1535" s="9">
        <v>82</v>
      </c>
      <c r="J1535" s="9">
        <v>44</v>
      </c>
      <c r="K1535" s="9">
        <v>30</v>
      </c>
      <c r="L1535" s="9"/>
      <c r="M1535" s="9">
        <v>8</v>
      </c>
      <c r="N1535" s="9">
        <f t="shared" si="197"/>
        <v>96</v>
      </c>
      <c r="O1535" s="12">
        <f t="shared" si="198"/>
        <v>0.58536585365853655</v>
      </c>
      <c r="P1535" s="9" t="s">
        <v>43</v>
      </c>
      <c r="Q1535" s="9">
        <v>7</v>
      </c>
      <c r="R1535" s="9">
        <v>3</v>
      </c>
      <c r="S1535" s="9">
        <v>4</v>
      </c>
      <c r="T1535" s="9"/>
      <c r="U1535" s="9">
        <v>0.42899999999999999</v>
      </c>
      <c r="V1535" s="8"/>
      <c r="W1535" s="11">
        <v>0.55800000000000005</v>
      </c>
      <c r="X1535" s="8">
        <v>82</v>
      </c>
      <c r="Y1535" s="8">
        <v>39</v>
      </c>
      <c r="Z1535" s="8">
        <v>33</v>
      </c>
      <c r="AA1535" s="8">
        <v>0</v>
      </c>
      <c r="AB1535" s="8">
        <v>10</v>
      </c>
      <c r="AC1535" s="9">
        <f t="shared" si="202"/>
        <v>88</v>
      </c>
      <c r="AD1535" s="12">
        <f t="shared" si="203"/>
        <v>0.53658536585365857</v>
      </c>
      <c r="AE1535" s="9" t="s">
        <v>35</v>
      </c>
      <c r="AF1535" s="8">
        <v>19</v>
      </c>
      <c r="AG1535" s="8">
        <v>9</v>
      </c>
      <c r="AH1535" s="8">
        <v>10</v>
      </c>
      <c r="AI1535" s="8">
        <v>0</v>
      </c>
      <c r="AJ1535" s="8">
        <v>0.47400000000000003</v>
      </c>
      <c r="AK1535" s="13">
        <f t="shared" si="199"/>
        <v>0.54408048780487805</v>
      </c>
      <c r="AL1535" s="13">
        <f t="shared" si="200"/>
        <v>4.1285365853658496E-2</v>
      </c>
      <c r="AM1535" s="14">
        <f t="shared" si="201"/>
        <v>6.7707999999999942</v>
      </c>
    </row>
    <row r="1536" spans="1:39" x14ac:dyDescent="0.2">
      <c r="A1536" s="8"/>
      <c r="B1536" s="8" t="s">
        <v>348</v>
      </c>
      <c r="C1536" s="8" t="s">
        <v>527</v>
      </c>
      <c r="D1536" s="9">
        <v>65</v>
      </c>
      <c r="E1536" s="10" t="s">
        <v>28</v>
      </c>
      <c r="F1536" s="10" t="s">
        <v>264</v>
      </c>
      <c r="G1536" s="10" t="s">
        <v>264</v>
      </c>
      <c r="H1536" s="11">
        <v>0.55800000000000005</v>
      </c>
      <c r="I1536" s="9">
        <v>49</v>
      </c>
      <c r="J1536" s="9">
        <v>29</v>
      </c>
      <c r="K1536" s="9">
        <v>17</v>
      </c>
      <c r="L1536" s="9"/>
      <c r="M1536" s="9">
        <v>3</v>
      </c>
      <c r="N1536" s="9">
        <f t="shared" si="197"/>
        <v>61</v>
      </c>
      <c r="O1536" s="12">
        <f t="shared" si="198"/>
        <v>0.62244897959183676</v>
      </c>
      <c r="P1536" s="9" t="s">
        <v>35</v>
      </c>
      <c r="Q1536" s="9"/>
      <c r="R1536" s="9"/>
      <c r="S1536" s="9"/>
      <c r="T1536" s="9"/>
      <c r="U1536" s="9"/>
      <c r="V1536" s="8"/>
      <c r="W1536" s="11">
        <v>0.55800000000000005</v>
      </c>
      <c r="X1536" s="8">
        <v>82</v>
      </c>
      <c r="Y1536" s="8">
        <v>48</v>
      </c>
      <c r="Z1536" s="8">
        <v>27</v>
      </c>
      <c r="AA1536" s="8">
        <v>0</v>
      </c>
      <c r="AB1536" s="8">
        <v>7</v>
      </c>
      <c r="AC1536" s="9">
        <f t="shared" si="202"/>
        <v>103</v>
      </c>
      <c r="AD1536" s="12">
        <f t="shared" si="203"/>
        <v>0.62804878048780488</v>
      </c>
      <c r="AE1536" s="9" t="s">
        <v>30</v>
      </c>
      <c r="AF1536" s="8">
        <v>5</v>
      </c>
      <c r="AG1536" s="8">
        <v>1</v>
      </c>
      <c r="AH1536" s="8">
        <v>4</v>
      </c>
      <c r="AI1536" s="8">
        <v>0</v>
      </c>
      <c r="AJ1536" s="8">
        <v>0.2</v>
      </c>
      <c r="AK1536" s="13">
        <f t="shared" si="199"/>
        <v>0.60353170731707317</v>
      </c>
      <c r="AL1536" s="13">
        <f t="shared" si="200"/>
        <v>1.8917272274763586E-2</v>
      </c>
      <c r="AM1536" s="14">
        <f t="shared" si="201"/>
        <v>1.8538926829268263</v>
      </c>
    </row>
    <row r="1537" spans="1:39" x14ac:dyDescent="0.2">
      <c r="A1537" s="8"/>
      <c r="B1537" s="8" t="s">
        <v>529</v>
      </c>
      <c r="C1537" s="8" t="s">
        <v>527</v>
      </c>
      <c r="D1537" s="9">
        <v>46</v>
      </c>
      <c r="E1537" s="10" t="s">
        <v>28</v>
      </c>
      <c r="F1537" s="10" t="s">
        <v>264</v>
      </c>
      <c r="G1537" s="10" t="s">
        <v>264</v>
      </c>
      <c r="H1537" s="11">
        <v>0.55800000000000005</v>
      </c>
      <c r="I1537" s="9">
        <v>33</v>
      </c>
      <c r="J1537" s="9">
        <v>9</v>
      </c>
      <c r="K1537" s="9">
        <v>22</v>
      </c>
      <c r="L1537" s="9"/>
      <c r="M1537" s="9">
        <v>2</v>
      </c>
      <c r="N1537" s="9">
        <f t="shared" si="197"/>
        <v>20</v>
      </c>
      <c r="O1537" s="12">
        <f t="shared" si="198"/>
        <v>0.30303030303030304</v>
      </c>
      <c r="P1537" s="9" t="s">
        <v>35</v>
      </c>
      <c r="Q1537" s="9"/>
      <c r="R1537" s="9"/>
      <c r="S1537" s="9"/>
      <c r="T1537" s="9"/>
      <c r="U1537" s="9"/>
      <c r="V1537" s="8"/>
      <c r="W1537" s="11">
        <v>0.55800000000000005</v>
      </c>
      <c r="X1537" s="8">
        <v>82</v>
      </c>
      <c r="Y1537" s="8">
        <v>48</v>
      </c>
      <c r="Z1537" s="8">
        <v>27</v>
      </c>
      <c r="AA1537" s="8">
        <v>0</v>
      </c>
      <c r="AB1537" s="8">
        <v>7</v>
      </c>
      <c r="AC1537" s="9">
        <f t="shared" si="202"/>
        <v>103</v>
      </c>
      <c r="AD1537" s="12">
        <f t="shared" si="203"/>
        <v>0.62804878048780488</v>
      </c>
      <c r="AE1537" s="9" t="s">
        <v>30</v>
      </c>
      <c r="AF1537" s="8">
        <v>5</v>
      </c>
      <c r="AG1537" s="8">
        <v>1</v>
      </c>
      <c r="AH1537" s="8">
        <v>4</v>
      </c>
      <c r="AI1537" s="8">
        <v>0</v>
      </c>
      <c r="AJ1537" s="8">
        <v>0.2</v>
      </c>
      <c r="AK1537" s="13">
        <f t="shared" si="199"/>
        <v>0.60353170731707317</v>
      </c>
      <c r="AL1537" s="13">
        <f t="shared" si="200"/>
        <v>-0.30050140428677014</v>
      </c>
      <c r="AM1537" s="14">
        <f t="shared" si="201"/>
        <v>-19.833092682926832</v>
      </c>
    </row>
    <row r="1538" spans="1:39" x14ac:dyDescent="0.2">
      <c r="A1538" s="8"/>
      <c r="B1538" s="8" t="s">
        <v>455</v>
      </c>
      <c r="C1538" s="8" t="s">
        <v>527</v>
      </c>
      <c r="D1538" s="9">
        <v>48</v>
      </c>
      <c r="E1538" s="10" t="s">
        <v>28</v>
      </c>
      <c r="F1538" s="10" t="s">
        <v>456</v>
      </c>
      <c r="G1538" s="10" t="s">
        <v>456</v>
      </c>
      <c r="H1538" s="11">
        <v>0.55800000000000005</v>
      </c>
      <c r="I1538" s="9">
        <v>82</v>
      </c>
      <c r="J1538" s="9">
        <v>44</v>
      </c>
      <c r="K1538" s="9">
        <v>27</v>
      </c>
      <c r="L1538" s="9"/>
      <c r="M1538" s="9">
        <v>11</v>
      </c>
      <c r="N1538" s="9">
        <f t="shared" si="197"/>
        <v>99</v>
      </c>
      <c r="O1538" s="12">
        <f t="shared" si="198"/>
        <v>0.60365853658536583</v>
      </c>
      <c r="P1538" s="9" t="s">
        <v>43</v>
      </c>
      <c r="Q1538" s="9">
        <v>12</v>
      </c>
      <c r="R1538" s="9">
        <v>6</v>
      </c>
      <c r="S1538" s="9">
        <v>6</v>
      </c>
      <c r="T1538" s="9"/>
      <c r="U1538" s="9">
        <v>0.5</v>
      </c>
      <c r="V1538" s="8"/>
      <c r="W1538" s="11">
        <v>0.55800000000000005</v>
      </c>
      <c r="X1538" s="8">
        <v>82</v>
      </c>
      <c r="Y1538" s="8">
        <v>47</v>
      </c>
      <c r="Z1538" s="8">
        <v>29</v>
      </c>
      <c r="AA1538" s="8">
        <v>0</v>
      </c>
      <c r="AB1538" s="8">
        <v>6</v>
      </c>
      <c r="AC1538" s="9">
        <f t="shared" si="202"/>
        <v>100</v>
      </c>
      <c r="AD1538" s="12">
        <f t="shared" si="203"/>
        <v>0.6097560975609756</v>
      </c>
      <c r="AE1538" s="9" t="s">
        <v>39</v>
      </c>
      <c r="AF1538" s="8">
        <v>6</v>
      </c>
      <c r="AG1538" s="8">
        <v>2</v>
      </c>
      <c r="AH1538" s="8">
        <v>4</v>
      </c>
      <c r="AI1538" s="8">
        <v>0</v>
      </c>
      <c r="AJ1538" s="8">
        <v>0.33300000000000002</v>
      </c>
      <c r="AK1538" s="13">
        <f t="shared" si="199"/>
        <v>0.59164146341463419</v>
      </c>
      <c r="AL1538" s="13">
        <f t="shared" si="200"/>
        <v>1.201707317073164E-2</v>
      </c>
      <c r="AM1538" s="14">
        <f t="shared" si="201"/>
        <v>1.970799999999997</v>
      </c>
    </row>
    <row r="1539" spans="1:39" x14ac:dyDescent="0.2">
      <c r="A1539" s="8"/>
      <c r="B1539" s="8" t="s">
        <v>530</v>
      </c>
      <c r="C1539" s="8" t="s">
        <v>527</v>
      </c>
      <c r="D1539" s="9">
        <v>44</v>
      </c>
      <c r="E1539" s="10" t="s">
        <v>28</v>
      </c>
      <c r="F1539" s="10" t="s">
        <v>247</v>
      </c>
      <c r="G1539" s="10" t="s">
        <v>247</v>
      </c>
      <c r="H1539" s="11">
        <v>0.55800000000000005</v>
      </c>
      <c r="I1539" s="9">
        <v>65</v>
      </c>
      <c r="J1539" s="9">
        <v>26</v>
      </c>
      <c r="K1539" s="9">
        <v>29</v>
      </c>
      <c r="L1539" s="9"/>
      <c r="M1539" s="9">
        <v>10</v>
      </c>
      <c r="N1539" s="9">
        <f t="shared" ref="N1539:N1602" si="204">2*J1539+L1539+M1539</f>
        <v>62</v>
      </c>
      <c r="O1539" s="12">
        <f t="shared" ref="O1539:O1602" si="205">N1539/SUM(J1539:M1539)/2</f>
        <v>0.47692307692307695</v>
      </c>
      <c r="P1539" s="9" t="s">
        <v>72</v>
      </c>
      <c r="Q1539" s="9"/>
      <c r="R1539" s="9"/>
      <c r="S1539" s="9"/>
      <c r="T1539" s="9"/>
      <c r="U1539" s="9"/>
      <c r="V1539" s="8"/>
      <c r="W1539" s="11">
        <v>0.55800000000000005</v>
      </c>
      <c r="X1539" s="8">
        <v>82</v>
      </c>
      <c r="Y1539" s="8">
        <v>34</v>
      </c>
      <c r="Z1539" s="8">
        <v>37</v>
      </c>
      <c r="AA1539" s="8">
        <v>0</v>
      </c>
      <c r="AB1539" s="8">
        <v>11</v>
      </c>
      <c r="AC1539" s="9">
        <f t="shared" si="202"/>
        <v>79</v>
      </c>
      <c r="AD1539" s="12">
        <f t="shared" si="203"/>
        <v>0.48170731707317072</v>
      </c>
      <c r="AE1539" s="9" t="s">
        <v>72</v>
      </c>
      <c r="AF1539" s="8"/>
      <c r="AG1539" s="8"/>
      <c r="AH1539" s="8"/>
      <c r="AI1539" s="8"/>
      <c r="AJ1539" s="8"/>
      <c r="AK1539" s="13">
        <f t="shared" ref="AK1539:AK1602" si="206">IF(X1539&lt;&gt;" ",(AD1539-$AO$1*(AD1539-W1539))*(H1539/W1539),$AO$2)</f>
        <v>0.50840975609756101</v>
      </c>
      <c r="AL1539" s="13">
        <f t="shared" ref="AL1539:AL1602" si="207">O1539-AK1539</f>
        <v>-3.1486679174484056E-2</v>
      </c>
      <c r="AM1539" s="14">
        <f t="shared" ref="AM1539:AM1602" si="208">N1539-AK1539*I1539*2</f>
        <v>-4.0932682926829358</v>
      </c>
    </row>
    <row r="1540" spans="1:39" x14ac:dyDescent="0.2">
      <c r="A1540" s="8"/>
      <c r="B1540" s="8" t="s">
        <v>517</v>
      </c>
      <c r="C1540" s="8" t="s">
        <v>527</v>
      </c>
      <c r="D1540" s="9">
        <v>47</v>
      </c>
      <c r="E1540" s="10" t="s">
        <v>28</v>
      </c>
      <c r="F1540" s="10" t="s">
        <v>247</v>
      </c>
      <c r="G1540" s="10" t="s">
        <v>247</v>
      </c>
      <c r="H1540" s="11">
        <v>0.55800000000000005</v>
      </c>
      <c r="I1540" s="9">
        <v>17</v>
      </c>
      <c r="J1540" s="9">
        <v>4</v>
      </c>
      <c r="K1540" s="9">
        <v>10</v>
      </c>
      <c r="L1540" s="9"/>
      <c r="M1540" s="9">
        <v>3</v>
      </c>
      <c r="N1540" s="9">
        <f t="shared" si="204"/>
        <v>11</v>
      </c>
      <c r="O1540" s="12">
        <f t="shared" si="205"/>
        <v>0.3235294117647059</v>
      </c>
      <c r="P1540" s="9" t="s">
        <v>72</v>
      </c>
      <c r="Q1540" s="9"/>
      <c r="R1540" s="9"/>
      <c r="S1540" s="9"/>
      <c r="T1540" s="9"/>
      <c r="U1540" s="9"/>
      <c r="V1540" s="8"/>
      <c r="W1540" s="11">
        <v>0.55800000000000005</v>
      </c>
      <c r="X1540" s="8">
        <v>82</v>
      </c>
      <c r="Y1540" s="8">
        <v>34</v>
      </c>
      <c r="Z1540" s="8">
        <v>37</v>
      </c>
      <c r="AA1540" s="8">
        <v>0</v>
      </c>
      <c r="AB1540" s="8">
        <v>11</v>
      </c>
      <c r="AC1540" s="9">
        <f t="shared" si="202"/>
        <v>79</v>
      </c>
      <c r="AD1540" s="12">
        <f t="shared" si="203"/>
        <v>0.48170731707317072</v>
      </c>
      <c r="AE1540" s="9" t="s">
        <v>72</v>
      </c>
      <c r="AF1540" s="8"/>
      <c r="AG1540" s="8"/>
      <c r="AH1540" s="8"/>
      <c r="AI1540" s="8"/>
      <c r="AJ1540" s="8"/>
      <c r="AK1540" s="13">
        <f t="shared" si="206"/>
        <v>0.50840975609756101</v>
      </c>
      <c r="AL1540" s="13">
        <f t="shared" si="207"/>
        <v>-0.18488034433285511</v>
      </c>
      <c r="AM1540" s="14">
        <f t="shared" si="208"/>
        <v>-6.2859317073170757</v>
      </c>
    </row>
    <row r="1541" spans="1:39" x14ac:dyDescent="0.2">
      <c r="A1541" s="8"/>
      <c r="B1541" s="8" t="s">
        <v>464</v>
      </c>
      <c r="C1541" s="8" t="s">
        <v>527</v>
      </c>
      <c r="D1541" s="9">
        <v>52</v>
      </c>
      <c r="E1541" s="10" t="s">
        <v>28</v>
      </c>
      <c r="F1541" s="10" t="s">
        <v>92</v>
      </c>
      <c r="G1541" s="10" t="s">
        <v>92</v>
      </c>
      <c r="H1541" s="11">
        <v>0.55800000000000005</v>
      </c>
      <c r="I1541" s="9">
        <v>82</v>
      </c>
      <c r="J1541" s="9">
        <v>44</v>
      </c>
      <c r="K1541" s="9">
        <v>33</v>
      </c>
      <c r="L1541" s="9"/>
      <c r="M1541" s="9">
        <v>5</v>
      </c>
      <c r="N1541" s="9">
        <f t="shared" si="204"/>
        <v>93</v>
      </c>
      <c r="O1541" s="12">
        <f t="shared" si="205"/>
        <v>0.56707317073170727</v>
      </c>
      <c r="P1541" s="9" t="s">
        <v>39</v>
      </c>
      <c r="Q1541" s="9">
        <v>5</v>
      </c>
      <c r="R1541" s="9">
        <v>1</v>
      </c>
      <c r="S1541" s="9">
        <v>4</v>
      </c>
      <c r="T1541" s="9"/>
      <c r="U1541" s="9">
        <v>0.2</v>
      </c>
      <c r="V1541" s="8"/>
      <c r="W1541" s="11">
        <v>0.55800000000000005</v>
      </c>
      <c r="X1541" s="8">
        <v>82</v>
      </c>
      <c r="Y1541" s="8">
        <v>38</v>
      </c>
      <c r="Z1541" s="8">
        <v>33</v>
      </c>
      <c r="AA1541" s="8">
        <v>0</v>
      </c>
      <c r="AB1541" s="8">
        <v>11</v>
      </c>
      <c r="AC1541" s="9">
        <f t="shared" si="202"/>
        <v>87</v>
      </c>
      <c r="AD1541" s="12">
        <f t="shared" si="203"/>
        <v>0.53048780487804881</v>
      </c>
      <c r="AE1541" s="9" t="s">
        <v>35</v>
      </c>
      <c r="AF1541" s="8"/>
      <c r="AG1541" s="8"/>
      <c r="AH1541" s="8"/>
      <c r="AI1541" s="8"/>
      <c r="AJ1541" s="8"/>
      <c r="AK1541" s="13">
        <f t="shared" si="206"/>
        <v>0.54011707317073177</v>
      </c>
      <c r="AL1541" s="13">
        <f t="shared" si="207"/>
        <v>2.69560975609755E-2</v>
      </c>
      <c r="AM1541" s="14">
        <f t="shared" si="208"/>
        <v>4.4207999999999856</v>
      </c>
    </row>
    <row r="1542" spans="1:39" x14ac:dyDescent="0.2">
      <c r="A1542" s="8"/>
      <c r="B1542" s="8" t="s">
        <v>518</v>
      </c>
      <c r="C1542" s="8" t="s">
        <v>527</v>
      </c>
      <c r="D1542" s="9">
        <v>41</v>
      </c>
      <c r="E1542" s="10" t="s">
        <v>28</v>
      </c>
      <c r="F1542" s="10" t="s">
        <v>409</v>
      </c>
      <c r="G1542" s="10" t="s">
        <v>409</v>
      </c>
      <c r="H1542" s="11">
        <v>0.55800000000000005</v>
      </c>
      <c r="I1542" s="9">
        <v>82</v>
      </c>
      <c r="J1542" s="9">
        <v>32</v>
      </c>
      <c r="K1542" s="9">
        <v>40</v>
      </c>
      <c r="L1542" s="9"/>
      <c r="M1542" s="9">
        <v>10</v>
      </c>
      <c r="N1542" s="9">
        <f t="shared" si="204"/>
        <v>74</v>
      </c>
      <c r="O1542" s="12">
        <f t="shared" si="205"/>
        <v>0.45121951219512196</v>
      </c>
      <c r="P1542" s="9" t="s">
        <v>72</v>
      </c>
      <c r="Q1542" s="9"/>
      <c r="R1542" s="9"/>
      <c r="S1542" s="9"/>
      <c r="T1542" s="9"/>
      <c r="U1542" s="9"/>
      <c r="V1542" s="8"/>
      <c r="W1542" s="11">
        <v>0.55800000000000005</v>
      </c>
      <c r="X1542" s="8">
        <v>82</v>
      </c>
      <c r="Y1542" s="8">
        <v>44</v>
      </c>
      <c r="Z1542" s="8">
        <v>32</v>
      </c>
      <c r="AA1542" s="8">
        <v>0</v>
      </c>
      <c r="AB1542" s="8">
        <v>6</v>
      </c>
      <c r="AC1542" s="9">
        <f t="shared" si="202"/>
        <v>94</v>
      </c>
      <c r="AD1542" s="12">
        <f t="shared" si="203"/>
        <v>0.57317073170731703</v>
      </c>
      <c r="AE1542" s="9" t="s">
        <v>43</v>
      </c>
      <c r="AF1542" s="8">
        <v>6</v>
      </c>
      <c r="AG1542" s="8">
        <v>2</v>
      </c>
      <c r="AH1542" s="8">
        <v>4</v>
      </c>
      <c r="AI1542" s="8">
        <v>0</v>
      </c>
      <c r="AJ1542" s="8">
        <v>0.33300000000000002</v>
      </c>
      <c r="AK1542" s="13">
        <f t="shared" si="206"/>
        <v>0.56786097560975612</v>
      </c>
      <c r="AL1542" s="13">
        <f t="shared" si="207"/>
        <v>-0.11664146341463416</v>
      </c>
      <c r="AM1542" s="14">
        <f t="shared" si="208"/>
        <v>-19.129199999999997</v>
      </c>
    </row>
    <row r="1543" spans="1:39" x14ac:dyDescent="0.2">
      <c r="A1543" s="8"/>
      <c r="B1543" s="8" t="s">
        <v>479</v>
      </c>
      <c r="C1543" s="8" t="s">
        <v>527</v>
      </c>
      <c r="D1543" s="9">
        <v>46</v>
      </c>
      <c r="E1543" s="10" t="s">
        <v>28</v>
      </c>
      <c r="F1543" s="10" t="s">
        <v>207</v>
      </c>
      <c r="G1543" s="10" t="s">
        <v>207</v>
      </c>
      <c r="H1543" s="11">
        <v>0.55800000000000005</v>
      </c>
      <c r="I1543" s="9">
        <v>82</v>
      </c>
      <c r="J1543" s="9">
        <v>47</v>
      </c>
      <c r="K1543" s="9">
        <v>23</v>
      </c>
      <c r="L1543" s="9"/>
      <c r="M1543" s="9">
        <v>12</v>
      </c>
      <c r="N1543" s="9">
        <f t="shared" si="204"/>
        <v>106</v>
      </c>
      <c r="O1543" s="12">
        <f t="shared" si="205"/>
        <v>0.64634146341463417</v>
      </c>
      <c r="P1543" s="9" t="s">
        <v>30</v>
      </c>
      <c r="Q1543" s="9">
        <v>11</v>
      </c>
      <c r="R1543" s="9">
        <v>4</v>
      </c>
      <c r="S1543" s="9">
        <v>7</v>
      </c>
      <c r="T1543" s="9"/>
      <c r="U1543" s="9">
        <v>0.36399999999999999</v>
      </c>
      <c r="V1543" s="8"/>
      <c r="W1543" s="11">
        <v>0.55800000000000005</v>
      </c>
      <c r="X1543" s="8">
        <v>82</v>
      </c>
      <c r="Y1543" s="8">
        <v>41</v>
      </c>
      <c r="Z1543" s="8">
        <v>35</v>
      </c>
      <c r="AA1543" s="8">
        <v>0</v>
      </c>
      <c r="AB1543" s="8">
        <v>6</v>
      </c>
      <c r="AC1543" s="9">
        <f t="shared" si="202"/>
        <v>88</v>
      </c>
      <c r="AD1543" s="12">
        <f t="shared" si="203"/>
        <v>0.53658536585365857</v>
      </c>
      <c r="AE1543" s="9" t="s">
        <v>39</v>
      </c>
      <c r="AF1543" s="8">
        <v>23</v>
      </c>
      <c r="AG1543" s="8">
        <v>14</v>
      </c>
      <c r="AH1543" s="8">
        <v>9</v>
      </c>
      <c r="AI1543" s="8">
        <v>0</v>
      </c>
      <c r="AJ1543" s="8">
        <v>0.60899999999999999</v>
      </c>
      <c r="AK1543" s="13">
        <f t="shared" si="206"/>
        <v>0.54408048780487805</v>
      </c>
      <c r="AL1543" s="13">
        <f t="shared" si="207"/>
        <v>0.10226097560975611</v>
      </c>
      <c r="AM1543" s="14">
        <f t="shared" si="208"/>
        <v>16.770799999999994</v>
      </c>
    </row>
    <row r="1544" spans="1:39" x14ac:dyDescent="0.2">
      <c r="A1544" s="8"/>
      <c r="B1544" s="8" t="s">
        <v>485</v>
      </c>
      <c r="C1544" s="8" t="s">
        <v>527</v>
      </c>
      <c r="D1544" s="9">
        <v>49</v>
      </c>
      <c r="E1544" s="10" t="s">
        <v>28</v>
      </c>
      <c r="F1544" s="10" t="s">
        <v>313</v>
      </c>
      <c r="G1544" s="10" t="s">
        <v>313</v>
      </c>
      <c r="H1544" s="11">
        <v>0.55800000000000005</v>
      </c>
      <c r="I1544" s="9">
        <v>82</v>
      </c>
      <c r="J1544" s="9">
        <v>43</v>
      </c>
      <c r="K1544" s="9">
        <v>26</v>
      </c>
      <c r="L1544" s="9"/>
      <c r="M1544" s="9">
        <v>13</v>
      </c>
      <c r="N1544" s="9">
        <f t="shared" si="204"/>
        <v>99</v>
      </c>
      <c r="O1544" s="12">
        <f t="shared" si="205"/>
        <v>0.60365853658536583</v>
      </c>
      <c r="P1544" s="9" t="s">
        <v>43</v>
      </c>
      <c r="Q1544" s="9">
        <v>4</v>
      </c>
      <c r="R1544" s="9">
        <v>0</v>
      </c>
      <c r="S1544" s="9">
        <v>4</v>
      </c>
      <c r="T1544" s="9"/>
      <c r="U1544" s="9">
        <v>0</v>
      </c>
      <c r="V1544" s="8"/>
      <c r="W1544" s="11">
        <v>0.55800000000000005</v>
      </c>
      <c r="X1544" s="8">
        <v>82</v>
      </c>
      <c r="Y1544" s="8">
        <v>50</v>
      </c>
      <c r="Z1544" s="8">
        <v>25</v>
      </c>
      <c r="AA1544" s="8">
        <v>0</v>
      </c>
      <c r="AB1544" s="8">
        <v>7</v>
      </c>
      <c r="AC1544" s="9">
        <f t="shared" si="202"/>
        <v>107</v>
      </c>
      <c r="AD1544" s="12">
        <f t="shared" si="203"/>
        <v>0.65243902439024393</v>
      </c>
      <c r="AE1544" s="9" t="s">
        <v>43</v>
      </c>
      <c r="AF1544" s="8">
        <v>7</v>
      </c>
      <c r="AG1544" s="8">
        <v>3</v>
      </c>
      <c r="AH1544" s="8">
        <v>4</v>
      </c>
      <c r="AI1544" s="8">
        <v>0</v>
      </c>
      <c r="AJ1544" s="8">
        <v>0.42899999999999999</v>
      </c>
      <c r="AK1544" s="13">
        <f t="shared" si="206"/>
        <v>0.61938536585365855</v>
      </c>
      <c r="AL1544" s="13">
        <f t="shared" si="207"/>
        <v>-1.5726829268292719E-2</v>
      </c>
      <c r="AM1544" s="14">
        <f t="shared" si="208"/>
        <v>-2.5792000000000002</v>
      </c>
    </row>
    <row r="1545" spans="1:39" x14ac:dyDescent="0.2">
      <c r="A1545" s="8"/>
      <c r="B1545" s="8" t="s">
        <v>519</v>
      </c>
      <c r="C1545" s="8" t="s">
        <v>527</v>
      </c>
      <c r="D1545" s="9">
        <v>40</v>
      </c>
      <c r="E1545" s="10" t="s">
        <v>28</v>
      </c>
      <c r="F1545" s="10" t="s">
        <v>208</v>
      </c>
      <c r="G1545" s="10" t="s">
        <v>208</v>
      </c>
      <c r="H1545" s="11">
        <v>0.55800000000000005</v>
      </c>
      <c r="I1545" s="9">
        <v>82</v>
      </c>
      <c r="J1545" s="9">
        <v>49</v>
      </c>
      <c r="K1545" s="9">
        <v>25</v>
      </c>
      <c r="L1545" s="9"/>
      <c r="M1545" s="9">
        <v>8</v>
      </c>
      <c r="N1545" s="9">
        <f t="shared" si="204"/>
        <v>106</v>
      </c>
      <c r="O1545" s="12">
        <f t="shared" si="205"/>
        <v>0.64634146341463417</v>
      </c>
      <c r="P1545" s="9" t="s">
        <v>30</v>
      </c>
      <c r="Q1545" s="9">
        <v>7</v>
      </c>
      <c r="R1545" s="9">
        <v>3</v>
      </c>
      <c r="S1545" s="9">
        <v>4</v>
      </c>
      <c r="T1545" s="9"/>
      <c r="U1545" s="9">
        <v>0.42899999999999999</v>
      </c>
      <c r="V1545" s="8" t="s">
        <v>99</v>
      </c>
      <c r="W1545" s="11">
        <v>0.55800000000000005</v>
      </c>
      <c r="X1545" s="8">
        <v>82</v>
      </c>
      <c r="Y1545" s="8">
        <v>47</v>
      </c>
      <c r="Z1545" s="8">
        <v>28</v>
      </c>
      <c r="AA1545" s="8">
        <v>0</v>
      </c>
      <c r="AB1545" s="8">
        <v>7</v>
      </c>
      <c r="AC1545" s="9">
        <f t="shared" si="202"/>
        <v>101</v>
      </c>
      <c r="AD1545" s="12">
        <f t="shared" si="203"/>
        <v>0.61585365853658536</v>
      </c>
      <c r="AE1545" s="9" t="s">
        <v>43</v>
      </c>
      <c r="AF1545" s="8">
        <v>13</v>
      </c>
      <c r="AG1545" s="8">
        <v>7</v>
      </c>
      <c r="AH1545" s="8">
        <v>6</v>
      </c>
      <c r="AI1545" s="8">
        <v>0</v>
      </c>
      <c r="AJ1545" s="8">
        <v>0.53800000000000003</v>
      </c>
      <c r="AK1545" s="13">
        <f t="shared" si="206"/>
        <v>0.59560487804878048</v>
      </c>
      <c r="AL1545" s="13">
        <f t="shared" si="207"/>
        <v>5.0736585365853681E-2</v>
      </c>
      <c r="AM1545" s="14">
        <f t="shared" si="208"/>
        <v>8.3208000000000055</v>
      </c>
    </row>
    <row r="1546" spans="1:39" x14ac:dyDescent="0.2">
      <c r="A1546" s="8"/>
      <c r="B1546" s="8" t="s">
        <v>520</v>
      </c>
      <c r="C1546" s="8" t="s">
        <v>527</v>
      </c>
      <c r="D1546" s="9">
        <v>43</v>
      </c>
      <c r="E1546" s="10" t="s">
        <v>28</v>
      </c>
      <c r="F1546" s="10" t="s">
        <v>402</v>
      </c>
      <c r="G1546" s="10" t="s">
        <v>402</v>
      </c>
      <c r="H1546" s="11">
        <v>0.55800000000000005</v>
      </c>
      <c r="I1546" s="9">
        <v>82</v>
      </c>
      <c r="J1546" s="9">
        <v>48</v>
      </c>
      <c r="K1546" s="9">
        <v>25</v>
      </c>
      <c r="L1546" s="9"/>
      <c r="M1546" s="9">
        <v>9</v>
      </c>
      <c r="N1546" s="9">
        <f t="shared" si="204"/>
        <v>105</v>
      </c>
      <c r="O1546" s="12">
        <f t="shared" si="205"/>
        <v>0.6402439024390244</v>
      </c>
      <c r="P1546" s="9" t="s">
        <v>30</v>
      </c>
      <c r="Q1546" s="9">
        <v>18</v>
      </c>
      <c r="R1546" s="9">
        <v>9</v>
      </c>
      <c r="S1546" s="9">
        <v>9</v>
      </c>
      <c r="T1546" s="9"/>
      <c r="U1546" s="9">
        <v>0.5</v>
      </c>
      <c r="V1546" s="8"/>
      <c r="W1546" s="11">
        <v>0.55800000000000005</v>
      </c>
      <c r="X1546" s="8">
        <v>82</v>
      </c>
      <c r="Y1546" s="8">
        <v>51</v>
      </c>
      <c r="Z1546" s="8">
        <v>20</v>
      </c>
      <c r="AA1546" s="8">
        <v>0</v>
      </c>
      <c r="AB1546" s="8">
        <v>11</v>
      </c>
      <c r="AC1546" s="9">
        <f t="shared" si="202"/>
        <v>113</v>
      </c>
      <c r="AD1546" s="12">
        <f t="shared" si="203"/>
        <v>0.68902439024390238</v>
      </c>
      <c r="AE1546" s="9" t="s">
        <v>30</v>
      </c>
      <c r="AF1546" s="8">
        <v>15</v>
      </c>
      <c r="AG1546" s="8">
        <v>8</v>
      </c>
      <c r="AH1546" s="8">
        <v>7</v>
      </c>
      <c r="AI1546" s="8">
        <v>0</v>
      </c>
      <c r="AJ1546" s="8">
        <v>0.53300000000000003</v>
      </c>
      <c r="AK1546" s="13">
        <f t="shared" si="206"/>
        <v>0.64316585365853651</v>
      </c>
      <c r="AL1546" s="13">
        <f t="shared" si="207"/>
        <v>-2.9219512195121089E-3</v>
      </c>
      <c r="AM1546" s="14">
        <f t="shared" si="208"/>
        <v>-0.47919999999999163</v>
      </c>
    </row>
    <row r="1547" spans="1:39" x14ac:dyDescent="0.2">
      <c r="A1547" s="8"/>
      <c r="B1547" s="8" t="s">
        <v>526</v>
      </c>
      <c r="C1547" s="8" t="s">
        <v>527</v>
      </c>
      <c r="D1547" s="9">
        <v>40</v>
      </c>
      <c r="E1547" s="10" t="s">
        <v>28</v>
      </c>
      <c r="F1547" s="10" t="s">
        <v>209</v>
      </c>
      <c r="G1547" s="10" t="s">
        <v>209</v>
      </c>
      <c r="H1547" s="11">
        <v>0.55800000000000005</v>
      </c>
      <c r="I1547" s="9">
        <v>82</v>
      </c>
      <c r="J1547" s="9">
        <v>38</v>
      </c>
      <c r="K1547" s="9">
        <v>33</v>
      </c>
      <c r="L1547" s="9"/>
      <c r="M1547" s="9">
        <v>11</v>
      </c>
      <c r="N1547" s="9">
        <f t="shared" si="204"/>
        <v>87</v>
      </c>
      <c r="O1547" s="12">
        <f t="shared" si="205"/>
        <v>0.53048780487804881</v>
      </c>
      <c r="P1547" s="9" t="s">
        <v>35</v>
      </c>
      <c r="Q1547" s="9"/>
      <c r="R1547" s="9"/>
      <c r="S1547" s="9"/>
      <c r="T1547" s="9"/>
      <c r="U1547" s="9"/>
      <c r="V1547" s="8"/>
      <c r="W1547" s="11">
        <v>0.55800000000000005</v>
      </c>
      <c r="X1547" s="8">
        <v>82</v>
      </c>
      <c r="Y1547" s="8">
        <v>40</v>
      </c>
      <c r="Z1547" s="8">
        <v>32</v>
      </c>
      <c r="AA1547" s="8">
        <v>0</v>
      </c>
      <c r="AB1547" s="8">
        <v>10</v>
      </c>
      <c r="AC1547" s="9">
        <f t="shared" si="202"/>
        <v>90</v>
      </c>
      <c r="AD1547" s="12">
        <f t="shared" si="203"/>
        <v>0.54878048780487809</v>
      </c>
      <c r="AE1547" s="9" t="s">
        <v>35</v>
      </c>
      <c r="AF1547" s="8"/>
      <c r="AG1547" s="8"/>
      <c r="AH1547" s="8"/>
      <c r="AI1547" s="8"/>
      <c r="AJ1547" s="8"/>
      <c r="AK1547" s="13">
        <f t="shared" si="206"/>
        <v>0.55200731707317074</v>
      </c>
      <c r="AL1547" s="13">
        <f t="shared" si="207"/>
        <v>-2.1519512195121937E-2</v>
      </c>
      <c r="AM1547" s="14">
        <f t="shared" si="208"/>
        <v>-3.529200000000003</v>
      </c>
    </row>
    <row r="1548" spans="1:39" x14ac:dyDescent="0.2">
      <c r="A1548" s="8"/>
      <c r="B1548" s="8" t="s">
        <v>531</v>
      </c>
      <c r="C1548" s="8" t="s">
        <v>527</v>
      </c>
      <c r="D1548" s="9">
        <v>39</v>
      </c>
      <c r="E1548" s="10" t="s">
        <v>28</v>
      </c>
      <c r="F1548" s="10" t="s">
        <v>411</v>
      </c>
      <c r="G1548" s="10" t="s">
        <v>411</v>
      </c>
      <c r="H1548" s="11">
        <v>0.55800000000000005</v>
      </c>
      <c r="I1548" s="9">
        <v>82</v>
      </c>
      <c r="J1548" s="9">
        <v>46</v>
      </c>
      <c r="K1548" s="9">
        <v>25</v>
      </c>
      <c r="L1548" s="9"/>
      <c r="M1548" s="9">
        <v>11</v>
      </c>
      <c r="N1548" s="9">
        <f t="shared" si="204"/>
        <v>103</v>
      </c>
      <c r="O1548" s="12">
        <f t="shared" si="205"/>
        <v>0.62804878048780488</v>
      </c>
      <c r="P1548" s="9" t="s">
        <v>43</v>
      </c>
      <c r="Q1548" s="9">
        <v>18</v>
      </c>
      <c r="R1548" s="9">
        <v>11</v>
      </c>
      <c r="S1548" s="9">
        <v>7</v>
      </c>
      <c r="T1548" s="9"/>
      <c r="U1548" s="9">
        <v>0.61099999999999999</v>
      </c>
      <c r="V1548" s="8"/>
      <c r="W1548" s="11">
        <v>0.55800000000000005</v>
      </c>
      <c r="X1548" s="8">
        <v>82</v>
      </c>
      <c r="Y1548" s="8">
        <v>34</v>
      </c>
      <c r="Z1548" s="8">
        <v>36</v>
      </c>
      <c r="AA1548" s="8">
        <v>0</v>
      </c>
      <c r="AB1548" s="8">
        <v>12</v>
      </c>
      <c r="AC1548" s="9">
        <f t="shared" si="202"/>
        <v>80</v>
      </c>
      <c r="AD1548" s="12">
        <f t="shared" si="203"/>
        <v>0.48780487804878048</v>
      </c>
      <c r="AE1548" s="9" t="s">
        <v>39</v>
      </c>
      <c r="AF1548" s="8"/>
      <c r="AG1548" s="8"/>
      <c r="AH1548" s="8"/>
      <c r="AI1548" s="8"/>
      <c r="AJ1548" s="8"/>
      <c r="AK1548" s="13">
        <f t="shared" si="206"/>
        <v>0.51237317073170729</v>
      </c>
      <c r="AL1548" s="13">
        <f t="shared" si="207"/>
        <v>0.11567560975609759</v>
      </c>
      <c r="AM1548" s="14">
        <f t="shared" si="208"/>
        <v>18.970799999999997</v>
      </c>
    </row>
    <row r="1549" spans="1:39" x14ac:dyDescent="0.2">
      <c r="A1549" s="8"/>
      <c r="B1549" s="8" t="s">
        <v>415</v>
      </c>
      <c r="C1549" s="8" t="s">
        <v>527</v>
      </c>
      <c r="D1549" s="9">
        <v>55</v>
      </c>
      <c r="E1549" s="10" t="s">
        <v>28</v>
      </c>
      <c r="F1549" s="10" t="s">
        <v>41</v>
      </c>
      <c r="G1549" s="10" t="s">
        <v>41</v>
      </c>
      <c r="H1549" s="11">
        <v>0.55800000000000005</v>
      </c>
      <c r="I1549" s="9">
        <v>82</v>
      </c>
      <c r="J1549" s="9">
        <v>37</v>
      </c>
      <c r="K1549" s="9">
        <v>34</v>
      </c>
      <c r="L1549" s="9"/>
      <c r="M1549" s="9">
        <v>11</v>
      </c>
      <c r="N1549" s="9">
        <f t="shared" si="204"/>
        <v>85</v>
      </c>
      <c r="O1549" s="12">
        <f t="shared" si="205"/>
        <v>0.51829268292682928</v>
      </c>
      <c r="P1549" s="9" t="s">
        <v>35</v>
      </c>
      <c r="Q1549" s="9"/>
      <c r="R1549" s="9"/>
      <c r="S1549" s="9"/>
      <c r="T1549" s="9"/>
      <c r="U1549" s="9"/>
      <c r="V1549" s="8"/>
      <c r="W1549" s="11">
        <v>0.55800000000000005</v>
      </c>
      <c r="X1549" s="8">
        <v>82</v>
      </c>
      <c r="Y1549" s="8">
        <v>30</v>
      </c>
      <c r="Z1549" s="8">
        <v>38</v>
      </c>
      <c r="AA1549" s="8">
        <v>0</v>
      </c>
      <c r="AB1549" s="8">
        <v>14</v>
      </c>
      <c r="AC1549" s="9">
        <f t="shared" si="202"/>
        <v>74</v>
      </c>
      <c r="AD1549" s="12">
        <f t="shared" si="203"/>
        <v>0.45121951219512196</v>
      </c>
      <c r="AE1549" s="9" t="s">
        <v>72</v>
      </c>
      <c r="AF1549" s="8"/>
      <c r="AG1549" s="8"/>
      <c r="AH1549" s="8"/>
      <c r="AI1549" s="8"/>
      <c r="AJ1549" s="8"/>
      <c r="AK1549" s="13">
        <f t="shared" si="206"/>
        <v>0.48859268292682928</v>
      </c>
      <c r="AL1549" s="13">
        <f t="shared" si="207"/>
        <v>2.9700000000000004E-2</v>
      </c>
      <c r="AM1549" s="14">
        <f t="shared" si="208"/>
        <v>4.8708000000000027</v>
      </c>
    </row>
    <row r="1550" spans="1:39" x14ac:dyDescent="0.2">
      <c r="A1550" s="8"/>
      <c r="B1550" s="8" t="s">
        <v>446</v>
      </c>
      <c r="C1550" s="8" t="s">
        <v>527</v>
      </c>
      <c r="D1550" s="9">
        <v>49</v>
      </c>
      <c r="E1550" s="10" t="s">
        <v>28</v>
      </c>
      <c r="F1550" s="10" t="s">
        <v>233</v>
      </c>
      <c r="G1550" s="10" t="s">
        <v>233</v>
      </c>
      <c r="H1550" s="11">
        <v>0.55800000000000005</v>
      </c>
      <c r="I1550" s="9">
        <v>82</v>
      </c>
      <c r="J1550" s="9">
        <v>54</v>
      </c>
      <c r="K1550" s="9">
        <v>19</v>
      </c>
      <c r="L1550" s="9"/>
      <c r="M1550" s="9">
        <v>9</v>
      </c>
      <c r="N1550" s="9">
        <f t="shared" si="204"/>
        <v>117</v>
      </c>
      <c r="O1550" s="12">
        <f t="shared" si="205"/>
        <v>0.71341463414634143</v>
      </c>
      <c r="P1550" s="9" t="s">
        <v>30</v>
      </c>
      <c r="Q1550" s="9">
        <v>25</v>
      </c>
      <c r="R1550" s="9">
        <v>15</v>
      </c>
      <c r="S1550" s="9">
        <v>10</v>
      </c>
      <c r="T1550" s="9"/>
      <c r="U1550" s="9">
        <v>0.6</v>
      </c>
      <c r="V1550" s="8" t="s">
        <v>419</v>
      </c>
      <c r="W1550" s="11">
        <v>0.55800000000000005</v>
      </c>
      <c r="X1550" s="8">
        <v>82</v>
      </c>
      <c r="Y1550" s="8">
        <v>49</v>
      </c>
      <c r="Z1550" s="8">
        <v>28</v>
      </c>
      <c r="AA1550" s="8">
        <v>0</v>
      </c>
      <c r="AB1550" s="8">
        <v>5</v>
      </c>
      <c r="AC1550" s="9">
        <f t="shared" si="202"/>
        <v>103</v>
      </c>
      <c r="AD1550" s="12">
        <f t="shared" si="203"/>
        <v>0.62804878048780488</v>
      </c>
      <c r="AE1550" s="9" t="s">
        <v>30</v>
      </c>
      <c r="AF1550" s="8">
        <v>12</v>
      </c>
      <c r="AG1550" s="8">
        <v>6</v>
      </c>
      <c r="AH1550" s="8">
        <v>6</v>
      </c>
      <c r="AI1550" s="8">
        <v>0</v>
      </c>
      <c r="AJ1550" s="8">
        <v>0.5</v>
      </c>
      <c r="AK1550" s="13">
        <f t="shared" si="206"/>
        <v>0.60353170731707317</v>
      </c>
      <c r="AL1550" s="13">
        <f t="shared" si="207"/>
        <v>0.10988292682926826</v>
      </c>
      <c r="AM1550" s="14">
        <f t="shared" si="208"/>
        <v>18.020799999999994</v>
      </c>
    </row>
    <row r="1551" spans="1:39" x14ac:dyDescent="0.2">
      <c r="A1551" s="8"/>
      <c r="B1551" s="8" t="s">
        <v>513</v>
      </c>
      <c r="C1551" s="8" t="s">
        <v>527</v>
      </c>
      <c r="D1551" s="9">
        <v>56</v>
      </c>
      <c r="E1551" s="10" t="s">
        <v>28</v>
      </c>
      <c r="F1551" s="10" t="s">
        <v>267</v>
      </c>
      <c r="G1551" s="10" t="s">
        <v>267</v>
      </c>
      <c r="H1551" s="11">
        <v>0.55800000000000005</v>
      </c>
      <c r="I1551" s="9">
        <v>82</v>
      </c>
      <c r="J1551" s="9">
        <v>48</v>
      </c>
      <c r="K1551" s="9">
        <v>23</v>
      </c>
      <c r="L1551" s="9"/>
      <c r="M1551" s="9">
        <v>11</v>
      </c>
      <c r="N1551" s="9">
        <f t="shared" si="204"/>
        <v>107</v>
      </c>
      <c r="O1551" s="12">
        <f t="shared" si="205"/>
        <v>0.65243902439024393</v>
      </c>
      <c r="P1551" s="9" t="s">
        <v>30</v>
      </c>
      <c r="Q1551" s="9">
        <v>9</v>
      </c>
      <c r="R1551" s="9">
        <v>4</v>
      </c>
      <c r="S1551" s="9">
        <v>5</v>
      </c>
      <c r="T1551" s="9"/>
      <c r="U1551" s="9">
        <v>0.44400000000000001</v>
      </c>
      <c r="V1551" s="8"/>
      <c r="W1551" s="11">
        <v>0.55800000000000005</v>
      </c>
      <c r="X1551" s="8">
        <v>82</v>
      </c>
      <c r="Y1551" s="8">
        <v>54</v>
      </c>
      <c r="Z1551" s="8">
        <v>15</v>
      </c>
      <c r="AA1551" s="8">
        <v>0</v>
      </c>
      <c r="AB1551" s="8">
        <v>13</v>
      </c>
      <c r="AC1551" s="9">
        <f t="shared" si="202"/>
        <v>121</v>
      </c>
      <c r="AD1551" s="12">
        <f t="shared" si="203"/>
        <v>0.73780487804878048</v>
      </c>
      <c r="AE1551" s="9" t="s">
        <v>30</v>
      </c>
      <c r="AF1551" s="8">
        <v>7</v>
      </c>
      <c r="AG1551" s="8">
        <v>3</v>
      </c>
      <c r="AH1551" s="8">
        <v>4</v>
      </c>
      <c r="AI1551" s="8">
        <v>0</v>
      </c>
      <c r="AJ1551" s="8">
        <v>0.42899999999999999</v>
      </c>
      <c r="AK1551" s="13">
        <f t="shared" si="206"/>
        <v>0.67487317073170727</v>
      </c>
      <c r="AL1551" s="13">
        <f t="shared" si="207"/>
        <v>-2.2434146341463346E-2</v>
      </c>
      <c r="AM1551" s="14">
        <f t="shared" si="208"/>
        <v>-3.6791999999999945</v>
      </c>
    </row>
    <row r="1552" spans="1:39" x14ac:dyDescent="0.2">
      <c r="A1552" s="8"/>
      <c r="B1552" s="8" t="s">
        <v>513</v>
      </c>
      <c r="C1552" s="8" t="s">
        <v>532</v>
      </c>
      <c r="D1552" s="9">
        <v>57</v>
      </c>
      <c r="E1552" s="10" t="s">
        <v>28</v>
      </c>
      <c r="F1552" s="10" t="s">
        <v>416</v>
      </c>
      <c r="G1552" s="10" t="s">
        <v>416</v>
      </c>
      <c r="H1552" s="11">
        <v>0.55800000000000005</v>
      </c>
      <c r="I1552" s="9">
        <v>58</v>
      </c>
      <c r="J1552" s="9">
        <v>27</v>
      </c>
      <c r="K1552" s="9">
        <v>23</v>
      </c>
      <c r="L1552" s="9"/>
      <c r="M1552" s="9">
        <v>8</v>
      </c>
      <c r="N1552" s="9">
        <f t="shared" si="204"/>
        <v>62</v>
      </c>
      <c r="O1552" s="12">
        <f t="shared" si="205"/>
        <v>0.53448275862068961</v>
      </c>
      <c r="P1552" s="9" t="s">
        <v>72</v>
      </c>
      <c r="Q1552" s="9"/>
      <c r="R1552" s="9"/>
      <c r="S1552" s="9"/>
      <c r="T1552" s="9"/>
      <c r="U1552" s="9"/>
      <c r="V1552" s="8"/>
      <c r="W1552" s="11">
        <v>0.55800000000000005</v>
      </c>
      <c r="X1552" s="8">
        <v>82</v>
      </c>
      <c r="Y1552" s="8">
        <v>47</v>
      </c>
      <c r="Z1552" s="8">
        <v>30</v>
      </c>
      <c r="AA1552" s="8">
        <v>0</v>
      </c>
      <c r="AB1552" s="8">
        <v>5</v>
      </c>
      <c r="AC1552" s="9">
        <f t="shared" si="202"/>
        <v>99</v>
      </c>
      <c r="AD1552" s="12">
        <f t="shared" si="203"/>
        <v>0.60365853658536583</v>
      </c>
      <c r="AE1552" s="9" t="s">
        <v>43</v>
      </c>
      <c r="AF1552" s="8">
        <v>6</v>
      </c>
      <c r="AG1552" s="8">
        <v>2</v>
      </c>
      <c r="AH1552" s="8">
        <v>4</v>
      </c>
      <c r="AI1552" s="8">
        <v>0</v>
      </c>
      <c r="AJ1552" s="8">
        <v>0.33300000000000002</v>
      </c>
      <c r="AK1552" s="13">
        <f t="shared" si="206"/>
        <v>0.58767804878048779</v>
      </c>
      <c r="AL1552" s="13">
        <f t="shared" si="207"/>
        <v>-5.3195290159798181E-2</v>
      </c>
      <c r="AM1552" s="14">
        <f t="shared" si="208"/>
        <v>-6.1706536585365797</v>
      </c>
    </row>
    <row r="1553" spans="1:39" x14ac:dyDescent="0.2">
      <c r="A1553" s="8"/>
      <c r="B1553" s="8" t="s">
        <v>501</v>
      </c>
      <c r="C1553" s="8" t="s">
        <v>532</v>
      </c>
      <c r="D1553" s="9">
        <v>55</v>
      </c>
      <c r="E1553" s="10" t="s">
        <v>28</v>
      </c>
      <c r="F1553" s="10" t="s">
        <v>416</v>
      </c>
      <c r="G1553" s="10" t="s">
        <v>416</v>
      </c>
      <c r="H1553" s="11">
        <v>0.55800000000000005</v>
      </c>
      <c r="I1553" s="9">
        <v>24</v>
      </c>
      <c r="J1553" s="9">
        <v>7</v>
      </c>
      <c r="K1553" s="9">
        <v>13</v>
      </c>
      <c r="L1553" s="9"/>
      <c r="M1553" s="9">
        <v>4</v>
      </c>
      <c r="N1553" s="9">
        <f t="shared" si="204"/>
        <v>18</v>
      </c>
      <c r="O1553" s="12">
        <f t="shared" si="205"/>
        <v>0.375</v>
      </c>
      <c r="P1553" s="9" t="s">
        <v>72</v>
      </c>
      <c r="Q1553" s="9"/>
      <c r="R1553" s="9"/>
      <c r="S1553" s="9"/>
      <c r="T1553" s="9"/>
      <c r="U1553" s="9"/>
      <c r="V1553" s="8"/>
      <c r="W1553" s="11">
        <v>0.55800000000000005</v>
      </c>
      <c r="X1553" s="8">
        <v>82</v>
      </c>
      <c r="Y1553" s="8">
        <v>47</v>
      </c>
      <c r="Z1553" s="8">
        <v>30</v>
      </c>
      <c r="AA1553" s="8">
        <v>0</v>
      </c>
      <c r="AB1553" s="8">
        <v>5</v>
      </c>
      <c r="AC1553" s="9">
        <f t="shared" si="202"/>
        <v>99</v>
      </c>
      <c r="AD1553" s="12">
        <f t="shared" si="203"/>
        <v>0.60365853658536583</v>
      </c>
      <c r="AE1553" s="9" t="s">
        <v>43</v>
      </c>
      <c r="AF1553" s="8">
        <v>6</v>
      </c>
      <c r="AG1553" s="8">
        <v>2</v>
      </c>
      <c r="AH1553" s="8">
        <v>4</v>
      </c>
      <c r="AI1553" s="8">
        <v>0</v>
      </c>
      <c r="AJ1553" s="8">
        <v>0.33300000000000002</v>
      </c>
      <c r="AK1553" s="13">
        <f t="shared" si="206"/>
        <v>0.58767804878048779</v>
      </c>
      <c r="AL1553" s="13">
        <f t="shared" si="207"/>
        <v>-0.21267804878048779</v>
      </c>
      <c r="AM1553" s="14">
        <f t="shared" si="208"/>
        <v>-10.208546341463414</v>
      </c>
    </row>
    <row r="1554" spans="1:39" x14ac:dyDescent="0.2">
      <c r="A1554" s="8"/>
      <c r="B1554" s="8" t="s">
        <v>487</v>
      </c>
      <c r="C1554" s="8" t="s">
        <v>532</v>
      </c>
      <c r="D1554" s="9">
        <v>51</v>
      </c>
      <c r="E1554" s="10" t="s">
        <v>28</v>
      </c>
      <c r="F1554" s="10" t="s">
        <v>68</v>
      </c>
      <c r="G1554" s="10" t="s">
        <v>68</v>
      </c>
      <c r="H1554" s="11">
        <v>0.55800000000000005</v>
      </c>
      <c r="I1554" s="9">
        <v>82</v>
      </c>
      <c r="J1554" s="9">
        <v>49</v>
      </c>
      <c r="K1554" s="9">
        <v>29</v>
      </c>
      <c r="L1554" s="9"/>
      <c r="M1554" s="9">
        <v>4</v>
      </c>
      <c r="N1554" s="9">
        <f t="shared" si="204"/>
        <v>102</v>
      </c>
      <c r="O1554" s="12">
        <f t="shared" si="205"/>
        <v>0.62195121951219512</v>
      </c>
      <c r="P1554" s="9" t="s">
        <v>30</v>
      </c>
      <c r="Q1554" s="9">
        <v>7</v>
      </c>
      <c r="R1554" s="9">
        <v>3</v>
      </c>
      <c r="S1554" s="9">
        <v>4</v>
      </c>
      <c r="T1554" s="9"/>
      <c r="U1554" s="9">
        <v>0.42899999999999999</v>
      </c>
      <c r="V1554" s="8"/>
      <c r="W1554" s="11">
        <v>0.55800000000000005</v>
      </c>
      <c r="X1554" s="8">
        <v>82</v>
      </c>
      <c r="Y1554" s="8">
        <v>46</v>
      </c>
      <c r="Z1554" s="8">
        <v>25</v>
      </c>
      <c r="AA1554" s="8">
        <v>0</v>
      </c>
      <c r="AB1554" s="8">
        <v>11</v>
      </c>
      <c r="AC1554" s="9">
        <f t="shared" si="202"/>
        <v>103</v>
      </c>
      <c r="AD1554" s="12">
        <f t="shared" si="203"/>
        <v>0.62804878048780488</v>
      </c>
      <c r="AE1554" s="9" t="s">
        <v>30</v>
      </c>
      <c r="AF1554" s="8">
        <v>25</v>
      </c>
      <c r="AG1554" s="8">
        <v>16</v>
      </c>
      <c r="AH1554" s="8">
        <v>9</v>
      </c>
      <c r="AI1554" s="8">
        <v>0</v>
      </c>
      <c r="AJ1554" s="8">
        <v>0.64</v>
      </c>
      <c r="AK1554" s="13">
        <f t="shared" si="206"/>
        <v>0.60353170731707317</v>
      </c>
      <c r="AL1554" s="13">
        <f t="shared" si="207"/>
        <v>1.8419512195121945E-2</v>
      </c>
      <c r="AM1554" s="14">
        <f t="shared" si="208"/>
        <v>3.0207999999999942</v>
      </c>
    </row>
    <row r="1555" spans="1:39" x14ac:dyDescent="0.2">
      <c r="A1555" s="8"/>
      <c r="B1555" s="8" t="s">
        <v>445</v>
      </c>
      <c r="C1555" s="8" t="s">
        <v>532</v>
      </c>
      <c r="D1555" s="9">
        <v>51</v>
      </c>
      <c r="E1555" s="10" t="s">
        <v>28</v>
      </c>
      <c r="F1555" s="10" t="s">
        <v>225</v>
      </c>
      <c r="G1555" s="10" t="s">
        <v>225</v>
      </c>
      <c r="H1555" s="11">
        <v>0.55800000000000005</v>
      </c>
      <c r="I1555" s="9">
        <v>82</v>
      </c>
      <c r="J1555" s="9">
        <v>39</v>
      </c>
      <c r="K1555" s="9">
        <v>32</v>
      </c>
      <c r="L1555" s="9"/>
      <c r="M1555" s="9">
        <v>11</v>
      </c>
      <c r="N1555" s="9">
        <f t="shared" si="204"/>
        <v>89</v>
      </c>
      <c r="O1555" s="12">
        <f t="shared" si="205"/>
        <v>0.54268292682926833</v>
      </c>
      <c r="P1555" s="9" t="s">
        <v>39</v>
      </c>
      <c r="Q1555" s="9"/>
      <c r="R1555" s="9"/>
      <c r="S1555" s="9"/>
      <c r="T1555" s="9"/>
      <c r="U1555" s="9"/>
      <c r="V1555" s="8"/>
      <c r="W1555" s="11">
        <v>0.55800000000000005</v>
      </c>
      <c r="X1555" s="8">
        <v>82</v>
      </c>
      <c r="Y1555" s="8">
        <v>43</v>
      </c>
      <c r="Z1555" s="8">
        <v>29</v>
      </c>
      <c r="AA1555" s="8">
        <v>0</v>
      </c>
      <c r="AB1555" s="8">
        <v>10</v>
      </c>
      <c r="AC1555" s="9">
        <f t="shared" si="202"/>
        <v>96</v>
      </c>
      <c r="AD1555" s="12">
        <f t="shared" si="203"/>
        <v>0.58536585365853655</v>
      </c>
      <c r="AE1555" s="9" t="s">
        <v>43</v>
      </c>
      <c r="AF1555" s="8">
        <v>7</v>
      </c>
      <c r="AG1555" s="8">
        <v>3</v>
      </c>
      <c r="AH1555" s="8">
        <v>4</v>
      </c>
      <c r="AI1555" s="8">
        <v>0</v>
      </c>
      <c r="AJ1555" s="8">
        <v>0.42899999999999999</v>
      </c>
      <c r="AK1555" s="13">
        <f t="shared" si="206"/>
        <v>0.57578780487804881</v>
      </c>
      <c r="AL1555" s="13">
        <f t="shared" si="207"/>
        <v>-3.3104878048780484E-2</v>
      </c>
      <c r="AM1555" s="14">
        <f t="shared" si="208"/>
        <v>-5.4292000000000087</v>
      </c>
    </row>
    <row r="1556" spans="1:39" x14ac:dyDescent="0.2">
      <c r="A1556" s="8"/>
      <c r="B1556" s="8" t="s">
        <v>533</v>
      </c>
      <c r="C1556" s="8" t="s">
        <v>532</v>
      </c>
      <c r="D1556" s="9">
        <v>45</v>
      </c>
      <c r="E1556" s="10" t="s">
        <v>28</v>
      </c>
      <c r="F1556" s="10" t="s">
        <v>305</v>
      </c>
      <c r="G1556" s="10" t="s">
        <v>305</v>
      </c>
      <c r="H1556" s="11">
        <v>0.55800000000000005</v>
      </c>
      <c r="I1556" s="9">
        <v>57</v>
      </c>
      <c r="J1556" s="9">
        <v>25</v>
      </c>
      <c r="K1556" s="9">
        <v>20</v>
      </c>
      <c r="L1556" s="9"/>
      <c r="M1556" s="9">
        <v>12</v>
      </c>
      <c r="N1556" s="9">
        <f t="shared" si="204"/>
        <v>62</v>
      </c>
      <c r="O1556" s="12">
        <f t="shared" si="205"/>
        <v>0.54385964912280704</v>
      </c>
      <c r="P1556" s="9" t="s">
        <v>72</v>
      </c>
      <c r="Q1556" s="9"/>
      <c r="R1556" s="9"/>
      <c r="S1556" s="9"/>
      <c r="T1556" s="9"/>
      <c r="U1556" s="9"/>
      <c r="V1556" s="8"/>
      <c r="W1556" s="11">
        <v>0.55800000000000005</v>
      </c>
      <c r="X1556" s="8">
        <v>82</v>
      </c>
      <c r="Y1556" s="8">
        <v>40</v>
      </c>
      <c r="Z1556" s="8">
        <v>31</v>
      </c>
      <c r="AA1556" s="8">
        <v>0</v>
      </c>
      <c r="AB1556" s="8">
        <v>11</v>
      </c>
      <c r="AC1556" s="9">
        <f t="shared" si="202"/>
        <v>91</v>
      </c>
      <c r="AD1556" s="12">
        <f t="shared" si="203"/>
        <v>0.55487804878048785</v>
      </c>
      <c r="AE1556" s="9" t="s">
        <v>39</v>
      </c>
      <c r="AF1556" s="8"/>
      <c r="AG1556" s="8"/>
      <c r="AH1556" s="8"/>
      <c r="AI1556" s="8"/>
      <c r="AJ1556" s="8"/>
      <c r="AK1556" s="13">
        <f t="shared" si="206"/>
        <v>0.55597073170731715</v>
      </c>
      <c r="AL1556" s="13">
        <f t="shared" si="207"/>
        <v>-1.2111082584510102E-2</v>
      </c>
      <c r="AM1556" s="14">
        <f t="shared" si="208"/>
        <v>-1.3806634146341565</v>
      </c>
    </row>
    <row r="1557" spans="1:39" x14ac:dyDescent="0.2">
      <c r="A1557" s="8"/>
      <c r="B1557" s="8" t="s">
        <v>432</v>
      </c>
      <c r="C1557" s="8" t="s">
        <v>532</v>
      </c>
      <c r="D1557" s="9">
        <v>45</v>
      </c>
      <c r="E1557" s="10" t="s">
        <v>28</v>
      </c>
      <c r="F1557" s="10" t="s">
        <v>305</v>
      </c>
      <c r="G1557" s="10" t="s">
        <v>305</v>
      </c>
      <c r="H1557" s="11">
        <v>0.55800000000000005</v>
      </c>
      <c r="I1557" s="9">
        <v>25</v>
      </c>
      <c r="J1557" s="9">
        <v>8</v>
      </c>
      <c r="K1557" s="9">
        <v>13</v>
      </c>
      <c r="L1557" s="9"/>
      <c r="M1557" s="9">
        <v>4</v>
      </c>
      <c r="N1557" s="9">
        <f t="shared" si="204"/>
        <v>20</v>
      </c>
      <c r="O1557" s="12">
        <f t="shared" si="205"/>
        <v>0.4</v>
      </c>
      <c r="P1557" s="9" t="s">
        <v>72</v>
      </c>
      <c r="Q1557" s="9"/>
      <c r="R1557" s="9"/>
      <c r="S1557" s="9"/>
      <c r="T1557" s="9"/>
      <c r="U1557" s="9"/>
      <c r="V1557" s="8"/>
      <c r="W1557" s="11">
        <v>0.55800000000000005</v>
      </c>
      <c r="X1557" s="8">
        <v>82</v>
      </c>
      <c r="Y1557" s="8">
        <v>40</v>
      </c>
      <c r="Z1557" s="8">
        <v>31</v>
      </c>
      <c r="AA1557" s="8">
        <v>0</v>
      </c>
      <c r="AB1557" s="8">
        <v>11</v>
      </c>
      <c r="AC1557" s="9">
        <f t="shared" si="202"/>
        <v>91</v>
      </c>
      <c r="AD1557" s="12">
        <f t="shared" si="203"/>
        <v>0.55487804878048785</v>
      </c>
      <c r="AE1557" s="9" t="s">
        <v>39</v>
      </c>
      <c r="AF1557" s="8"/>
      <c r="AG1557" s="8"/>
      <c r="AH1557" s="8"/>
      <c r="AI1557" s="8"/>
      <c r="AJ1557" s="8"/>
      <c r="AK1557" s="13">
        <f t="shared" si="206"/>
        <v>0.55597073170731715</v>
      </c>
      <c r="AL1557" s="13">
        <f t="shared" si="207"/>
        <v>-0.15597073170731712</v>
      </c>
      <c r="AM1557" s="14">
        <f t="shared" si="208"/>
        <v>-7.7985365853658557</v>
      </c>
    </row>
    <row r="1558" spans="1:39" x14ac:dyDescent="0.2">
      <c r="A1558" s="8"/>
      <c r="B1558" s="8" t="s">
        <v>528</v>
      </c>
      <c r="C1558" s="8" t="s">
        <v>532</v>
      </c>
      <c r="D1558" s="9">
        <v>49</v>
      </c>
      <c r="E1558" s="10" t="s">
        <v>28</v>
      </c>
      <c r="F1558" s="10" t="s">
        <v>468</v>
      </c>
      <c r="G1558" s="10" t="s">
        <v>468</v>
      </c>
      <c r="H1558" s="11">
        <v>0.55800000000000005</v>
      </c>
      <c r="I1558" s="9">
        <v>41</v>
      </c>
      <c r="J1558" s="9">
        <v>11</v>
      </c>
      <c r="K1558" s="9">
        <v>25</v>
      </c>
      <c r="L1558" s="9"/>
      <c r="M1558" s="9">
        <v>5</v>
      </c>
      <c r="N1558" s="9">
        <f t="shared" si="204"/>
        <v>27</v>
      </c>
      <c r="O1558" s="12">
        <f t="shared" si="205"/>
        <v>0.32926829268292684</v>
      </c>
      <c r="P1558" s="9" t="s">
        <v>72</v>
      </c>
      <c r="Q1558" s="9"/>
      <c r="R1558" s="9"/>
      <c r="S1558" s="9"/>
      <c r="T1558" s="9"/>
      <c r="U1558" s="9"/>
      <c r="V1558" s="8"/>
      <c r="W1558" s="11">
        <v>0.55800000000000005</v>
      </c>
      <c r="X1558" s="8">
        <v>82</v>
      </c>
      <c r="Y1558" s="8">
        <v>34</v>
      </c>
      <c r="Z1558" s="8">
        <v>35</v>
      </c>
      <c r="AA1558" s="8">
        <v>0</v>
      </c>
      <c r="AB1558" s="8">
        <v>13</v>
      </c>
      <c r="AC1558" s="9">
        <f t="shared" si="202"/>
        <v>81</v>
      </c>
      <c r="AD1558" s="12">
        <f t="shared" si="203"/>
        <v>0.49390243902439024</v>
      </c>
      <c r="AE1558" s="9" t="s">
        <v>72</v>
      </c>
      <c r="AF1558" s="8"/>
      <c r="AG1558" s="8"/>
      <c r="AH1558" s="8"/>
      <c r="AI1558" s="8"/>
      <c r="AJ1558" s="8"/>
      <c r="AK1558" s="13">
        <f t="shared" si="206"/>
        <v>0.5163365853658537</v>
      </c>
      <c r="AL1558" s="13">
        <f t="shared" si="207"/>
        <v>-0.18706829268292685</v>
      </c>
      <c r="AM1558" s="14">
        <f t="shared" si="208"/>
        <v>-15.339600000000004</v>
      </c>
    </row>
    <row r="1559" spans="1:39" x14ac:dyDescent="0.2">
      <c r="A1559" s="8"/>
      <c r="B1559" s="8" t="s">
        <v>525</v>
      </c>
      <c r="C1559" s="8" t="s">
        <v>532</v>
      </c>
      <c r="D1559" s="9">
        <v>45</v>
      </c>
      <c r="E1559" s="10" t="s">
        <v>28</v>
      </c>
      <c r="F1559" s="10" t="s">
        <v>468</v>
      </c>
      <c r="G1559" s="10" t="s">
        <v>468</v>
      </c>
      <c r="H1559" s="11">
        <v>0.55800000000000005</v>
      </c>
      <c r="I1559" s="9">
        <v>41</v>
      </c>
      <c r="J1559" s="9">
        <v>18</v>
      </c>
      <c r="K1559" s="9">
        <v>21</v>
      </c>
      <c r="L1559" s="9"/>
      <c r="M1559" s="9">
        <v>2</v>
      </c>
      <c r="N1559" s="9">
        <f t="shared" si="204"/>
        <v>38</v>
      </c>
      <c r="O1559" s="12">
        <f t="shared" si="205"/>
        <v>0.46341463414634149</v>
      </c>
      <c r="P1559" s="9" t="s">
        <v>72</v>
      </c>
      <c r="Q1559" s="9"/>
      <c r="R1559" s="9"/>
      <c r="S1559" s="9"/>
      <c r="T1559" s="9"/>
      <c r="U1559" s="9"/>
      <c r="V1559" s="8"/>
      <c r="W1559" s="11">
        <v>0.55800000000000005</v>
      </c>
      <c r="X1559" s="8">
        <v>82</v>
      </c>
      <c r="Y1559" s="8">
        <v>34</v>
      </c>
      <c r="Z1559" s="8">
        <v>35</v>
      </c>
      <c r="AA1559" s="8">
        <v>0</v>
      </c>
      <c r="AB1559" s="8">
        <v>13</v>
      </c>
      <c r="AC1559" s="9">
        <f t="shared" si="202"/>
        <v>81</v>
      </c>
      <c r="AD1559" s="12">
        <f t="shared" si="203"/>
        <v>0.49390243902439024</v>
      </c>
      <c r="AE1559" s="9" t="s">
        <v>72</v>
      </c>
      <c r="AF1559" s="8"/>
      <c r="AG1559" s="8"/>
      <c r="AH1559" s="8"/>
      <c r="AI1559" s="8"/>
      <c r="AJ1559" s="8"/>
      <c r="AK1559" s="13">
        <f t="shared" si="206"/>
        <v>0.5163365853658537</v>
      </c>
      <c r="AL1559" s="13">
        <f t="shared" si="207"/>
        <v>-5.2921951219512209E-2</v>
      </c>
      <c r="AM1559" s="14">
        <f t="shared" si="208"/>
        <v>-4.3396000000000043</v>
      </c>
    </row>
    <row r="1560" spans="1:39" x14ac:dyDescent="0.2">
      <c r="A1560" s="8"/>
      <c r="B1560" s="8" t="s">
        <v>512</v>
      </c>
      <c r="C1560" s="8" t="s">
        <v>532</v>
      </c>
      <c r="D1560" s="9">
        <v>49</v>
      </c>
      <c r="E1560" s="10" t="s">
        <v>28</v>
      </c>
      <c r="F1560" s="10" t="s">
        <v>240</v>
      </c>
      <c r="G1560" s="10" t="s">
        <v>240</v>
      </c>
      <c r="H1560" s="11">
        <v>0.55800000000000005</v>
      </c>
      <c r="I1560" s="9">
        <v>82</v>
      </c>
      <c r="J1560" s="9">
        <v>37</v>
      </c>
      <c r="K1560" s="9">
        <v>29</v>
      </c>
      <c r="L1560" s="9"/>
      <c r="M1560" s="9">
        <v>16</v>
      </c>
      <c r="N1560" s="9">
        <f t="shared" si="204"/>
        <v>90</v>
      </c>
      <c r="O1560" s="12">
        <f t="shared" si="205"/>
        <v>0.54878048780487809</v>
      </c>
      <c r="P1560" s="9" t="s">
        <v>43</v>
      </c>
      <c r="Q1560" s="9"/>
      <c r="R1560" s="9"/>
      <c r="S1560" s="9"/>
      <c r="T1560" s="9"/>
      <c r="U1560" s="9"/>
      <c r="V1560" s="8"/>
      <c r="W1560" s="11">
        <v>0.55800000000000005</v>
      </c>
      <c r="X1560" s="8">
        <v>82</v>
      </c>
      <c r="Y1560" s="8">
        <v>41</v>
      </c>
      <c r="Z1560" s="8">
        <v>29</v>
      </c>
      <c r="AA1560" s="8">
        <v>0</v>
      </c>
      <c r="AB1560" s="8">
        <v>12</v>
      </c>
      <c r="AC1560" s="9">
        <f t="shared" si="202"/>
        <v>94</v>
      </c>
      <c r="AD1560" s="12">
        <f t="shared" si="203"/>
        <v>0.57317073170731703</v>
      </c>
      <c r="AE1560" s="9" t="s">
        <v>43</v>
      </c>
      <c r="AF1560" s="8"/>
      <c r="AG1560" s="8"/>
      <c r="AH1560" s="8"/>
      <c r="AI1560" s="8"/>
      <c r="AJ1560" s="8"/>
      <c r="AK1560" s="13">
        <f t="shared" si="206"/>
        <v>0.56786097560975612</v>
      </c>
      <c r="AL1560" s="13">
        <f t="shared" si="207"/>
        <v>-1.9080487804878032E-2</v>
      </c>
      <c r="AM1560" s="14">
        <f t="shared" si="208"/>
        <v>-3.1291999999999973</v>
      </c>
    </row>
    <row r="1561" spans="1:39" x14ac:dyDescent="0.2">
      <c r="A1561" s="8"/>
      <c r="B1561" s="8" t="s">
        <v>442</v>
      </c>
      <c r="C1561" s="8" t="s">
        <v>532</v>
      </c>
      <c r="D1561" s="9">
        <v>53</v>
      </c>
      <c r="E1561" s="10" t="s">
        <v>28</v>
      </c>
      <c r="F1561" s="10" t="s">
        <v>84</v>
      </c>
      <c r="G1561" s="10" t="s">
        <v>84</v>
      </c>
      <c r="H1561" s="11">
        <v>0.55800000000000005</v>
      </c>
      <c r="I1561" s="9">
        <v>82</v>
      </c>
      <c r="J1561" s="9">
        <v>45</v>
      </c>
      <c r="K1561" s="9">
        <v>26</v>
      </c>
      <c r="L1561" s="9"/>
      <c r="M1561" s="9">
        <v>11</v>
      </c>
      <c r="N1561" s="9">
        <f t="shared" si="204"/>
        <v>101</v>
      </c>
      <c r="O1561" s="12">
        <f t="shared" si="205"/>
        <v>0.61585365853658536</v>
      </c>
      <c r="P1561" s="9" t="s">
        <v>35</v>
      </c>
      <c r="Q1561" s="9">
        <v>6</v>
      </c>
      <c r="R1561" s="9">
        <v>2</v>
      </c>
      <c r="S1561" s="9">
        <v>4</v>
      </c>
      <c r="T1561" s="9"/>
      <c r="U1561" s="9">
        <v>0.33300000000000002</v>
      </c>
      <c r="V1561" s="8"/>
      <c r="W1561" s="11">
        <v>0.55800000000000005</v>
      </c>
      <c r="X1561" s="8">
        <v>82</v>
      </c>
      <c r="Y1561" s="8">
        <v>44</v>
      </c>
      <c r="Z1561" s="8">
        <v>29</v>
      </c>
      <c r="AA1561" s="8">
        <v>0</v>
      </c>
      <c r="AB1561" s="8">
        <v>9</v>
      </c>
      <c r="AC1561" s="9">
        <f t="shared" si="202"/>
        <v>97</v>
      </c>
      <c r="AD1561" s="12">
        <f t="shared" si="203"/>
        <v>0.59146341463414631</v>
      </c>
      <c r="AE1561" s="9" t="s">
        <v>39</v>
      </c>
      <c r="AF1561" s="8">
        <v>7</v>
      </c>
      <c r="AG1561" s="8">
        <v>3</v>
      </c>
      <c r="AH1561" s="8">
        <v>4</v>
      </c>
      <c r="AI1561" s="8">
        <v>0</v>
      </c>
      <c r="AJ1561" s="8">
        <v>0.42899999999999999</v>
      </c>
      <c r="AK1561" s="13">
        <f t="shared" si="206"/>
        <v>0.5797512195121951</v>
      </c>
      <c r="AL1561" s="13">
        <f t="shared" si="207"/>
        <v>3.6102439024390254E-2</v>
      </c>
      <c r="AM1561" s="14">
        <f t="shared" si="208"/>
        <v>5.9207999999999998</v>
      </c>
    </row>
    <row r="1562" spans="1:39" x14ac:dyDescent="0.2">
      <c r="A1562" s="8"/>
      <c r="B1562" s="8" t="s">
        <v>524</v>
      </c>
      <c r="C1562" s="8" t="s">
        <v>532</v>
      </c>
      <c r="D1562" s="9">
        <v>42</v>
      </c>
      <c r="E1562" s="10" t="s">
        <v>28</v>
      </c>
      <c r="F1562" s="10" t="s">
        <v>308</v>
      </c>
      <c r="G1562" s="10" t="s">
        <v>308</v>
      </c>
      <c r="H1562" s="11">
        <v>0.55800000000000005</v>
      </c>
      <c r="I1562" s="9">
        <v>82</v>
      </c>
      <c r="J1562" s="9">
        <v>41</v>
      </c>
      <c r="K1562" s="9">
        <v>35</v>
      </c>
      <c r="L1562" s="9"/>
      <c r="M1562" s="9">
        <v>6</v>
      </c>
      <c r="N1562" s="9">
        <f t="shared" si="204"/>
        <v>88</v>
      </c>
      <c r="O1562" s="12">
        <f t="shared" si="205"/>
        <v>0.53658536585365857</v>
      </c>
      <c r="P1562" s="9" t="s">
        <v>39</v>
      </c>
      <c r="Q1562" s="9"/>
      <c r="R1562" s="9"/>
      <c r="S1562" s="9"/>
      <c r="T1562" s="9"/>
      <c r="U1562" s="9"/>
      <c r="V1562" s="8"/>
      <c r="W1562" s="11">
        <v>0.55800000000000005</v>
      </c>
      <c r="X1562" s="8">
        <v>82</v>
      </c>
      <c r="Y1562" s="8">
        <v>30</v>
      </c>
      <c r="Z1562" s="8">
        <v>44</v>
      </c>
      <c r="AA1562" s="8">
        <v>0</v>
      </c>
      <c r="AB1562" s="8">
        <v>8</v>
      </c>
      <c r="AC1562" s="9">
        <f t="shared" si="202"/>
        <v>68</v>
      </c>
      <c r="AD1562" s="12">
        <f t="shared" si="203"/>
        <v>0.41463414634146339</v>
      </c>
      <c r="AE1562" s="9" t="s">
        <v>35</v>
      </c>
      <c r="AF1562" s="8"/>
      <c r="AG1562" s="8"/>
      <c r="AH1562" s="8"/>
      <c r="AI1562" s="8"/>
      <c r="AJ1562" s="8"/>
      <c r="AK1562" s="13">
        <f t="shared" si="206"/>
        <v>0.46481219512195121</v>
      </c>
      <c r="AL1562" s="13">
        <f t="shared" si="207"/>
        <v>7.1773170731707359E-2</v>
      </c>
      <c r="AM1562" s="14">
        <f t="shared" si="208"/>
        <v>11.770800000000008</v>
      </c>
    </row>
    <row r="1563" spans="1:39" x14ac:dyDescent="0.2">
      <c r="A1563" s="8"/>
      <c r="B1563" s="8" t="s">
        <v>534</v>
      </c>
      <c r="C1563" s="8" t="s">
        <v>532</v>
      </c>
      <c r="D1563" s="9">
        <v>40</v>
      </c>
      <c r="E1563" s="10" t="s">
        <v>28</v>
      </c>
      <c r="F1563" s="10" t="s">
        <v>201</v>
      </c>
      <c r="G1563" s="10" t="s">
        <v>201</v>
      </c>
      <c r="H1563" s="11">
        <v>0.55800000000000005</v>
      </c>
      <c r="I1563" s="9">
        <v>82</v>
      </c>
      <c r="J1563" s="9">
        <v>42</v>
      </c>
      <c r="K1563" s="9">
        <v>35</v>
      </c>
      <c r="L1563" s="9"/>
      <c r="M1563" s="9">
        <v>5</v>
      </c>
      <c r="N1563" s="9">
        <f t="shared" si="204"/>
        <v>89</v>
      </c>
      <c r="O1563" s="12">
        <f t="shared" si="205"/>
        <v>0.54268292682926833</v>
      </c>
      <c r="P1563" s="9" t="s">
        <v>35</v>
      </c>
      <c r="Q1563" s="9"/>
      <c r="R1563" s="9"/>
      <c r="S1563" s="9"/>
      <c r="T1563" s="9"/>
      <c r="U1563" s="9"/>
      <c r="V1563" s="8"/>
      <c r="W1563" s="11">
        <v>0.55800000000000005</v>
      </c>
      <c r="X1563" s="8">
        <v>82</v>
      </c>
      <c r="Y1563" s="8">
        <v>42</v>
      </c>
      <c r="Z1563" s="8">
        <v>29</v>
      </c>
      <c r="AA1563" s="8">
        <v>0</v>
      </c>
      <c r="AB1563" s="8">
        <v>11</v>
      </c>
      <c r="AC1563" s="9">
        <f t="shared" si="202"/>
        <v>95</v>
      </c>
      <c r="AD1563" s="12">
        <f t="shared" si="203"/>
        <v>0.57926829268292679</v>
      </c>
      <c r="AE1563" s="9" t="s">
        <v>72</v>
      </c>
      <c r="AF1563" s="8"/>
      <c r="AG1563" s="8"/>
      <c r="AH1563" s="8"/>
      <c r="AI1563" s="8"/>
      <c r="AJ1563" s="8"/>
      <c r="AK1563" s="13">
        <f t="shared" si="206"/>
        <v>0.57182439024390241</v>
      </c>
      <c r="AL1563" s="13">
        <f t="shared" si="207"/>
        <v>-2.9141463414634083E-2</v>
      </c>
      <c r="AM1563" s="14">
        <f t="shared" si="208"/>
        <v>-4.779200000000003</v>
      </c>
    </row>
    <row r="1564" spans="1:39" x14ac:dyDescent="0.2">
      <c r="A1564" s="8"/>
      <c r="B1564" s="8" t="s">
        <v>486</v>
      </c>
      <c r="C1564" s="8" t="s">
        <v>532</v>
      </c>
      <c r="D1564" s="9">
        <v>48</v>
      </c>
      <c r="E1564" s="10" t="s">
        <v>28</v>
      </c>
      <c r="F1564" s="10" t="s">
        <v>87</v>
      </c>
      <c r="G1564" s="10" t="s">
        <v>87</v>
      </c>
      <c r="H1564" s="11">
        <v>0.55800000000000005</v>
      </c>
      <c r="I1564" s="9">
        <v>82</v>
      </c>
      <c r="J1564" s="9">
        <v>48</v>
      </c>
      <c r="K1564" s="9">
        <v>28</v>
      </c>
      <c r="L1564" s="9"/>
      <c r="M1564" s="9">
        <v>6</v>
      </c>
      <c r="N1564" s="9">
        <f t="shared" si="204"/>
        <v>102</v>
      </c>
      <c r="O1564" s="12">
        <f t="shared" si="205"/>
        <v>0.62195121951219512</v>
      </c>
      <c r="P1564" s="9" t="s">
        <v>39</v>
      </c>
      <c r="Q1564" s="9">
        <v>5</v>
      </c>
      <c r="R1564" s="9">
        <v>1</v>
      </c>
      <c r="S1564" s="9">
        <v>4</v>
      </c>
      <c r="T1564" s="9"/>
      <c r="U1564" s="9">
        <v>0.2</v>
      </c>
      <c r="V1564" s="8"/>
      <c r="W1564" s="11">
        <v>0.55800000000000005</v>
      </c>
      <c r="X1564" s="8">
        <v>82</v>
      </c>
      <c r="Y1564" s="8">
        <v>47</v>
      </c>
      <c r="Z1564" s="8">
        <v>25</v>
      </c>
      <c r="AA1564" s="8">
        <v>0</v>
      </c>
      <c r="AB1564" s="8">
        <v>10</v>
      </c>
      <c r="AC1564" s="9">
        <f t="shared" si="202"/>
        <v>104</v>
      </c>
      <c r="AD1564" s="12">
        <f t="shared" si="203"/>
        <v>0.63414634146341464</v>
      </c>
      <c r="AE1564" s="9" t="s">
        <v>30</v>
      </c>
      <c r="AF1564" s="8">
        <v>11</v>
      </c>
      <c r="AG1564" s="8">
        <v>7</v>
      </c>
      <c r="AH1564" s="8">
        <v>4</v>
      </c>
      <c r="AI1564" s="8">
        <v>0</v>
      </c>
      <c r="AJ1564" s="8">
        <v>0.63600000000000001</v>
      </c>
      <c r="AK1564" s="13">
        <f t="shared" si="206"/>
        <v>0.60749512195121957</v>
      </c>
      <c r="AL1564" s="13">
        <f t="shared" si="207"/>
        <v>1.4456097560975545E-2</v>
      </c>
      <c r="AM1564" s="14">
        <f t="shared" si="208"/>
        <v>2.3707999999999885</v>
      </c>
    </row>
    <row r="1565" spans="1:39" x14ac:dyDescent="0.2">
      <c r="A1565" s="8"/>
      <c r="B1565" s="8" t="s">
        <v>443</v>
      </c>
      <c r="C1565" s="8" t="s">
        <v>532</v>
      </c>
      <c r="D1565" s="9">
        <v>56</v>
      </c>
      <c r="E1565" s="10" t="s">
        <v>28</v>
      </c>
      <c r="F1565" s="10" t="s">
        <v>303</v>
      </c>
      <c r="G1565" s="10" t="s">
        <v>303</v>
      </c>
      <c r="H1565" s="11">
        <v>0.55800000000000005</v>
      </c>
      <c r="I1565" s="9">
        <v>82</v>
      </c>
      <c r="J1565" s="9">
        <v>32</v>
      </c>
      <c r="K1565" s="9">
        <v>40</v>
      </c>
      <c r="L1565" s="9"/>
      <c r="M1565" s="9">
        <v>10</v>
      </c>
      <c r="N1565" s="9">
        <f t="shared" si="204"/>
        <v>74</v>
      </c>
      <c r="O1565" s="12">
        <f t="shared" si="205"/>
        <v>0.45121951219512196</v>
      </c>
      <c r="P1565" s="9" t="s">
        <v>72</v>
      </c>
      <c r="Q1565" s="9"/>
      <c r="R1565" s="9"/>
      <c r="S1565" s="9"/>
      <c r="T1565" s="9"/>
      <c r="U1565" s="9"/>
      <c r="V1565" s="8"/>
      <c r="W1565" s="11">
        <v>0.55800000000000005</v>
      </c>
      <c r="X1565" s="8">
        <v>82</v>
      </c>
      <c r="Y1565" s="8">
        <v>25</v>
      </c>
      <c r="Z1565" s="8">
        <v>45</v>
      </c>
      <c r="AA1565" s="8">
        <v>0</v>
      </c>
      <c r="AB1565" s="8">
        <v>12</v>
      </c>
      <c r="AC1565" s="9">
        <f t="shared" si="202"/>
        <v>62</v>
      </c>
      <c r="AD1565" s="12">
        <f t="shared" si="203"/>
        <v>0.37804878048780488</v>
      </c>
      <c r="AE1565" s="9" t="s">
        <v>72</v>
      </c>
      <c r="AF1565" s="8"/>
      <c r="AG1565" s="8"/>
      <c r="AH1565" s="8"/>
      <c r="AI1565" s="8"/>
      <c r="AJ1565" s="8"/>
      <c r="AK1565" s="13">
        <f t="shared" si="206"/>
        <v>0.4410317073170732</v>
      </c>
      <c r="AL1565" s="13">
        <f t="shared" si="207"/>
        <v>1.0187804878048767E-2</v>
      </c>
      <c r="AM1565" s="14">
        <f t="shared" si="208"/>
        <v>1.6707999999999998</v>
      </c>
    </row>
    <row r="1566" spans="1:39" x14ac:dyDescent="0.2">
      <c r="A1566" s="8"/>
      <c r="B1566" s="8" t="s">
        <v>535</v>
      </c>
      <c r="C1566" s="8" t="s">
        <v>532</v>
      </c>
      <c r="D1566" s="9">
        <v>48</v>
      </c>
      <c r="E1566" s="10" t="s">
        <v>28</v>
      </c>
      <c r="F1566" s="10" t="s">
        <v>413</v>
      </c>
      <c r="G1566" s="10" t="s">
        <v>413</v>
      </c>
      <c r="H1566" s="11">
        <v>0.55800000000000005</v>
      </c>
      <c r="I1566" s="9">
        <v>82</v>
      </c>
      <c r="J1566" s="9">
        <v>38</v>
      </c>
      <c r="K1566" s="9">
        <v>26</v>
      </c>
      <c r="L1566" s="9"/>
      <c r="M1566" s="9">
        <v>18</v>
      </c>
      <c r="N1566" s="9">
        <f t="shared" si="204"/>
        <v>94</v>
      </c>
      <c r="O1566" s="12">
        <f t="shared" si="205"/>
        <v>0.57317073170731703</v>
      </c>
      <c r="P1566" s="9" t="s">
        <v>30</v>
      </c>
      <c r="Q1566" s="9">
        <v>7</v>
      </c>
      <c r="R1566" s="9">
        <v>3</v>
      </c>
      <c r="S1566" s="9">
        <v>4</v>
      </c>
      <c r="T1566" s="9"/>
      <c r="U1566" s="9">
        <v>0.42899999999999999</v>
      </c>
      <c r="V1566" s="8"/>
      <c r="W1566" s="11">
        <v>0.55800000000000005</v>
      </c>
      <c r="X1566" s="8">
        <v>82</v>
      </c>
      <c r="Y1566" s="8">
        <v>30</v>
      </c>
      <c r="Z1566" s="8">
        <v>40</v>
      </c>
      <c r="AA1566" s="8">
        <v>0</v>
      </c>
      <c r="AB1566" s="8">
        <v>12</v>
      </c>
      <c r="AC1566" s="9">
        <f t="shared" si="202"/>
        <v>72</v>
      </c>
      <c r="AD1566" s="12">
        <f t="shared" si="203"/>
        <v>0.43902439024390244</v>
      </c>
      <c r="AE1566" s="9" t="s">
        <v>72</v>
      </c>
      <c r="AF1566" s="8"/>
      <c r="AG1566" s="8"/>
      <c r="AH1566" s="8"/>
      <c r="AI1566" s="8"/>
      <c r="AJ1566" s="8"/>
      <c r="AK1566" s="13">
        <f t="shared" si="206"/>
        <v>0.48066585365853659</v>
      </c>
      <c r="AL1566" s="13">
        <f t="shared" si="207"/>
        <v>9.2504878048780437E-2</v>
      </c>
      <c r="AM1566" s="14">
        <f t="shared" si="208"/>
        <v>15.1708</v>
      </c>
    </row>
    <row r="1567" spans="1:39" x14ac:dyDescent="0.2">
      <c r="A1567" s="8"/>
      <c r="B1567" s="8" t="s">
        <v>406</v>
      </c>
      <c r="C1567" s="8" t="s">
        <v>532</v>
      </c>
      <c r="D1567" s="9">
        <v>53</v>
      </c>
      <c r="E1567" s="10" t="s">
        <v>28</v>
      </c>
      <c r="F1567" s="10" t="s">
        <v>199</v>
      </c>
      <c r="G1567" s="10" t="s">
        <v>199</v>
      </c>
      <c r="H1567" s="11">
        <v>0.55800000000000005</v>
      </c>
      <c r="I1567" s="9">
        <v>49</v>
      </c>
      <c r="J1567" s="9">
        <v>25</v>
      </c>
      <c r="K1567" s="9">
        <v>13</v>
      </c>
      <c r="L1567" s="9"/>
      <c r="M1567" s="9">
        <v>11</v>
      </c>
      <c r="N1567" s="9">
        <f t="shared" si="204"/>
        <v>61</v>
      </c>
      <c r="O1567" s="12">
        <f t="shared" si="205"/>
        <v>0.62244897959183676</v>
      </c>
      <c r="P1567" s="9" t="s">
        <v>39</v>
      </c>
      <c r="Q1567" s="9">
        <v>20</v>
      </c>
      <c r="R1567" s="9">
        <v>16</v>
      </c>
      <c r="S1567" s="9">
        <v>4</v>
      </c>
      <c r="T1567" s="9"/>
      <c r="U1567" s="9">
        <v>0.8</v>
      </c>
      <c r="V1567" s="8" t="s">
        <v>44</v>
      </c>
      <c r="W1567" s="11">
        <v>0.55800000000000005</v>
      </c>
      <c r="X1567" s="8">
        <v>82</v>
      </c>
      <c r="Y1567" s="8">
        <v>46</v>
      </c>
      <c r="Z1567" s="8">
        <v>30</v>
      </c>
      <c r="AA1567" s="8">
        <v>0</v>
      </c>
      <c r="AB1567" s="8">
        <v>6</v>
      </c>
      <c r="AC1567" s="9">
        <f t="shared" si="202"/>
        <v>98</v>
      </c>
      <c r="AD1567" s="12">
        <f t="shared" si="203"/>
        <v>0.59756097560975607</v>
      </c>
      <c r="AE1567" s="9" t="s">
        <v>35</v>
      </c>
      <c r="AF1567" s="8">
        <v>6</v>
      </c>
      <c r="AG1567" s="8">
        <v>2</v>
      </c>
      <c r="AH1567" s="8">
        <v>4</v>
      </c>
      <c r="AI1567" s="8">
        <v>0</v>
      </c>
      <c r="AJ1567" s="8">
        <v>0.33300000000000002</v>
      </c>
      <c r="AK1567" s="13">
        <f t="shared" si="206"/>
        <v>0.5837146341463415</v>
      </c>
      <c r="AL1567" s="13">
        <f t="shared" si="207"/>
        <v>3.8734345445495255E-2</v>
      </c>
      <c r="AM1567" s="14">
        <f t="shared" si="208"/>
        <v>3.7959658536585295</v>
      </c>
    </row>
    <row r="1568" spans="1:39" x14ac:dyDescent="0.2">
      <c r="A1568" s="8"/>
      <c r="B1568" s="8" t="s">
        <v>510</v>
      </c>
      <c r="C1568" s="8" t="s">
        <v>532</v>
      </c>
      <c r="D1568" s="9">
        <v>45</v>
      </c>
      <c r="E1568" s="10" t="s">
        <v>28</v>
      </c>
      <c r="F1568" s="10" t="s">
        <v>199</v>
      </c>
      <c r="G1568" s="10" t="s">
        <v>199</v>
      </c>
      <c r="H1568" s="11">
        <v>0.55800000000000005</v>
      </c>
      <c r="I1568" s="9">
        <v>4</v>
      </c>
      <c r="J1568" s="9">
        <v>2</v>
      </c>
      <c r="K1568" s="9">
        <v>2</v>
      </c>
      <c r="L1568" s="9"/>
      <c r="M1568" s="9">
        <v>0</v>
      </c>
      <c r="N1568" s="9">
        <f t="shared" si="204"/>
        <v>4</v>
      </c>
      <c r="O1568" s="12">
        <f t="shared" si="205"/>
        <v>0.5</v>
      </c>
      <c r="P1568" s="9" t="s">
        <v>39</v>
      </c>
      <c r="Q1568" s="9"/>
      <c r="R1568" s="9"/>
      <c r="S1568" s="9"/>
      <c r="T1568" s="9"/>
      <c r="U1568" s="9"/>
      <c r="V1568" s="8"/>
      <c r="W1568" s="11">
        <v>0.55800000000000005</v>
      </c>
      <c r="X1568" s="8">
        <v>82</v>
      </c>
      <c r="Y1568" s="8">
        <v>46</v>
      </c>
      <c r="Z1568" s="8">
        <v>30</v>
      </c>
      <c r="AA1568" s="8">
        <v>0</v>
      </c>
      <c r="AB1568" s="8">
        <v>6</v>
      </c>
      <c r="AC1568" s="9">
        <f t="shared" si="202"/>
        <v>98</v>
      </c>
      <c r="AD1568" s="12">
        <f t="shared" si="203"/>
        <v>0.59756097560975607</v>
      </c>
      <c r="AE1568" s="9" t="s">
        <v>35</v>
      </c>
      <c r="AF1568" s="8">
        <v>6</v>
      </c>
      <c r="AG1568" s="8">
        <v>2</v>
      </c>
      <c r="AH1568" s="8">
        <v>4</v>
      </c>
      <c r="AI1568" s="8">
        <v>0</v>
      </c>
      <c r="AJ1568" s="8">
        <v>0.33300000000000002</v>
      </c>
      <c r="AK1568" s="13">
        <f t="shared" si="206"/>
        <v>0.5837146341463415</v>
      </c>
      <c r="AL1568" s="13">
        <f t="shared" si="207"/>
        <v>-8.3714634146341504E-2</v>
      </c>
      <c r="AM1568" s="14">
        <f t="shared" si="208"/>
        <v>-0.66971707317073204</v>
      </c>
    </row>
    <row r="1569" spans="1:39" x14ac:dyDescent="0.2">
      <c r="A1569" s="8"/>
      <c r="B1569" s="8" t="s">
        <v>392</v>
      </c>
      <c r="C1569" s="8" t="s">
        <v>532</v>
      </c>
      <c r="D1569" s="9">
        <v>61</v>
      </c>
      <c r="E1569" s="10" t="s">
        <v>28</v>
      </c>
      <c r="F1569" s="10" t="s">
        <v>199</v>
      </c>
      <c r="G1569" s="10" t="s">
        <v>199</v>
      </c>
      <c r="H1569" s="11">
        <v>0.55800000000000005</v>
      </c>
      <c r="I1569" s="9">
        <v>29</v>
      </c>
      <c r="J1569" s="9">
        <v>13</v>
      </c>
      <c r="K1569" s="9">
        <v>12</v>
      </c>
      <c r="L1569" s="9"/>
      <c r="M1569" s="9">
        <v>4</v>
      </c>
      <c r="N1569" s="9">
        <f t="shared" si="204"/>
        <v>30</v>
      </c>
      <c r="O1569" s="12">
        <f t="shared" si="205"/>
        <v>0.51724137931034486</v>
      </c>
      <c r="P1569" s="9" t="s">
        <v>39</v>
      </c>
      <c r="Q1569" s="9"/>
      <c r="R1569" s="9"/>
      <c r="S1569" s="9"/>
      <c r="T1569" s="9"/>
      <c r="U1569" s="9"/>
      <c r="V1569" s="8"/>
      <c r="W1569" s="11">
        <v>0.55800000000000005</v>
      </c>
      <c r="X1569" s="8">
        <v>82</v>
      </c>
      <c r="Y1569" s="8">
        <v>46</v>
      </c>
      <c r="Z1569" s="8">
        <v>30</v>
      </c>
      <c r="AA1569" s="8">
        <v>0</v>
      </c>
      <c r="AB1569" s="8">
        <v>6</v>
      </c>
      <c r="AC1569" s="9">
        <f t="shared" si="202"/>
        <v>98</v>
      </c>
      <c r="AD1569" s="12">
        <f t="shared" si="203"/>
        <v>0.59756097560975607</v>
      </c>
      <c r="AE1569" s="9" t="s">
        <v>35</v>
      </c>
      <c r="AF1569" s="8">
        <v>6</v>
      </c>
      <c r="AG1569" s="8">
        <v>2</v>
      </c>
      <c r="AH1569" s="8">
        <v>4</v>
      </c>
      <c r="AI1569" s="8">
        <v>0</v>
      </c>
      <c r="AJ1569" s="8">
        <v>0.33300000000000002</v>
      </c>
      <c r="AK1569" s="13">
        <f t="shared" si="206"/>
        <v>0.5837146341463415</v>
      </c>
      <c r="AL1569" s="13">
        <f t="shared" si="207"/>
        <v>-6.6473254835996642E-2</v>
      </c>
      <c r="AM1569" s="14">
        <f t="shared" si="208"/>
        <v>-3.855448780487805</v>
      </c>
    </row>
    <row r="1570" spans="1:39" x14ac:dyDescent="0.2">
      <c r="A1570" s="8"/>
      <c r="B1570" s="8" t="s">
        <v>536</v>
      </c>
      <c r="C1570" s="8" t="s">
        <v>532</v>
      </c>
      <c r="D1570" s="9">
        <v>38</v>
      </c>
      <c r="E1570" s="10" t="s">
        <v>28</v>
      </c>
      <c r="F1570" s="10" t="s">
        <v>473</v>
      </c>
      <c r="G1570" s="10" t="s">
        <v>473</v>
      </c>
      <c r="H1570" s="11">
        <v>0.55800000000000005</v>
      </c>
      <c r="I1570" s="9">
        <v>82</v>
      </c>
      <c r="J1570" s="9">
        <v>35</v>
      </c>
      <c r="K1570" s="9">
        <v>36</v>
      </c>
      <c r="L1570" s="9"/>
      <c r="M1570" s="9">
        <v>11</v>
      </c>
      <c r="N1570" s="9">
        <f t="shared" si="204"/>
        <v>81</v>
      </c>
      <c r="O1570" s="12">
        <f t="shared" si="205"/>
        <v>0.49390243902439024</v>
      </c>
      <c r="P1570" s="9" t="s">
        <v>35</v>
      </c>
      <c r="Q1570" s="9"/>
      <c r="R1570" s="9"/>
      <c r="S1570" s="9"/>
      <c r="T1570" s="9"/>
      <c r="U1570" s="9"/>
      <c r="V1570" s="8"/>
      <c r="W1570" s="11">
        <v>0.55800000000000005</v>
      </c>
      <c r="X1570" s="8">
        <v>82</v>
      </c>
      <c r="Y1570" s="8">
        <v>39</v>
      </c>
      <c r="Z1570" s="8">
        <v>35</v>
      </c>
      <c r="AA1570" s="8">
        <v>0</v>
      </c>
      <c r="AB1570" s="8">
        <v>8</v>
      </c>
      <c r="AC1570" s="9">
        <f t="shared" si="202"/>
        <v>86</v>
      </c>
      <c r="AD1570" s="12">
        <f t="shared" si="203"/>
        <v>0.52439024390243905</v>
      </c>
      <c r="AE1570" s="9" t="s">
        <v>39</v>
      </c>
      <c r="AF1570" s="8"/>
      <c r="AG1570" s="8"/>
      <c r="AH1570" s="8"/>
      <c r="AI1570" s="8"/>
      <c r="AJ1570" s="8"/>
      <c r="AK1570" s="13">
        <f t="shared" si="206"/>
        <v>0.53615365853658536</v>
      </c>
      <c r="AL1570" s="13">
        <f t="shared" si="207"/>
        <v>-4.2251219512195126E-2</v>
      </c>
      <c r="AM1570" s="14">
        <f t="shared" si="208"/>
        <v>-6.9291999999999945</v>
      </c>
    </row>
    <row r="1571" spans="1:39" x14ac:dyDescent="0.2">
      <c r="A1571" s="8"/>
      <c r="B1571" s="8" t="s">
        <v>371</v>
      </c>
      <c r="C1571" s="8" t="s">
        <v>532</v>
      </c>
      <c r="D1571" s="9">
        <v>59</v>
      </c>
      <c r="E1571" s="10" t="s">
        <v>28</v>
      </c>
      <c r="F1571" s="10" t="s">
        <v>29</v>
      </c>
      <c r="G1571" s="10" t="s">
        <v>29</v>
      </c>
      <c r="H1571" s="11">
        <v>0.55800000000000005</v>
      </c>
      <c r="I1571" s="9">
        <v>32</v>
      </c>
      <c r="J1571" s="9">
        <v>13</v>
      </c>
      <c r="K1571" s="9">
        <v>12</v>
      </c>
      <c r="L1571" s="9"/>
      <c r="M1571" s="9">
        <v>7</v>
      </c>
      <c r="N1571" s="9">
        <f t="shared" si="204"/>
        <v>33</v>
      </c>
      <c r="O1571" s="12">
        <f t="shared" si="205"/>
        <v>0.515625</v>
      </c>
      <c r="P1571" s="9" t="s">
        <v>72</v>
      </c>
      <c r="Q1571" s="9"/>
      <c r="R1571" s="9"/>
      <c r="S1571" s="9"/>
      <c r="T1571" s="9"/>
      <c r="U1571" s="9"/>
      <c r="V1571" s="8"/>
      <c r="W1571" s="11">
        <v>0.55800000000000005</v>
      </c>
      <c r="X1571" s="8">
        <v>82</v>
      </c>
      <c r="Y1571" s="8">
        <v>44</v>
      </c>
      <c r="Z1571" s="8">
        <v>30</v>
      </c>
      <c r="AA1571" s="8">
        <v>0</v>
      </c>
      <c r="AB1571" s="8">
        <v>8</v>
      </c>
      <c r="AC1571" s="9">
        <f t="shared" si="202"/>
        <v>96</v>
      </c>
      <c r="AD1571" s="12">
        <f t="shared" si="203"/>
        <v>0.58536585365853655</v>
      </c>
      <c r="AE1571" s="9" t="s">
        <v>43</v>
      </c>
      <c r="AF1571" s="8">
        <v>7</v>
      </c>
      <c r="AG1571" s="8">
        <v>3</v>
      </c>
      <c r="AH1571" s="8">
        <v>4</v>
      </c>
      <c r="AI1571" s="8">
        <v>0</v>
      </c>
      <c r="AJ1571" s="8">
        <v>0.42899999999999999</v>
      </c>
      <c r="AK1571" s="13">
        <f t="shared" si="206"/>
        <v>0.57578780487804881</v>
      </c>
      <c r="AL1571" s="13">
        <f t="shared" si="207"/>
        <v>-6.0162804878048814E-2</v>
      </c>
      <c r="AM1571" s="14">
        <f t="shared" si="208"/>
        <v>-3.8504195121951241</v>
      </c>
    </row>
    <row r="1572" spans="1:39" x14ac:dyDescent="0.2">
      <c r="A1572" s="8"/>
      <c r="B1572" s="8" t="s">
        <v>537</v>
      </c>
      <c r="C1572" s="8" t="s">
        <v>532</v>
      </c>
      <c r="D1572" s="9">
        <v>50</v>
      </c>
      <c r="E1572" s="10" t="s">
        <v>28</v>
      </c>
      <c r="F1572" s="10" t="s">
        <v>29</v>
      </c>
      <c r="G1572" s="10" t="s">
        <v>29</v>
      </c>
      <c r="H1572" s="11">
        <v>0.55800000000000005</v>
      </c>
      <c r="I1572" s="9">
        <v>50</v>
      </c>
      <c r="J1572" s="9">
        <v>18</v>
      </c>
      <c r="K1572" s="9">
        <v>23</v>
      </c>
      <c r="L1572" s="9"/>
      <c r="M1572" s="9">
        <v>9</v>
      </c>
      <c r="N1572" s="9">
        <f t="shared" si="204"/>
        <v>45</v>
      </c>
      <c r="O1572" s="12">
        <f t="shared" si="205"/>
        <v>0.45</v>
      </c>
      <c r="P1572" s="9" t="s">
        <v>72</v>
      </c>
      <c r="Q1572" s="9"/>
      <c r="R1572" s="9"/>
      <c r="S1572" s="9"/>
      <c r="T1572" s="9"/>
      <c r="U1572" s="9"/>
      <c r="V1572" s="8"/>
      <c r="W1572" s="11">
        <v>0.55800000000000005</v>
      </c>
      <c r="X1572" s="8">
        <v>82</v>
      </c>
      <c r="Y1572" s="8">
        <v>44</v>
      </c>
      <c r="Z1572" s="8">
        <v>30</v>
      </c>
      <c r="AA1572" s="8">
        <v>0</v>
      </c>
      <c r="AB1572" s="8">
        <v>8</v>
      </c>
      <c r="AC1572" s="9">
        <f t="shared" si="202"/>
        <v>96</v>
      </c>
      <c r="AD1572" s="12">
        <f t="shared" si="203"/>
        <v>0.58536585365853655</v>
      </c>
      <c r="AE1572" s="9" t="s">
        <v>43</v>
      </c>
      <c r="AF1572" s="8">
        <v>7</v>
      </c>
      <c r="AG1572" s="8">
        <v>3</v>
      </c>
      <c r="AH1572" s="8">
        <v>4</v>
      </c>
      <c r="AI1572" s="8">
        <v>0</v>
      </c>
      <c r="AJ1572" s="8">
        <v>0.42899999999999999</v>
      </c>
      <c r="AK1572" s="13">
        <f t="shared" si="206"/>
        <v>0.57578780487804881</v>
      </c>
      <c r="AL1572" s="13">
        <f t="shared" si="207"/>
        <v>-0.1257878048780488</v>
      </c>
      <c r="AM1572" s="14">
        <f t="shared" si="208"/>
        <v>-12.578780487804885</v>
      </c>
    </row>
    <row r="1573" spans="1:39" x14ac:dyDescent="0.2">
      <c r="A1573" s="8"/>
      <c r="B1573" s="8" t="s">
        <v>516</v>
      </c>
      <c r="C1573" s="8" t="s">
        <v>532</v>
      </c>
      <c r="D1573" s="9">
        <v>43</v>
      </c>
      <c r="E1573" s="10" t="s">
        <v>28</v>
      </c>
      <c r="F1573" s="10" t="s">
        <v>264</v>
      </c>
      <c r="G1573" s="10" t="s">
        <v>264</v>
      </c>
      <c r="H1573" s="11">
        <v>0.55800000000000005</v>
      </c>
      <c r="I1573" s="9">
        <v>82</v>
      </c>
      <c r="J1573" s="9">
        <v>48</v>
      </c>
      <c r="K1573" s="9">
        <v>28</v>
      </c>
      <c r="L1573" s="9"/>
      <c r="M1573" s="9">
        <v>6</v>
      </c>
      <c r="N1573" s="9">
        <f t="shared" si="204"/>
        <v>102</v>
      </c>
      <c r="O1573" s="12">
        <f t="shared" si="205"/>
        <v>0.62195121951219512</v>
      </c>
      <c r="P1573" s="9" t="s">
        <v>35</v>
      </c>
      <c r="Q1573" s="9">
        <v>24</v>
      </c>
      <c r="R1573" s="9">
        <v>14</v>
      </c>
      <c r="S1573" s="9">
        <v>10</v>
      </c>
      <c r="T1573" s="9"/>
      <c r="U1573" s="9">
        <v>0.58299999999999996</v>
      </c>
      <c r="V1573" s="8" t="s">
        <v>431</v>
      </c>
      <c r="W1573" s="11">
        <v>0.55800000000000005</v>
      </c>
      <c r="X1573" s="8">
        <v>82</v>
      </c>
      <c r="Y1573" s="8">
        <v>38</v>
      </c>
      <c r="Z1573" s="8">
        <v>39</v>
      </c>
      <c r="AA1573" s="8">
        <v>0</v>
      </c>
      <c r="AB1573" s="8">
        <v>5</v>
      </c>
      <c r="AC1573" s="9">
        <f t="shared" si="202"/>
        <v>81</v>
      </c>
      <c r="AD1573" s="12">
        <f t="shared" si="203"/>
        <v>0.49390243902439024</v>
      </c>
      <c r="AE1573" s="9" t="s">
        <v>35</v>
      </c>
      <c r="AF1573" s="8"/>
      <c r="AG1573" s="8"/>
      <c r="AH1573" s="8"/>
      <c r="AI1573" s="8"/>
      <c r="AJ1573" s="8"/>
      <c r="AK1573" s="13">
        <f t="shared" si="206"/>
        <v>0.5163365853658537</v>
      </c>
      <c r="AL1573" s="13">
        <f t="shared" si="207"/>
        <v>0.10561463414634142</v>
      </c>
      <c r="AM1573" s="14">
        <f t="shared" si="208"/>
        <v>17.320799999999991</v>
      </c>
    </row>
    <row r="1574" spans="1:39" x14ac:dyDescent="0.2">
      <c r="A1574" s="8"/>
      <c r="B1574" s="8" t="s">
        <v>455</v>
      </c>
      <c r="C1574" s="8" t="s">
        <v>532</v>
      </c>
      <c r="D1574" s="9">
        <v>49</v>
      </c>
      <c r="E1574" s="10" t="s">
        <v>28</v>
      </c>
      <c r="F1574" s="10" t="s">
        <v>456</v>
      </c>
      <c r="G1574" s="10" t="s">
        <v>456</v>
      </c>
      <c r="H1574" s="11">
        <v>0.55800000000000005</v>
      </c>
      <c r="I1574" s="9">
        <v>82</v>
      </c>
      <c r="J1574" s="9">
        <v>48</v>
      </c>
      <c r="K1574" s="9">
        <v>26</v>
      </c>
      <c r="L1574" s="9"/>
      <c r="M1574" s="9">
        <v>8</v>
      </c>
      <c r="N1574" s="9">
        <f t="shared" si="204"/>
        <v>104</v>
      </c>
      <c r="O1574" s="12">
        <f t="shared" si="205"/>
        <v>0.63414634146341464</v>
      </c>
      <c r="P1574" s="9" t="s">
        <v>43</v>
      </c>
      <c r="Q1574" s="9">
        <v>10</v>
      </c>
      <c r="R1574" s="9">
        <v>5</v>
      </c>
      <c r="S1574" s="9">
        <v>5</v>
      </c>
      <c r="T1574" s="9"/>
      <c r="U1574" s="9">
        <v>0.5</v>
      </c>
      <c r="V1574" s="8"/>
      <c r="W1574" s="11">
        <v>0.55800000000000005</v>
      </c>
      <c r="X1574" s="8">
        <v>82</v>
      </c>
      <c r="Y1574" s="8">
        <v>44</v>
      </c>
      <c r="Z1574" s="8">
        <v>27</v>
      </c>
      <c r="AA1574" s="8">
        <v>0</v>
      </c>
      <c r="AB1574" s="8">
        <v>11</v>
      </c>
      <c r="AC1574" s="9">
        <f t="shared" si="202"/>
        <v>99</v>
      </c>
      <c r="AD1574" s="12">
        <f t="shared" si="203"/>
        <v>0.60365853658536583</v>
      </c>
      <c r="AE1574" s="9" t="s">
        <v>43</v>
      </c>
      <c r="AF1574" s="8">
        <v>12</v>
      </c>
      <c r="AG1574" s="8">
        <v>6</v>
      </c>
      <c r="AH1574" s="8">
        <v>6</v>
      </c>
      <c r="AI1574" s="8">
        <v>0</v>
      </c>
      <c r="AJ1574" s="8">
        <v>0.5</v>
      </c>
      <c r="AK1574" s="13">
        <f t="shared" si="206"/>
        <v>0.58767804878048779</v>
      </c>
      <c r="AL1574" s="13">
        <f t="shared" si="207"/>
        <v>4.6468292682926848E-2</v>
      </c>
      <c r="AM1574" s="14">
        <f t="shared" si="208"/>
        <v>7.6208000000000027</v>
      </c>
    </row>
    <row r="1575" spans="1:39" x14ac:dyDescent="0.2">
      <c r="A1575" s="8"/>
      <c r="B1575" s="8" t="s">
        <v>530</v>
      </c>
      <c r="C1575" s="8" t="s">
        <v>532</v>
      </c>
      <c r="D1575" s="9">
        <v>45</v>
      </c>
      <c r="E1575" s="10" t="s">
        <v>28</v>
      </c>
      <c r="F1575" s="10" t="s">
        <v>247</v>
      </c>
      <c r="G1575" s="10" t="s">
        <v>247</v>
      </c>
      <c r="H1575" s="11">
        <v>0.55800000000000005</v>
      </c>
      <c r="I1575" s="9">
        <v>82</v>
      </c>
      <c r="J1575" s="9">
        <v>34</v>
      </c>
      <c r="K1575" s="9">
        <v>37</v>
      </c>
      <c r="L1575" s="9"/>
      <c r="M1575" s="9">
        <v>11</v>
      </c>
      <c r="N1575" s="9">
        <f t="shared" si="204"/>
        <v>79</v>
      </c>
      <c r="O1575" s="12">
        <f t="shared" si="205"/>
        <v>0.48170731707317072</v>
      </c>
      <c r="P1575" s="9" t="s">
        <v>72</v>
      </c>
      <c r="Q1575" s="9"/>
      <c r="R1575" s="9"/>
      <c r="S1575" s="9"/>
      <c r="T1575" s="9"/>
      <c r="U1575" s="9"/>
      <c r="V1575" s="8"/>
      <c r="W1575" s="11">
        <v>0.55800000000000005</v>
      </c>
      <c r="X1575" s="8">
        <v>82</v>
      </c>
      <c r="Y1575" s="8">
        <v>30</v>
      </c>
      <c r="Z1575" s="8">
        <v>39</v>
      </c>
      <c r="AA1575" s="8">
        <v>0</v>
      </c>
      <c r="AB1575" s="8">
        <v>13</v>
      </c>
      <c r="AC1575" s="9">
        <f t="shared" si="202"/>
        <v>73</v>
      </c>
      <c r="AD1575" s="12">
        <f t="shared" si="203"/>
        <v>0.4451219512195122</v>
      </c>
      <c r="AE1575" s="9" t="s">
        <v>72</v>
      </c>
      <c r="AF1575" s="8"/>
      <c r="AG1575" s="8"/>
      <c r="AH1575" s="8"/>
      <c r="AI1575" s="8"/>
      <c r="AJ1575" s="8"/>
      <c r="AK1575" s="13">
        <f t="shared" si="206"/>
        <v>0.48462926829268294</v>
      </c>
      <c r="AL1575" s="13">
        <f t="shared" si="207"/>
        <v>-2.9219512195122199E-3</v>
      </c>
      <c r="AM1575" s="14">
        <f t="shared" si="208"/>
        <v>-0.47920000000000584</v>
      </c>
    </row>
    <row r="1576" spans="1:39" x14ac:dyDescent="0.2">
      <c r="A1576" s="8"/>
      <c r="B1576" s="8" t="s">
        <v>464</v>
      </c>
      <c r="C1576" s="8" t="s">
        <v>532</v>
      </c>
      <c r="D1576" s="9">
        <v>53</v>
      </c>
      <c r="E1576" s="10" t="s">
        <v>28</v>
      </c>
      <c r="F1576" s="10" t="s">
        <v>92</v>
      </c>
      <c r="G1576" s="10" t="s">
        <v>92</v>
      </c>
      <c r="H1576" s="11">
        <v>0.55800000000000005</v>
      </c>
      <c r="I1576" s="9">
        <v>82</v>
      </c>
      <c r="J1576" s="9">
        <v>51</v>
      </c>
      <c r="K1576" s="9">
        <v>24</v>
      </c>
      <c r="L1576" s="9"/>
      <c r="M1576" s="9">
        <v>7</v>
      </c>
      <c r="N1576" s="9">
        <f t="shared" si="204"/>
        <v>109</v>
      </c>
      <c r="O1576" s="12">
        <f t="shared" si="205"/>
        <v>0.66463414634146345</v>
      </c>
      <c r="P1576" s="9" t="s">
        <v>30</v>
      </c>
      <c r="Q1576" s="9">
        <v>20</v>
      </c>
      <c r="R1576" s="9">
        <v>10</v>
      </c>
      <c r="S1576" s="9">
        <v>10</v>
      </c>
      <c r="T1576" s="9"/>
      <c r="U1576" s="9">
        <v>0.5</v>
      </c>
      <c r="V1576" s="8"/>
      <c r="W1576" s="11">
        <v>0.55800000000000005</v>
      </c>
      <c r="X1576" s="8">
        <v>82</v>
      </c>
      <c r="Y1576" s="8">
        <v>44</v>
      </c>
      <c r="Z1576" s="8">
        <v>33</v>
      </c>
      <c r="AA1576" s="8">
        <v>0</v>
      </c>
      <c r="AB1576" s="8">
        <v>5</v>
      </c>
      <c r="AC1576" s="9">
        <f t="shared" si="202"/>
        <v>93</v>
      </c>
      <c r="AD1576" s="12">
        <f t="shared" si="203"/>
        <v>0.56707317073170727</v>
      </c>
      <c r="AE1576" s="9" t="s">
        <v>39</v>
      </c>
      <c r="AF1576" s="8">
        <v>5</v>
      </c>
      <c r="AG1576" s="8">
        <v>1</v>
      </c>
      <c r="AH1576" s="8">
        <v>4</v>
      </c>
      <c r="AI1576" s="8">
        <v>0</v>
      </c>
      <c r="AJ1576" s="8">
        <v>0.2</v>
      </c>
      <c r="AK1576" s="13">
        <f t="shared" si="206"/>
        <v>0.56389756097560972</v>
      </c>
      <c r="AL1576" s="13">
        <f t="shared" si="207"/>
        <v>0.10073658536585373</v>
      </c>
      <c r="AM1576" s="14">
        <f t="shared" si="208"/>
        <v>16.520800000000008</v>
      </c>
    </row>
    <row r="1577" spans="1:39" x14ac:dyDescent="0.2">
      <c r="A1577" s="8"/>
      <c r="B1577" s="8" t="s">
        <v>538</v>
      </c>
      <c r="C1577" s="8" t="s">
        <v>532</v>
      </c>
      <c r="D1577" s="9">
        <v>53</v>
      </c>
      <c r="E1577" s="10" t="s">
        <v>28</v>
      </c>
      <c r="F1577" s="10" t="s">
        <v>409</v>
      </c>
      <c r="G1577" s="10" t="s">
        <v>409</v>
      </c>
      <c r="H1577" s="11">
        <v>0.55800000000000005</v>
      </c>
      <c r="I1577" s="9">
        <v>82</v>
      </c>
      <c r="J1577" s="9">
        <v>41</v>
      </c>
      <c r="K1577" s="9">
        <v>31</v>
      </c>
      <c r="L1577" s="9"/>
      <c r="M1577" s="9">
        <v>10</v>
      </c>
      <c r="N1577" s="9">
        <f t="shared" si="204"/>
        <v>92</v>
      </c>
      <c r="O1577" s="12">
        <f t="shared" si="205"/>
        <v>0.56097560975609762</v>
      </c>
      <c r="P1577" s="9" t="s">
        <v>43</v>
      </c>
      <c r="Q1577" s="9">
        <v>7</v>
      </c>
      <c r="R1577" s="9">
        <v>3</v>
      </c>
      <c r="S1577" s="9">
        <v>4</v>
      </c>
      <c r="T1577" s="9"/>
      <c r="U1577" s="9">
        <v>0.42899999999999999</v>
      </c>
      <c r="V1577" s="8"/>
      <c r="W1577" s="11">
        <v>0.55800000000000005</v>
      </c>
      <c r="X1577" s="8">
        <v>82</v>
      </c>
      <c r="Y1577" s="8">
        <v>32</v>
      </c>
      <c r="Z1577" s="8">
        <v>40</v>
      </c>
      <c r="AA1577" s="8">
        <v>0</v>
      </c>
      <c r="AB1577" s="8">
        <v>10</v>
      </c>
      <c r="AC1577" s="9">
        <f t="shared" si="202"/>
        <v>74</v>
      </c>
      <c r="AD1577" s="12">
        <f t="shared" si="203"/>
        <v>0.45121951219512196</v>
      </c>
      <c r="AE1577" s="9" t="s">
        <v>72</v>
      </c>
      <c r="AF1577" s="8"/>
      <c r="AG1577" s="8"/>
      <c r="AH1577" s="8"/>
      <c r="AI1577" s="8"/>
      <c r="AJ1577" s="8"/>
      <c r="AK1577" s="13">
        <f t="shared" si="206"/>
        <v>0.48859268292682928</v>
      </c>
      <c r="AL1577" s="13">
        <f t="shared" si="207"/>
        <v>7.2382926829268335E-2</v>
      </c>
      <c r="AM1577" s="14">
        <f t="shared" si="208"/>
        <v>11.870800000000003</v>
      </c>
    </row>
    <row r="1578" spans="1:39" x14ac:dyDescent="0.2">
      <c r="A1578" s="8"/>
      <c r="B1578" s="8" t="s">
        <v>479</v>
      </c>
      <c r="C1578" s="8" t="s">
        <v>532</v>
      </c>
      <c r="D1578" s="9">
        <v>47</v>
      </c>
      <c r="E1578" s="10" t="s">
        <v>28</v>
      </c>
      <c r="F1578" s="10" t="s">
        <v>207</v>
      </c>
      <c r="G1578" s="10" t="s">
        <v>207</v>
      </c>
      <c r="H1578" s="11">
        <v>0.55800000000000005</v>
      </c>
      <c r="I1578" s="9">
        <v>82</v>
      </c>
      <c r="J1578" s="9">
        <v>47</v>
      </c>
      <c r="K1578" s="9">
        <v>26</v>
      </c>
      <c r="L1578" s="9"/>
      <c r="M1578" s="9">
        <v>9</v>
      </c>
      <c r="N1578" s="9">
        <f t="shared" si="204"/>
        <v>103</v>
      </c>
      <c r="O1578" s="12">
        <f t="shared" si="205"/>
        <v>0.62804878048780488</v>
      </c>
      <c r="P1578" s="9" t="s">
        <v>39</v>
      </c>
      <c r="Q1578" s="9">
        <v>11</v>
      </c>
      <c r="R1578" s="9">
        <v>5</v>
      </c>
      <c r="S1578" s="9">
        <v>6</v>
      </c>
      <c r="T1578" s="9"/>
      <c r="U1578" s="9">
        <v>0.45500000000000002</v>
      </c>
      <c r="V1578" s="8"/>
      <c r="W1578" s="11">
        <v>0.55800000000000005</v>
      </c>
      <c r="X1578" s="8">
        <v>82</v>
      </c>
      <c r="Y1578" s="8">
        <v>47</v>
      </c>
      <c r="Z1578" s="8">
        <v>23</v>
      </c>
      <c r="AA1578" s="8">
        <v>0</v>
      </c>
      <c r="AB1578" s="8">
        <v>12</v>
      </c>
      <c r="AC1578" s="9">
        <f t="shared" si="202"/>
        <v>106</v>
      </c>
      <c r="AD1578" s="12">
        <f t="shared" si="203"/>
        <v>0.64634146341463417</v>
      </c>
      <c r="AE1578" s="9" t="s">
        <v>30</v>
      </c>
      <c r="AF1578" s="8">
        <v>11</v>
      </c>
      <c r="AG1578" s="8">
        <v>4</v>
      </c>
      <c r="AH1578" s="8">
        <v>7</v>
      </c>
      <c r="AI1578" s="8">
        <v>0</v>
      </c>
      <c r="AJ1578" s="8">
        <v>0.36399999999999999</v>
      </c>
      <c r="AK1578" s="13">
        <f t="shared" si="206"/>
        <v>0.61542195121951226</v>
      </c>
      <c r="AL1578" s="13">
        <f t="shared" si="207"/>
        <v>1.2626829268292616E-2</v>
      </c>
      <c r="AM1578" s="14">
        <f t="shared" si="208"/>
        <v>2.0707999999999913</v>
      </c>
    </row>
    <row r="1579" spans="1:39" x14ac:dyDescent="0.2">
      <c r="A1579" s="8"/>
      <c r="B1579" s="8" t="s">
        <v>485</v>
      </c>
      <c r="C1579" s="8" t="s">
        <v>532</v>
      </c>
      <c r="D1579" s="9">
        <v>50</v>
      </c>
      <c r="E1579" s="10" t="s">
        <v>28</v>
      </c>
      <c r="F1579" s="10" t="s">
        <v>313</v>
      </c>
      <c r="G1579" s="10" t="s">
        <v>313</v>
      </c>
      <c r="H1579" s="11">
        <v>0.55800000000000005</v>
      </c>
      <c r="I1579" s="9">
        <v>82</v>
      </c>
      <c r="J1579" s="9">
        <v>42</v>
      </c>
      <c r="K1579" s="9">
        <v>27</v>
      </c>
      <c r="L1579" s="9"/>
      <c r="M1579" s="9">
        <v>13</v>
      </c>
      <c r="N1579" s="9">
        <f t="shared" si="204"/>
        <v>97</v>
      </c>
      <c r="O1579" s="12">
        <f t="shared" si="205"/>
        <v>0.59146341463414631</v>
      </c>
      <c r="P1579" s="9" t="s">
        <v>30</v>
      </c>
      <c r="Q1579" s="9">
        <v>16</v>
      </c>
      <c r="R1579" s="9">
        <v>9</v>
      </c>
      <c r="S1579" s="9">
        <v>7</v>
      </c>
      <c r="T1579" s="9"/>
      <c r="U1579" s="9">
        <v>0.56300000000000006</v>
      </c>
      <c r="V1579" s="8"/>
      <c r="W1579" s="11">
        <v>0.55800000000000005</v>
      </c>
      <c r="X1579" s="8">
        <v>82</v>
      </c>
      <c r="Y1579" s="8">
        <v>43</v>
      </c>
      <c r="Z1579" s="8">
        <v>26</v>
      </c>
      <c r="AA1579" s="8">
        <v>0</v>
      </c>
      <c r="AB1579" s="8">
        <v>13</v>
      </c>
      <c r="AC1579" s="9">
        <f t="shared" si="202"/>
        <v>99</v>
      </c>
      <c r="AD1579" s="12">
        <f t="shared" si="203"/>
        <v>0.60365853658536583</v>
      </c>
      <c r="AE1579" s="9" t="s">
        <v>43</v>
      </c>
      <c r="AF1579" s="8">
        <v>4</v>
      </c>
      <c r="AG1579" s="8">
        <v>0</v>
      </c>
      <c r="AH1579" s="8">
        <v>4</v>
      </c>
      <c r="AI1579" s="8">
        <v>0</v>
      </c>
      <c r="AJ1579" s="8">
        <v>0</v>
      </c>
      <c r="AK1579" s="13">
        <f t="shared" si="206"/>
        <v>0.58767804878048779</v>
      </c>
      <c r="AL1579" s="13">
        <f t="shared" si="207"/>
        <v>3.7853658536585177E-3</v>
      </c>
      <c r="AM1579" s="14">
        <f t="shared" si="208"/>
        <v>0.62080000000000268</v>
      </c>
    </row>
    <row r="1580" spans="1:39" x14ac:dyDescent="0.2">
      <c r="A1580" s="8"/>
      <c r="B1580" s="8" t="s">
        <v>519</v>
      </c>
      <c r="C1580" s="8" t="s">
        <v>532</v>
      </c>
      <c r="D1580" s="9">
        <v>41</v>
      </c>
      <c r="E1580" s="10" t="s">
        <v>28</v>
      </c>
      <c r="F1580" s="10" t="s">
        <v>208</v>
      </c>
      <c r="G1580" s="10" t="s">
        <v>208</v>
      </c>
      <c r="H1580" s="11">
        <v>0.55800000000000005</v>
      </c>
      <c r="I1580" s="9">
        <v>82</v>
      </c>
      <c r="J1580" s="9">
        <v>51</v>
      </c>
      <c r="K1580" s="9">
        <v>25</v>
      </c>
      <c r="L1580" s="9"/>
      <c r="M1580" s="9">
        <v>6</v>
      </c>
      <c r="N1580" s="9">
        <f t="shared" si="204"/>
        <v>108</v>
      </c>
      <c r="O1580" s="12">
        <f t="shared" si="205"/>
        <v>0.65853658536585369</v>
      </c>
      <c r="P1580" s="9" t="s">
        <v>43</v>
      </c>
      <c r="Q1580" s="9">
        <v>6</v>
      </c>
      <c r="R1580" s="9">
        <v>2</v>
      </c>
      <c r="S1580" s="9">
        <v>4</v>
      </c>
      <c r="T1580" s="9"/>
      <c r="U1580" s="9">
        <v>0.33300000000000002</v>
      </c>
      <c r="V1580" s="8"/>
      <c r="W1580" s="11">
        <v>0.55800000000000005</v>
      </c>
      <c r="X1580" s="8">
        <v>82</v>
      </c>
      <c r="Y1580" s="8">
        <v>49</v>
      </c>
      <c r="Z1580" s="8">
        <v>25</v>
      </c>
      <c r="AA1580" s="8">
        <v>0</v>
      </c>
      <c r="AB1580" s="8">
        <v>8</v>
      </c>
      <c r="AC1580" s="9">
        <f t="shared" si="202"/>
        <v>106</v>
      </c>
      <c r="AD1580" s="12">
        <f t="shared" si="203"/>
        <v>0.64634146341463417</v>
      </c>
      <c r="AE1580" s="9" t="s">
        <v>30</v>
      </c>
      <c r="AF1580" s="8">
        <v>7</v>
      </c>
      <c r="AG1580" s="8">
        <v>3</v>
      </c>
      <c r="AH1580" s="8">
        <v>4</v>
      </c>
      <c r="AI1580" s="8">
        <v>0</v>
      </c>
      <c r="AJ1580" s="8">
        <v>0.42899999999999999</v>
      </c>
      <c r="AK1580" s="13">
        <f t="shared" si="206"/>
        <v>0.61542195121951226</v>
      </c>
      <c r="AL1580" s="13">
        <f t="shared" si="207"/>
        <v>4.3114634146341424E-2</v>
      </c>
      <c r="AM1580" s="14">
        <f t="shared" si="208"/>
        <v>7.0707999999999913</v>
      </c>
    </row>
    <row r="1581" spans="1:39" x14ac:dyDescent="0.2">
      <c r="A1581" s="8"/>
      <c r="B1581" s="8" t="s">
        <v>520</v>
      </c>
      <c r="C1581" s="8" t="s">
        <v>532</v>
      </c>
      <c r="D1581" s="9">
        <v>44</v>
      </c>
      <c r="E1581" s="10" t="s">
        <v>28</v>
      </c>
      <c r="F1581" s="10" t="s">
        <v>402</v>
      </c>
      <c r="G1581" s="10" t="s">
        <v>402</v>
      </c>
      <c r="H1581" s="11">
        <v>0.55800000000000005</v>
      </c>
      <c r="I1581" s="9">
        <v>82</v>
      </c>
      <c r="J1581" s="9">
        <v>43</v>
      </c>
      <c r="K1581" s="9">
        <v>29</v>
      </c>
      <c r="L1581" s="9"/>
      <c r="M1581" s="9">
        <v>10</v>
      </c>
      <c r="N1581" s="9">
        <f t="shared" si="204"/>
        <v>96</v>
      </c>
      <c r="O1581" s="12">
        <f t="shared" si="205"/>
        <v>0.58536585365853655</v>
      </c>
      <c r="P1581" s="9" t="s">
        <v>43</v>
      </c>
      <c r="Q1581" s="9">
        <v>5</v>
      </c>
      <c r="R1581" s="9">
        <v>1</v>
      </c>
      <c r="S1581" s="9">
        <v>4</v>
      </c>
      <c r="T1581" s="9"/>
      <c r="U1581" s="9">
        <v>0.2</v>
      </c>
      <c r="V1581" s="8"/>
      <c r="W1581" s="11">
        <v>0.55800000000000005</v>
      </c>
      <c r="X1581" s="8">
        <v>82</v>
      </c>
      <c r="Y1581" s="8">
        <v>48</v>
      </c>
      <c r="Z1581" s="8">
        <v>25</v>
      </c>
      <c r="AA1581" s="8">
        <v>0</v>
      </c>
      <c r="AB1581" s="8">
        <v>9</v>
      </c>
      <c r="AC1581" s="9">
        <f t="shared" si="202"/>
        <v>105</v>
      </c>
      <c r="AD1581" s="12">
        <f t="shared" si="203"/>
        <v>0.6402439024390244</v>
      </c>
      <c r="AE1581" s="9" t="s">
        <v>30</v>
      </c>
      <c r="AF1581" s="8">
        <v>18</v>
      </c>
      <c r="AG1581" s="8">
        <v>9</v>
      </c>
      <c r="AH1581" s="8">
        <v>9</v>
      </c>
      <c r="AI1581" s="8">
        <v>0</v>
      </c>
      <c r="AJ1581" s="8">
        <v>0.5</v>
      </c>
      <c r="AK1581" s="13">
        <f t="shared" si="206"/>
        <v>0.61145853658536586</v>
      </c>
      <c r="AL1581" s="13">
        <f t="shared" si="207"/>
        <v>-2.6092682926829314E-2</v>
      </c>
      <c r="AM1581" s="14">
        <f t="shared" si="208"/>
        <v>-4.279200000000003</v>
      </c>
    </row>
    <row r="1582" spans="1:39" x14ac:dyDescent="0.2">
      <c r="A1582" s="8"/>
      <c r="B1582" s="8" t="s">
        <v>526</v>
      </c>
      <c r="C1582" s="8" t="s">
        <v>532</v>
      </c>
      <c r="D1582" s="9">
        <v>41</v>
      </c>
      <c r="E1582" s="10" t="s">
        <v>28</v>
      </c>
      <c r="F1582" s="10" t="s">
        <v>209</v>
      </c>
      <c r="G1582" s="10" t="s">
        <v>209</v>
      </c>
      <c r="H1582" s="11">
        <v>0.55800000000000005</v>
      </c>
      <c r="I1582" s="9">
        <v>13</v>
      </c>
      <c r="J1582" s="9">
        <v>6</v>
      </c>
      <c r="K1582" s="9">
        <v>7</v>
      </c>
      <c r="L1582" s="9"/>
      <c r="M1582" s="9">
        <v>0</v>
      </c>
      <c r="N1582" s="9">
        <f t="shared" si="204"/>
        <v>12</v>
      </c>
      <c r="O1582" s="12">
        <f t="shared" si="205"/>
        <v>0.46153846153846156</v>
      </c>
      <c r="P1582" s="9" t="s">
        <v>30</v>
      </c>
      <c r="Q1582" s="9"/>
      <c r="R1582" s="9"/>
      <c r="S1582" s="9"/>
      <c r="T1582" s="9"/>
      <c r="U1582" s="9"/>
      <c r="V1582" s="8"/>
      <c r="W1582" s="11">
        <v>0.55800000000000005</v>
      </c>
      <c r="X1582" s="8">
        <v>82</v>
      </c>
      <c r="Y1582" s="8">
        <v>38</v>
      </c>
      <c r="Z1582" s="8">
        <v>33</v>
      </c>
      <c r="AA1582" s="8">
        <v>0</v>
      </c>
      <c r="AB1582" s="8">
        <v>11</v>
      </c>
      <c r="AC1582" s="9">
        <f t="shared" si="202"/>
        <v>87</v>
      </c>
      <c r="AD1582" s="12">
        <f t="shared" si="203"/>
        <v>0.53048780487804881</v>
      </c>
      <c r="AE1582" s="9" t="s">
        <v>35</v>
      </c>
      <c r="AF1582" s="8"/>
      <c r="AG1582" s="8"/>
      <c r="AH1582" s="8"/>
      <c r="AI1582" s="8"/>
      <c r="AJ1582" s="8"/>
      <c r="AK1582" s="13">
        <f t="shared" si="206"/>
        <v>0.54011707317073177</v>
      </c>
      <c r="AL1582" s="13">
        <f t="shared" si="207"/>
        <v>-7.8578611632270201E-2</v>
      </c>
      <c r="AM1582" s="14">
        <f t="shared" si="208"/>
        <v>-2.0430439024390257</v>
      </c>
    </row>
    <row r="1583" spans="1:39" x14ac:dyDescent="0.2">
      <c r="A1583" s="8"/>
      <c r="B1583" s="8" t="s">
        <v>429</v>
      </c>
      <c r="C1583" s="8" t="s">
        <v>532</v>
      </c>
      <c r="D1583" s="9"/>
      <c r="E1583" s="10" t="s">
        <v>28</v>
      </c>
      <c r="F1583" s="10" t="s">
        <v>209</v>
      </c>
      <c r="G1583" s="10" t="s">
        <v>209</v>
      </c>
      <c r="H1583" s="11">
        <v>0.55800000000000005</v>
      </c>
      <c r="I1583" s="9">
        <v>69</v>
      </c>
      <c r="J1583" s="9">
        <v>43</v>
      </c>
      <c r="K1583" s="9">
        <v>15</v>
      </c>
      <c r="L1583" s="9"/>
      <c r="M1583" s="9">
        <v>11</v>
      </c>
      <c r="N1583" s="9">
        <f t="shared" si="204"/>
        <v>97</v>
      </c>
      <c r="O1583" s="12">
        <f t="shared" si="205"/>
        <v>0.70289855072463769</v>
      </c>
      <c r="P1583" s="9" t="s">
        <v>30</v>
      </c>
      <c r="Q1583" s="9">
        <v>9</v>
      </c>
      <c r="R1583" s="9">
        <v>4</v>
      </c>
      <c r="S1583" s="9">
        <v>5</v>
      </c>
      <c r="T1583" s="9"/>
      <c r="U1583" s="9">
        <v>0.44400000000000001</v>
      </c>
      <c r="V1583" s="8" t="s">
        <v>99</v>
      </c>
      <c r="W1583" s="11">
        <v>0.55800000000000005</v>
      </c>
      <c r="X1583" s="8">
        <v>82</v>
      </c>
      <c r="Y1583" s="8">
        <v>38</v>
      </c>
      <c r="Z1583" s="8">
        <v>33</v>
      </c>
      <c r="AA1583" s="8">
        <v>0</v>
      </c>
      <c r="AB1583" s="8">
        <v>11</v>
      </c>
      <c r="AC1583" s="9">
        <f t="shared" si="202"/>
        <v>87</v>
      </c>
      <c r="AD1583" s="12">
        <f t="shared" si="203"/>
        <v>0.53048780487804881</v>
      </c>
      <c r="AE1583" s="9" t="s">
        <v>35</v>
      </c>
      <c r="AF1583" s="8"/>
      <c r="AG1583" s="8"/>
      <c r="AH1583" s="8"/>
      <c r="AI1583" s="8"/>
      <c r="AJ1583" s="8"/>
      <c r="AK1583" s="13">
        <f t="shared" si="206"/>
        <v>0.54011707317073177</v>
      </c>
      <c r="AL1583" s="13">
        <f t="shared" si="207"/>
        <v>0.16278147755390593</v>
      </c>
      <c r="AM1583" s="14">
        <f t="shared" si="208"/>
        <v>22.46384390243901</v>
      </c>
    </row>
    <row r="1584" spans="1:39" x14ac:dyDescent="0.2">
      <c r="A1584" s="8"/>
      <c r="B1584" s="8" t="s">
        <v>531</v>
      </c>
      <c r="C1584" s="8" t="s">
        <v>532</v>
      </c>
      <c r="D1584" s="9">
        <v>40</v>
      </c>
      <c r="E1584" s="10" t="s">
        <v>28</v>
      </c>
      <c r="F1584" s="10" t="s">
        <v>411</v>
      </c>
      <c r="G1584" s="10" t="s">
        <v>411</v>
      </c>
      <c r="H1584" s="11">
        <v>0.55800000000000005</v>
      </c>
      <c r="I1584" s="9">
        <v>82</v>
      </c>
      <c r="J1584" s="9">
        <v>38</v>
      </c>
      <c r="K1584" s="9">
        <v>36</v>
      </c>
      <c r="L1584" s="9"/>
      <c r="M1584" s="9">
        <v>8</v>
      </c>
      <c r="N1584" s="9">
        <f t="shared" si="204"/>
        <v>84</v>
      </c>
      <c r="O1584" s="12">
        <f t="shared" si="205"/>
        <v>0.51219512195121952</v>
      </c>
      <c r="P1584" s="9" t="s">
        <v>39</v>
      </c>
      <c r="Q1584" s="9"/>
      <c r="R1584" s="9"/>
      <c r="S1584" s="9"/>
      <c r="T1584" s="9"/>
      <c r="U1584" s="9"/>
      <c r="V1584" s="8"/>
      <c r="W1584" s="11">
        <v>0.55800000000000005</v>
      </c>
      <c r="X1584" s="8">
        <v>82</v>
      </c>
      <c r="Y1584" s="8">
        <v>46</v>
      </c>
      <c r="Z1584" s="8">
        <v>25</v>
      </c>
      <c r="AA1584" s="8">
        <v>0</v>
      </c>
      <c r="AB1584" s="8">
        <v>11</v>
      </c>
      <c r="AC1584" s="9">
        <f t="shared" si="202"/>
        <v>103</v>
      </c>
      <c r="AD1584" s="12">
        <f t="shared" si="203"/>
        <v>0.62804878048780488</v>
      </c>
      <c r="AE1584" s="9" t="s">
        <v>43</v>
      </c>
      <c r="AF1584" s="8">
        <v>18</v>
      </c>
      <c r="AG1584" s="8">
        <v>11</v>
      </c>
      <c r="AH1584" s="8">
        <v>7</v>
      </c>
      <c r="AI1584" s="8">
        <v>0</v>
      </c>
      <c r="AJ1584" s="8">
        <v>0.61099999999999999</v>
      </c>
      <c r="AK1584" s="13">
        <f t="shared" si="206"/>
        <v>0.60353170731707317</v>
      </c>
      <c r="AL1584" s="13">
        <f t="shared" si="207"/>
        <v>-9.1336585365853651E-2</v>
      </c>
      <c r="AM1584" s="14">
        <f t="shared" si="208"/>
        <v>-14.979200000000006</v>
      </c>
    </row>
    <row r="1585" spans="1:39" x14ac:dyDescent="0.2">
      <c r="A1585" s="8"/>
      <c r="B1585" s="8" t="s">
        <v>501</v>
      </c>
      <c r="C1585" s="8" t="s">
        <v>532</v>
      </c>
      <c r="D1585" s="9">
        <v>55</v>
      </c>
      <c r="E1585" s="10" t="s">
        <v>28</v>
      </c>
      <c r="F1585" s="10" t="s">
        <v>41</v>
      </c>
      <c r="G1585" s="10" t="s">
        <v>41</v>
      </c>
      <c r="H1585" s="11">
        <v>0.55800000000000005</v>
      </c>
      <c r="I1585" s="9">
        <v>18</v>
      </c>
      <c r="J1585" s="9">
        <v>6</v>
      </c>
      <c r="K1585" s="9">
        <v>9</v>
      </c>
      <c r="L1585" s="9"/>
      <c r="M1585" s="9">
        <v>3</v>
      </c>
      <c r="N1585" s="9">
        <f t="shared" si="204"/>
        <v>15</v>
      </c>
      <c r="O1585" s="12">
        <f t="shared" si="205"/>
        <v>0.41666666666666669</v>
      </c>
      <c r="P1585" s="9" t="s">
        <v>35</v>
      </c>
      <c r="Q1585" s="9"/>
      <c r="R1585" s="9"/>
      <c r="S1585" s="9"/>
      <c r="T1585" s="9"/>
      <c r="U1585" s="9"/>
      <c r="V1585" s="8"/>
      <c r="W1585" s="11">
        <v>0.55800000000000005</v>
      </c>
      <c r="X1585" s="8">
        <v>82</v>
      </c>
      <c r="Y1585" s="8">
        <v>37</v>
      </c>
      <c r="Z1585" s="8">
        <v>34</v>
      </c>
      <c r="AA1585" s="8">
        <v>0</v>
      </c>
      <c r="AB1585" s="8">
        <v>11</v>
      </c>
      <c r="AC1585" s="9">
        <f t="shared" si="202"/>
        <v>85</v>
      </c>
      <c r="AD1585" s="12">
        <f t="shared" si="203"/>
        <v>0.51829268292682928</v>
      </c>
      <c r="AE1585" s="9" t="s">
        <v>35</v>
      </c>
      <c r="AF1585" s="8"/>
      <c r="AG1585" s="8"/>
      <c r="AH1585" s="8"/>
      <c r="AI1585" s="8"/>
      <c r="AJ1585" s="8"/>
      <c r="AK1585" s="13">
        <f t="shared" si="206"/>
        <v>0.53219024390243908</v>
      </c>
      <c r="AL1585" s="13">
        <f t="shared" si="207"/>
        <v>-0.11552357723577239</v>
      </c>
      <c r="AM1585" s="14">
        <f t="shared" si="208"/>
        <v>-4.1588487804878085</v>
      </c>
    </row>
    <row r="1586" spans="1:39" x14ac:dyDescent="0.2">
      <c r="A1586" s="8"/>
      <c r="B1586" s="8" t="s">
        <v>415</v>
      </c>
      <c r="C1586" s="8" t="s">
        <v>532</v>
      </c>
      <c r="D1586" s="9">
        <v>56</v>
      </c>
      <c r="E1586" s="10" t="s">
        <v>28</v>
      </c>
      <c r="F1586" s="10" t="s">
        <v>41</v>
      </c>
      <c r="G1586" s="10" t="s">
        <v>41</v>
      </c>
      <c r="H1586" s="11">
        <v>0.55800000000000005</v>
      </c>
      <c r="I1586" s="9">
        <v>64</v>
      </c>
      <c r="J1586" s="9">
        <v>29</v>
      </c>
      <c r="K1586" s="9">
        <v>28</v>
      </c>
      <c r="L1586" s="9"/>
      <c r="M1586" s="9">
        <v>7</v>
      </c>
      <c r="N1586" s="9">
        <f t="shared" si="204"/>
        <v>65</v>
      </c>
      <c r="O1586" s="12">
        <f t="shared" si="205"/>
        <v>0.5078125</v>
      </c>
      <c r="P1586" s="9" t="s">
        <v>35</v>
      </c>
      <c r="Q1586" s="9"/>
      <c r="R1586" s="9"/>
      <c r="S1586" s="9"/>
      <c r="T1586" s="9"/>
      <c r="U1586" s="9"/>
      <c r="V1586" s="8"/>
      <c r="W1586" s="11">
        <v>0.55800000000000005</v>
      </c>
      <c r="X1586" s="8">
        <v>82</v>
      </c>
      <c r="Y1586" s="8">
        <v>37</v>
      </c>
      <c r="Z1586" s="8">
        <v>34</v>
      </c>
      <c r="AA1586" s="8">
        <v>0</v>
      </c>
      <c r="AB1586" s="8">
        <v>11</v>
      </c>
      <c r="AC1586" s="9">
        <f t="shared" si="202"/>
        <v>85</v>
      </c>
      <c r="AD1586" s="12">
        <f t="shared" si="203"/>
        <v>0.51829268292682928</v>
      </c>
      <c r="AE1586" s="9" t="s">
        <v>35</v>
      </c>
      <c r="AF1586" s="8"/>
      <c r="AG1586" s="8"/>
      <c r="AH1586" s="8"/>
      <c r="AI1586" s="8"/>
      <c r="AJ1586" s="8"/>
      <c r="AK1586" s="13">
        <f t="shared" si="206"/>
        <v>0.53219024390243908</v>
      </c>
      <c r="AL1586" s="13">
        <f t="shared" si="207"/>
        <v>-2.4377743902439075E-2</v>
      </c>
      <c r="AM1586" s="14">
        <f t="shared" si="208"/>
        <v>-3.1203512195122016</v>
      </c>
    </row>
    <row r="1587" spans="1:39" x14ac:dyDescent="0.2">
      <c r="A1587" s="8"/>
      <c r="B1587" s="8" t="s">
        <v>446</v>
      </c>
      <c r="C1587" s="8" t="s">
        <v>532</v>
      </c>
      <c r="D1587" s="9">
        <v>50</v>
      </c>
      <c r="E1587" s="10" t="s">
        <v>28</v>
      </c>
      <c r="F1587" s="10" t="s">
        <v>233</v>
      </c>
      <c r="G1587" s="10" t="s">
        <v>233</v>
      </c>
      <c r="H1587" s="11">
        <v>0.55800000000000005</v>
      </c>
      <c r="I1587" s="9">
        <v>82</v>
      </c>
      <c r="J1587" s="9">
        <v>51</v>
      </c>
      <c r="K1587" s="9">
        <v>22</v>
      </c>
      <c r="L1587" s="9"/>
      <c r="M1587" s="9">
        <v>9</v>
      </c>
      <c r="N1587" s="9">
        <f t="shared" si="204"/>
        <v>111</v>
      </c>
      <c r="O1587" s="12">
        <f t="shared" si="205"/>
        <v>0.67682926829268297</v>
      </c>
      <c r="P1587" s="9" t="s">
        <v>30</v>
      </c>
      <c r="Q1587" s="9">
        <v>5</v>
      </c>
      <c r="R1587" s="9">
        <v>1</v>
      </c>
      <c r="S1587" s="9">
        <v>4</v>
      </c>
      <c r="T1587" s="9"/>
      <c r="U1587" s="9">
        <v>0.2</v>
      </c>
      <c r="V1587" s="8"/>
      <c r="W1587" s="11">
        <v>0.55800000000000005</v>
      </c>
      <c r="X1587" s="8">
        <v>82</v>
      </c>
      <c r="Y1587" s="8">
        <v>54</v>
      </c>
      <c r="Z1587" s="8">
        <v>19</v>
      </c>
      <c r="AA1587" s="8">
        <v>0</v>
      </c>
      <c r="AB1587" s="8">
        <v>9</v>
      </c>
      <c r="AC1587" s="9">
        <f t="shared" si="202"/>
        <v>117</v>
      </c>
      <c r="AD1587" s="12">
        <f t="shared" si="203"/>
        <v>0.71341463414634143</v>
      </c>
      <c r="AE1587" s="9" t="s">
        <v>30</v>
      </c>
      <c r="AF1587" s="8">
        <v>25</v>
      </c>
      <c r="AG1587" s="8">
        <v>15</v>
      </c>
      <c r="AH1587" s="8">
        <v>10</v>
      </c>
      <c r="AI1587" s="8">
        <v>0</v>
      </c>
      <c r="AJ1587" s="8">
        <v>0.60000000000000009</v>
      </c>
      <c r="AK1587" s="13">
        <f t="shared" si="206"/>
        <v>0.65901951219512189</v>
      </c>
      <c r="AL1587" s="13">
        <f t="shared" si="207"/>
        <v>1.780975609756108E-2</v>
      </c>
      <c r="AM1587" s="14">
        <f t="shared" si="208"/>
        <v>2.9208000000000141</v>
      </c>
    </row>
    <row r="1588" spans="1:39" x14ac:dyDescent="0.2">
      <c r="A1588" s="8"/>
      <c r="B1588" s="8" t="s">
        <v>523</v>
      </c>
      <c r="C1588" s="8" t="s">
        <v>532</v>
      </c>
      <c r="D1588" s="9">
        <v>56</v>
      </c>
      <c r="E1588" s="10" t="s">
        <v>28</v>
      </c>
      <c r="F1588" s="10" t="s">
        <v>460</v>
      </c>
      <c r="G1588" s="10" t="s">
        <v>460</v>
      </c>
      <c r="H1588" s="11">
        <v>0.55800000000000005</v>
      </c>
      <c r="I1588" s="9">
        <v>82</v>
      </c>
      <c r="J1588" s="9">
        <v>37</v>
      </c>
      <c r="K1588" s="9">
        <v>35</v>
      </c>
      <c r="L1588" s="9"/>
      <c r="M1588" s="9">
        <v>10</v>
      </c>
      <c r="N1588" s="9">
        <f t="shared" si="204"/>
        <v>84</v>
      </c>
      <c r="O1588" s="12">
        <f t="shared" si="205"/>
        <v>0.51219512195121952</v>
      </c>
      <c r="P1588" s="9" t="s">
        <v>39</v>
      </c>
      <c r="Q1588" s="9"/>
      <c r="R1588" s="9"/>
      <c r="S1588" s="9"/>
      <c r="T1588" s="9"/>
      <c r="U1588" s="9"/>
      <c r="V1588" s="8"/>
      <c r="W1588" s="11">
        <v>0.55800000000000005</v>
      </c>
      <c r="X1588" s="8">
        <v>82</v>
      </c>
      <c r="Y1588" s="8">
        <v>34</v>
      </c>
      <c r="Z1588" s="8">
        <v>36</v>
      </c>
      <c r="AA1588" s="8">
        <v>0</v>
      </c>
      <c r="AB1588" s="8">
        <v>12</v>
      </c>
      <c r="AC1588" s="9">
        <f t="shared" si="202"/>
        <v>80</v>
      </c>
      <c r="AD1588" s="12">
        <f t="shared" si="203"/>
        <v>0.48780487804878048</v>
      </c>
      <c r="AE1588" s="9" t="s">
        <v>35</v>
      </c>
      <c r="AF1588" s="8"/>
      <c r="AG1588" s="8"/>
      <c r="AH1588" s="8"/>
      <c r="AI1588" s="8"/>
      <c r="AJ1588" s="8"/>
      <c r="AK1588" s="13">
        <f t="shared" si="206"/>
        <v>0.51237317073170729</v>
      </c>
      <c r="AL1588" s="13">
        <f t="shared" si="207"/>
        <v>-1.7804878048777173E-4</v>
      </c>
      <c r="AM1588" s="14">
        <f t="shared" si="208"/>
        <v>-2.9200000000003001E-2</v>
      </c>
    </row>
    <row r="1589" spans="1:39" x14ac:dyDescent="0.2">
      <c r="A1589" s="8"/>
      <c r="B1589" s="8" t="s">
        <v>513</v>
      </c>
      <c r="C1589" s="8" t="s">
        <v>532</v>
      </c>
      <c r="D1589" s="9">
        <v>57</v>
      </c>
      <c r="E1589" s="10" t="s">
        <v>28</v>
      </c>
      <c r="F1589" s="10" t="s">
        <v>267</v>
      </c>
      <c r="G1589" s="10" t="s">
        <v>267</v>
      </c>
      <c r="H1589" s="11">
        <v>0.55800000000000005</v>
      </c>
      <c r="I1589" s="9">
        <v>22</v>
      </c>
      <c r="J1589" s="9">
        <v>12</v>
      </c>
      <c r="K1589" s="9">
        <v>9</v>
      </c>
      <c r="L1589" s="9"/>
      <c r="M1589" s="9">
        <v>1</v>
      </c>
      <c r="N1589" s="9">
        <f t="shared" si="204"/>
        <v>25</v>
      </c>
      <c r="O1589" s="12">
        <f t="shared" si="205"/>
        <v>0.56818181818181823</v>
      </c>
      <c r="P1589" s="9" t="s">
        <v>43</v>
      </c>
      <c r="Q1589" s="9"/>
      <c r="R1589" s="9"/>
      <c r="S1589" s="9"/>
      <c r="T1589" s="9"/>
      <c r="U1589" s="9"/>
      <c r="V1589" s="8"/>
      <c r="W1589" s="11">
        <v>0.55800000000000005</v>
      </c>
      <c r="X1589" s="8">
        <v>82</v>
      </c>
      <c r="Y1589" s="8">
        <v>48</v>
      </c>
      <c r="Z1589" s="8">
        <v>23</v>
      </c>
      <c r="AA1589" s="8">
        <v>0</v>
      </c>
      <c r="AB1589" s="8">
        <v>11</v>
      </c>
      <c r="AC1589" s="9">
        <f t="shared" si="202"/>
        <v>107</v>
      </c>
      <c r="AD1589" s="12">
        <f t="shared" si="203"/>
        <v>0.65243902439024393</v>
      </c>
      <c r="AE1589" s="9" t="s">
        <v>30</v>
      </c>
      <c r="AF1589" s="8">
        <v>9</v>
      </c>
      <c r="AG1589" s="8">
        <v>4</v>
      </c>
      <c r="AH1589" s="8">
        <v>5</v>
      </c>
      <c r="AI1589" s="8">
        <v>0</v>
      </c>
      <c r="AJ1589" s="8">
        <v>0.44400000000000001</v>
      </c>
      <c r="AK1589" s="13">
        <f t="shared" si="206"/>
        <v>0.61938536585365855</v>
      </c>
      <c r="AL1589" s="13">
        <f t="shared" si="207"/>
        <v>-5.1203547671840322E-2</v>
      </c>
      <c r="AM1589" s="14">
        <f t="shared" si="208"/>
        <v>-2.2529560975609755</v>
      </c>
    </row>
    <row r="1590" spans="1:39" x14ac:dyDescent="0.2">
      <c r="A1590" s="8"/>
      <c r="B1590" s="8" t="s">
        <v>539</v>
      </c>
      <c r="C1590" s="8" t="s">
        <v>532</v>
      </c>
      <c r="D1590" s="9">
        <v>51</v>
      </c>
      <c r="E1590" s="10" t="s">
        <v>28</v>
      </c>
      <c r="F1590" s="10" t="s">
        <v>267</v>
      </c>
      <c r="G1590" s="10" t="s">
        <v>267</v>
      </c>
      <c r="H1590" s="11">
        <v>0.55800000000000005</v>
      </c>
      <c r="I1590" s="9">
        <v>60</v>
      </c>
      <c r="J1590" s="9">
        <v>30</v>
      </c>
      <c r="K1590" s="9">
        <v>23</v>
      </c>
      <c r="L1590" s="9"/>
      <c r="M1590" s="9">
        <v>7</v>
      </c>
      <c r="N1590" s="9">
        <f t="shared" si="204"/>
        <v>67</v>
      </c>
      <c r="O1590" s="12">
        <f t="shared" si="205"/>
        <v>0.55833333333333335</v>
      </c>
      <c r="P1590" s="9" t="s">
        <v>43</v>
      </c>
      <c r="Q1590" s="9">
        <v>14</v>
      </c>
      <c r="R1590" s="9">
        <v>7</v>
      </c>
      <c r="S1590" s="9">
        <v>7</v>
      </c>
      <c r="T1590" s="9"/>
      <c r="U1590" s="9">
        <v>0.5</v>
      </c>
      <c r="V1590" s="8"/>
      <c r="W1590" s="11">
        <v>0.55800000000000005</v>
      </c>
      <c r="X1590" s="8">
        <v>82</v>
      </c>
      <c r="Y1590" s="8">
        <v>48</v>
      </c>
      <c r="Z1590" s="8">
        <v>23</v>
      </c>
      <c r="AA1590" s="8">
        <v>0</v>
      </c>
      <c r="AB1590" s="8">
        <v>11</v>
      </c>
      <c r="AC1590" s="9">
        <f t="shared" si="202"/>
        <v>107</v>
      </c>
      <c r="AD1590" s="12">
        <f t="shared" si="203"/>
        <v>0.65243902439024393</v>
      </c>
      <c r="AE1590" s="9" t="s">
        <v>30</v>
      </c>
      <c r="AF1590" s="8">
        <v>9</v>
      </c>
      <c r="AG1590" s="8">
        <v>4</v>
      </c>
      <c r="AH1590" s="8">
        <v>5</v>
      </c>
      <c r="AI1590" s="8">
        <v>0</v>
      </c>
      <c r="AJ1590" s="8">
        <v>0.44400000000000001</v>
      </c>
      <c r="AK1590" s="13">
        <f t="shared" si="206"/>
        <v>0.61938536585365855</v>
      </c>
      <c r="AL1590" s="13">
        <f t="shared" si="207"/>
        <v>-6.1052032520325206E-2</v>
      </c>
      <c r="AM1590" s="14">
        <f t="shared" si="208"/>
        <v>-7.3262439024390318</v>
      </c>
    </row>
    <row r="1591" spans="1:39" x14ac:dyDescent="0.2">
      <c r="A1591" s="8"/>
      <c r="B1591" s="8" t="s">
        <v>513</v>
      </c>
      <c r="C1591" s="8" t="s">
        <v>540</v>
      </c>
      <c r="D1591" s="9">
        <v>58</v>
      </c>
      <c r="E1591" s="10" t="s">
        <v>28</v>
      </c>
      <c r="F1591" s="10" t="s">
        <v>416</v>
      </c>
      <c r="G1591" s="10" t="s">
        <v>416</v>
      </c>
      <c r="H1591" s="11">
        <v>0.55800000000000005</v>
      </c>
      <c r="I1591" s="9">
        <v>48</v>
      </c>
      <c r="J1591" s="9">
        <v>30</v>
      </c>
      <c r="K1591" s="9">
        <v>12</v>
      </c>
      <c r="L1591" s="9"/>
      <c r="M1591" s="9">
        <v>6</v>
      </c>
      <c r="N1591" s="9">
        <f t="shared" si="204"/>
        <v>66</v>
      </c>
      <c r="O1591" s="12">
        <f t="shared" si="205"/>
        <v>0.6875</v>
      </c>
      <c r="P1591" s="9" t="s">
        <v>30</v>
      </c>
      <c r="Q1591" s="9">
        <v>7</v>
      </c>
      <c r="R1591" s="9">
        <v>3</v>
      </c>
      <c r="S1591" s="9">
        <v>4</v>
      </c>
      <c r="T1591" s="9"/>
      <c r="U1591" s="16">
        <f>R1591/Q1591</f>
        <v>0.42857142857142855</v>
      </c>
      <c r="V1591" s="8"/>
      <c r="W1591" s="11">
        <v>0.55800000000000005</v>
      </c>
      <c r="X1591" s="8">
        <v>82</v>
      </c>
      <c r="Y1591" s="8">
        <v>34</v>
      </c>
      <c r="Z1591" s="8">
        <v>36</v>
      </c>
      <c r="AA1591" s="8">
        <v>0</v>
      </c>
      <c r="AB1591" s="8">
        <v>12</v>
      </c>
      <c r="AC1591" s="9">
        <f t="shared" si="202"/>
        <v>80</v>
      </c>
      <c r="AD1591" s="12">
        <f t="shared" si="203"/>
        <v>0.48780487804878048</v>
      </c>
      <c r="AE1591" s="9" t="s">
        <v>72</v>
      </c>
      <c r="AF1591" s="8"/>
      <c r="AG1591" s="8"/>
      <c r="AH1591" s="8"/>
      <c r="AI1591" s="8"/>
      <c r="AJ1591" s="8"/>
      <c r="AK1591" s="13">
        <f t="shared" si="206"/>
        <v>0.51237317073170729</v>
      </c>
      <c r="AL1591" s="13">
        <f t="shared" si="207"/>
        <v>0.17512682926829271</v>
      </c>
      <c r="AM1591" s="14">
        <f t="shared" si="208"/>
        <v>16.812175609756096</v>
      </c>
    </row>
    <row r="1592" spans="1:39" x14ac:dyDescent="0.2">
      <c r="A1592" s="8"/>
      <c r="B1592" s="8" t="s">
        <v>487</v>
      </c>
      <c r="C1592" s="8" t="s">
        <v>540</v>
      </c>
      <c r="D1592" s="9">
        <v>52</v>
      </c>
      <c r="E1592" s="10" t="s">
        <v>28</v>
      </c>
      <c r="F1592" s="10" t="s">
        <v>68</v>
      </c>
      <c r="G1592" s="10" t="s">
        <v>68</v>
      </c>
      <c r="H1592" s="11">
        <v>0.55800000000000005</v>
      </c>
      <c r="I1592" s="9">
        <v>48</v>
      </c>
      <c r="J1592" s="9">
        <v>28</v>
      </c>
      <c r="K1592" s="9">
        <v>14</v>
      </c>
      <c r="L1592" s="9"/>
      <c r="M1592" s="9">
        <v>6</v>
      </c>
      <c r="N1592" s="9">
        <f t="shared" si="204"/>
        <v>62</v>
      </c>
      <c r="O1592" s="12">
        <f t="shared" si="205"/>
        <v>0.64583333333333337</v>
      </c>
      <c r="P1592" s="9" t="s">
        <v>43</v>
      </c>
      <c r="Q1592" s="9">
        <v>25</v>
      </c>
      <c r="R1592" s="9">
        <v>14</v>
      </c>
      <c r="S1592" s="9">
        <v>11</v>
      </c>
      <c r="T1592" s="9"/>
      <c r="U1592" s="16">
        <f>R1592/Q1592</f>
        <v>0.56000000000000005</v>
      </c>
      <c r="V1592" s="8"/>
      <c r="W1592" s="11">
        <v>0.55800000000000005</v>
      </c>
      <c r="X1592" s="8">
        <v>82</v>
      </c>
      <c r="Y1592" s="8">
        <v>49</v>
      </c>
      <c r="Z1592" s="8">
        <v>29</v>
      </c>
      <c r="AA1592" s="8">
        <v>0</v>
      </c>
      <c r="AB1592" s="8">
        <v>4</v>
      </c>
      <c r="AC1592" s="9">
        <f t="shared" si="202"/>
        <v>102</v>
      </c>
      <c r="AD1592" s="12">
        <f t="shared" si="203"/>
        <v>0.62195121951219512</v>
      </c>
      <c r="AE1592" s="9" t="s">
        <v>30</v>
      </c>
      <c r="AF1592" s="8">
        <v>7</v>
      </c>
      <c r="AG1592" s="8">
        <v>3</v>
      </c>
      <c r="AH1592" s="8">
        <v>4</v>
      </c>
      <c r="AI1592" s="8">
        <v>0</v>
      </c>
      <c r="AJ1592" s="8">
        <v>0.42899999999999999</v>
      </c>
      <c r="AK1592" s="13">
        <f t="shared" si="206"/>
        <v>0.59956829268292688</v>
      </c>
      <c r="AL1592" s="13">
        <f t="shared" si="207"/>
        <v>4.6265040650406486E-2</v>
      </c>
      <c r="AM1592" s="14">
        <f t="shared" si="208"/>
        <v>4.4414439024390191</v>
      </c>
    </row>
    <row r="1593" spans="1:39" x14ac:dyDescent="0.2">
      <c r="A1593" s="8"/>
      <c r="B1593" s="8" t="s">
        <v>445</v>
      </c>
      <c r="C1593" s="8" t="s">
        <v>540</v>
      </c>
      <c r="D1593" s="9">
        <v>52</v>
      </c>
      <c r="E1593" s="10" t="s">
        <v>28</v>
      </c>
      <c r="F1593" s="10" t="s">
        <v>225</v>
      </c>
      <c r="G1593" s="10" t="s">
        <v>225</v>
      </c>
      <c r="H1593" s="11">
        <v>0.55800000000000005</v>
      </c>
      <c r="I1593" s="9">
        <v>17</v>
      </c>
      <c r="J1593" s="9">
        <v>6</v>
      </c>
      <c r="K1593" s="9">
        <v>10</v>
      </c>
      <c r="L1593" s="9"/>
      <c r="M1593" s="9">
        <v>1</v>
      </c>
      <c r="N1593" s="9">
        <f t="shared" si="204"/>
        <v>13</v>
      </c>
      <c r="O1593" s="12">
        <f t="shared" si="205"/>
        <v>0.38235294117647056</v>
      </c>
      <c r="P1593" s="9" t="s">
        <v>72</v>
      </c>
      <c r="Q1593" s="9"/>
      <c r="R1593" s="9"/>
      <c r="S1593" s="9"/>
      <c r="T1593" s="9"/>
      <c r="U1593" s="9"/>
      <c r="V1593" s="8"/>
      <c r="W1593" s="11">
        <v>0.55800000000000005</v>
      </c>
      <c r="X1593" s="8">
        <v>82</v>
      </c>
      <c r="Y1593" s="8">
        <v>39</v>
      </c>
      <c r="Z1593" s="8">
        <v>32</v>
      </c>
      <c r="AA1593" s="8">
        <v>0</v>
      </c>
      <c r="AB1593" s="8">
        <v>11</v>
      </c>
      <c r="AC1593" s="9">
        <f t="shared" si="202"/>
        <v>89</v>
      </c>
      <c r="AD1593" s="12">
        <f t="shared" si="203"/>
        <v>0.54268292682926833</v>
      </c>
      <c r="AE1593" s="9" t="s">
        <v>39</v>
      </c>
      <c r="AF1593" s="8"/>
      <c r="AG1593" s="8"/>
      <c r="AH1593" s="8"/>
      <c r="AI1593" s="8"/>
      <c r="AJ1593" s="8"/>
      <c r="AK1593" s="13">
        <f t="shared" si="206"/>
        <v>0.54804390243902446</v>
      </c>
      <c r="AL1593" s="13">
        <f t="shared" si="207"/>
        <v>-0.16569096126255389</v>
      </c>
      <c r="AM1593" s="14">
        <f t="shared" si="208"/>
        <v>-5.6334926829268319</v>
      </c>
    </row>
    <row r="1594" spans="1:39" x14ac:dyDescent="0.2">
      <c r="A1594" s="8"/>
      <c r="B1594" s="8" t="s">
        <v>541</v>
      </c>
      <c r="C1594" s="8" t="s">
        <v>540</v>
      </c>
      <c r="D1594" s="9">
        <v>46</v>
      </c>
      <c r="E1594" s="8" t="s">
        <v>28</v>
      </c>
      <c r="F1594" s="8"/>
      <c r="G1594" s="8" t="s">
        <v>225</v>
      </c>
      <c r="H1594" s="11">
        <v>0.55800000000000005</v>
      </c>
      <c r="I1594" s="8">
        <v>31</v>
      </c>
      <c r="J1594" s="8">
        <v>15</v>
      </c>
      <c r="K1594" s="8">
        <v>11</v>
      </c>
      <c r="L1594" s="8"/>
      <c r="M1594" s="8">
        <v>5</v>
      </c>
      <c r="N1594" s="9">
        <f t="shared" si="204"/>
        <v>35</v>
      </c>
      <c r="O1594" s="12">
        <f t="shared" si="205"/>
        <v>0.56451612903225812</v>
      </c>
      <c r="P1594" s="9" t="s">
        <v>72</v>
      </c>
      <c r="Q1594" s="9"/>
      <c r="R1594" s="9"/>
      <c r="S1594" s="9"/>
      <c r="T1594" s="9"/>
      <c r="U1594" s="9"/>
      <c r="V1594" s="8"/>
      <c r="W1594" s="11">
        <v>0.55800000000000005</v>
      </c>
      <c r="X1594" s="8">
        <v>82</v>
      </c>
      <c r="Y1594" s="8">
        <v>39</v>
      </c>
      <c r="Z1594" s="8">
        <v>32</v>
      </c>
      <c r="AA1594" s="8">
        <v>0</v>
      </c>
      <c r="AB1594" s="8">
        <v>11</v>
      </c>
      <c r="AC1594" s="9">
        <f t="shared" si="202"/>
        <v>89</v>
      </c>
      <c r="AD1594" s="12">
        <f t="shared" si="203"/>
        <v>0.54268292682926833</v>
      </c>
      <c r="AE1594" s="9" t="s">
        <v>39</v>
      </c>
      <c r="AF1594" s="8"/>
      <c r="AG1594" s="8"/>
      <c r="AH1594" s="8"/>
      <c r="AI1594" s="8"/>
      <c r="AJ1594" s="8"/>
      <c r="AK1594" s="13">
        <f t="shared" si="206"/>
        <v>0.54804390243902446</v>
      </c>
      <c r="AL1594" s="13">
        <f t="shared" si="207"/>
        <v>1.6472226593233663E-2</v>
      </c>
      <c r="AM1594" s="14">
        <f t="shared" si="208"/>
        <v>1.0212780487804807</v>
      </c>
    </row>
    <row r="1595" spans="1:39" x14ac:dyDescent="0.2">
      <c r="A1595" s="8"/>
      <c r="B1595" s="8" t="s">
        <v>533</v>
      </c>
      <c r="C1595" s="8" t="s">
        <v>540</v>
      </c>
      <c r="D1595" s="9">
        <v>46</v>
      </c>
      <c r="E1595" s="10" t="s">
        <v>28</v>
      </c>
      <c r="F1595" s="10" t="s">
        <v>305</v>
      </c>
      <c r="G1595" s="10" t="s">
        <v>305</v>
      </c>
      <c r="H1595" s="11">
        <v>0.55800000000000005</v>
      </c>
      <c r="I1595" s="9">
        <v>48</v>
      </c>
      <c r="J1595" s="9">
        <v>19</v>
      </c>
      <c r="K1595" s="9">
        <v>25</v>
      </c>
      <c r="L1595" s="9"/>
      <c r="M1595" s="9">
        <v>4</v>
      </c>
      <c r="N1595" s="9">
        <f t="shared" si="204"/>
        <v>42</v>
      </c>
      <c r="O1595" s="12">
        <f t="shared" si="205"/>
        <v>0.4375</v>
      </c>
      <c r="P1595" s="9" t="s">
        <v>39</v>
      </c>
      <c r="Q1595" s="9"/>
      <c r="R1595" s="9"/>
      <c r="S1595" s="9"/>
      <c r="T1595" s="9"/>
      <c r="U1595" s="9"/>
      <c r="V1595" s="8"/>
      <c r="W1595" s="11">
        <v>0.55800000000000005</v>
      </c>
      <c r="X1595" s="8">
        <v>82</v>
      </c>
      <c r="Y1595" s="8">
        <v>33</v>
      </c>
      <c r="Z1595" s="8">
        <v>33</v>
      </c>
      <c r="AA1595" s="8">
        <v>0</v>
      </c>
      <c r="AB1595" s="8">
        <v>16</v>
      </c>
      <c r="AC1595" s="9">
        <f t="shared" si="202"/>
        <v>82</v>
      </c>
      <c r="AD1595" s="12">
        <f t="shared" si="203"/>
        <v>0.5</v>
      </c>
      <c r="AE1595" s="9" t="s">
        <v>72</v>
      </c>
      <c r="AF1595" s="8"/>
      <c r="AG1595" s="8"/>
      <c r="AH1595" s="8"/>
      <c r="AI1595" s="8"/>
      <c r="AJ1595" s="8"/>
      <c r="AK1595" s="13">
        <f t="shared" si="206"/>
        <v>0.52029999999999998</v>
      </c>
      <c r="AL1595" s="13">
        <f t="shared" si="207"/>
        <v>-8.2799999999999985E-2</v>
      </c>
      <c r="AM1595" s="14">
        <f t="shared" si="208"/>
        <v>-7.9487999999999985</v>
      </c>
    </row>
    <row r="1596" spans="1:39" x14ac:dyDescent="0.2">
      <c r="A1596" s="8"/>
      <c r="B1596" s="8" t="s">
        <v>525</v>
      </c>
      <c r="C1596" s="8" t="s">
        <v>540</v>
      </c>
      <c r="D1596" s="9">
        <v>46</v>
      </c>
      <c r="E1596" s="10" t="s">
        <v>28</v>
      </c>
      <c r="F1596" s="10" t="s">
        <v>468</v>
      </c>
      <c r="G1596" s="10" t="s">
        <v>468</v>
      </c>
      <c r="H1596" s="11">
        <v>0.55800000000000005</v>
      </c>
      <c r="I1596" s="9">
        <v>48</v>
      </c>
      <c r="J1596" s="9">
        <v>24</v>
      </c>
      <c r="K1596" s="9">
        <v>17</v>
      </c>
      <c r="L1596" s="9"/>
      <c r="M1596" s="9">
        <v>7</v>
      </c>
      <c r="N1596" s="9">
        <f t="shared" si="204"/>
        <v>55</v>
      </c>
      <c r="O1596" s="12">
        <f t="shared" si="205"/>
        <v>0.57291666666666663</v>
      </c>
      <c r="P1596" s="9" t="s">
        <v>35</v>
      </c>
      <c r="Q1596" s="9"/>
      <c r="R1596" s="9"/>
      <c r="S1596" s="9"/>
      <c r="T1596" s="9"/>
      <c r="U1596" s="9"/>
      <c r="V1596" s="8"/>
      <c r="W1596" s="11">
        <v>0.55800000000000005</v>
      </c>
      <c r="X1596" s="8">
        <v>82</v>
      </c>
      <c r="Y1596" s="8">
        <v>29</v>
      </c>
      <c r="Z1596" s="8">
        <v>46</v>
      </c>
      <c r="AA1596" s="8">
        <v>0</v>
      </c>
      <c r="AB1596" s="8">
        <v>7</v>
      </c>
      <c r="AC1596" s="9">
        <f t="shared" ref="AC1596:AC1659" si="209">2*Y1596+AA1596+AB1596</f>
        <v>65</v>
      </c>
      <c r="AD1596" s="12">
        <f t="shared" ref="AD1596:AD1659" si="210">AC1596/SUM(Y1596:AB1596)/2</f>
        <v>0.39634146341463417</v>
      </c>
      <c r="AE1596" s="9" t="s">
        <v>72</v>
      </c>
      <c r="AF1596" s="8"/>
      <c r="AG1596" s="8"/>
      <c r="AH1596" s="8"/>
      <c r="AI1596" s="8"/>
      <c r="AJ1596" s="8"/>
      <c r="AK1596" s="13">
        <f t="shared" si="206"/>
        <v>0.45292195121951223</v>
      </c>
      <c r="AL1596" s="13">
        <f t="shared" si="207"/>
        <v>0.1199947154471544</v>
      </c>
      <c r="AM1596" s="14">
        <f t="shared" si="208"/>
        <v>11.519492682926824</v>
      </c>
    </row>
    <row r="1597" spans="1:39" x14ac:dyDescent="0.2">
      <c r="A1597" s="8"/>
      <c r="B1597" s="8" t="s">
        <v>452</v>
      </c>
      <c r="C1597" s="8" t="s">
        <v>540</v>
      </c>
      <c r="D1597" s="9">
        <v>52</v>
      </c>
      <c r="E1597" s="10" t="s">
        <v>28</v>
      </c>
      <c r="F1597" s="10" t="s">
        <v>240</v>
      </c>
      <c r="G1597" s="10" t="s">
        <v>240</v>
      </c>
      <c r="H1597" s="11">
        <v>0.55800000000000005</v>
      </c>
      <c r="I1597" s="9">
        <v>48</v>
      </c>
      <c r="J1597" s="9">
        <v>19</v>
      </c>
      <c r="K1597" s="9">
        <v>25</v>
      </c>
      <c r="L1597" s="9"/>
      <c r="M1597" s="9">
        <v>4</v>
      </c>
      <c r="N1597" s="9">
        <f t="shared" si="204"/>
        <v>42</v>
      </c>
      <c r="O1597" s="12">
        <f t="shared" si="205"/>
        <v>0.4375</v>
      </c>
      <c r="P1597" s="9" t="s">
        <v>35</v>
      </c>
      <c r="Q1597" s="9"/>
      <c r="R1597" s="9"/>
      <c r="S1597" s="9"/>
      <c r="T1597" s="9"/>
      <c r="U1597" s="9"/>
      <c r="V1597" s="8"/>
      <c r="W1597" s="11">
        <v>0.55800000000000005</v>
      </c>
      <c r="X1597" s="8">
        <v>82</v>
      </c>
      <c r="Y1597" s="8">
        <v>37</v>
      </c>
      <c r="Z1597" s="8">
        <v>29</v>
      </c>
      <c r="AA1597" s="8">
        <v>0</v>
      </c>
      <c r="AB1597" s="8">
        <v>16</v>
      </c>
      <c r="AC1597" s="9">
        <f t="shared" si="209"/>
        <v>90</v>
      </c>
      <c r="AD1597" s="12">
        <f t="shared" si="210"/>
        <v>0.54878048780487809</v>
      </c>
      <c r="AE1597" s="9" t="s">
        <v>43</v>
      </c>
      <c r="AF1597" s="8"/>
      <c r="AG1597" s="8"/>
      <c r="AH1597" s="8"/>
      <c r="AI1597" s="8"/>
      <c r="AJ1597" s="8"/>
      <c r="AK1597" s="13">
        <f t="shared" si="206"/>
        <v>0.55200731707317074</v>
      </c>
      <c r="AL1597" s="13">
        <f t="shared" si="207"/>
        <v>-0.11450731707317074</v>
      </c>
      <c r="AM1597" s="14">
        <f t="shared" si="208"/>
        <v>-10.992702439024391</v>
      </c>
    </row>
    <row r="1598" spans="1:39" x14ac:dyDescent="0.2">
      <c r="A1598" s="8"/>
      <c r="B1598" s="8" t="s">
        <v>442</v>
      </c>
      <c r="C1598" s="8" t="s">
        <v>540</v>
      </c>
      <c r="D1598" s="9">
        <v>54</v>
      </c>
      <c r="E1598" s="10" t="s">
        <v>28</v>
      </c>
      <c r="F1598" s="10" t="s">
        <v>84</v>
      </c>
      <c r="G1598" s="10" t="s">
        <v>84</v>
      </c>
      <c r="H1598" s="11">
        <v>0.55800000000000005</v>
      </c>
      <c r="I1598" s="9">
        <v>48</v>
      </c>
      <c r="J1598" s="9">
        <v>36</v>
      </c>
      <c r="K1598" s="9">
        <v>7</v>
      </c>
      <c r="L1598" s="9"/>
      <c r="M1598" s="9">
        <v>5</v>
      </c>
      <c r="N1598" s="9">
        <f t="shared" si="204"/>
        <v>77</v>
      </c>
      <c r="O1598" s="12">
        <f t="shared" si="205"/>
        <v>0.80208333333333337</v>
      </c>
      <c r="P1598" s="9" t="s">
        <v>30</v>
      </c>
      <c r="Q1598" s="9">
        <v>23</v>
      </c>
      <c r="R1598" s="9">
        <v>16</v>
      </c>
      <c r="S1598" s="9">
        <v>7</v>
      </c>
      <c r="T1598" s="9"/>
      <c r="U1598" s="16">
        <f>R1598/Q1598</f>
        <v>0.69565217391304346</v>
      </c>
      <c r="V1598" s="8"/>
      <c r="W1598" s="11">
        <v>0.55800000000000005</v>
      </c>
      <c r="X1598" s="8">
        <v>82</v>
      </c>
      <c r="Y1598" s="8">
        <v>45</v>
      </c>
      <c r="Z1598" s="8">
        <v>26</v>
      </c>
      <c r="AA1598" s="8">
        <v>0</v>
      </c>
      <c r="AB1598" s="8">
        <v>11</v>
      </c>
      <c r="AC1598" s="9">
        <f t="shared" si="209"/>
        <v>101</v>
      </c>
      <c r="AD1598" s="12">
        <f t="shared" si="210"/>
        <v>0.61585365853658536</v>
      </c>
      <c r="AE1598" s="9" t="s">
        <v>35</v>
      </c>
      <c r="AF1598" s="8">
        <v>6</v>
      </c>
      <c r="AG1598" s="8">
        <v>2</v>
      </c>
      <c r="AH1598" s="8">
        <v>4</v>
      </c>
      <c r="AI1598" s="8">
        <v>0</v>
      </c>
      <c r="AJ1598" s="8">
        <v>0.33300000000000002</v>
      </c>
      <c r="AK1598" s="13">
        <f t="shared" si="206"/>
        <v>0.59560487804878048</v>
      </c>
      <c r="AL1598" s="13">
        <f t="shared" si="207"/>
        <v>0.20647845528455289</v>
      </c>
      <c r="AM1598" s="14">
        <f t="shared" si="208"/>
        <v>19.821931707317077</v>
      </c>
    </row>
    <row r="1599" spans="1:39" x14ac:dyDescent="0.2">
      <c r="A1599" s="8"/>
      <c r="B1599" s="8" t="s">
        <v>524</v>
      </c>
      <c r="C1599" s="8" t="s">
        <v>540</v>
      </c>
      <c r="D1599" s="9">
        <v>43</v>
      </c>
      <c r="E1599" s="10" t="s">
        <v>28</v>
      </c>
      <c r="F1599" s="10" t="s">
        <v>308</v>
      </c>
      <c r="G1599" s="10" t="s">
        <v>308</v>
      </c>
      <c r="H1599" s="11">
        <v>0.55800000000000005</v>
      </c>
      <c r="I1599" s="9">
        <v>48</v>
      </c>
      <c r="J1599" s="9">
        <v>16</v>
      </c>
      <c r="K1599" s="9">
        <v>25</v>
      </c>
      <c r="L1599" s="9"/>
      <c r="M1599" s="9">
        <v>7</v>
      </c>
      <c r="N1599" s="9">
        <f t="shared" si="204"/>
        <v>39</v>
      </c>
      <c r="O1599" s="12">
        <f t="shared" si="205"/>
        <v>0.40625</v>
      </c>
      <c r="P1599" s="9" t="s">
        <v>72</v>
      </c>
      <c r="Q1599" s="9"/>
      <c r="R1599" s="9"/>
      <c r="S1599" s="9"/>
      <c r="T1599" s="9"/>
      <c r="U1599" s="9"/>
      <c r="V1599" s="8"/>
      <c r="W1599" s="11">
        <v>0.55800000000000005</v>
      </c>
      <c r="X1599" s="8">
        <v>82</v>
      </c>
      <c r="Y1599" s="8">
        <v>41</v>
      </c>
      <c r="Z1599" s="8">
        <v>35</v>
      </c>
      <c r="AA1599" s="8">
        <v>0</v>
      </c>
      <c r="AB1599" s="8">
        <v>6</v>
      </c>
      <c r="AC1599" s="9">
        <f t="shared" si="209"/>
        <v>88</v>
      </c>
      <c r="AD1599" s="12">
        <f t="shared" si="210"/>
        <v>0.53658536585365857</v>
      </c>
      <c r="AE1599" s="9" t="s">
        <v>39</v>
      </c>
      <c r="AF1599" s="8"/>
      <c r="AG1599" s="8"/>
      <c r="AH1599" s="8"/>
      <c r="AI1599" s="8"/>
      <c r="AJ1599" s="8"/>
      <c r="AK1599" s="13">
        <f t="shared" si="206"/>
        <v>0.54408048780487805</v>
      </c>
      <c r="AL1599" s="13">
        <f t="shared" si="207"/>
        <v>-0.13783048780487805</v>
      </c>
      <c r="AM1599" s="14">
        <f t="shared" si="208"/>
        <v>-13.231726829268297</v>
      </c>
    </row>
    <row r="1600" spans="1:39" x14ac:dyDescent="0.2">
      <c r="A1600" s="8"/>
      <c r="B1600" s="8" t="s">
        <v>534</v>
      </c>
      <c r="C1600" s="8" t="s">
        <v>540</v>
      </c>
      <c r="D1600" s="9">
        <v>41</v>
      </c>
      <c r="E1600" s="10" t="s">
        <v>28</v>
      </c>
      <c r="F1600" s="10" t="s">
        <v>201</v>
      </c>
      <c r="G1600" s="10" t="s">
        <v>201</v>
      </c>
      <c r="H1600" s="11">
        <v>0.55800000000000005</v>
      </c>
      <c r="I1600" s="9">
        <v>48</v>
      </c>
      <c r="J1600" s="9">
        <v>22</v>
      </c>
      <c r="K1600" s="9">
        <v>22</v>
      </c>
      <c r="L1600" s="9"/>
      <c r="M1600" s="9">
        <v>4</v>
      </c>
      <c r="N1600" s="9">
        <f t="shared" si="204"/>
        <v>48</v>
      </c>
      <c r="O1600" s="12">
        <f t="shared" si="205"/>
        <v>0.5</v>
      </c>
      <c r="P1600" s="9" t="s">
        <v>72</v>
      </c>
      <c r="Q1600" s="9"/>
      <c r="R1600" s="9"/>
      <c r="S1600" s="9"/>
      <c r="T1600" s="9"/>
      <c r="U1600" s="9"/>
      <c r="V1600" s="8"/>
      <c r="W1600" s="11">
        <v>0.55800000000000005</v>
      </c>
      <c r="X1600" s="8">
        <v>82</v>
      </c>
      <c r="Y1600" s="8">
        <v>42</v>
      </c>
      <c r="Z1600" s="8">
        <v>35</v>
      </c>
      <c r="AA1600" s="8">
        <v>0</v>
      </c>
      <c r="AB1600" s="8">
        <v>5</v>
      </c>
      <c r="AC1600" s="9">
        <f t="shared" si="209"/>
        <v>89</v>
      </c>
      <c r="AD1600" s="12">
        <f t="shared" si="210"/>
        <v>0.54268292682926833</v>
      </c>
      <c r="AE1600" s="9" t="s">
        <v>35</v>
      </c>
      <c r="AF1600" s="8"/>
      <c r="AG1600" s="8"/>
      <c r="AH1600" s="8"/>
      <c r="AI1600" s="8"/>
      <c r="AJ1600" s="8"/>
      <c r="AK1600" s="13">
        <f t="shared" si="206"/>
        <v>0.54804390243902446</v>
      </c>
      <c r="AL1600" s="13">
        <f t="shared" si="207"/>
        <v>-4.8043902439024455E-2</v>
      </c>
      <c r="AM1600" s="14">
        <f t="shared" si="208"/>
        <v>-4.6122146341463477</v>
      </c>
    </row>
    <row r="1601" spans="1:39" x14ac:dyDescent="0.2">
      <c r="A1601" s="8"/>
      <c r="B1601" s="8" t="s">
        <v>486</v>
      </c>
      <c r="C1601" s="8" t="s">
        <v>540</v>
      </c>
      <c r="D1601" s="9">
        <v>49</v>
      </c>
      <c r="E1601" s="10" t="s">
        <v>28</v>
      </c>
      <c r="F1601" s="10" t="s">
        <v>87</v>
      </c>
      <c r="G1601" s="10" t="s">
        <v>87</v>
      </c>
      <c r="H1601" s="11">
        <v>0.55800000000000005</v>
      </c>
      <c r="I1601" s="9">
        <v>48</v>
      </c>
      <c r="J1601" s="9">
        <v>24</v>
      </c>
      <c r="K1601" s="9">
        <v>16</v>
      </c>
      <c r="L1601" s="9"/>
      <c r="M1601" s="9">
        <v>8</v>
      </c>
      <c r="N1601" s="9">
        <f t="shared" si="204"/>
        <v>56</v>
      </c>
      <c r="O1601" s="12">
        <f t="shared" si="205"/>
        <v>0.58333333333333337</v>
      </c>
      <c r="P1601" s="9" t="s">
        <v>39</v>
      </c>
      <c r="Q1601" s="9">
        <v>14</v>
      </c>
      <c r="R1601" s="9">
        <v>7</v>
      </c>
      <c r="S1601" s="9">
        <v>7</v>
      </c>
      <c r="T1601" s="9"/>
      <c r="U1601" s="16">
        <f>R1601/Q1601</f>
        <v>0.5</v>
      </c>
      <c r="V1601" s="8"/>
      <c r="W1601" s="11">
        <v>0.55800000000000005</v>
      </c>
      <c r="X1601" s="8">
        <v>82</v>
      </c>
      <c r="Y1601" s="8">
        <v>48</v>
      </c>
      <c r="Z1601" s="8">
        <v>28</v>
      </c>
      <c r="AA1601" s="8">
        <v>0</v>
      </c>
      <c r="AB1601" s="8">
        <v>6</v>
      </c>
      <c r="AC1601" s="9">
        <f t="shared" si="209"/>
        <v>102</v>
      </c>
      <c r="AD1601" s="12">
        <f t="shared" si="210"/>
        <v>0.62195121951219512</v>
      </c>
      <c r="AE1601" s="9" t="s">
        <v>39</v>
      </c>
      <c r="AF1601" s="8">
        <v>5</v>
      </c>
      <c r="AG1601" s="8">
        <v>1</v>
      </c>
      <c r="AH1601" s="8">
        <v>4</v>
      </c>
      <c r="AI1601" s="8">
        <v>0</v>
      </c>
      <c r="AJ1601" s="8">
        <v>0.2</v>
      </c>
      <c r="AK1601" s="13">
        <f t="shared" si="206"/>
        <v>0.59956829268292688</v>
      </c>
      <c r="AL1601" s="13">
        <f t="shared" si="207"/>
        <v>-1.6234959349593514E-2</v>
      </c>
      <c r="AM1601" s="14">
        <f t="shared" si="208"/>
        <v>-1.5585560975609809</v>
      </c>
    </row>
    <row r="1602" spans="1:39" x14ac:dyDescent="0.2">
      <c r="A1602" s="8"/>
      <c r="B1602" s="8" t="s">
        <v>542</v>
      </c>
      <c r="C1602" s="8" t="s">
        <v>540</v>
      </c>
      <c r="D1602" s="9">
        <v>53</v>
      </c>
      <c r="E1602" s="10" t="s">
        <v>28</v>
      </c>
      <c r="F1602" s="10" t="s">
        <v>303</v>
      </c>
      <c r="G1602" s="10" t="s">
        <v>303</v>
      </c>
      <c r="H1602" s="11">
        <v>0.55800000000000005</v>
      </c>
      <c r="I1602" s="9">
        <v>48</v>
      </c>
      <c r="J1602" s="9">
        <v>19</v>
      </c>
      <c r="K1602" s="9">
        <v>22</v>
      </c>
      <c r="L1602" s="9"/>
      <c r="M1602" s="9">
        <v>7</v>
      </c>
      <c r="N1602" s="9">
        <f t="shared" si="204"/>
        <v>45</v>
      </c>
      <c r="O1602" s="12">
        <f t="shared" si="205"/>
        <v>0.46875</v>
      </c>
      <c r="P1602" s="9" t="s">
        <v>39</v>
      </c>
      <c r="Q1602" s="9"/>
      <c r="R1602" s="9"/>
      <c r="S1602" s="9"/>
      <c r="T1602" s="9"/>
      <c r="U1602" s="9"/>
      <c r="V1602" s="8"/>
      <c r="W1602" s="11">
        <v>0.55800000000000005</v>
      </c>
      <c r="X1602" s="8">
        <v>82</v>
      </c>
      <c r="Y1602" s="8">
        <v>32</v>
      </c>
      <c r="Z1602" s="8">
        <v>40</v>
      </c>
      <c r="AA1602" s="8">
        <v>0</v>
      </c>
      <c r="AB1602" s="8">
        <v>10</v>
      </c>
      <c r="AC1602" s="9">
        <f t="shared" si="209"/>
        <v>74</v>
      </c>
      <c r="AD1602" s="12">
        <f t="shared" si="210"/>
        <v>0.45121951219512196</v>
      </c>
      <c r="AE1602" s="9" t="s">
        <v>72</v>
      </c>
      <c r="AF1602" s="8"/>
      <c r="AG1602" s="8"/>
      <c r="AH1602" s="8"/>
      <c r="AI1602" s="8"/>
      <c r="AJ1602" s="8"/>
      <c r="AK1602" s="13">
        <f t="shared" si="206"/>
        <v>0.48859268292682928</v>
      </c>
      <c r="AL1602" s="13">
        <f t="shared" si="207"/>
        <v>-1.984268292682928E-2</v>
      </c>
      <c r="AM1602" s="14">
        <f t="shared" si="208"/>
        <v>-1.9048975609756127</v>
      </c>
    </row>
    <row r="1603" spans="1:39" x14ac:dyDescent="0.2">
      <c r="A1603" s="8"/>
      <c r="B1603" s="8" t="s">
        <v>535</v>
      </c>
      <c r="C1603" s="8" t="s">
        <v>540</v>
      </c>
      <c r="D1603" s="9">
        <v>49</v>
      </c>
      <c r="E1603" s="10" t="s">
        <v>28</v>
      </c>
      <c r="F1603" s="10" t="s">
        <v>413</v>
      </c>
      <c r="G1603" s="10" t="s">
        <v>413</v>
      </c>
      <c r="H1603" s="11">
        <v>0.55800000000000005</v>
      </c>
      <c r="I1603" s="9">
        <v>48</v>
      </c>
      <c r="J1603" s="9">
        <v>15</v>
      </c>
      <c r="K1603" s="9">
        <v>27</v>
      </c>
      <c r="L1603" s="9"/>
      <c r="M1603" s="9">
        <v>6</v>
      </c>
      <c r="N1603" s="9">
        <f t="shared" ref="N1603:N1666" si="211">2*J1603+L1603+M1603</f>
        <v>36</v>
      </c>
      <c r="O1603" s="12">
        <f t="shared" ref="O1603:O1666" si="212">N1603/SUM(J1603:M1603)/2</f>
        <v>0.375</v>
      </c>
      <c r="P1603" s="9" t="s">
        <v>72</v>
      </c>
      <c r="Q1603" s="9"/>
      <c r="R1603" s="9"/>
      <c r="S1603" s="9"/>
      <c r="T1603" s="9"/>
      <c r="U1603" s="9"/>
      <c r="V1603" s="8"/>
      <c r="W1603" s="11">
        <v>0.55800000000000005</v>
      </c>
      <c r="X1603" s="8">
        <v>82</v>
      </c>
      <c r="Y1603" s="8">
        <v>38</v>
      </c>
      <c r="Z1603" s="8">
        <v>26</v>
      </c>
      <c r="AA1603" s="8">
        <v>0</v>
      </c>
      <c r="AB1603" s="8">
        <v>18</v>
      </c>
      <c r="AC1603" s="9">
        <f t="shared" si="209"/>
        <v>94</v>
      </c>
      <c r="AD1603" s="12">
        <f t="shared" si="210"/>
        <v>0.57317073170731703</v>
      </c>
      <c r="AE1603" s="9" t="s">
        <v>30</v>
      </c>
      <c r="AF1603" s="8">
        <v>7</v>
      </c>
      <c r="AG1603" s="8">
        <v>3</v>
      </c>
      <c r="AH1603" s="8">
        <v>4</v>
      </c>
      <c r="AI1603" s="8">
        <v>0</v>
      </c>
      <c r="AJ1603" s="8">
        <v>0.42899999999999999</v>
      </c>
      <c r="AK1603" s="13">
        <f t="shared" ref="AK1603:AK1666" si="213">IF(X1603&lt;&gt;" ",(AD1603-$AO$1*(AD1603-W1603))*(H1603/W1603),$AO$2)</f>
        <v>0.56786097560975612</v>
      </c>
      <c r="AL1603" s="13">
        <f t="shared" ref="AL1603:AL1666" si="214">O1603-AK1603</f>
        <v>-0.19286097560975612</v>
      </c>
      <c r="AM1603" s="14">
        <f t="shared" ref="AM1603:AM1666" si="215">N1603-AK1603*I1603*2</f>
        <v>-18.514653658536588</v>
      </c>
    </row>
    <row r="1604" spans="1:39" x14ac:dyDescent="0.2">
      <c r="A1604" s="8"/>
      <c r="B1604" s="8" t="s">
        <v>406</v>
      </c>
      <c r="C1604" s="8" t="s">
        <v>540</v>
      </c>
      <c r="D1604" s="9">
        <v>54</v>
      </c>
      <c r="E1604" s="10" t="s">
        <v>28</v>
      </c>
      <c r="F1604" s="10" t="s">
        <v>199</v>
      </c>
      <c r="G1604" s="10" t="s">
        <v>199</v>
      </c>
      <c r="H1604" s="11">
        <v>0.55800000000000005</v>
      </c>
      <c r="I1604" s="9">
        <v>48</v>
      </c>
      <c r="J1604" s="9">
        <v>27</v>
      </c>
      <c r="K1604" s="9">
        <v>16</v>
      </c>
      <c r="L1604" s="9"/>
      <c r="M1604" s="9">
        <v>5</v>
      </c>
      <c r="N1604" s="9">
        <f t="shared" si="211"/>
        <v>59</v>
      </c>
      <c r="O1604" s="12">
        <f t="shared" si="212"/>
        <v>0.61458333333333337</v>
      </c>
      <c r="P1604" s="9" t="s">
        <v>43</v>
      </c>
      <c r="Q1604" s="9">
        <v>18</v>
      </c>
      <c r="R1604" s="9">
        <v>9</v>
      </c>
      <c r="S1604" s="9">
        <v>9</v>
      </c>
      <c r="T1604" s="9"/>
      <c r="U1604" s="16">
        <f>R1604/Q1604</f>
        <v>0.5</v>
      </c>
      <c r="V1604" s="8"/>
      <c r="W1604" s="11">
        <v>0.55800000000000005</v>
      </c>
      <c r="X1604" s="8">
        <v>82</v>
      </c>
      <c r="Y1604" s="8">
        <v>40</v>
      </c>
      <c r="Z1604" s="8">
        <v>27</v>
      </c>
      <c r="AA1604" s="8">
        <v>0</v>
      </c>
      <c r="AB1604" s="8">
        <v>15</v>
      </c>
      <c r="AC1604" s="9">
        <f t="shared" si="209"/>
        <v>95</v>
      </c>
      <c r="AD1604" s="12">
        <f t="shared" si="210"/>
        <v>0.57926829268292679</v>
      </c>
      <c r="AE1604" s="9" t="s">
        <v>39</v>
      </c>
      <c r="AF1604" s="8">
        <v>20</v>
      </c>
      <c r="AG1604" s="8">
        <v>16</v>
      </c>
      <c r="AH1604" s="8">
        <v>4</v>
      </c>
      <c r="AI1604" s="8">
        <v>0</v>
      </c>
      <c r="AJ1604" s="8">
        <v>0.8</v>
      </c>
      <c r="AK1604" s="13">
        <f t="shared" si="213"/>
        <v>0.57182439024390241</v>
      </c>
      <c r="AL1604" s="13">
        <f t="shared" si="214"/>
        <v>4.2758943089430956E-2</v>
      </c>
      <c r="AM1604" s="14">
        <f t="shared" si="215"/>
        <v>4.1048585365853683</v>
      </c>
    </row>
    <row r="1605" spans="1:39" x14ac:dyDescent="0.2">
      <c r="A1605" s="8"/>
      <c r="B1605" s="8" t="s">
        <v>536</v>
      </c>
      <c r="C1605" s="8" t="s">
        <v>540</v>
      </c>
      <c r="D1605" s="9">
        <v>39</v>
      </c>
      <c r="E1605" s="10" t="s">
        <v>28</v>
      </c>
      <c r="F1605" s="10" t="s">
        <v>473</v>
      </c>
      <c r="G1605" s="10" t="s">
        <v>473</v>
      </c>
      <c r="H1605" s="11">
        <v>0.55800000000000005</v>
      </c>
      <c r="I1605" s="9">
        <v>48</v>
      </c>
      <c r="J1605" s="9">
        <v>26</v>
      </c>
      <c r="K1605" s="9">
        <v>19</v>
      </c>
      <c r="L1605" s="9"/>
      <c r="M1605" s="9">
        <v>3</v>
      </c>
      <c r="N1605" s="9">
        <f t="shared" si="211"/>
        <v>55</v>
      </c>
      <c r="O1605" s="12">
        <f t="shared" si="212"/>
        <v>0.57291666666666663</v>
      </c>
      <c r="P1605" s="9" t="s">
        <v>43</v>
      </c>
      <c r="Q1605" s="9">
        <v>5</v>
      </c>
      <c r="R1605" s="9">
        <v>1</v>
      </c>
      <c r="S1605" s="9">
        <v>4</v>
      </c>
      <c r="T1605" s="9"/>
      <c r="U1605" s="16">
        <f>R1605/Q1605</f>
        <v>0.2</v>
      </c>
      <c r="V1605" s="8"/>
      <c r="W1605" s="11">
        <v>0.55800000000000005</v>
      </c>
      <c r="X1605" s="8">
        <v>82</v>
      </c>
      <c r="Y1605" s="8">
        <v>35</v>
      </c>
      <c r="Z1605" s="8">
        <v>36</v>
      </c>
      <c r="AA1605" s="8">
        <v>0</v>
      </c>
      <c r="AB1605" s="8">
        <v>11</v>
      </c>
      <c r="AC1605" s="9">
        <f t="shared" si="209"/>
        <v>81</v>
      </c>
      <c r="AD1605" s="12">
        <f t="shared" si="210"/>
        <v>0.49390243902439024</v>
      </c>
      <c r="AE1605" s="9" t="s">
        <v>35</v>
      </c>
      <c r="AF1605" s="8"/>
      <c r="AG1605" s="8"/>
      <c r="AH1605" s="8"/>
      <c r="AI1605" s="8"/>
      <c r="AJ1605" s="8"/>
      <c r="AK1605" s="13">
        <f t="shared" si="213"/>
        <v>0.5163365853658537</v>
      </c>
      <c r="AL1605" s="13">
        <f t="shared" si="214"/>
        <v>5.6580081300812934E-2</v>
      </c>
      <c r="AM1605" s="14">
        <f t="shared" si="215"/>
        <v>5.4316878048780453</v>
      </c>
    </row>
    <row r="1606" spans="1:39" x14ac:dyDescent="0.2">
      <c r="A1606" s="8"/>
      <c r="B1606" s="8" t="s">
        <v>474</v>
      </c>
      <c r="C1606" s="8" t="s">
        <v>540</v>
      </c>
      <c r="D1606" s="9">
        <v>49</v>
      </c>
      <c r="E1606" s="10" t="s">
        <v>28</v>
      </c>
      <c r="F1606" s="10" t="s">
        <v>29</v>
      </c>
      <c r="G1606" s="10" t="s">
        <v>29</v>
      </c>
      <c r="H1606" s="11">
        <v>0.55800000000000005</v>
      </c>
      <c r="I1606" s="9">
        <v>48</v>
      </c>
      <c r="J1606" s="9">
        <v>29</v>
      </c>
      <c r="K1606" s="9">
        <v>14</v>
      </c>
      <c r="L1606" s="9"/>
      <c r="M1606" s="9">
        <v>5</v>
      </c>
      <c r="N1606" s="9">
        <f t="shared" si="211"/>
        <v>63</v>
      </c>
      <c r="O1606" s="12">
        <f t="shared" si="212"/>
        <v>0.65625</v>
      </c>
      <c r="P1606" s="9" t="s">
        <v>30</v>
      </c>
      <c r="Q1606" s="9">
        <v>5</v>
      </c>
      <c r="R1606" s="9">
        <v>1</v>
      </c>
      <c r="S1606" s="9">
        <v>4</v>
      </c>
      <c r="T1606" s="9"/>
      <c r="U1606" s="16">
        <f>R1606/Q1606</f>
        <v>0.2</v>
      </c>
      <c r="V1606" s="8"/>
      <c r="W1606" s="11">
        <v>0.55800000000000005</v>
      </c>
      <c r="X1606" s="8">
        <v>82</v>
      </c>
      <c r="Y1606" s="8">
        <v>31</v>
      </c>
      <c r="Z1606" s="8">
        <v>35</v>
      </c>
      <c r="AA1606" s="8">
        <v>0</v>
      </c>
      <c r="AB1606" s="8">
        <v>16</v>
      </c>
      <c r="AC1606" s="9">
        <f t="shared" si="209"/>
        <v>78</v>
      </c>
      <c r="AD1606" s="12">
        <f t="shared" si="210"/>
        <v>0.47560975609756095</v>
      </c>
      <c r="AE1606" s="9" t="s">
        <v>72</v>
      </c>
      <c r="AF1606" s="8"/>
      <c r="AG1606" s="8"/>
      <c r="AH1606" s="8"/>
      <c r="AI1606" s="8"/>
      <c r="AJ1606" s="8"/>
      <c r="AK1606" s="13">
        <f t="shared" si="213"/>
        <v>0.5044463414634146</v>
      </c>
      <c r="AL1606" s="13">
        <f t="shared" si="214"/>
        <v>0.1518036585365854</v>
      </c>
      <c r="AM1606" s="14">
        <f t="shared" si="215"/>
        <v>14.573151219512198</v>
      </c>
    </row>
    <row r="1607" spans="1:39" x14ac:dyDescent="0.2">
      <c r="A1607" s="8"/>
      <c r="B1607" s="8" t="s">
        <v>516</v>
      </c>
      <c r="C1607" s="8" t="s">
        <v>540</v>
      </c>
      <c r="D1607" s="9">
        <v>44</v>
      </c>
      <c r="E1607" s="10" t="s">
        <v>28</v>
      </c>
      <c r="F1607" s="10" t="s">
        <v>264</v>
      </c>
      <c r="G1607" s="10" t="s">
        <v>264</v>
      </c>
      <c r="H1607" s="11">
        <v>0.55800000000000005</v>
      </c>
      <c r="I1607" s="9">
        <v>48</v>
      </c>
      <c r="J1607" s="9">
        <v>19</v>
      </c>
      <c r="K1607" s="9">
        <v>19</v>
      </c>
      <c r="L1607" s="9"/>
      <c r="M1607" s="9">
        <v>10</v>
      </c>
      <c r="N1607" s="9">
        <f t="shared" si="211"/>
        <v>48</v>
      </c>
      <c r="O1607" s="12">
        <f t="shared" si="212"/>
        <v>0.5</v>
      </c>
      <c r="P1607" s="9" t="s">
        <v>72</v>
      </c>
      <c r="Q1607" s="9"/>
      <c r="R1607" s="9"/>
      <c r="S1607" s="9"/>
      <c r="T1607" s="9"/>
      <c r="U1607" s="9"/>
      <c r="V1607" s="8"/>
      <c r="W1607" s="11">
        <v>0.55800000000000005</v>
      </c>
      <c r="X1607" s="8">
        <v>82</v>
      </c>
      <c r="Y1607" s="8">
        <v>48</v>
      </c>
      <c r="Z1607" s="8">
        <v>28</v>
      </c>
      <c r="AA1607" s="8">
        <v>0</v>
      </c>
      <c r="AB1607" s="8">
        <v>6</v>
      </c>
      <c r="AC1607" s="9">
        <f t="shared" si="209"/>
        <v>102</v>
      </c>
      <c r="AD1607" s="12">
        <f t="shared" si="210"/>
        <v>0.62195121951219512</v>
      </c>
      <c r="AE1607" s="9" t="s">
        <v>35</v>
      </c>
      <c r="AF1607" s="8">
        <v>24</v>
      </c>
      <c r="AG1607" s="8">
        <v>14</v>
      </c>
      <c r="AH1607" s="8">
        <v>10</v>
      </c>
      <c r="AI1607" s="8">
        <v>0</v>
      </c>
      <c r="AJ1607" s="8">
        <v>0.58299999999999996</v>
      </c>
      <c r="AK1607" s="13">
        <f t="shared" si="213"/>
        <v>0.59956829268292688</v>
      </c>
      <c r="AL1607" s="13">
        <f t="shared" si="214"/>
        <v>-9.9568292682926884E-2</v>
      </c>
      <c r="AM1607" s="14">
        <f t="shared" si="215"/>
        <v>-9.5585560975609809</v>
      </c>
    </row>
    <row r="1608" spans="1:39" x14ac:dyDescent="0.2">
      <c r="A1608" s="8"/>
      <c r="B1608" s="8" t="s">
        <v>455</v>
      </c>
      <c r="C1608" s="8" t="s">
        <v>540</v>
      </c>
      <c r="D1608" s="9">
        <v>50</v>
      </c>
      <c r="E1608" s="10" t="s">
        <v>28</v>
      </c>
      <c r="F1608" s="10" t="s">
        <v>456</v>
      </c>
      <c r="G1608" s="10" t="s">
        <v>456</v>
      </c>
      <c r="H1608" s="11">
        <v>0.55800000000000005</v>
      </c>
      <c r="I1608" s="9">
        <v>48</v>
      </c>
      <c r="J1608" s="9">
        <v>16</v>
      </c>
      <c r="K1608" s="9">
        <v>23</v>
      </c>
      <c r="L1608" s="9"/>
      <c r="M1608" s="9">
        <v>9</v>
      </c>
      <c r="N1608" s="9">
        <f t="shared" si="211"/>
        <v>41</v>
      </c>
      <c r="O1608" s="12">
        <f t="shared" si="212"/>
        <v>0.42708333333333331</v>
      </c>
      <c r="P1608" s="9" t="s">
        <v>72</v>
      </c>
      <c r="Q1608" s="9"/>
      <c r="R1608" s="9"/>
      <c r="S1608" s="9"/>
      <c r="T1608" s="9"/>
      <c r="U1608" s="9"/>
      <c r="V1608" s="8"/>
      <c r="W1608" s="11">
        <v>0.55800000000000005</v>
      </c>
      <c r="X1608" s="8">
        <v>82</v>
      </c>
      <c r="Y1608" s="8">
        <v>48</v>
      </c>
      <c r="Z1608" s="8">
        <v>26</v>
      </c>
      <c r="AA1608" s="8">
        <v>0</v>
      </c>
      <c r="AB1608" s="8">
        <v>8</v>
      </c>
      <c r="AC1608" s="9">
        <f t="shared" si="209"/>
        <v>104</v>
      </c>
      <c r="AD1608" s="12">
        <f t="shared" si="210"/>
        <v>0.63414634146341464</v>
      </c>
      <c r="AE1608" s="9" t="s">
        <v>43</v>
      </c>
      <c r="AF1608" s="8">
        <v>10</v>
      </c>
      <c r="AG1608" s="8">
        <v>5</v>
      </c>
      <c r="AH1608" s="8">
        <v>5</v>
      </c>
      <c r="AI1608" s="8">
        <v>0</v>
      </c>
      <c r="AJ1608" s="8">
        <v>0.5</v>
      </c>
      <c r="AK1608" s="13">
        <f t="shared" si="213"/>
        <v>0.60749512195121957</v>
      </c>
      <c r="AL1608" s="13">
        <f t="shared" si="214"/>
        <v>-0.18041178861788626</v>
      </c>
      <c r="AM1608" s="14">
        <f t="shared" si="215"/>
        <v>-17.319531707317083</v>
      </c>
    </row>
    <row r="1609" spans="1:39" x14ac:dyDescent="0.2">
      <c r="A1609" s="8"/>
      <c r="B1609" s="8" t="s">
        <v>530</v>
      </c>
      <c r="C1609" s="8" t="s">
        <v>540</v>
      </c>
      <c r="D1609" s="9">
        <v>46</v>
      </c>
      <c r="E1609" s="10" t="s">
        <v>28</v>
      </c>
      <c r="F1609" s="10" t="s">
        <v>247</v>
      </c>
      <c r="G1609" s="10" t="s">
        <v>247</v>
      </c>
      <c r="H1609" s="11">
        <v>0.55800000000000005</v>
      </c>
      <c r="I1609" s="9">
        <v>48</v>
      </c>
      <c r="J1609" s="9">
        <v>24</v>
      </c>
      <c r="K1609" s="9">
        <v>17</v>
      </c>
      <c r="L1609" s="9"/>
      <c r="M1609" s="9">
        <v>7</v>
      </c>
      <c r="N1609" s="9">
        <f t="shared" si="211"/>
        <v>55</v>
      </c>
      <c r="O1609" s="12">
        <f t="shared" si="212"/>
        <v>0.57291666666666663</v>
      </c>
      <c r="P1609" s="9" t="s">
        <v>39</v>
      </c>
      <c r="Q1609" s="9">
        <v>6</v>
      </c>
      <c r="R1609" s="9">
        <v>2</v>
      </c>
      <c r="S1609" s="9">
        <v>4</v>
      </c>
      <c r="T1609" s="9"/>
      <c r="U1609" s="16">
        <f>R1609/Q1609</f>
        <v>0.33333333333333331</v>
      </c>
      <c r="V1609" s="8"/>
      <c r="W1609" s="11">
        <v>0.55800000000000005</v>
      </c>
      <c r="X1609" s="8">
        <v>82</v>
      </c>
      <c r="Y1609" s="8">
        <v>34</v>
      </c>
      <c r="Z1609" s="8">
        <v>37</v>
      </c>
      <c r="AA1609" s="8">
        <v>0</v>
      </c>
      <c r="AB1609" s="8">
        <v>11</v>
      </c>
      <c r="AC1609" s="9">
        <f t="shared" si="209"/>
        <v>79</v>
      </c>
      <c r="AD1609" s="12">
        <f t="shared" si="210"/>
        <v>0.48170731707317072</v>
      </c>
      <c r="AE1609" s="9" t="s">
        <v>72</v>
      </c>
      <c r="AF1609" s="8"/>
      <c r="AG1609" s="8"/>
      <c r="AH1609" s="8"/>
      <c r="AI1609" s="8"/>
      <c r="AJ1609" s="8"/>
      <c r="AK1609" s="13">
        <f t="shared" si="213"/>
        <v>0.50840975609756101</v>
      </c>
      <c r="AL1609" s="13">
        <f t="shared" si="214"/>
        <v>6.4506910569105624E-2</v>
      </c>
      <c r="AM1609" s="14">
        <f t="shared" si="215"/>
        <v>6.1926634146341399</v>
      </c>
    </row>
    <row r="1610" spans="1:39" x14ac:dyDescent="0.2">
      <c r="A1610" s="8"/>
      <c r="B1610" s="8" t="s">
        <v>464</v>
      </c>
      <c r="C1610" s="8" t="s">
        <v>540</v>
      </c>
      <c r="D1610" s="9">
        <v>54</v>
      </c>
      <c r="E1610" s="10" t="s">
        <v>28</v>
      </c>
      <c r="F1610" s="10" t="s">
        <v>92</v>
      </c>
      <c r="G1610" s="10" t="s">
        <v>92</v>
      </c>
      <c r="H1610" s="11">
        <v>0.55800000000000005</v>
      </c>
      <c r="I1610" s="9">
        <v>48</v>
      </c>
      <c r="J1610" s="9">
        <v>26</v>
      </c>
      <c r="K1610" s="9">
        <v>18</v>
      </c>
      <c r="L1610" s="9"/>
      <c r="M1610" s="9">
        <v>4</v>
      </c>
      <c r="N1610" s="9">
        <f t="shared" si="211"/>
        <v>56</v>
      </c>
      <c r="O1610" s="12">
        <f t="shared" si="212"/>
        <v>0.58333333333333337</v>
      </c>
      <c r="P1610" s="9" t="s">
        <v>43</v>
      </c>
      <c r="Q1610" s="9">
        <v>12</v>
      </c>
      <c r="R1610" s="9">
        <v>5</v>
      </c>
      <c r="S1610" s="9">
        <v>7</v>
      </c>
      <c r="T1610" s="9"/>
      <c r="U1610" s="16">
        <f>R1610/Q1610</f>
        <v>0.41666666666666669</v>
      </c>
      <c r="V1610" s="8"/>
      <c r="W1610" s="11">
        <v>0.55800000000000005</v>
      </c>
      <c r="X1610" s="8">
        <v>82</v>
      </c>
      <c r="Y1610" s="8">
        <v>51</v>
      </c>
      <c r="Z1610" s="8">
        <v>24</v>
      </c>
      <c r="AA1610" s="8">
        <v>0</v>
      </c>
      <c r="AB1610" s="8">
        <v>7</v>
      </c>
      <c r="AC1610" s="9">
        <f t="shared" si="209"/>
        <v>109</v>
      </c>
      <c r="AD1610" s="12">
        <f t="shared" si="210"/>
        <v>0.66463414634146345</v>
      </c>
      <c r="AE1610" s="9" t="s">
        <v>30</v>
      </c>
      <c r="AF1610" s="8">
        <v>20</v>
      </c>
      <c r="AG1610" s="8">
        <v>10</v>
      </c>
      <c r="AH1610" s="8">
        <v>10</v>
      </c>
      <c r="AI1610" s="8">
        <v>0</v>
      </c>
      <c r="AJ1610" s="8">
        <v>0.5</v>
      </c>
      <c r="AK1610" s="13">
        <f t="shared" si="213"/>
        <v>0.62731219512195124</v>
      </c>
      <c r="AL1610" s="13">
        <f t="shared" si="214"/>
        <v>-4.3978861788617873E-2</v>
      </c>
      <c r="AM1610" s="14">
        <f t="shared" si="215"/>
        <v>-4.2219707317073158</v>
      </c>
    </row>
    <row r="1611" spans="1:39" x14ac:dyDescent="0.2">
      <c r="A1611" s="8"/>
      <c r="B1611" s="8" t="s">
        <v>538</v>
      </c>
      <c r="C1611" s="8" t="s">
        <v>540</v>
      </c>
      <c r="D1611" s="9">
        <v>54</v>
      </c>
      <c r="E1611" s="10" t="s">
        <v>28</v>
      </c>
      <c r="F1611" s="10" t="s">
        <v>409</v>
      </c>
      <c r="G1611" s="10" t="s">
        <v>409</v>
      </c>
      <c r="H1611" s="11">
        <v>0.55800000000000005</v>
      </c>
      <c r="I1611" s="9">
        <v>48</v>
      </c>
      <c r="J1611" s="9">
        <v>25</v>
      </c>
      <c r="K1611" s="9">
        <v>17</v>
      </c>
      <c r="L1611" s="9"/>
      <c r="M1611" s="9">
        <v>6</v>
      </c>
      <c r="N1611" s="9">
        <f t="shared" si="211"/>
        <v>56</v>
      </c>
      <c r="O1611" s="12">
        <f t="shared" si="212"/>
        <v>0.58333333333333337</v>
      </c>
      <c r="P1611" s="9" t="s">
        <v>35</v>
      </c>
      <c r="Q1611" s="9">
        <v>10</v>
      </c>
      <c r="R1611" s="9">
        <v>5</v>
      </c>
      <c r="S1611" s="9">
        <v>5</v>
      </c>
      <c r="T1611" s="9"/>
      <c r="U1611" s="16">
        <f>R1611/Q1611</f>
        <v>0.5</v>
      </c>
      <c r="V1611" s="8"/>
      <c r="W1611" s="11">
        <v>0.55800000000000005</v>
      </c>
      <c r="X1611" s="8">
        <v>82</v>
      </c>
      <c r="Y1611" s="8">
        <v>41</v>
      </c>
      <c r="Z1611" s="8">
        <v>31</v>
      </c>
      <c r="AA1611" s="8">
        <v>0</v>
      </c>
      <c r="AB1611" s="8">
        <v>10</v>
      </c>
      <c r="AC1611" s="9">
        <f t="shared" si="209"/>
        <v>92</v>
      </c>
      <c r="AD1611" s="12">
        <f t="shared" si="210"/>
        <v>0.56097560975609762</v>
      </c>
      <c r="AE1611" s="9" t="s">
        <v>43</v>
      </c>
      <c r="AF1611" s="8">
        <v>7</v>
      </c>
      <c r="AG1611" s="8">
        <v>3</v>
      </c>
      <c r="AH1611" s="8">
        <v>4</v>
      </c>
      <c r="AI1611" s="8">
        <v>0</v>
      </c>
      <c r="AJ1611" s="8">
        <v>0.42899999999999999</v>
      </c>
      <c r="AK1611" s="13">
        <f t="shared" si="213"/>
        <v>0.55993414634146343</v>
      </c>
      <c r="AL1611" s="13">
        <f t="shared" si="214"/>
        <v>2.3399186991869936E-2</v>
      </c>
      <c r="AM1611" s="14">
        <f t="shared" si="215"/>
        <v>2.2463219512195138</v>
      </c>
    </row>
    <row r="1612" spans="1:39" x14ac:dyDescent="0.2">
      <c r="A1612" s="8"/>
      <c r="B1612" s="8" t="s">
        <v>479</v>
      </c>
      <c r="C1612" s="8" t="s">
        <v>540</v>
      </c>
      <c r="D1612" s="9">
        <v>48</v>
      </c>
      <c r="E1612" s="10" t="s">
        <v>28</v>
      </c>
      <c r="F1612" s="10" t="s">
        <v>207</v>
      </c>
      <c r="G1612" s="10" t="s">
        <v>207</v>
      </c>
      <c r="H1612" s="11">
        <v>0.55800000000000005</v>
      </c>
      <c r="I1612" s="9">
        <v>48</v>
      </c>
      <c r="J1612" s="9">
        <v>23</v>
      </c>
      <c r="K1612" s="9">
        <v>22</v>
      </c>
      <c r="L1612" s="9"/>
      <c r="M1612" s="9">
        <v>3</v>
      </c>
      <c r="N1612" s="9">
        <f t="shared" si="211"/>
        <v>49</v>
      </c>
      <c r="O1612" s="12">
        <f t="shared" si="212"/>
        <v>0.51041666666666663</v>
      </c>
      <c r="P1612" s="9" t="s">
        <v>35</v>
      </c>
      <c r="Q1612" s="9"/>
      <c r="R1612" s="9"/>
      <c r="S1612" s="9"/>
      <c r="T1612" s="9"/>
      <c r="U1612" s="9"/>
      <c r="V1612" s="8"/>
      <c r="W1612" s="11">
        <v>0.55800000000000005</v>
      </c>
      <c r="X1612" s="8">
        <v>82</v>
      </c>
      <c r="Y1612" s="8">
        <v>47</v>
      </c>
      <c r="Z1612" s="8">
        <v>26</v>
      </c>
      <c r="AA1612" s="8">
        <v>0</v>
      </c>
      <c r="AB1612" s="8">
        <v>9</v>
      </c>
      <c r="AC1612" s="9">
        <f t="shared" si="209"/>
        <v>103</v>
      </c>
      <c r="AD1612" s="12">
        <f t="shared" si="210"/>
        <v>0.62804878048780488</v>
      </c>
      <c r="AE1612" s="9" t="s">
        <v>39</v>
      </c>
      <c r="AF1612" s="8">
        <v>11</v>
      </c>
      <c r="AG1612" s="8">
        <v>5</v>
      </c>
      <c r="AH1612" s="8">
        <v>6</v>
      </c>
      <c r="AI1612" s="8">
        <v>0</v>
      </c>
      <c r="AJ1612" s="8">
        <v>0.45500000000000002</v>
      </c>
      <c r="AK1612" s="13">
        <f t="shared" si="213"/>
        <v>0.60353170731707317</v>
      </c>
      <c r="AL1612" s="13">
        <f t="shared" si="214"/>
        <v>-9.3115040650406544E-2</v>
      </c>
      <c r="AM1612" s="14">
        <f t="shared" si="215"/>
        <v>-8.9390439024390247</v>
      </c>
    </row>
    <row r="1613" spans="1:39" x14ac:dyDescent="0.2">
      <c r="A1613" s="8"/>
      <c r="B1613" s="8" t="s">
        <v>485</v>
      </c>
      <c r="C1613" s="8" t="s">
        <v>540</v>
      </c>
      <c r="D1613" s="9">
        <v>51</v>
      </c>
      <c r="E1613" s="10" t="s">
        <v>28</v>
      </c>
      <c r="F1613" s="10" t="s">
        <v>313</v>
      </c>
      <c r="G1613" s="10" t="s">
        <v>313</v>
      </c>
      <c r="H1613" s="11">
        <v>0.55800000000000005</v>
      </c>
      <c r="I1613" s="9">
        <v>48</v>
      </c>
      <c r="J1613" s="9">
        <v>21</v>
      </c>
      <c r="K1613" s="9">
        <v>18</v>
      </c>
      <c r="L1613" s="9"/>
      <c r="M1613" s="9">
        <v>9</v>
      </c>
      <c r="N1613" s="9">
        <f t="shared" si="211"/>
        <v>51</v>
      </c>
      <c r="O1613" s="12">
        <f t="shared" si="212"/>
        <v>0.53125</v>
      </c>
      <c r="P1613" s="9" t="s">
        <v>35</v>
      </c>
      <c r="Q1613" s="9"/>
      <c r="R1613" s="9"/>
      <c r="S1613" s="9"/>
      <c r="T1613" s="9"/>
      <c r="U1613" s="9"/>
      <c r="V1613" s="8"/>
      <c r="W1613" s="11">
        <v>0.55800000000000005</v>
      </c>
      <c r="X1613" s="8">
        <v>82</v>
      </c>
      <c r="Y1613" s="8">
        <v>42</v>
      </c>
      <c r="Z1613" s="8">
        <v>27</v>
      </c>
      <c r="AA1613" s="8">
        <v>0</v>
      </c>
      <c r="AB1613" s="8">
        <v>13</v>
      </c>
      <c r="AC1613" s="9">
        <f t="shared" si="209"/>
        <v>97</v>
      </c>
      <c r="AD1613" s="12">
        <f t="shared" si="210"/>
        <v>0.59146341463414631</v>
      </c>
      <c r="AE1613" s="9" t="s">
        <v>30</v>
      </c>
      <c r="AF1613" s="8">
        <v>16</v>
      </c>
      <c r="AG1613" s="8">
        <v>9</v>
      </c>
      <c r="AH1613" s="8">
        <v>7</v>
      </c>
      <c r="AI1613" s="8">
        <v>0</v>
      </c>
      <c r="AJ1613" s="8">
        <v>0.56300000000000006</v>
      </c>
      <c r="AK1613" s="13">
        <f t="shared" si="213"/>
        <v>0.5797512195121951</v>
      </c>
      <c r="AL1613" s="13">
        <f t="shared" si="214"/>
        <v>-4.8501219512195104E-2</v>
      </c>
      <c r="AM1613" s="14">
        <f t="shared" si="215"/>
        <v>-4.6561170731707335</v>
      </c>
    </row>
    <row r="1614" spans="1:39" x14ac:dyDescent="0.2">
      <c r="A1614" s="8"/>
      <c r="B1614" s="8" t="s">
        <v>519</v>
      </c>
      <c r="C1614" s="8" t="s">
        <v>540</v>
      </c>
      <c r="D1614" s="9">
        <v>42</v>
      </c>
      <c r="E1614" s="10" t="s">
        <v>28</v>
      </c>
      <c r="F1614" s="10" t="s">
        <v>208</v>
      </c>
      <c r="G1614" s="10" t="s">
        <v>208</v>
      </c>
      <c r="H1614" s="11">
        <v>0.55800000000000005</v>
      </c>
      <c r="I1614" s="9">
        <v>48</v>
      </c>
      <c r="J1614" s="9">
        <v>36</v>
      </c>
      <c r="K1614" s="9">
        <v>12</v>
      </c>
      <c r="L1614" s="9"/>
      <c r="M1614" s="9">
        <v>0</v>
      </c>
      <c r="N1614" s="9">
        <f t="shared" si="211"/>
        <v>72</v>
      </c>
      <c r="O1614" s="12">
        <f t="shared" si="212"/>
        <v>0.75</v>
      </c>
      <c r="P1614" s="9" t="s">
        <v>30</v>
      </c>
      <c r="Q1614" s="9">
        <v>15</v>
      </c>
      <c r="R1614" s="9">
        <v>8</v>
      </c>
      <c r="S1614" s="9">
        <v>7</v>
      </c>
      <c r="T1614" s="9"/>
      <c r="U1614" s="16">
        <f>R1614/Q1614</f>
        <v>0.53333333333333333</v>
      </c>
      <c r="V1614" s="8"/>
      <c r="W1614" s="11">
        <v>0.55800000000000005</v>
      </c>
      <c r="X1614" s="8">
        <v>82</v>
      </c>
      <c r="Y1614" s="8">
        <v>51</v>
      </c>
      <c r="Z1614" s="8">
        <v>25</v>
      </c>
      <c r="AA1614" s="8">
        <v>0</v>
      </c>
      <c r="AB1614" s="8">
        <v>6</v>
      </c>
      <c r="AC1614" s="9">
        <f t="shared" si="209"/>
        <v>108</v>
      </c>
      <c r="AD1614" s="12">
        <f t="shared" si="210"/>
        <v>0.65853658536585369</v>
      </c>
      <c r="AE1614" s="9" t="s">
        <v>43</v>
      </c>
      <c r="AF1614" s="8">
        <v>6</v>
      </c>
      <c r="AG1614" s="8">
        <v>2</v>
      </c>
      <c r="AH1614" s="8">
        <v>4</v>
      </c>
      <c r="AI1614" s="8">
        <v>0</v>
      </c>
      <c r="AJ1614" s="8">
        <v>0.33300000000000002</v>
      </c>
      <c r="AK1614" s="13">
        <f t="shared" si="213"/>
        <v>0.62334878048780495</v>
      </c>
      <c r="AL1614" s="13">
        <f t="shared" si="214"/>
        <v>0.12665121951219505</v>
      </c>
      <c r="AM1614" s="14">
        <f t="shared" si="215"/>
        <v>12.158517073170728</v>
      </c>
    </row>
    <row r="1615" spans="1:39" x14ac:dyDescent="0.2">
      <c r="A1615" s="8"/>
      <c r="B1615" s="8" t="s">
        <v>520</v>
      </c>
      <c r="C1615" s="8" t="s">
        <v>540</v>
      </c>
      <c r="D1615" s="9">
        <v>45</v>
      </c>
      <c r="E1615" s="10" t="s">
        <v>28</v>
      </c>
      <c r="F1615" s="10" t="s">
        <v>402</v>
      </c>
      <c r="G1615" s="10" t="s">
        <v>402</v>
      </c>
      <c r="H1615" s="11">
        <v>0.55800000000000005</v>
      </c>
      <c r="I1615" s="9">
        <v>48</v>
      </c>
      <c r="J1615" s="9">
        <v>25</v>
      </c>
      <c r="K1615" s="9">
        <v>16</v>
      </c>
      <c r="L1615" s="9"/>
      <c r="M1615" s="9">
        <v>7</v>
      </c>
      <c r="N1615" s="9">
        <f t="shared" si="211"/>
        <v>57</v>
      </c>
      <c r="O1615" s="12">
        <f t="shared" si="212"/>
        <v>0.59375</v>
      </c>
      <c r="P1615" s="9" t="s">
        <v>39</v>
      </c>
      <c r="Q1615" s="9">
        <v>11</v>
      </c>
      <c r="R1615" s="9">
        <v>7</v>
      </c>
      <c r="S1615" s="9">
        <v>4</v>
      </c>
      <c r="T1615" s="9"/>
      <c r="U1615" s="16">
        <f>R1615/Q1615</f>
        <v>0.63636363636363635</v>
      </c>
      <c r="V1615" s="8"/>
      <c r="W1615" s="11">
        <v>0.55800000000000005</v>
      </c>
      <c r="X1615" s="8">
        <v>82</v>
      </c>
      <c r="Y1615" s="8">
        <v>43</v>
      </c>
      <c r="Z1615" s="8">
        <v>29</v>
      </c>
      <c r="AA1615" s="8">
        <v>0</v>
      </c>
      <c r="AB1615" s="8">
        <v>10</v>
      </c>
      <c r="AC1615" s="9">
        <f t="shared" si="209"/>
        <v>96</v>
      </c>
      <c r="AD1615" s="12">
        <f t="shared" si="210"/>
        <v>0.58536585365853655</v>
      </c>
      <c r="AE1615" s="9" t="s">
        <v>43</v>
      </c>
      <c r="AF1615" s="8">
        <v>5</v>
      </c>
      <c r="AG1615" s="8">
        <v>1</v>
      </c>
      <c r="AH1615" s="8">
        <v>4</v>
      </c>
      <c r="AI1615" s="8">
        <v>0</v>
      </c>
      <c r="AJ1615" s="8">
        <v>0.2</v>
      </c>
      <c r="AK1615" s="13">
        <f t="shared" si="213"/>
        <v>0.57578780487804881</v>
      </c>
      <c r="AL1615" s="13">
        <f t="shared" si="214"/>
        <v>1.7962195121951186E-2</v>
      </c>
      <c r="AM1615" s="14">
        <f t="shared" si="215"/>
        <v>1.7243707317073103</v>
      </c>
    </row>
    <row r="1616" spans="1:39" x14ac:dyDescent="0.2">
      <c r="A1616" s="8"/>
      <c r="B1616" s="8" t="s">
        <v>429</v>
      </c>
      <c r="C1616" s="8" t="s">
        <v>540</v>
      </c>
      <c r="D1616" s="9"/>
      <c r="E1616" s="10" t="s">
        <v>28</v>
      </c>
      <c r="F1616" s="10" t="s">
        <v>209</v>
      </c>
      <c r="G1616" s="10" t="s">
        <v>209</v>
      </c>
      <c r="H1616" s="11">
        <v>0.55800000000000005</v>
      </c>
      <c r="I1616" s="9">
        <v>48</v>
      </c>
      <c r="J1616" s="9">
        <v>29</v>
      </c>
      <c r="K1616" s="9">
        <v>17</v>
      </c>
      <c r="L1616" s="9"/>
      <c r="M1616" s="9">
        <v>2</v>
      </c>
      <c r="N1616" s="9">
        <f t="shared" si="211"/>
        <v>60</v>
      </c>
      <c r="O1616" s="12">
        <f t="shared" si="212"/>
        <v>0.625</v>
      </c>
      <c r="P1616" s="9" t="s">
        <v>43</v>
      </c>
      <c r="Q1616" s="9">
        <v>6</v>
      </c>
      <c r="R1616" s="9">
        <v>2</v>
      </c>
      <c r="S1616" s="9">
        <v>4</v>
      </c>
      <c r="T1616" s="9"/>
      <c r="U1616" s="16">
        <f>R1616/Q1616</f>
        <v>0.33333333333333331</v>
      </c>
      <c r="V1616" s="8"/>
      <c r="W1616" s="11">
        <v>0.55800000000000005</v>
      </c>
      <c r="X1616" s="8">
        <v>82</v>
      </c>
      <c r="Y1616" s="8">
        <v>49</v>
      </c>
      <c r="Z1616" s="8">
        <v>22</v>
      </c>
      <c r="AA1616" s="8">
        <v>0</v>
      </c>
      <c r="AB1616" s="8">
        <v>11</v>
      </c>
      <c r="AC1616" s="9">
        <f t="shared" si="209"/>
        <v>109</v>
      </c>
      <c r="AD1616" s="12">
        <f t="shared" si="210"/>
        <v>0.66463414634146345</v>
      </c>
      <c r="AE1616" s="9" t="s">
        <v>30</v>
      </c>
      <c r="AF1616" s="8">
        <v>9</v>
      </c>
      <c r="AG1616" s="8">
        <v>4</v>
      </c>
      <c r="AH1616" s="8">
        <v>5</v>
      </c>
      <c r="AI1616" s="8">
        <v>0</v>
      </c>
      <c r="AJ1616" s="8">
        <v>0.44400000000000001</v>
      </c>
      <c r="AK1616" s="13">
        <f t="shared" si="213"/>
        <v>0.62731219512195124</v>
      </c>
      <c r="AL1616" s="13">
        <f t="shared" si="214"/>
        <v>-2.3121951219512438E-3</v>
      </c>
      <c r="AM1616" s="14">
        <f t="shared" si="215"/>
        <v>-0.22197073170731585</v>
      </c>
    </row>
    <row r="1617" spans="1:39" x14ac:dyDescent="0.2">
      <c r="A1617" s="8"/>
      <c r="B1617" s="8" t="s">
        <v>531</v>
      </c>
      <c r="C1617" s="8" t="s">
        <v>540</v>
      </c>
      <c r="D1617" s="9">
        <v>41</v>
      </c>
      <c r="E1617" s="10" t="s">
        <v>28</v>
      </c>
      <c r="F1617" s="10" t="s">
        <v>411</v>
      </c>
      <c r="G1617" s="10" t="s">
        <v>411</v>
      </c>
      <c r="H1617" s="11">
        <v>0.55800000000000005</v>
      </c>
      <c r="I1617" s="9">
        <v>32</v>
      </c>
      <c r="J1617" s="9">
        <v>13</v>
      </c>
      <c r="K1617" s="9">
        <v>18</v>
      </c>
      <c r="L1617" s="9"/>
      <c r="M1617" s="9">
        <v>1</v>
      </c>
      <c r="N1617" s="9">
        <f t="shared" si="211"/>
        <v>27</v>
      </c>
      <c r="O1617" s="12">
        <f t="shared" si="212"/>
        <v>0.421875</v>
      </c>
      <c r="P1617" s="9" t="s">
        <v>35</v>
      </c>
      <c r="Q1617" s="9"/>
      <c r="R1617" s="9"/>
      <c r="S1617" s="9"/>
      <c r="T1617" s="9"/>
      <c r="U1617" s="9"/>
      <c r="V1617" s="8"/>
      <c r="W1617" s="11">
        <v>0.55800000000000005</v>
      </c>
      <c r="X1617" s="8">
        <v>82</v>
      </c>
      <c r="Y1617" s="8">
        <v>38</v>
      </c>
      <c r="Z1617" s="8">
        <v>36</v>
      </c>
      <c r="AA1617" s="8">
        <v>0</v>
      </c>
      <c r="AB1617" s="8">
        <v>8</v>
      </c>
      <c r="AC1617" s="9">
        <f t="shared" si="209"/>
        <v>84</v>
      </c>
      <c r="AD1617" s="12">
        <f t="shared" si="210"/>
        <v>0.51219512195121952</v>
      </c>
      <c r="AE1617" s="9" t="s">
        <v>39</v>
      </c>
      <c r="AF1617" s="8"/>
      <c r="AG1617" s="8"/>
      <c r="AH1617" s="8"/>
      <c r="AI1617" s="8"/>
      <c r="AJ1617" s="8"/>
      <c r="AK1617" s="13">
        <f t="shared" si="213"/>
        <v>0.52822682926829267</v>
      </c>
      <c r="AL1617" s="13">
        <f t="shared" si="214"/>
        <v>-0.10635182926829267</v>
      </c>
      <c r="AM1617" s="14">
        <f t="shared" si="215"/>
        <v>-6.8065170731707312</v>
      </c>
    </row>
    <row r="1618" spans="1:39" x14ac:dyDescent="0.2">
      <c r="A1618" s="8"/>
      <c r="B1618" s="8" t="s">
        <v>543</v>
      </c>
      <c r="C1618" s="8" t="s">
        <v>540</v>
      </c>
      <c r="D1618" s="9">
        <v>41</v>
      </c>
      <c r="E1618" s="10" t="s">
        <v>28</v>
      </c>
      <c r="F1618" s="10" t="s">
        <v>411</v>
      </c>
      <c r="G1618" s="10" t="s">
        <v>411</v>
      </c>
      <c r="H1618" s="11">
        <v>0.55800000000000005</v>
      </c>
      <c r="I1618" s="9">
        <v>16</v>
      </c>
      <c r="J1618" s="9">
        <v>5</v>
      </c>
      <c r="K1618" s="9">
        <v>8</v>
      </c>
      <c r="L1618" s="9"/>
      <c r="M1618" s="9">
        <v>3</v>
      </c>
      <c r="N1618" s="9">
        <f t="shared" si="211"/>
        <v>13</v>
      </c>
      <c r="O1618" s="12">
        <f t="shared" si="212"/>
        <v>0.40625</v>
      </c>
      <c r="P1618" s="9" t="s">
        <v>35</v>
      </c>
      <c r="Q1618" s="9"/>
      <c r="R1618" s="9"/>
      <c r="S1618" s="9"/>
      <c r="T1618" s="9"/>
      <c r="U1618" s="9"/>
      <c r="V1618" s="8"/>
      <c r="W1618" s="11">
        <v>0.55800000000000005</v>
      </c>
      <c r="X1618" s="8">
        <v>82</v>
      </c>
      <c r="Y1618" s="8">
        <v>38</v>
      </c>
      <c r="Z1618" s="8">
        <v>36</v>
      </c>
      <c r="AA1618" s="8">
        <v>0</v>
      </c>
      <c r="AB1618" s="8">
        <v>8</v>
      </c>
      <c r="AC1618" s="9">
        <f t="shared" si="209"/>
        <v>84</v>
      </c>
      <c r="AD1618" s="12">
        <f t="shared" si="210"/>
        <v>0.51219512195121952</v>
      </c>
      <c r="AE1618" s="9" t="s">
        <v>39</v>
      </c>
      <c r="AF1618" s="8"/>
      <c r="AG1618" s="8"/>
      <c r="AH1618" s="8"/>
      <c r="AI1618" s="8"/>
      <c r="AJ1618" s="8"/>
      <c r="AK1618" s="13">
        <f t="shared" si="213"/>
        <v>0.52822682926829267</v>
      </c>
      <c r="AL1618" s="13">
        <f t="shared" si="214"/>
        <v>-0.12197682926829267</v>
      </c>
      <c r="AM1618" s="14">
        <f t="shared" si="215"/>
        <v>-3.9032585365853656</v>
      </c>
    </row>
    <row r="1619" spans="1:39" x14ac:dyDescent="0.2">
      <c r="A1619" s="8"/>
      <c r="B1619" s="8" t="s">
        <v>501</v>
      </c>
      <c r="C1619" s="8" t="s">
        <v>540</v>
      </c>
      <c r="D1619" s="9">
        <v>56</v>
      </c>
      <c r="E1619" s="10" t="s">
        <v>28</v>
      </c>
      <c r="F1619" s="10" t="s">
        <v>41</v>
      </c>
      <c r="G1619" s="10" t="s">
        <v>41</v>
      </c>
      <c r="H1619" s="11">
        <v>0.55800000000000005</v>
      </c>
      <c r="I1619" s="9">
        <v>48</v>
      </c>
      <c r="J1619" s="9">
        <v>26</v>
      </c>
      <c r="K1619" s="9">
        <v>17</v>
      </c>
      <c r="L1619" s="9"/>
      <c r="M1619" s="9">
        <v>5</v>
      </c>
      <c r="N1619" s="9">
        <f t="shared" si="211"/>
        <v>57</v>
      </c>
      <c r="O1619" s="12">
        <f t="shared" si="212"/>
        <v>0.59375</v>
      </c>
      <c r="P1619" s="9" t="s">
        <v>39</v>
      </c>
      <c r="Q1619" s="9">
        <v>7</v>
      </c>
      <c r="R1619" s="9">
        <v>3</v>
      </c>
      <c r="S1619" s="9">
        <v>4</v>
      </c>
      <c r="T1619" s="9"/>
      <c r="U1619" s="16">
        <f>R1619/Q1619</f>
        <v>0.42857142857142855</v>
      </c>
      <c r="V1619" s="8"/>
      <c r="W1619" s="11">
        <v>0.55800000000000005</v>
      </c>
      <c r="X1619" s="8">
        <v>82</v>
      </c>
      <c r="Y1619" s="8">
        <v>35</v>
      </c>
      <c r="Z1619" s="8">
        <v>37</v>
      </c>
      <c r="AA1619" s="8">
        <v>0</v>
      </c>
      <c r="AB1619" s="8">
        <v>10</v>
      </c>
      <c r="AC1619" s="9">
        <f t="shared" si="209"/>
        <v>80</v>
      </c>
      <c r="AD1619" s="12">
        <f t="shared" si="210"/>
        <v>0.48780487804878048</v>
      </c>
      <c r="AE1619" s="9" t="s">
        <v>35</v>
      </c>
      <c r="AF1619" s="8"/>
      <c r="AG1619" s="8"/>
      <c r="AH1619" s="8"/>
      <c r="AI1619" s="8"/>
      <c r="AJ1619" s="8"/>
      <c r="AK1619" s="13">
        <f t="shared" si="213"/>
        <v>0.51237317073170729</v>
      </c>
      <c r="AL1619" s="13">
        <f t="shared" si="214"/>
        <v>8.1376829268292705E-2</v>
      </c>
      <c r="AM1619" s="14">
        <f t="shared" si="215"/>
        <v>7.8121756097560962</v>
      </c>
    </row>
    <row r="1620" spans="1:39" x14ac:dyDescent="0.2">
      <c r="A1620" s="8"/>
      <c r="B1620" s="8" t="s">
        <v>446</v>
      </c>
      <c r="C1620" s="8" t="s">
        <v>540</v>
      </c>
      <c r="D1620" s="9">
        <v>51</v>
      </c>
      <c r="E1620" s="10" t="s">
        <v>28</v>
      </c>
      <c r="F1620" s="10" t="s">
        <v>233</v>
      </c>
      <c r="G1620" s="10" t="s">
        <v>233</v>
      </c>
      <c r="H1620" s="11">
        <v>0.55800000000000005</v>
      </c>
      <c r="I1620" s="9">
        <v>48</v>
      </c>
      <c r="J1620" s="9">
        <v>26</v>
      </c>
      <c r="K1620" s="9">
        <v>15</v>
      </c>
      <c r="L1620" s="9"/>
      <c r="M1620" s="9">
        <v>7</v>
      </c>
      <c r="N1620" s="9">
        <f t="shared" si="211"/>
        <v>59</v>
      </c>
      <c r="O1620" s="12">
        <f t="shared" si="212"/>
        <v>0.61458333333333337</v>
      </c>
      <c r="P1620" s="9" t="s">
        <v>30</v>
      </c>
      <c r="Q1620" s="9">
        <v>4</v>
      </c>
      <c r="R1620" s="9">
        <v>0</v>
      </c>
      <c r="S1620" s="9">
        <v>4</v>
      </c>
      <c r="T1620" s="9"/>
      <c r="U1620" s="16">
        <f>R1620/Q1620</f>
        <v>0</v>
      </c>
      <c r="V1620" s="8"/>
      <c r="W1620" s="11">
        <v>0.55800000000000005</v>
      </c>
      <c r="X1620" s="8">
        <v>82</v>
      </c>
      <c r="Y1620" s="8">
        <v>51</v>
      </c>
      <c r="Z1620" s="8">
        <v>22</v>
      </c>
      <c r="AA1620" s="8">
        <v>0</v>
      </c>
      <c r="AB1620" s="8">
        <v>9</v>
      </c>
      <c r="AC1620" s="9">
        <f t="shared" si="209"/>
        <v>111</v>
      </c>
      <c r="AD1620" s="12">
        <f t="shared" si="210"/>
        <v>0.67682926829268297</v>
      </c>
      <c r="AE1620" s="9" t="s">
        <v>30</v>
      </c>
      <c r="AF1620" s="8">
        <v>5</v>
      </c>
      <c r="AG1620" s="8">
        <v>1</v>
      </c>
      <c r="AH1620" s="8">
        <v>4</v>
      </c>
      <c r="AI1620" s="8">
        <v>0</v>
      </c>
      <c r="AJ1620" s="8">
        <v>0.2</v>
      </c>
      <c r="AK1620" s="13">
        <f t="shared" si="213"/>
        <v>0.63523902439024393</v>
      </c>
      <c r="AL1620" s="13">
        <f t="shared" si="214"/>
        <v>-2.0655691056910563E-2</v>
      </c>
      <c r="AM1620" s="14">
        <f t="shared" si="215"/>
        <v>-1.9829463414634176</v>
      </c>
    </row>
    <row r="1621" spans="1:39" x14ac:dyDescent="0.2">
      <c r="A1621" s="8"/>
      <c r="B1621" s="8" t="s">
        <v>523</v>
      </c>
      <c r="C1621" s="8" t="s">
        <v>540</v>
      </c>
      <c r="D1621" s="9">
        <v>57</v>
      </c>
      <c r="E1621" s="10" t="s">
        <v>28</v>
      </c>
      <c r="F1621" s="10" t="s">
        <v>460</v>
      </c>
      <c r="G1621" s="10" t="s">
        <v>460</v>
      </c>
      <c r="H1621" s="11">
        <v>0.55800000000000005</v>
      </c>
      <c r="I1621" s="9">
        <v>48</v>
      </c>
      <c r="J1621" s="9">
        <v>24</v>
      </c>
      <c r="K1621" s="9">
        <v>21</v>
      </c>
      <c r="L1621" s="9"/>
      <c r="M1621" s="9">
        <v>3</v>
      </c>
      <c r="N1621" s="9">
        <f t="shared" si="211"/>
        <v>51</v>
      </c>
      <c r="O1621" s="12">
        <f t="shared" si="212"/>
        <v>0.53125</v>
      </c>
      <c r="P1621" s="9" t="s">
        <v>43</v>
      </c>
      <c r="Q1621" s="9"/>
      <c r="R1621" s="9"/>
      <c r="S1621" s="9"/>
      <c r="T1621" s="9"/>
      <c r="U1621" s="9"/>
      <c r="V1621" s="8"/>
      <c r="W1621" s="11">
        <v>0.55800000000000005</v>
      </c>
      <c r="X1621" s="8">
        <v>82</v>
      </c>
      <c r="Y1621" s="8">
        <v>37</v>
      </c>
      <c r="Z1621" s="8">
        <v>35</v>
      </c>
      <c r="AA1621" s="8">
        <v>0</v>
      </c>
      <c r="AB1621" s="8">
        <v>10</v>
      </c>
      <c r="AC1621" s="9">
        <f t="shared" si="209"/>
        <v>84</v>
      </c>
      <c r="AD1621" s="12">
        <f t="shared" si="210"/>
        <v>0.51219512195121952</v>
      </c>
      <c r="AE1621" s="9" t="s">
        <v>39</v>
      </c>
      <c r="AF1621" s="8"/>
      <c r="AG1621" s="8"/>
      <c r="AH1621" s="8"/>
      <c r="AI1621" s="8"/>
      <c r="AJ1621" s="8"/>
      <c r="AK1621" s="13">
        <f t="shared" si="213"/>
        <v>0.52822682926829267</v>
      </c>
      <c r="AL1621" s="13">
        <f t="shared" si="214"/>
        <v>3.0231707317073253E-3</v>
      </c>
      <c r="AM1621" s="14">
        <f t="shared" si="215"/>
        <v>0.29022439024390678</v>
      </c>
    </row>
    <row r="1622" spans="1:39" x14ac:dyDescent="0.2">
      <c r="A1622" s="8"/>
      <c r="B1622" s="8" t="s">
        <v>544</v>
      </c>
      <c r="C1622" s="8" t="s">
        <v>540</v>
      </c>
      <c r="D1622" s="9">
        <v>50</v>
      </c>
      <c r="E1622" s="10" t="s">
        <v>28</v>
      </c>
      <c r="F1622" s="10" t="s">
        <v>267</v>
      </c>
      <c r="G1622" s="10" t="s">
        <v>267</v>
      </c>
      <c r="H1622" s="11">
        <v>0.55800000000000005</v>
      </c>
      <c r="I1622" s="9">
        <v>48</v>
      </c>
      <c r="J1622" s="9">
        <v>27</v>
      </c>
      <c r="K1622" s="9">
        <v>18</v>
      </c>
      <c r="L1622" s="9"/>
      <c r="M1622" s="9">
        <v>3</v>
      </c>
      <c r="N1622" s="9">
        <f t="shared" si="211"/>
        <v>57</v>
      </c>
      <c r="O1622" s="12">
        <f t="shared" si="212"/>
        <v>0.59375</v>
      </c>
      <c r="P1622" s="9" t="s">
        <v>30</v>
      </c>
      <c r="Q1622" s="9">
        <v>7</v>
      </c>
      <c r="R1622" s="9">
        <v>3</v>
      </c>
      <c r="S1622" s="9">
        <v>4</v>
      </c>
      <c r="T1622" s="9"/>
      <c r="U1622" s="16">
        <f>R1622/Q1622</f>
        <v>0.42857142857142855</v>
      </c>
      <c r="V1622" s="8"/>
      <c r="W1622" s="11">
        <v>0.55800000000000005</v>
      </c>
      <c r="X1622" s="8">
        <v>82</v>
      </c>
      <c r="Y1622" s="8">
        <v>42</v>
      </c>
      <c r="Z1622" s="8">
        <v>32</v>
      </c>
      <c r="AA1622" s="8">
        <v>0</v>
      </c>
      <c r="AB1622" s="8">
        <v>8</v>
      </c>
      <c r="AC1622" s="9">
        <f t="shared" si="209"/>
        <v>92</v>
      </c>
      <c r="AD1622" s="12">
        <f t="shared" si="210"/>
        <v>0.56097560975609762</v>
      </c>
      <c r="AE1622" s="9" t="s">
        <v>43</v>
      </c>
      <c r="AF1622" s="8">
        <v>14</v>
      </c>
      <c r="AG1622" s="8">
        <v>7</v>
      </c>
      <c r="AH1622" s="8">
        <v>7</v>
      </c>
      <c r="AI1622" s="8">
        <v>0</v>
      </c>
      <c r="AJ1622" s="8">
        <v>0.5</v>
      </c>
      <c r="AK1622" s="13">
        <f t="shared" si="213"/>
        <v>0.55993414634146343</v>
      </c>
      <c r="AL1622" s="13">
        <f t="shared" si="214"/>
        <v>3.3815853658536565E-2</v>
      </c>
      <c r="AM1622" s="14">
        <f t="shared" si="215"/>
        <v>3.2463219512195138</v>
      </c>
    </row>
    <row r="1623" spans="1:39" x14ac:dyDescent="0.2">
      <c r="A1623" s="8"/>
      <c r="B1623" s="8" t="s">
        <v>513</v>
      </c>
      <c r="C1623" s="8" t="s">
        <v>545</v>
      </c>
      <c r="D1623" s="9">
        <v>59</v>
      </c>
      <c r="E1623" s="10" t="s">
        <v>28</v>
      </c>
      <c r="F1623" s="10" t="s">
        <v>416</v>
      </c>
      <c r="G1623" s="10" t="s">
        <v>416</v>
      </c>
      <c r="H1623" s="11">
        <v>0.55800000000000005</v>
      </c>
      <c r="I1623" s="8">
        <v>82</v>
      </c>
      <c r="J1623" s="8">
        <v>54</v>
      </c>
      <c r="K1623" s="8">
        <v>20</v>
      </c>
      <c r="L1623" s="8"/>
      <c r="M1623" s="8">
        <v>8</v>
      </c>
      <c r="N1623" s="9">
        <f t="shared" si="211"/>
        <v>116</v>
      </c>
      <c r="O1623" s="12">
        <f t="shared" si="212"/>
        <v>0.70731707317073167</v>
      </c>
      <c r="P1623" s="9" t="s">
        <v>30</v>
      </c>
      <c r="Q1623" s="8" t="s">
        <v>546</v>
      </c>
      <c r="R1623" s="8"/>
      <c r="S1623" s="8"/>
      <c r="T1623" s="8"/>
      <c r="U1623" s="8"/>
      <c r="V1623" s="8"/>
      <c r="W1623" s="11">
        <v>0.55800000000000005</v>
      </c>
      <c r="X1623" s="9">
        <v>48</v>
      </c>
      <c r="Y1623" s="9">
        <v>30</v>
      </c>
      <c r="Z1623" s="9">
        <v>12</v>
      </c>
      <c r="AA1623" s="9"/>
      <c r="AB1623" s="9">
        <v>6</v>
      </c>
      <c r="AC1623" s="9">
        <f t="shared" si="209"/>
        <v>66</v>
      </c>
      <c r="AD1623" s="12">
        <f t="shared" si="210"/>
        <v>0.6875</v>
      </c>
      <c r="AE1623" s="9" t="s">
        <v>30</v>
      </c>
      <c r="AF1623" s="9">
        <v>7</v>
      </c>
      <c r="AG1623" s="9">
        <v>3</v>
      </c>
      <c r="AH1623" s="9">
        <v>4</v>
      </c>
      <c r="AI1623" s="9"/>
      <c r="AJ1623" s="16">
        <f>AG1623/AF1623</f>
        <v>0.42857142857142855</v>
      </c>
      <c r="AK1623" s="13">
        <f t="shared" si="213"/>
        <v>0.64217500000000005</v>
      </c>
      <c r="AL1623" s="13">
        <f t="shared" si="214"/>
        <v>6.5142073170731618E-2</v>
      </c>
      <c r="AM1623" s="14">
        <f t="shared" si="215"/>
        <v>10.683299999999988</v>
      </c>
    </row>
    <row r="1624" spans="1:39" x14ac:dyDescent="0.2">
      <c r="A1624" s="8"/>
      <c r="B1624" s="8" t="s">
        <v>487</v>
      </c>
      <c r="C1624" s="8" t="s">
        <v>545</v>
      </c>
      <c r="D1624" s="9">
        <v>53</v>
      </c>
      <c r="E1624" s="10" t="s">
        <v>28</v>
      </c>
      <c r="F1624" s="10" t="s">
        <v>68</v>
      </c>
      <c r="G1624" s="10" t="s">
        <v>68</v>
      </c>
      <c r="H1624" s="11">
        <v>0.55800000000000005</v>
      </c>
      <c r="I1624" s="8">
        <v>82</v>
      </c>
      <c r="J1624" s="8">
        <v>54</v>
      </c>
      <c r="K1624" s="8">
        <v>19</v>
      </c>
      <c r="L1624" s="8"/>
      <c r="M1624" s="8">
        <v>9</v>
      </c>
      <c r="N1624" s="9">
        <f t="shared" si="211"/>
        <v>117</v>
      </c>
      <c r="O1624" s="12">
        <f t="shared" si="212"/>
        <v>0.71341463414634143</v>
      </c>
      <c r="P1624" s="9" t="s">
        <v>30</v>
      </c>
      <c r="Q1624" s="8" t="s">
        <v>546</v>
      </c>
      <c r="R1624" s="8"/>
      <c r="S1624" s="8"/>
      <c r="T1624" s="8"/>
      <c r="U1624" s="8"/>
      <c r="V1624" s="8"/>
      <c r="W1624" s="11">
        <v>0.55800000000000005</v>
      </c>
      <c r="X1624" s="9">
        <v>48</v>
      </c>
      <c r="Y1624" s="9">
        <v>28</v>
      </c>
      <c r="Z1624" s="9">
        <v>14</v>
      </c>
      <c r="AA1624" s="9"/>
      <c r="AB1624" s="9">
        <v>6</v>
      </c>
      <c r="AC1624" s="9">
        <f t="shared" si="209"/>
        <v>62</v>
      </c>
      <c r="AD1624" s="12">
        <f t="shared" si="210"/>
        <v>0.64583333333333337</v>
      </c>
      <c r="AE1624" s="9" t="s">
        <v>43</v>
      </c>
      <c r="AF1624" s="9">
        <v>25</v>
      </c>
      <c r="AG1624" s="9">
        <v>14</v>
      </c>
      <c r="AH1624" s="9">
        <v>11</v>
      </c>
      <c r="AI1624" s="9"/>
      <c r="AJ1624" s="16">
        <f>AG1624/AF1624</f>
        <v>0.56000000000000005</v>
      </c>
      <c r="AK1624" s="13">
        <f t="shared" si="213"/>
        <v>0.6150916666666667</v>
      </c>
      <c r="AL1624" s="13">
        <f t="shared" si="214"/>
        <v>9.8322967479674728E-2</v>
      </c>
      <c r="AM1624" s="14">
        <f t="shared" si="215"/>
        <v>16.124966666666666</v>
      </c>
    </row>
    <row r="1625" spans="1:39" x14ac:dyDescent="0.2">
      <c r="A1625" s="8"/>
      <c r="B1625" s="8" t="s">
        <v>541</v>
      </c>
      <c r="C1625" s="8" t="s">
        <v>545</v>
      </c>
      <c r="D1625" s="9">
        <v>47</v>
      </c>
      <c r="E1625" s="8" t="s">
        <v>28</v>
      </c>
      <c r="F1625" s="8"/>
      <c r="G1625" s="8" t="s">
        <v>225</v>
      </c>
      <c r="H1625" s="11">
        <v>0.55800000000000005</v>
      </c>
      <c r="I1625" s="8">
        <v>20</v>
      </c>
      <c r="J1625" s="8">
        <v>4</v>
      </c>
      <c r="K1625" s="8">
        <v>15</v>
      </c>
      <c r="L1625" s="8"/>
      <c r="M1625" s="8">
        <v>1</v>
      </c>
      <c r="N1625" s="9">
        <f t="shared" si="211"/>
        <v>9</v>
      </c>
      <c r="O1625" s="12">
        <f t="shared" si="212"/>
        <v>0.22500000000000001</v>
      </c>
      <c r="P1625" s="9"/>
      <c r="Q1625" s="8"/>
      <c r="R1625" s="8"/>
      <c r="S1625" s="8"/>
      <c r="T1625" s="8"/>
      <c r="U1625" s="8"/>
      <c r="V1625" s="8"/>
      <c r="W1625" s="11">
        <v>0.55800000000000005</v>
      </c>
      <c r="X1625" s="8">
        <v>48</v>
      </c>
      <c r="Y1625" s="8">
        <v>21</v>
      </c>
      <c r="Z1625" s="8">
        <v>21</v>
      </c>
      <c r="AA1625" s="8"/>
      <c r="AB1625" s="8">
        <v>6</v>
      </c>
      <c r="AC1625" s="9">
        <f t="shared" si="209"/>
        <v>48</v>
      </c>
      <c r="AD1625" s="12">
        <f t="shared" si="210"/>
        <v>0.5</v>
      </c>
      <c r="AE1625" s="9" t="s">
        <v>72</v>
      </c>
      <c r="AF1625" s="9"/>
      <c r="AG1625" s="9"/>
      <c r="AH1625" s="9"/>
      <c r="AI1625" s="9"/>
      <c r="AJ1625" s="9"/>
      <c r="AK1625" s="13">
        <f t="shared" si="213"/>
        <v>0.52029999999999998</v>
      </c>
      <c r="AL1625" s="13">
        <f t="shared" si="214"/>
        <v>-0.29530000000000001</v>
      </c>
      <c r="AM1625" s="14">
        <f t="shared" si="215"/>
        <v>-11.811999999999998</v>
      </c>
    </row>
    <row r="1626" spans="1:39" ht="14.25" x14ac:dyDescent="0.2">
      <c r="A1626" s="8"/>
      <c r="B1626" s="8" t="s">
        <v>427</v>
      </c>
      <c r="C1626" s="8" t="s">
        <v>545</v>
      </c>
      <c r="D1626" s="9">
        <v>55</v>
      </c>
      <c r="E1626" s="8" t="s">
        <v>28</v>
      </c>
      <c r="F1626" s="8"/>
      <c r="G1626" s="8" t="s">
        <v>225</v>
      </c>
      <c r="H1626" s="11">
        <v>0.55800000000000005</v>
      </c>
      <c r="I1626" s="8">
        <v>62</v>
      </c>
      <c r="J1626" s="8">
        <v>17</v>
      </c>
      <c r="K1626" s="8">
        <v>36</v>
      </c>
      <c r="L1626" s="8"/>
      <c r="M1626" s="8">
        <v>9</v>
      </c>
      <c r="N1626" s="9">
        <f t="shared" si="211"/>
        <v>43</v>
      </c>
      <c r="O1626" s="12">
        <f t="shared" si="212"/>
        <v>0.34677419354838712</v>
      </c>
      <c r="P1626" s="9" t="s">
        <v>547</v>
      </c>
      <c r="Q1626" s="8"/>
      <c r="R1626" s="8"/>
      <c r="S1626" s="8"/>
      <c r="T1626" s="8"/>
      <c r="U1626" s="8"/>
      <c r="V1626" s="8"/>
      <c r="W1626" s="11">
        <v>0.55800000000000005</v>
      </c>
      <c r="X1626" s="8">
        <v>48</v>
      </c>
      <c r="Y1626" s="8">
        <v>21</v>
      </c>
      <c r="Z1626" s="8">
        <v>21</v>
      </c>
      <c r="AA1626" s="8"/>
      <c r="AB1626" s="8">
        <v>6</v>
      </c>
      <c r="AC1626" s="9">
        <f t="shared" si="209"/>
        <v>48</v>
      </c>
      <c r="AD1626" s="12">
        <f t="shared" si="210"/>
        <v>0.5</v>
      </c>
      <c r="AE1626" s="9" t="s">
        <v>72</v>
      </c>
      <c r="AF1626" s="9"/>
      <c r="AG1626" s="9"/>
      <c r="AH1626" s="9"/>
      <c r="AI1626" s="9"/>
      <c r="AJ1626" s="9"/>
      <c r="AK1626" s="13">
        <f t="shared" si="213"/>
        <v>0.52029999999999998</v>
      </c>
      <c r="AL1626" s="13">
        <f t="shared" si="214"/>
        <v>-0.17352580645161286</v>
      </c>
      <c r="AM1626" s="14">
        <f t="shared" si="215"/>
        <v>-21.517200000000003</v>
      </c>
    </row>
    <row r="1627" spans="1:39" ht="14.25" x14ac:dyDescent="0.2">
      <c r="A1627" s="8"/>
      <c r="B1627" s="8" t="s">
        <v>533</v>
      </c>
      <c r="C1627" s="8" t="s">
        <v>545</v>
      </c>
      <c r="D1627" s="9">
        <v>47</v>
      </c>
      <c r="E1627" s="10" t="s">
        <v>28</v>
      </c>
      <c r="F1627" s="10" t="s">
        <v>305</v>
      </c>
      <c r="G1627" s="10" t="s">
        <v>305</v>
      </c>
      <c r="H1627" s="11">
        <v>0.55800000000000005</v>
      </c>
      <c r="I1627" s="8">
        <v>82</v>
      </c>
      <c r="J1627" s="8">
        <v>36</v>
      </c>
      <c r="K1627" s="8">
        <v>35</v>
      </c>
      <c r="L1627" s="8"/>
      <c r="M1627" s="8">
        <v>11</v>
      </c>
      <c r="N1627" s="9">
        <f t="shared" si="211"/>
        <v>83</v>
      </c>
      <c r="O1627" s="12">
        <f t="shared" si="212"/>
        <v>0.50609756097560976</v>
      </c>
      <c r="P1627" s="9" t="s">
        <v>548</v>
      </c>
      <c r="Q1627" s="8"/>
      <c r="R1627" s="8"/>
      <c r="S1627" s="8"/>
      <c r="T1627" s="8"/>
      <c r="U1627" s="8"/>
      <c r="V1627" s="8"/>
      <c r="W1627" s="11">
        <v>0.55800000000000005</v>
      </c>
      <c r="X1627" s="9">
        <v>48</v>
      </c>
      <c r="Y1627" s="9">
        <v>19</v>
      </c>
      <c r="Z1627" s="9">
        <v>25</v>
      </c>
      <c r="AA1627" s="9"/>
      <c r="AB1627" s="9">
        <v>4</v>
      </c>
      <c r="AC1627" s="9">
        <f t="shared" si="209"/>
        <v>42</v>
      </c>
      <c r="AD1627" s="12">
        <f t="shared" si="210"/>
        <v>0.4375</v>
      </c>
      <c r="AE1627" s="9" t="s">
        <v>39</v>
      </c>
      <c r="AF1627" s="9"/>
      <c r="AG1627" s="9"/>
      <c r="AH1627" s="9"/>
      <c r="AI1627" s="9"/>
      <c r="AJ1627" s="9"/>
      <c r="AK1627" s="13">
        <f t="shared" si="213"/>
        <v>0.47967500000000002</v>
      </c>
      <c r="AL1627" s="13">
        <f t="shared" si="214"/>
        <v>2.6422560975609743E-2</v>
      </c>
      <c r="AM1627" s="14">
        <f t="shared" si="215"/>
        <v>4.3332999999999942</v>
      </c>
    </row>
    <row r="1628" spans="1:39" x14ac:dyDescent="0.2">
      <c r="A1628" s="8"/>
      <c r="B1628" s="8" t="s">
        <v>525</v>
      </c>
      <c r="C1628" s="8" t="s">
        <v>545</v>
      </c>
      <c r="D1628" s="9">
        <v>47</v>
      </c>
      <c r="E1628" s="10" t="s">
        <v>28</v>
      </c>
      <c r="F1628" s="10" t="s">
        <v>468</v>
      </c>
      <c r="G1628" s="10" t="s">
        <v>468</v>
      </c>
      <c r="H1628" s="11">
        <v>0.55800000000000005</v>
      </c>
      <c r="I1628" s="8">
        <v>82</v>
      </c>
      <c r="J1628" s="8">
        <v>43</v>
      </c>
      <c r="K1628" s="8">
        <v>32</v>
      </c>
      <c r="L1628" s="8"/>
      <c r="M1628" s="8">
        <v>7</v>
      </c>
      <c r="N1628" s="9">
        <f t="shared" si="211"/>
        <v>93</v>
      </c>
      <c r="O1628" s="12">
        <f t="shared" si="212"/>
        <v>0.56707317073170727</v>
      </c>
      <c r="P1628" s="9" t="s">
        <v>35</v>
      </c>
      <c r="Q1628" s="8" t="s">
        <v>546</v>
      </c>
      <c r="R1628" s="8"/>
      <c r="S1628" s="8"/>
      <c r="T1628" s="8"/>
      <c r="U1628" s="8"/>
      <c r="V1628" s="8"/>
      <c r="W1628" s="11">
        <v>0.55800000000000005</v>
      </c>
      <c r="X1628" s="9">
        <v>48</v>
      </c>
      <c r="Y1628" s="9">
        <v>24</v>
      </c>
      <c r="Z1628" s="9">
        <v>17</v>
      </c>
      <c r="AA1628" s="9"/>
      <c r="AB1628" s="9">
        <v>7</v>
      </c>
      <c r="AC1628" s="9">
        <f t="shared" si="209"/>
        <v>55</v>
      </c>
      <c r="AD1628" s="12">
        <f t="shared" si="210"/>
        <v>0.57291666666666663</v>
      </c>
      <c r="AE1628" s="9" t="s">
        <v>35</v>
      </c>
      <c r="AF1628" s="9"/>
      <c r="AG1628" s="9"/>
      <c r="AH1628" s="9"/>
      <c r="AI1628" s="9"/>
      <c r="AJ1628" s="9"/>
      <c r="AK1628" s="13">
        <f t="shared" si="213"/>
        <v>0.56769583333333329</v>
      </c>
      <c r="AL1628" s="13">
        <f t="shared" si="214"/>
        <v>-6.2266260162602283E-4</v>
      </c>
      <c r="AM1628" s="14">
        <f t="shared" si="215"/>
        <v>-0.10211666666666019</v>
      </c>
    </row>
    <row r="1629" spans="1:39" ht="14.25" x14ac:dyDescent="0.2">
      <c r="A1629" s="8"/>
      <c r="B1629" s="8" t="s">
        <v>452</v>
      </c>
      <c r="C1629" s="8" t="s">
        <v>545</v>
      </c>
      <c r="D1629" s="9">
        <v>53</v>
      </c>
      <c r="E1629" s="10" t="s">
        <v>28</v>
      </c>
      <c r="F1629" s="10" t="s">
        <v>240</v>
      </c>
      <c r="G1629" s="10" t="s">
        <v>240</v>
      </c>
      <c r="H1629" s="11">
        <v>0.55800000000000005</v>
      </c>
      <c r="I1629" s="8">
        <v>82</v>
      </c>
      <c r="J1629" s="8">
        <v>35</v>
      </c>
      <c r="K1629" s="8">
        <v>40</v>
      </c>
      <c r="L1629" s="8"/>
      <c r="M1629" s="8">
        <v>7</v>
      </c>
      <c r="N1629" s="9">
        <f t="shared" si="211"/>
        <v>77</v>
      </c>
      <c r="O1629" s="12">
        <f t="shared" si="212"/>
        <v>0.46951219512195119</v>
      </c>
      <c r="P1629" s="9" t="s">
        <v>549</v>
      </c>
      <c r="Q1629" s="8"/>
      <c r="R1629" s="8"/>
      <c r="S1629" s="8"/>
      <c r="T1629" s="8"/>
      <c r="U1629" s="8"/>
      <c r="V1629" s="8"/>
      <c r="W1629" s="11">
        <v>0.55800000000000005</v>
      </c>
      <c r="X1629" s="9">
        <v>48</v>
      </c>
      <c r="Y1629" s="9">
        <v>19</v>
      </c>
      <c r="Z1629" s="9">
        <v>25</v>
      </c>
      <c r="AA1629" s="9"/>
      <c r="AB1629" s="9">
        <v>4</v>
      </c>
      <c r="AC1629" s="9">
        <f t="shared" si="209"/>
        <v>42</v>
      </c>
      <c r="AD1629" s="12">
        <f t="shared" si="210"/>
        <v>0.4375</v>
      </c>
      <c r="AE1629" s="9" t="s">
        <v>35</v>
      </c>
      <c r="AF1629" s="9"/>
      <c r="AG1629" s="9"/>
      <c r="AH1629" s="9"/>
      <c r="AI1629" s="9"/>
      <c r="AJ1629" s="9"/>
      <c r="AK1629" s="13">
        <f t="shared" si="213"/>
        <v>0.47967500000000002</v>
      </c>
      <c r="AL1629" s="13">
        <f t="shared" si="214"/>
        <v>-1.0162804878048826E-2</v>
      </c>
      <c r="AM1629" s="14">
        <f t="shared" si="215"/>
        <v>-1.6667000000000058</v>
      </c>
    </row>
    <row r="1630" spans="1:39" x14ac:dyDescent="0.2">
      <c r="A1630" s="8"/>
      <c r="B1630" s="8" t="s">
        <v>442</v>
      </c>
      <c r="C1630" s="8" t="s">
        <v>545</v>
      </c>
      <c r="D1630" s="9">
        <v>55</v>
      </c>
      <c r="E1630" s="10" t="s">
        <v>28</v>
      </c>
      <c r="F1630" s="10" t="s">
        <v>84</v>
      </c>
      <c r="G1630" s="10" t="s">
        <v>84</v>
      </c>
      <c r="H1630" s="11">
        <v>0.55800000000000005</v>
      </c>
      <c r="I1630" s="8">
        <v>82</v>
      </c>
      <c r="J1630" s="8">
        <v>46</v>
      </c>
      <c r="K1630" s="8">
        <v>21</v>
      </c>
      <c r="L1630" s="8"/>
      <c r="M1630" s="8">
        <v>15</v>
      </c>
      <c r="N1630" s="9">
        <f t="shared" si="211"/>
        <v>107</v>
      </c>
      <c r="O1630" s="12">
        <f t="shared" si="212"/>
        <v>0.65243902439024393</v>
      </c>
      <c r="P1630" s="9" t="s">
        <v>39</v>
      </c>
      <c r="Q1630" s="8" t="s">
        <v>546</v>
      </c>
      <c r="R1630" s="8"/>
      <c r="S1630" s="8"/>
      <c r="T1630" s="8"/>
      <c r="U1630" s="8"/>
      <c r="V1630" s="8"/>
      <c r="W1630" s="11">
        <v>0.55800000000000005</v>
      </c>
      <c r="X1630" s="9">
        <v>48</v>
      </c>
      <c r="Y1630" s="9">
        <v>36</v>
      </c>
      <c r="Z1630" s="9">
        <v>7</v>
      </c>
      <c r="AA1630" s="9"/>
      <c r="AB1630" s="9">
        <v>5</v>
      </c>
      <c r="AC1630" s="9">
        <f t="shared" si="209"/>
        <v>77</v>
      </c>
      <c r="AD1630" s="12">
        <f t="shared" si="210"/>
        <v>0.80208333333333337</v>
      </c>
      <c r="AE1630" s="9" t="s">
        <v>30</v>
      </c>
      <c r="AF1630" s="9">
        <v>23</v>
      </c>
      <c r="AG1630" s="9">
        <v>16</v>
      </c>
      <c r="AH1630" s="9">
        <v>7</v>
      </c>
      <c r="AI1630" s="9"/>
      <c r="AJ1630" s="16">
        <f>AG1630/AF1630</f>
        <v>0.69565217391304346</v>
      </c>
      <c r="AK1630" s="13">
        <f t="shared" si="213"/>
        <v>0.7166541666666667</v>
      </c>
      <c r="AL1630" s="13">
        <f t="shared" si="214"/>
        <v>-6.4215142276422776E-2</v>
      </c>
      <c r="AM1630" s="14">
        <f t="shared" si="215"/>
        <v>-10.531283333333334</v>
      </c>
    </row>
    <row r="1631" spans="1:39" x14ac:dyDescent="0.2">
      <c r="A1631" s="8"/>
      <c r="B1631" s="8" t="s">
        <v>550</v>
      </c>
      <c r="C1631" s="8" t="s">
        <v>545</v>
      </c>
      <c r="D1631" s="9">
        <v>48</v>
      </c>
      <c r="E1631" s="10" t="s">
        <v>28</v>
      </c>
      <c r="F1631" s="10" t="s">
        <v>308</v>
      </c>
      <c r="G1631" s="10" t="s">
        <v>308</v>
      </c>
      <c r="H1631" s="11">
        <v>0.55800000000000005</v>
      </c>
      <c r="I1631" s="8">
        <v>82</v>
      </c>
      <c r="J1631" s="8">
        <v>52</v>
      </c>
      <c r="K1631" s="8">
        <v>22</v>
      </c>
      <c r="L1631" s="8"/>
      <c r="M1631" s="8">
        <v>8</v>
      </c>
      <c r="N1631" s="9">
        <f t="shared" si="211"/>
        <v>112</v>
      </c>
      <c r="O1631" s="12">
        <f t="shared" si="212"/>
        <v>0.68292682926829273</v>
      </c>
      <c r="P1631" s="9" t="s">
        <v>30</v>
      </c>
      <c r="Q1631" s="8" t="s">
        <v>546</v>
      </c>
      <c r="R1631" s="8"/>
      <c r="S1631" s="8"/>
      <c r="T1631" s="8"/>
      <c r="U1631" s="8"/>
      <c r="V1631" s="8"/>
      <c r="W1631" s="11">
        <v>0.55800000000000005</v>
      </c>
      <c r="X1631" s="9">
        <v>48</v>
      </c>
      <c r="Y1631" s="9">
        <v>16</v>
      </c>
      <c r="Z1631" s="9">
        <v>25</v>
      </c>
      <c r="AA1631" s="9"/>
      <c r="AB1631" s="9">
        <v>7</v>
      </c>
      <c r="AC1631" s="9">
        <f t="shared" si="209"/>
        <v>39</v>
      </c>
      <c r="AD1631" s="12">
        <f t="shared" si="210"/>
        <v>0.40625</v>
      </c>
      <c r="AE1631" s="9" t="s">
        <v>72</v>
      </c>
      <c r="AF1631" s="9"/>
      <c r="AG1631" s="9"/>
      <c r="AH1631" s="9"/>
      <c r="AI1631" s="9"/>
      <c r="AJ1631" s="9"/>
      <c r="AK1631" s="13">
        <f t="shared" si="213"/>
        <v>0.45936250000000001</v>
      </c>
      <c r="AL1631" s="13">
        <f t="shared" si="214"/>
        <v>0.22356432926829273</v>
      </c>
      <c r="AM1631" s="14">
        <f t="shared" si="215"/>
        <v>36.664550000000006</v>
      </c>
    </row>
    <row r="1632" spans="1:39" x14ac:dyDescent="0.2">
      <c r="A1632" s="8"/>
      <c r="B1632" s="8" t="s">
        <v>445</v>
      </c>
      <c r="C1632" s="8" t="s">
        <v>545</v>
      </c>
      <c r="D1632" s="9">
        <v>53</v>
      </c>
      <c r="E1632" s="10" t="s">
        <v>28</v>
      </c>
      <c r="F1632" s="10" t="s">
        <v>201</v>
      </c>
      <c r="G1632" s="10" t="s">
        <v>201</v>
      </c>
      <c r="H1632" s="11">
        <v>0.55800000000000005</v>
      </c>
      <c r="I1632" s="8">
        <v>82</v>
      </c>
      <c r="J1632" s="8">
        <v>40</v>
      </c>
      <c r="K1632" s="8">
        <v>31</v>
      </c>
      <c r="L1632" s="8"/>
      <c r="M1632" s="8">
        <v>11</v>
      </c>
      <c r="N1632" s="9">
        <f t="shared" si="211"/>
        <v>91</v>
      </c>
      <c r="O1632" s="12">
        <f t="shared" si="212"/>
        <v>0.55487804878048785</v>
      </c>
      <c r="P1632" s="9" t="s">
        <v>72</v>
      </c>
      <c r="Q1632" s="8" t="s">
        <v>546</v>
      </c>
      <c r="R1632" s="8"/>
      <c r="S1632" s="8"/>
      <c r="T1632" s="8"/>
      <c r="U1632" s="8"/>
      <c r="V1632" s="8"/>
      <c r="W1632" s="11">
        <v>0.55800000000000005</v>
      </c>
      <c r="X1632" s="9">
        <v>48</v>
      </c>
      <c r="Y1632" s="9">
        <v>22</v>
      </c>
      <c r="Z1632" s="9">
        <v>22</v>
      </c>
      <c r="AA1632" s="9"/>
      <c r="AB1632" s="9">
        <v>4</v>
      </c>
      <c r="AC1632" s="9">
        <f t="shared" si="209"/>
        <v>48</v>
      </c>
      <c r="AD1632" s="12">
        <f t="shared" si="210"/>
        <v>0.5</v>
      </c>
      <c r="AE1632" s="9" t="s">
        <v>72</v>
      </c>
      <c r="AF1632" s="9"/>
      <c r="AG1632" s="9"/>
      <c r="AH1632" s="9"/>
      <c r="AI1632" s="9"/>
      <c r="AJ1632" s="9"/>
      <c r="AK1632" s="13">
        <f t="shared" si="213"/>
        <v>0.52029999999999998</v>
      </c>
      <c r="AL1632" s="13">
        <f t="shared" si="214"/>
        <v>3.4578048780487869E-2</v>
      </c>
      <c r="AM1632" s="14">
        <f t="shared" si="215"/>
        <v>5.6707999999999998</v>
      </c>
    </row>
    <row r="1633" spans="1:39" x14ac:dyDescent="0.2">
      <c r="A1633" s="8"/>
      <c r="B1633" s="8" t="s">
        <v>486</v>
      </c>
      <c r="C1633" s="8" t="s">
        <v>545</v>
      </c>
      <c r="D1633" s="9">
        <v>50</v>
      </c>
      <c r="E1633" s="10" t="s">
        <v>28</v>
      </c>
      <c r="F1633" s="10" t="s">
        <v>87</v>
      </c>
      <c r="G1633" s="10" t="s">
        <v>87</v>
      </c>
      <c r="H1633" s="11">
        <v>0.55800000000000005</v>
      </c>
      <c r="I1633" s="8">
        <v>82</v>
      </c>
      <c r="J1633" s="8">
        <v>39</v>
      </c>
      <c r="K1633" s="8">
        <v>28</v>
      </c>
      <c r="L1633" s="8"/>
      <c r="M1633" s="8">
        <v>15</v>
      </c>
      <c r="N1633" s="9">
        <f t="shared" si="211"/>
        <v>93</v>
      </c>
      <c r="O1633" s="12">
        <f t="shared" si="212"/>
        <v>0.56707317073170727</v>
      </c>
      <c r="P1633" s="9" t="s">
        <v>35</v>
      </c>
      <c r="Q1633" s="8" t="s">
        <v>546</v>
      </c>
      <c r="R1633" s="8"/>
      <c r="S1633" s="8"/>
      <c r="T1633" s="8"/>
      <c r="U1633" s="8"/>
      <c r="V1633" s="8"/>
      <c r="W1633" s="11">
        <v>0.55800000000000005</v>
      </c>
      <c r="X1633" s="9">
        <v>48</v>
      </c>
      <c r="Y1633" s="9">
        <v>24</v>
      </c>
      <c r="Z1633" s="9">
        <v>16</v>
      </c>
      <c r="AA1633" s="9"/>
      <c r="AB1633" s="9">
        <v>8</v>
      </c>
      <c r="AC1633" s="9">
        <f t="shared" si="209"/>
        <v>56</v>
      </c>
      <c r="AD1633" s="12">
        <f t="shared" si="210"/>
        <v>0.58333333333333337</v>
      </c>
      <c r="AE1633" s="9" t="s">
        <v>39</v>
      </c>
      <c r="AF1633" s="9">
        <v>14</v>
      </c>
      <c r="AG1633" s="9">
        <v>7</v>
      </c>
      <c r="AH1633" s="9">
        <v>7</v>
      </c>
      <c r="AI1633" s="9"/>
      <c r="AJ1633" s="16">
        <f>AG1633/AF1633</f>
        <v>0.5</v>
      </c>
      <c r="AK1633" s="13">
        <f t="shared" si="213"/>
        <v>0.57446666666666668</v>
      </c>
      <c r="AL1633" s="13">
        <f t="shared" si="214"/>
        <v>-7.3934959349594154E-3</v>
      </c>
      <c r="AM1633" s="14">
        <f t="shared" si="215"/>
        <v>-1.2125333333333401</v>
      </c>
    </row>
    <row r="1634" spans="1:39" ht="14.25" x14ac:dyDescent="0.2">
      <c r="A1634" s="8"/>
      <c r="B1634" s="8" t="s">
        <v>551</v>
      </c>
      <c r="C1634" s="8" t="s">
        <v>545</v>
      </c>
      <c r="D1634" s="9">
        <v>46</v>
      </c>
      <c r="E1634" s="10" t="s">
        <v>28</v>
      </c>
      <c r="F1634" s="10" t="s">
        <v>303</v>
      </c>
      <c r="G1634" s="10" t="s">
        <v>303</v>
      </c>
      <c r="H1634" s="11">
        <v>0.55800000000000005</v>
      </c>
      <c r="I1634" s="8">
        <v>82</v>
      </c>
      <c r="J1634" s="8">
        <v>29</v>
      </c>
      <c r="K1634" s="8">
        <v>44</v>
      </c>
      <c r="L1634" s="8"/>
      <c r="M1634" s="8">
        <v>9</v>
      </c>
      <c r="N1634" s="9">
        <f t="shared" si="211"/>
        <v>67</v>
      </c>
      <c r="O1634" s="12">
        <f t="shared" si="212"/>
        <v>0.40853658536585363</v>
      </c>
      <c r="P1634" s="9" t="s">
        <v>548</v>
      </c>
      <c r="Q1634" s="8"/>
      <c r="R1634" s="8"/>
      <c r="S1634" s="8"/>
      <c r="T1634" s="8"/>
      <c r="U1634" s="8"/>
      <c r="V1634" s="8"/>
      <c r="W1634" s="11">
        <v>0.55800000000000005</v>
      </c>
      <c r="X1634" s="9">
        <v>48</v>
      </c>
      <c r="Y1634" s="9">
        <v>19</v>
      </c>
      <c r="Z1634" s="9">
        <v>22</v>
      </c>
      <c r="AA1634" s="9"/>
      <c r="AB1634" s="9">
        <v>7</v>
      </c>
      <c r="AC1634" s="9">
        <f t="shared" si="209"/>
        <v>45</v>
      </c>
      <c r="AD1634" s="12">
        <f t="shared" si="210"/>
        <v>0.46875</v>
      </c>
      <c r="AE1634" s="9" t="s">
        <v>39</v>
      </c>
      <c r="AF1634" s="9"/>
      <c r="AG1634" s="9"/>
      <c r="AH1634" s="9"/>
      <c r="AI1634" s="9"/>
      <c r="AJ1634" s="9"/>
      <c r="AK1634" s="13">
        <f t="shared" si="213"/>
        <v>0.49998750000000003</v>
      </c>
      <c r="AL1634" s="13">
        <f t="shared" si="214"/>
        <v>-9.1450914634146396E-2</v>
      </c>
      <c r="AM1634" s="14">
        <f t="shared" si="215"/>
        <v>-14.997950000000003</v>
      </c>
    </row>
    <row r="1635" spans="1:39" x14ac:dyDescent="0.2">
      <c r="A1635" s="8"/>
      <c r="B1635" s="8" t="s">
        <v>535</v>
      </c>
      <c r="C1635" s="8" t="s">
        <v>545</v>
      </c>
      <c r="D1635" s="9">
        <v>50</v>
      </c>
      <c r="E1635" s="10" t="s">
        <v>28</v>
      </c>
      <c r="F1635" s="10" t="s">
        <v>413</v>
      </c>
      <c r="G1635" s="10" t="s">
        <v>413</v>
      </c>
      <c r="H1635" s="11">
        <v>0.55800000000000005</v>
      </c>
      <c r="I1635" s="8">
        <v>16</v>
      </c>
      <c r="J1635" s="8">
        <v>3</v>
      </c>
      <c r="K1635" s="8">
        <v>9</v>
      </c>
      <c r="L1635" s="8"/>
      <c r="M1635" s="8">
        <v>4</v>
      </c>
      <c r="N1635" s="9">
        <f t="shared" si="211"/>
        <v>10</v>
      </c>
      <c r="O1635" s="12">
        <f t="shared" si="212"/>
        <v>0.3125</v>
      </c>
      <c r="P1635" s="9"/>
      <c r="Q1635" s="8"/>
      <c r="R1635" s="8"/>
      <c r="S1635" s="8"/>
      <c r="T1635" s="8"/>
      <c r="U1635" s="8"/>
      <c r="V1635" s="8"/>
      <c r="W1635" s="11">
        <v>0.55800000000000005</v>
      </c>
      <c r="X1635" s="9">
        <v>48</v>
      </c>
      <c r="Y1635" s="9">
        <v>15</v>
      </c>
      <c r="Z1635" s="9">
        <v>27</v>
      </c>
      <c r="AA1635" s="9"/>
      <c r="AB1635" s="9">
        <v>6</v>
      </c>
      <c r="AC1635" s="9">
        <f t="shared" si="209"/>
        <v>36</v>
      </c>
      <c r="AD1635" s="12">
        <f t="shared" si="210"/>
        <v>0.375</v>
      </c>
      <c r="AE1635" s="9" t="s">
        <v>72</v>
      </c>
      <c r="AF1635" s="9"/>
      <c r="AG1635" s="9"/>
      <c r="AH1635" s="9"/>
      <c r="AI1635" s="9"/>
      <c r="AJ1635" s="9"/>
      <c r="AK1635" s="13">
        <f t="shared" si="213"/>
        <v>0.43905</v>
      </c>
      <c r="AL1635" s="13">
        <f t="shared" si="214"/>
        <v>-0.12655</v>
      </c>
      <c r="AM1635" s="14">
        <f t="shared" si="215"/>
        <v>-4.0495999999999999</v>
      </c>
    </row>
    <row r="1636" spans="1:39" ht="14.25" x14ac:dyDescent="0.2">
      <c r="A1636" s="8"/>
      <c r="B1636" s="8" t="s">
        <v>552</v>
      </c>
      <c r="C1636" s="8" t="s">
        <v>545</v>
      </c>
      <c r="D1636" s="9"/>
      <c r="E1636" s="10" t="s">
        <v>28</v>
      </c>
      <c r="F1636" s="10" t="s">
        <v>413</v>
      </c>
      <c r="G1636" s="10" t="s">
        <v>413</v>
      </c>
      <c r="H1636" s="11">
        <v>0.55800000000000005</v>
      </c>
      <c r="I1636" s="8">
        <v>66</v>
      </c>
      <c r="J1636" s="8">
        <v>26</v>
      </c>
      <c r="K1636" s="8">
        <v>36</v>
      </c>
      <c r="L1636" s="8"/>
      <c r="M1636" s="8">
        <v>4</v>
      </c>
      <c r="N1636" s="9">
        <f t="shared" si="211"/>
        <v>56</v>
      </c>
      <c r="O1636" s="12">
        <f t="shared" si="212"/>
        <v>0.42424242424242425</v>
      </c>
      <c r="P1636" s="9" t="s">
        <v>548</v>
      </c>
      <c r="Q1636" s="8"/>
      <c r="R1636" s="8"/>
      <c r="S1636" s="8"/>
      <c r="T1636" s="8"/>
      <c r="U1636" s="8"/>
      <c r="V1636" s="8"/>
      <c r="W1636" s="11">
        <v>0.55800000000000005</v>
      </c>
      <c r="X1636" s="9">
        <v>48</v>
      </c>
      <c r="Y1636" s="9">
        <v>15</v>
      </c>
      <c r="Z1636" s="9">
        <v>27</v>
      </c>
      <c r="AA1636" s="9"/>
      <c r="AB1636" s="9">
        <v>6</v>
      </c>
      <c r="AC1636" s="9">
        <f t="shared" si="209"/>
        <v>36</v>
      </c>
      <c r="AD1636" s="12">
        <f t="shared" si="210"/>
        <v>0.375</v>
      </c>
      <c r="AE1636" s="9" t="s">
        <v>72</v>
      </c>
      <c r="AF1636" s="9"/>
      <c r="AG1636" s="9"/>
      <c r="AH1636" s="9"/>
      <c r="AI1636" s="9"/>
      <c r="AJ1636" s="9"/>
      <c r="AK1636" s="13">
        <f t="shared" si="213"/>
        <v>0.43905</v>
      </c>
      <c r="AL1636" s="13">
        <f t="shared" si="214"/>
        <v>-1.4807575757575742E-2</v>
      </c>
      <c r="AM1636" s="14">
        <f t="shared" si="215"/>
        <v>-1.9545999999999992</v>
      </c>
    </row>
    <row r="1637" spans="1:39" x14ac:dyDescent="0.2">
      <c r="A1637" s="8"/>
      <c r="B1637" s="8" t="s">
        <v>406</v>
      </c>
      <c r="C1637" s="8" t="s">
        <v>545</v>
      </c>
      <c r="D1637" s="9">
        <v>55</v>
      </c>
      <c r="E1637" s="10" t="s">
        <v>28</v>
      </c>
      <c r="F1637" s="10" t="s">
        <v>199</v>
      </c>
      <c r="G1637" s="10" t="s">
        <v>199</v>
      </c>
      <c r="H1637" s="11">
        <v>0.55800000000000005</v>
      </c>
      <c r="I1637" s="8">
        <v>82</v>
      </c>
      <c r="J1637" s="8">
        <v>36</v>
      </c>
      <c r="K1637" s="8">
        <v>35</v>
      </c>
      <c r="L1637" s="8"/>
      <c r="M1637" s="8">
        <v>11</v>
      </c>
      <c r="N1637" s="9">
        <f t="shared" si="211"/>
        <v>83</v>
      </c>
      <c r="O1637" s="12">
        <f t="shared" si="212"/>
        <v>0.50609756097560976</v>
      </c>
      <c r="P1637" s="9" t="s">
        <v>39</v>
      </c>
      <c r="Q1637" s="8" t="s">
        <v>546</v>
      </c>
      <c r="R1637" s="8"/>
      <c r="S1637" s="8"/>
      <c r="T1637" s="8"/>
      <c r="U1637" s="8"/>
      <c r="V1637" s="8"/>
      <c r="W1637" s="11">
        <v>0.55800000000000005</v>
      </c>
      <c r="X1637" s="9">
        <v>48</v>
      </c>
      <c r="Y1637" s="9">
        <v>27</v>
      </c>
      <c r="Z1637" s="9">
        <v>16</v>
      </c>
      <c r="AA1637" s="9"/>
      <c r="AB1637" s="9">
        <v>5</v>
      </c>
      <c r="AC1637" s="9">
        <f t="shared" si="209"/>
        <v>59</v>
      </c>
      <c r="AD1637" s="12">
        <f t="shared" si="210"/>
        <v>0.61458333333333337</v>
      </c>
      <c r="AE1637" s="9" t="s">
        <v>43</v>
      </c>
      <c r="AF1637" s="9">
        <v>18</v>
      </c>
      <c r="AG1637" s="9">
        <v>9</v>
      </c>
      <c r="AH1637" s="9">
        <v>9</v>
      </c>
      <c r="AI1637" s="9"/>
      <c r="AJ1637" s="16">
        <f>AG1637/AF1637</f>
        <v>0.5</v>
      </c>
      <c r="AK1637" s="13">
        <f t="shared" si="213"/>
        <v>0.59477916666666675</v>
      </c>
      <c r="AL1637" s="13">
        <f t="shared" si="214"/>
        <v>-8.8681605691056986E-2</v>
      </c>
      <c r="AM1637" s="14">
        <f t="shared" si="215"/>
        <v>-14.543783333333351</v>
      </c>
    </row>
    <row r="1638" spans="1:39" x14ac:dyDescent="0.2">
      <c r="A1638" s="8"/>
      <c r="B1638" s="8" t="s">
        <v>536</v>
      </c>
      <c r="C1638" s="8" t="s">
        <v>545</v>
      </c>
      <c r="D1638" s="9">
        <v>40</v>
      </c>
      <c r="E1638" s="10" t="s">
        <v>28</v>
      </c>
      <c r="F1638" s="10" t="s">
        <v>473</v>
      </c>
      <c r="G1638" s="10" t="s">
        <v>473</v>
      </c>
      <c r="H1638" s="11">
        <v>0.55800000000000005</v>
      </c>
      <c r="I1638" s="8">
        <v>82</v>
      </c>
      <c r="J1638" s="8">
        <v>43</v>
      </c>
      <c r="K1638" s="8">
        <v>27</v>
      </c>
      <c r="L1638" s="8"/>
      <c r="M1638" s="8">
        <v>12</v>
      </c>
      <c r="N1638" s="9">
        <f t="shared" si="211"/>
        <v>98</v>
      </c>
      <c r="O1638" s="12">
        <f t="shared" si="212"/>
        <v>0.59756097560975607</v>
      </c>
      <c r="P1638" s="9" t="s">
        <v>35</v>
      </c>
      <c r="Q1638" s="8" t="s">
        <v>546</v>
      </c>
      <c r="R1638" s="8"/>
      <c r="S1638" s="8"/>
      <c r="T1638" s="8"/>
      <c r="U1638" s="8"/>
      <c r="V1638" s="8"/>
      <c r="W1638" s="11">
        <v>0.55800000000000005</v>
      </c>
      <c r="X1638" s="9">
        <v>48</v>
      </c>
      <c r="Y1638" s="9">
        <v>26</v>
      </c>
      <c r="Z1638" s="9">
        <v>19</v>
      </c>
      <c r="AA1638" s="9"/>
      <c r="AB1638" s="9">
        <v>3</v>
      </c>
      <c r="AC1638" s="9">
        <f t="shared" si="209"/>
        <v>55</v>
      </c>
      <c r="AD1638" s="12">
        <f t="shared" si="210"/>
        <v>0.57291666666666663</v>
      </c>
      <c r="AE1638" s="9" t="s">
        <v>43</v>
      </c>
      <c r="AF1638" s="9">
        <v>5</v>
      </c>
      <c r="AG1638" s="9">
        <v>1</v>
      </c>
      <c r="AH1638" s="9">
        <v>4</v>
      </c>
      <c r="AI1638" s="9"/>
      <c r="AJ1638" s="16">
        <f>AG1638/AF1638</f>
        <v>0.2</v>
      </c>
      <c r="AK1638" s="13">
        <f t="shared" si="213"/>
        <v>0.56769583333333329</v>
      </c>
      <c r="AL1638" s="13">
        <f t="shared" si="214"/>
        <v>2.9865142276422785E-2</v>
      </c>
      <c r="AM1638" s="14">
        <f t="shared" si="215"/>
        <v>4.8978833333333398</v>
      </c>
    </row>
    <row r="1639" spans="1:39" x14ac:dyDescent="0.2">
      <c r="A1639" s="8"/>
      <c r="B1639" s="8" t="s">
        <v>474</v>
      </c>
      <c r="C1639" s="8" t="s">
        <v>545</v>
      </c>
      <c r="D1639" s="9">
        <v>50</v>
      </c>
      <c r="E1639" s="10" t="s">
        <v>28</v>
      </c>
      <c r="F1639" s="10" t="s">
        <v>29</v>
      </c>
      <c r="G1639" s="10" t="s">
        <v>29</v>
      </c>
      <c r="H1639" s="11">
        <v>0.55800000000000005</v>
      </c>
      <c r="I1639" s="8">
        <v>82</v>
      </c>
      <c r="J1639" s="8">
        <v>51</v>
      </c>
      <c r="K1639" s="8">
        <v>24</v>
      </c>
      <c r="L1639" s="8"/>
      <c r="M1639" s="8">
        <v>7</v>
      </c>
      <c r="N1639" s="9">
        <f t="shared" si="211"/>
        <v>109</v>
      </c>
      <c r="O1639" s="12">
        <f t="shared" si="212"/>
        <v>0.66463414634146345</v>
      </c>
      <c r="P1639" s="9" t="s">
        <v>39</v>
      </c>
      <c r="Q1639" s="8" t="s">
        <v>546</v>
      </c>
      <c r="R1639" s="8"/>
      <c r="S1639" s="8"/>
      <c r="T1639" s="8"/>
      <c r="U1639" s="8"/>
      <c r="V1639" s="8"/>
      <c r="W1639" s="11">
        <v>0.55800000000000005</v>
      </c>
      <c r="X1639" s="9">
        <v>48</v>
      </c>
      <c r="Y1639" s="9">
        <v>29</v>
      </c>
      <c r="Z1639" s="9">
        <v>14</v>
      </c>
      <c r="AA1639" s="9"/>
      <c r="AB1639" s="9">
        <v>5</v>
      </c>
      <c r="AC1639" s="9">
        <f t="shared" si="209"/>
        <v>63</v>
      </c>
      <c r="AD1639" s="12">
        <f t="shared" si="210"/>
        <v>0.65625</v>
      </c>
      <c r="AE1639" s="9" t="s">
        <v>30</v>
      </c>
      <c r="AF1639" s="9">
        <v>5</v>
      </c>
      <c r="AG1639" s="9">
        <v>1</v>
      </c>
      <c r="AH1639" s="9">
        <v>4</v>
      </c>
      <c r="AI1639" s="9"/>
      <c r="AJ1639" s="16">
        <f>AG1639/AF1639</f>
        <v>0.2</v>
      </c>
      <c r="AK1639" s="13">
        <f t="shared" si="213"/>
        <v>0.62186249999999998</v>
      </c>
      <c r="AL1639" s="13">
        <f t="shared" si="214"/>
        <v>4.2771646341463465E-2</v>
      </c>
      <c r="AM1639" s="14">
        <f t="shared" si="215"/>
        <v>7.0145499999999998</v>
      </c>
    </row>
    <row r="1640" spans="1:39" ht="14.25" x14ac:dyDescent="0.2">
      <c r="A1640" s="8"/>
      <c r="B1640" s="8" t="s">
        <v>516</v>
      </c>
      <c r="C1640" s="8" t="s">
        <v>545</v>
      </c>
      <c r="D1640" s="9">
        <v>45</v>
      </c>
      <c r="E1640" s="10" t="s">
        <v>28</v>
      </c>
      <c r="F1640" s="10" t="s">
        <v>264</v>
      </c>
      <c r="G1640" s="10" t="s">
        <v>264</v>
      </c>
      <c r="H1640" s="11">
        <v>0.55800000000000005</v>
      </c>
      <c r="I1640" s="8">
        <v>82</v>
      </c>
      <c r="J1640" s="8">
        <v>35</v>
      </c>
      <c r="K1640" s="8">
        <v>29</v>
      </c>
      <c r="L1640" s="8"/>
      <c r="M1640" s="8">
        <v>18</v>
      </c>
      <c r="N1640" s="9">
        <f t="shared" si="211"/>
        <v>88</v>
      </c>
      <c r="O1640" s="12">
        <f t="shared" si="212"/>
        <v>0.53658536585365857</v>
      </c>
      <c r="P1640" s="9" t="s">
        <v>549</v>
      </c>
      <c r="Q1640" s="8"/>
      <c r="R1640" s="8"/>
      <c r="S1640" s="8"/>
      <c r="T1640" s="8"/>
      <c r="U1640" s="8"/>
      <c r="V1640" s="8"/>
      <c r="W1640" s="11">
        <v>0.55800000000000005</v>
      </c>
      <c r="X1640" s="9">
        <v>48</v>
      </c>
      <c r="Y1640" s="9">
        <v>19</v>
      </c>
      <c r="Z1640" s="9">
        <v>19</v>
      </c>
      <c r="AA1640" s="9"/>
      <c r="AB1640" s="9">
        <v>10</v>
      </c>
      <c r="AC1640" s="9">
        <f t="shared" si="209"/>
        <v>48</v>
      </c>
      <c r="AD1640" s="12">
        <f t="shared" si="210"/>
        <v>0.5</v>
      </c>
      <c r="AE1640" s="9" t="s">
        <v>72</v>
      </c>
      <c r="AF1640" s="9"/>
      <c r="AG1640" s="9"/>
      <c r="AH1640" s="9"/>
      <c r="AI1640" s="9"/>
      <c r="AJ1640" s="9"/>
      <c r="AK1640" s="13">
        <f t="shared" si="213"/>
        <v>0.52029999999999998</v>
      </c>
      <c r="AL1640" s="13">
        <f t="shared" si="214"/>
        <v>1.6285365853658584E-2</v>
      </c>
      <c r="AM1640" s="14">
        <f t="shared" si="215"/>
        <v>2.6707999999999998</v>
      </c>
    </row>
    <row r="1641" spans="1:39" ht="14.25" x14ac:dyDescent="0.2">
      <c r="A1641" s="8"/>
      <c r="B1641" s="8" t="s">
        <v>455</v>
      </c>
      <c r="C1641" s="8" t="s">
        <v>545</v>
      </c>
      <c r="D1641" s="9">
        <v>51</v>
      </c>
      <c r="E1641" s="10" t="s">
        <v>28</v>
      </c>
      <c r="F1641" s="10" t="s">
        <v>456</v>
      </c>
      <c r="G1641" s="10" t="s">
        <v>456</v>
      </c>
      <c r="H1641" s="11">
        <v>0.55800000000000005</v>
      </c>
      <c r="I1641" s="8">
        <v>82</v>
      </c>
      <c r="J1641" s="8">
        <v>38</v>
      </c>
      <c r="K1641" s="8">
        <v>32</v>
      </c>
      <c r="L1641" s="8"/>
      <c r="M1641" s="8">
        <v>12</v>
      </c>
      <c r="N1641" s="9">
        <f t="shared" si="211"/>
        <v>88</v>
      </c>
      <c r="O1641" s="12">
        <f t="shared" si="212"/>
        <v>0.53658536585365857</v>
      </c>
      <c r="P1641" s="9" t="s">
        <v>549</v>
      </c>
      <c r="Q1641" s="8"/>
      <c r="R1641" s="8"/>
      <c r="S1641" s="8"/>
      <c r="T1641" s="8"/>
      <c r="U1641" s="8"/>
      <c r="V1641" s="8"/>
      <c r="W1641" s="11">
        <v>0.55800000000000005</v>
      </c>
      <c r="X1641" s="9">
        <v>48</v>
      </c>
      <c r="Y1641" s="9">
        <v>16</v>
      </c>
      <c r="Z1641" s="9">
        <v>23</v>
      </c>
      <c r="AA1641" s="9"/>
      <c r="AB1641" s="9">
        <v>9</v>
      </c>
      <c r="AC1641" s="9">
        <f t="shared" si="209"/>
        <v>41</v>
      </c>
      <c r="AD1641" s="12">
        <f t="shared" si="210"/>
        <v>0.42708333333333331</v>
      </c>
      <c r="AE1641" s="9" t="s">
        <v>72</v>
      </c>
      <c r="AF1641" s="9"/>
      <c r="AG1641" s="9"/>
      <c r="AH1641" s="9"/>
      <c r="AI1641" s="9"/>
      <c r="AJ1641" s="9"/>
      <c r="AK1641" s="13">
        <f t="shared" si="213"/>
        <v>0.47290416666666668</v>
      </c>
      <c r="AL1641" s="13">
        <f t="shared" si="214"/>
        <v>6.3681199186991888E-2</v>
      </c>
      <c r="AM1641" s="14">
        <f t="shared" si="215"/>
        <v>10.44371666666666</v>
      </c>
    </row>
    <row r="1642" spans="1:39" ht="14.25" x14ac:dyDescent="0.2">
      <c r="A1642" s="8"/>
      <c r="B1642" s="8" t="s">
        <v>530</v>
      </c>
      <c r="C1642" s="8" t="s">
        <v>545</v>
      </c>
      <c r="D1642" s="9">
        <v>47</v>
      </c>
      <c r="E1642" s="10" t="s">
        <v>28</v>
      </c>
      <c r="F1642" s="10" t="s">
        <v>247</v>
      </c>
      <c r="G1642" s="10" t="s">
        <v>247</v>
      </c>
      <c r="H1642" s="11">
        <v>0.55800000000000005</v>
      </c>
      <c r="I1642" s="8">
        <v>82</v>
      </c>
      <c r="J1642" s="8">
        <v>34</v>
      </c>
      <c r="K1642" s="8">
        <v>37</v>
      </c>
      <c r="L1642" s="8"/>
      <c r="M1642" s="8">
        <v>11</v>
      </c>
      <c r="N1642" s="9">
        <f t="shared" si="211"/>
        <v>79</v>
      </c>
      <c r="O1642" s="12">
        <f t="shared" si="212"/>
        <v>0.48170731707317072</v>
      </c>
      <c r="P1642" s="9" t="s">
        <v>547</v>
      </c>
      <c r="Q1642" s="8"/>
      <c r="R1642" s="8"/>
      <c r="S1642" s="8"/>
      <c r="T1642" s="8"/>
      <c r="U1642" s="8"/>
      <c r="V1642" s="8"/>
      <c r="W1642" s="11">
        <v>0.55800000000000005</v>
      </c>
      <c r="X1642" s="9">
        <v>48</v>
      </c>
      <c r="Y1642" s="9">
        <v>24</v>
      </c>
      <c r="Z1642" s="9">
        <v>17</v>
      </c>
      <c r="AA1642" s="9"/>
      <c r="AB1642" s="9">
        <v>7</v>
      </c>
      <c r="AC1642" s="9">
        <f t="shared" si="209"/>
        <v>55</v>
      </c>
      <c r="AD1642" s="12">
        <f t="shared" si="210"/>
        <v>0.57291666666666663</v>
      </c>
      <c r="AE1642" s="9" t="s">
        <v>39</v>
      </c>
      <c r="AF1642" s="9">
        <v>6</v>
      </c>
      <c r="AG1642" s="9">
        <v>2</v>
      </c>
      <c r="AH1642" s="9">
        <v>4</v>
      </c>
      <c r="AI1642" s="9"/>
      <c r="AJ1642" s="16">
        <f>AG1642/AF1642</f>
        <v>0.33333333333333331</v>
      </c>
      <c r="AK1642" s="13">
        <f t="shared" si="213"/>
        <v>0.56769583333333329</v>
      </c>
      <c r="AL1642" s="13">
        <f t="shared" si="214"/>
        <v>-8.5988516260162573E-2</v>
      </c>
      <c r="AM1642" s="14">
        <f t="shared" si="215"/>
        <v>-14.10211666666666</v>
      </c>
    </row>
    <row r="1643" spans="1:39" x14ac:dyDescent="0.2">
      <c r="A1643" s="8"/>
      <c r="B1643" s="8" t="s">
        <v>446</v>
      </c>
      <c r="C1643" s="8" t="s">
        <v>545</v>
      </c>
      <c r="D1643" s="9">
        <v>52</v>
      </c>
      <c r="E1643" s="10" t="s">
        <v>28</v>
      </c>
      <c r="F1643" s="10" t="s">
        <v>92</v>
      </c>
      <c r="G1643" s="10" t="s">
        <v>92</v>
      </c>
      <c r="H1643" s="11">
        <v>0.55800000000000005</v>
      </c>
      <c r="I1643" s="8">
        <v>82</v>
      </c>
      <c r="J1643" s="8">
        <v>45</v>
      </c>
      <c r="K1643" s="8">
        <v>31</v>
      </c>
      <c r="L1643" s="8"/>
      <c r="M1643" s="8">
        <v>6</v>
      </c>
      <c r="N1643" s="9">
        <f t="shared" si="211"/>
        <v>96</v>
      </c>
      <c r="O1643" s="12">
        <f t="shared" si="212"/>
        <v>0.58536585365853655</v>
      </c>
      <c r="P1643" s="9" t="s">
        <v>43</v>
      </c>
      <c r="Q1643" s="8" t="s">
        <v>546</v>
      </c>
      <c r="R1643" s="8"/>
      <c r="S1643" s="8"/>
      <c r="T1643" s="8"/>
      <c r="U1643" s="8"/>
      <c r="V1643" s="8"/>
      <c r="W1643" s="11">
        <v>0.55800000000000005</v>
      </c>
      <c r="X1643" s="9">
        <v>48</v>
      </c>
      <c r="Y1643" s="9">
        <v>26</v>
      </c>
      <c r="Z1643" s="9">
        <v>18</v>
      </c>
      <c r="AA1643" s="9"/>
      <c r="AB1643" s="9">
        <v>4</v>
      </c>
      <c r="AC1643" s="9">
        <f t="shared" si="209"/>
        <v>56</v>
      </c>
      <c r="AD1643" s="12">
        <f t="shared" si="210"/>
        <v>0.58333333333333337</v>
      </c>
      <c r="AE1643" s="9" t="s">
        <v>43</v>
      </c>
      <c r="AF1643" s="9">
        <v>12</v>
      </c>
      <c r="AG1643" s="9">
        <v>5</v>
      </c>
      <c r="AH1643" s="9">
        <v>7</v>
      </c>
      <c r="AI1643" s="9"/>
      <c r="AJ1643" s="16">
        <f>AG1643/AF1643</f>
        <v>0.41666666666666669</v>
      </c>
      <c r="AK1643" s="13">
        <f t="shared" si="213"/>
        <v>0.57446666666666668</v>
      </c>
      <c r="AL1643" s="13">
        <f t="shared" si="214"/>
        <v>1.0899186991869869E-2</v>
      </c>
      <c r="AM1643" s="14">
        <f t="shared" si="215"/>
        <v>1.7874666666666599</v>
      </c>
    </row>
    <row r="1644" spans="1:39" x14ac:dyDescent="0.2">
      <c r="A1644" s="8"/>
      <c r="B1644" s="8" t="s">
        <v>538</v>
      </c>
      <c r="C1644" s="8" t="s">
        <v>545</v>
      </c>
      <c r="D1644" s="9">
        <v>55</v>
      </c>
      <c r="E1644" s="10" t="s">
        <v>28</v>
      </c>
      <c r="F1644" s="10" t="s">
        <v>409</v>
      </c>
      <c r="G1644" s="10" t="s">
        <v>409</v>
      </c>
      <c r="H1644" s="11">
        <v>0.55800000000000005</v>
      </c>
      <c r="I1644" s="8">
        <v>82</v>
      </c>
      <c r="J1644" s="8">
        <v>37</v>
      </c>
      <c r="K1644" s="8">
        <v>31</v>
      </c>
      <c r="L1644" s="8"/>
      <c r="M1644" s="8">
        <v>14</v>
      </c>
      <c r="N1644" s="9">
        <f t="shared" si="211"/>
        <v>88</v>
      </c>
      <c r="O1644" s="12">
        <f t="shared" si="212"/>
        <v>0.53658536585365857</v>
      </c>
      <c r="P1644" s="9" t="s">
        <v>72</v>
      </c>
      <c r="Q1644" s="8"/>
      <c r="R1644" s="8"/>
      <c r="S1644" s="8"/>
      <c r="T1644" s="8"/>
      <c r="U1644" s="8"/>
      <c r="V1644" s="8"/>
      <c r="W1644" s="11">
        <v>0.55800000000000005</v>
      </c>
      <c r="X1644" s="9">
        <v>48</v>
      </c>
      <c r="Y1644" s="9">
        <v>25</v>
      </c>
      <c r="Z1644" s="9">
        <v>17</v>
      </c>
      <c r="AA1644" s="9"/>
      <c r="AB1644" s="9">
        <v>6</v>
      </c>
      <c r="AC1644" s="9">
        <f t="shared" si="209"/>
        <v>56</v>
      </c>
      <c r="AD1644" s="12">
        <f t="shared" si="210"/>
        <v>0.58333333333333337</v>
      </c>
      <c r="AE1644" s="9" t="s">
        <v>35</v>
      </c>
      <c r="AF1644" s="9">
        <v>10</v>
      </c>
      <c r="AG1644" s="9">
        <v>5</v>
      </c>
      <c r="AH1644" s="9">
        <v>5</v>
      </c>
      <c r="AI1644" s="9"/>
      <c r="AJ1644" s="16">
        <f>AG1644/AF1644</f>
        <v>0.5</v>
      </c>
      <c r="AK1644" s="13">
        <f t="shared" si="213"/>
        <v>0.57446666666666668</v>
      </c>
      <c r="AL1644" s="13">
        <f t="shared" si="214"/>
        <v>-3.7881300813008112E-2</v>
      </c>
      <c r="AM1644" s="14">
        <f t="shared" si="215"/>
        <v>-6.2125333333333401</v>
      </c>
    </row>
    <row r="1645" spans="1:39" x14ac:dyDescent="0.2">
      <c r="A1645" s="8"/>
      <c r="B1645" s="8" t="s">
        <v>553</v>
      </c>
      <c r="C1645" s="8" t="s">
        <v>545</v>
      </c>
      <c r="D1645" s="9">
        <v>48</v>
      </c>
      <c r="E1645" s="10" t="s">
        <v>28</v>
      </c>
      <c r="F1645" s="10" t="s">
        <v>207</v>
      </c>
      <c r="G1645" s="10" t="s">
        <v>207</v>
      </c>
      <c r="H1645" s="11">
        <v>0.55800000000000005</v>
      </c>
      <c r="I1645" s="8">
        <v>79</v>
      </c>
      <c r="J1645" s="8">
        <v>42</v>
      </c>
      <c r="K1645" s="8">
        <v>27</v>
      </c>
      <c r="L1645" s="8"/>
      <c r="M1645" s="8">
        <v>10</v>
      </c>
      <c r="N1645" s="9">
        <f t="shared" si="211"/>
        <v>94</v>
      </c>
      <c r="O1645" s="12">
        <f t="shared" si="212"/>
        <v>0.59493670886075944</v>
      </c>
      <c r="P1645" s="9" t="s">
        <v>39</v>
      </c>
      <c r="Q1645" s="8" t="s">
        <v>546</v>
      </c>
      <c r="R1645" s="8"/>
      <c r="S1645" s="8"/>
      <c r="T1645" s="8"/>
      <c r="U1645" s="8"/>
      <c r="V1645" s="8"/>
      <c r="W1645" s="11">
        <v>0.55800000000000005</v>
      </c>
      <c r="X1645" s="9">
        <v>48</v>
      </c>
      <c r="Y1645" s="9">
        <v>23</v>
      </c>
      <c r="Z1645" s="9">
        <v>22</v>
      </c>
      <c r="AA1645" s="9"/>
      <c r="AB1645" s="9">
        <v>3</v>
      </c>
      <c r="AC1645" s="9">
        <f t="shared" si="209"/>
        <v>49</v>
      </c>
      <c r="AD1645" s="12">
        <f t="shared" si="210"/>
        <v>0.51041666666666663</v>
      </c>
      <c r="AE1645" s="9" t="s">
        <v>35</v>
      </c>
      <c r="AF1645" s="9"/>
      <c r="AG1645" s="9"/>
      <c r="AH1645" s="9"/>
      <c r="AI1645" s="9"/>
      <c r="AJ1645" s="16"/>
      <c r="AK1645" s="13">
        <f t="shared" si="213"/>
        <v>0.52707083333333338</v>
      </c>
      <c r="AL1645" s="13">
        <f t="shared" si="214"/>
        <v>6.7865875527426067E-2</v>
      </c>
      <c r="AM1645" s="14">
        <f t="shared" si="215"/>
        <v>10.722808333333333</v>
      </c>
    </row>
    <row r="1646" spans="1:39" x14ac:dyDescent="0.2">
      <c r="A1646" s="8"/>
      <c r="B1646" s="8" t="s">
        <v>479</v>
      </c>
      <c r="C1646" s="8" t="s">
        <v>545</v>
      </c>
      <c r="D1646" s="9">
        <v>49</v>
      </c>
      <c r="E1646" s="10" t="s">
        <v>28</v>
      </c>
      <c r="F1646" s="10" t="s">
        <v>207</v>
      </c>
      <c r="G1646" s="10" t="s">
        <v>207</v>
      </c>
      <c r="H1646" s="11">
        <v>0.55800000000000005</v>
      </c>
      <c r="I1646" s="8">
        <v>3</v>
      </c>
      <c r="J1646" s="8">
        <v>0</v>
      </c>
      <c r="K1646" s="8">
        <v>3</v>
      </c>
      <c r="L1646" s="8"/>
      <c r="M1646" s="8">
        <v>0</v>
      </c>
      <c r="N1646" s="9">
        <f t="shared" si="211"/>
        <v>0</v>
      </c>
      <c r="O1646" s="12">
        <f t="shared" si="212"/>
        <v>0</v>
      </c>
      <c r="P1646" s="9"/>
      <c r="Q1646" s="8"/>
      <c r="R1646" s="8"/>
      <c r="S1646" s="8"/>
      <c r="T1646" s="8"/>
      <c r="U1646" s="8"/>
      <c r="V1646" s="8"/>
      <c r="W1646" s="11">
        <v>0.55800000000000005</v>
      </c>
      <c r="X1646" s="9">
        <v>48</v>
      </c>
      <c r="Y1646" s="9">
        <v>23</v>
      </c>
      <c r="Z1646" s="9">
        <v>22</v>
      </c>
      <c r="AA1646" s="9"/>
      <c r="AB1646" s="9">
        <v>3</v>
      </c>
      <c r="AC1646" s="9">
        <f t="shared" si="209"/>
        <v>49</v>
      </c>
      <c r="AD1646" s="12">
        <f t="shared" si="210"/>
        <v>0.51041666666666663</v>
      </c>
      <c r="AE1646" s="9" t="s">
        <v>35</v>
      </c>
      <c r="AF1646" s="9"/>
      <c r="AG1646" s="9"/>
      <c r="AH1646" s="9"/>
      <c r="AI1646" s="9"/>
      <c r="AJ1646" s="9"/>
      <c r="AK1646" s="13">
        <f t="shared" si="213"/>
        <v>0.52707083333333338</v>
      </c>
      <c r="AL1646" s="13">
        <f t="shared" si="214"/>
        <v>-0.52707083333333338</v>
      </c>
      <c r="AM1646" s="14">
        <f t="shared" si="215"/>
        <v>-3.1624250000000003</v>
      </c>
    </row>
    <row r="1647" spans="1:39" x14ac:dyDescent="0.2">
      <c r="A1647" s="8"/>
      <c r="B1647" s="8" t="s">
        <v>485</v>
      </c>
      <c r="C1647" s="8" t="s">
        <v>545</v>
      </c>
      <c r="D1647" s="9">
        <v>52</v>
      </c>
      <c r="E1647" s="10" t="s">
        <v>28</v>
      </c>
      <c r="F1647" s="10" t="s">
        <v>313</v>
      </c>
      <c r="G1647" s="10" t="s">
        <v>313</v>
      </c>
      <c r="H1647" s="11">
        <v>0.55800000000000005</v>
      </c>
      <c r="I1647" s="8">
        <v>82</v>
      </c>
      <c r="J1647" s="8">
        <v>37</v>
      </c>
      <c r="K1647" s="8">
        <v>30</v>
      </c>
      <c r="L1647" s="8"/>
      <c r="M1647" s="8">
        <v>15</v>
      </c>
      <c r="N1647" s="9">
        <f t="shared" si="211"/>
        <v>89</v>
      </c>
      <c r="O1647" s="12">
        <f t="shared" si="212"/>
        <v>0.54268292682926833</v>
      </c>
      <c r="P1647" s="9" t="s">
        <v>35</v>
      </c>
      <c r="Q1647" s="8"/>
      <c r="R1647" s="8"/>
      <c r="S1647" s="8"/>
      <c r="T1647" s="8"/>
      <c r="U1647" s="8"/>
      <c r="V1647" s="8"/>
      <c r="W1647" s="11">
        <v>0.55800000000000005</v>
      </c>
      <c r="X1647" s="9">
        <v>48</v>
      </c>
      <c r="Y1647" s="9">
        <v>21</v>
      </c>
      <c r="Z1647" s="9">
        <v>18</v>
      </c>
      <c r="AA1647" s="9"/>
      <c r="AB1647" s="9">
        <v>9</v>
      </c>
      <c r="AC1647" s="9">
        <f t="shared" si="209"/>
        <v>51</v>
      </c>
      <c r="AD1647" s="12">
        <f t="shared" si="210"/>
        <v>0.53125</v>
      </c>
      <c r="AE1647" s="9" t="s">
        <v>35</v>
      </c>
      <c r="AF1647" s="9"/>
      <c r="AG1647" s="9"/>
      <c r="AH1647" s="9"/>
      <c r="AI1647" s="9"/>
      <c r="AJ1647" s="9"/>
      <c r="AK1647" s="13">
        <f t="shared" si="213"/>
        <v>0.54061250000000005</v>
      </c>
      <c r="AL1647" s="13">
        <f t="shared" si="214"/>
        <v>2.0704268292682793E-3</v>
      </c>
      <c r="AM1647" s="14">
        <f t="shared" si="215"/>
        <v>0.33954999999998847</v>
      </c>
    </row>
    <row r="1648" spans="1:39" x14ac:dyDescent="0.2">
      <c r="A1648" s="8"/>
      <c r="B1648" s="8" t="s">
        <v>519</v>
      </c>
      <c r="C1648" s="8" t="s">
        <v>545</v>
      </c>
      <c r="D1648" s="9">
        <v>43</v>
      </c>
      <c r="E1648" s="10" t="s">
        <v>28</v>
      </c>
      <c r="F1648" s="10" t="s">
        <v>208</v>
      </c>
      <c r="G1648" s="10" t="s">
        <v>208</v>
      </c>
      <c r="H1648" s="11">
        <v>0.55800000000000005</v>
      </c>
      <c r="I1648" s="8">
        <v>82</v>
      </c>
      <c r="J1648" s="8">
        <v>51</v>
      </c>
      <c r="K1648" s="8">
        <v>24</v>
      </c>
      <c r="L1648" s="8"/>
      <c r="M1648" s="8">
        <v>7</v>
      </c>
      <c r="N1648" s="9">
        <f t="shared" si="211"/>
        <v>109</v>
      </c>
      <c r="O1648" s="12">
        <f t="shared" si="212"/>
        <v>0.66463414634146345</v>
      </c>
      <c r="P1648" s="9" t="s">
        <v>30</v>
      </c>
      <c r="Q1648" s="8" t="s">
        <v>546</v>
      </c>
      <c r="R1648" s="8"/>
      <c r="S1648" s="8"/>
      <c r="T1648" s="8"/>
      <c r="U1648" s="8"/>
      <c r="V1648" s="8"/>
      <c r="W1648" s="11">
        <v>0.55800000000000005</v>
      </c>
      <c r="X1648" s="9">
        <v>48</v>
      </c>
      <c r="Y1648" s="9">
        <v>36</v>
      </c>
      <c r="Z1648" s="9">
        <v>12</v>
      </c>
      <c r="AA1648" s="9"/>
      <c r="AB1648" s="9">
        <v>0</v>
      </c>
      <c r="AC1648" s="9">
        <f t="shared" si="209"/>
        <v>72</v>
      </c>
      <c r="AD1648" s="12">
        <f t="shared" si="210"/>
        <v>0.75</v>
      </c>
      <c r="AE1648" s="9" t="s">
        <v>30</v>
      </c>
      <c r="AF1648" s="9">
        <v>15</v>
      </c>
      <c r="AG1648" s="9">
        <v>8</v>
      </c>
      <c r="AH1648" s="9">
        <v>7</v>
      </c>
      <c r="AI1648" s="9"/>
      <c r="AJ1648" s="16">
        <f>AG1648/AF1648</f>
        <v>0.53333333333333333</v>
      </c>
      <c r="AK1648" s="13">
        <f t="shared" si="213"/>
        <v>0.68280000000000007</v>
      </c>
      <c r="AL1648" s="13">
        <f t="shared" si="214"/>
        <v>-1.8165853658536624E-2</v>
      </c>
      <c r="AM1648" s="14">
        <f t="shared" si="215"/>
        <v>-2.9792000000000058</v>
      </c>
    </row>
    <row r="1649" spans="1:39" x14ac:dyDescent="0.2">
      <c r="A1649" s="8"/>
      <c r="B1649" s="8" t="s">
        <v>520</v>
      </c>
      <c r="C1649" s="8" t="s">
        <v>545</v>
      </c>
      <c r="D1649" s="9">
        <v>46</v>
      </c>
      <c r="E1649" s="10" t="s">
        <v>28</v>
      </c>
      <c r="F1649" s="10" t="s">
        <v>402</v>
      </c>
      <c r="G1649" s="10" t="s">
        <v>402</v>
      </c>
      <c r="H1649" s="11">
        <v>0.55800000000000005</v>
      </c>
      <c r="I1649" s="8">
        <v>82</v>
      </c>
      <c r="J1649" s="8">
        <v>51</v>
      </c>
      <c r="K1649" s="8">
        <v>22</v>
      </c>
      <c r="L1649" s="8"/>
      <c r="M1649" s="8">
        <v>9</v>
      </c>
      <c r="N1649" s="9">
        <f t="shared" si="211"/>
        <v>111</v>
      </c>
      <c r="O1649" s="12">
        <f t="shared" si="212"/>
        <v>0.67682926829268297</v>
      </c>
      <c r="P1649" s="9" t="s">
        <v>43</v>
      </c>
      <c r="Q1649" s="8" t="s">
        <v>546</v>
      </c>
      <c r="R1649" s="8"/>
      <c r="S1649" s="8"/>
      <c r="T1649" s="8"/>
      <c r="U1649" s="8"/>
      <c r="V1649" s="8"/>
      <c r="W1649" s="11">
        <v>0.55800000000000005</v>
      </c>
      <c r="X1649" s="9">
        <v>48</v>
      </c>
      <c r="Y1649" s="9">
        <v>25</v>
      </c>
      <c r="Z1649" s="9">
        <v>16</v>
      </c>
      <c r="AA1649" s="9"/>
      <c r="AB1649" s="9">
        <v>7</v>
      </c>
      <c r="AC1649" s="9">
        <f t="shared" si="209"/>
        <v>57</v>
      </c>
      <c r="AD1649" s="12">
        <f t="shared" si="210"/>
        <v>0.59375</v>
      </c>
      <c r="AE1649" s="9" t="s">
        <v>39</v>
      </c>
      <c r="AF1649" s="9">
        <v>11</v>
      </c>
      <c r="AG1649" s="9">
        <v>7</v>
      </c>
      <c r="AH1649" s="9">
        <v>4</v>
      </c>
      <c r="AI1649" s="9"/>
      <c r="AJ1649" s="16">
        <f>AG1649/AF1649</f>
        <v>0.63636363636363635</v>
      </c>
      <c r="AK1649" s="13">
        <f t="shared" si="213"/>
        <v>0.58123750000000007</v>
      </c>
      <c r="AL1649" s="13">
        <f t="shared" si="214"/>
        <v>9.5591768292682899E-2</v>
      </c>
      <c r="AM1649" s="14">
        <f t="shared" si="215"/>
        <v>15.677049999999994</v>
      </c>
    </row>
    <row r="1650" spans="1:39" x14ac:dyDescent="0.2">
      <c r="A1650" s="8"/>
      <c r="B1650" s="8" t="s">
        <v>429</v>
      </c>
      <c r="C1650" s="8" t="s">
        <v>545</v>
      </c>
      <c r="D1650" s="9"/>
      <c r="E1650" s="10" t="s">
        <v>28</v>
      </c>
      <c r="F1650" s="10" t="s">
        <v>209</v>
      </c>
      <c r="G1650" s="10" t="s">
        <v>209</v>
      </c>
      <c r="H1650" s="11">
        <v>0.55800000000000005</v>
      </c>
      <c r="I1650" s="8">
        <v>82</v>
      </c>
      <c r="J1650" s="8">
        <v>52</v>
      </c>
      <c r="K1650" s="8">
        <v>23</v>
      </c>
      <c r="L1650" s="8"/>
      <c r="M1650" s="8">
        <v>7</v>
      </c>
      <c r="N1650" s="9">
        <f t="shared" si="211"/>
        <v>111</v>
      </c>
      <c r="O1650" s="12">
        <f t="shared" si="212"/>
        <v>0.67682926829268297</v>
      </c>
      <c r="P1650" s="9" t="s">
        <v>43</v>
      </c>
      <c r="Q1650" s="8" t="s">
        <v>546</v>
      </c>
      <c r="R1650" s="8"/>
      <c r="S1650" s="8"/>
      <c r="T1650" s="8"/>
      <c r="U1650" s="8"/>
      <c r="V1650" s="8"/>
      <c r="W1650" s="11">
        <v>0.55800000000000005</v>
      </c>
      <c r="X1650" s="9">
        <v>48</v>
      </c>
      <c r="Y1650" s="9">
        <v>29</v>
      </c>
      <c r="Z1650" s="9">
        <v>17</v>
      </c>
      <c r="AA1650" s="9"/>
      <c r="AB1650" s="9">
        <v>2</v>
      </c>
      <c r="AC1650" s="9">
        <f t="shared" si="209"/>
        <v>60</v>
      </c>
      <c r="AD1650" s="12">
        <f t="shared" si="210"/>
        <v>0.625</v>
      </c>
      <c r="AE1650" s="9" t="s">
        <v>43</v>
      </c>
      <c r="AF1650" s="9">
        <v>6</v>
      </c>
      <c r="AG1650" s="9">
        <v>2</v>
      </c>
      <c r="AH1650" s="9">
        <v>4</v>
      </c>
      <c r="AI1650" s="9"/>
      <c r="AJ1650" s="16">
        <f>AG1650/AF1650</f>
        <v>0.33333333333333331</v>
      </c>
      <c r="AK1650" s="13">
        <f t="shared" si="213"/>
        <v>0.60155000000000003</v>
      </c>
      <c r="AL1650" s="13">
        <f t="shared" si="214"/>
        <v>7.5279268292682944E-2</v>
      </c>
      <c r="AM1650" s="14">
        <f t="shared" si="215"/>
        <v>12.345799999999997</v>
      </c>
    </row>
    <row r="1651" spans="1:39" x14ac:dyDescent="0.2">
      <c r="A1651" s="8"/>
      <c r="B1651" s="8" t="s">
        <v>543</v>
      </c>
      <c r="C1651" s="8" t="s">
        <v>545</v>
      </c>
      <c r="D1651" s="9">
        <v>42</v>
      </c>
      <c r="E1651" s="10" t="s">
        <v>28</v>
      </c>
      <c r="F1651" s="10" t="s">
        <v>411</v>
      </c>
      <c r="G1651" s="10" t="s">
        <v>411</v>
      </c>
      <c r="H1651" s="11">
        <v>0.55800000000000005</v>
      </c>
      <c r="I1651" s="8">
        <v>82</v>
      </c>
      <c r="J1651" s="8">
        <v>46</v>
      </c>
      <c r="K1651" s="8">
        <v>27</v>
      </c>
      <c r="L1651" s="8"/>
      <c r="M1651" s="8">
        <v>9</v>
      </c>
      <c r="N1651" s="9">
        <f t="shared" si="211"/>
        <v>101</v>
      </c>
      <c r="O1651" s="12">
        <f t="shared" si="212"/>
        <v>0.61585365853658536</v>
      </c>
      <c r="P1651" s="9" t="s">
        <v>43</v>
      </c>
      <c r="Q1651" s="8" t="s">
        <v>546</v>
      </c>
      <c r="R1651" s="8"/>
      <c r="S1651" s="8"/>
      <c r="T1651" s="8"/>
      <c r="U1651" s="8"/>
      <c r="V1651" s="8"/>
      <c r="W1651" s="11">
        <v>0.55800000000000005</v>
      </c>
      <c r="X1651" s="9">
        <v>48</v>
      </c>
      <c r="Y1651" s="9">
        <v>18</v>
      </c>
      <c r="Z1651" s="9">
        <v>26</v>
      </c>
      <c r="AA1651" s="9"/>
      <c r="AB1651" s="9">
        <v>4</v>
      </c>
      <c r="AC1651" s="9">
        <f t="shared" si="209"/>
        <v>40</v>
      </c>
      <c r="AD1651" s="12">
        <f t="shared" si="210"/>
        <v>0.41666666666666669</v>
      </c>
      <c r="AE1651" s="9" t="s">
        <v>35</v>
      </c>
      <c r="AF1651" s="9"/>
      <c r="AG1651" s="9"/>
      <c r="AH1651" s="9"/>
      <c r="AI1651" s="9"/>
      <c r="AJ1651" s="9"/>
      <c r="AK1651" s="13">
        <f t="shared" si="213"/>
        <v>0.46613333333333334</v>
      </c>
      <c r="AL1651" s="13">
        <f t="shared" si="214"/>
        <v>0.14972032520325201</v>
      </c>
      <c r="AM1651" s="14">
        <f t="shared" si="215"/>
        <v>24.554133333333326</v>
      </c>
    </row>
    <row r="1652" spans="1:39" ht="14.25" x14ac:dyDescent="0.2">
      <c r="A1652" s="8"/>
      <c r="B1652" s="8" t="s">
        <v>501</v>
      </c>
      <c r="C1652" s="8" t="s">
        <v>545</v>
      </c>
      <c r="D1652" s="9">
        <v>57</v>
      </c>
      <c r="E1652" s="10" t="s">
        <v>28</v>
      </c>
      <c r="F1652" s="10" t="s">
        <v>41</v>
      </c>
      <c r="G1652" s="10" t="s">
        <v>41</v>
      </c>
      <c r="H1652" s="11">
        <v>0.55800000000000005</v>
      </c>
      <c r="I1652" s="8">
        <v>82</v>
      </c>
      <c r="J1652" s="8">
        <v>38</v>
      </c>
      <c r="K1652" s="8">
        <v>36</v>
      </c>
      <c r="L1652" s="8"/>
      <c r="M1652" s="8">
        <v>8</v>
      </c>
      <c r="N1652" s="9">
        <f t="shared" si="211"/>
        <v>84</v>
      </c>
      <c r="O1652" s="12">
        <f t="shared" si="212"/>
        <v>0.51219512195121952</v>
      </c>
      <c r="P1652" s="9" t="s">
        <v>549</v>
      </c>
      <c r="Q1652" s="8"/>
      <c r="R1652" s="8"/>
      <c r="S1652" s="8"/>
      <c r="T1652" s="8"/>
      <c r="U1652" s="8"/>
      <c r="V1652" s="8"/>
      <c r="W1652" s="11">
        <v>0.55800000000000005</v>
      </c>
      <c r="X1652" s="9">
        <v>48</v>
      </c>
      <c r="Y1652" s="9">
        <v>26</v>
      </c>
      <c r="Z1652" s="9">
        <v>17</v>
      </c>
      <c r="AA1652" s="9"/>
      <c r="AB1652" s="9">
        <v>5</v>
      </c>
      <c r="AC1652" s="9">
        <f t="shared" si="209"/>
        <v>57</v>
      </c>
      <c r="AD1652" s="12">
        <f t="shared" si="210"/>
        <v>0.59375</v>
      </c>
      <c r="AE1652" s="9" t="s">
        <v>39</v>
      </c>
      <c r="AF1652" s="9">
        <v>7</v>
      </c>
      <c r="AG1652" s="9">
        <v>3</v>
      </c>
      <c r="AH1652" s="9">
        <v>4</v>
      </c>
      <c r="AI1652" s="9"/>
      <c r="AJ1652" s="16">
        <f>AG1652/AF1652</f>
        <v>0.42857142857142855</v>
      </c>
      <c r="AK1652" s="13">
        <f t="shared" si="213"/>
        <v>0.58123750000000007</v>
      </c>
      <c r="AL1652" s="13">
        <f t="shared" si="214"/>
        <v>-6.9042378048780551E-2</v>
      </c>
      <c r="AM1652" s="14">
        <f t="shared" si="215"/>
        <v>-11.322950000000006</v>
      </c>
    </row>
    <row r="1653" spans="1:39" x14ac:dyDescent="0.2">
      <c r="A1653" s="8"/>
      <c r="B1653" s="8" t="s">
        <v>464</v>
      </c>
      <c r="C1653" s="8" t="s">
        <v>545</v>
      </c>
      <c r="D1653" s="9">
        <v>55</v>
      </c>
      <c r="E1653" s="10" t="s">
        <v>28</v>
      </c>
      <c r="F1653" s="10" t="s">
        <v>233</v>
      </c>
      <c r="G1653" s="10" t="s">
        <v>233</v>
      </c>
      <c r="H1653" s="11">
        <v>0.55800000000000005</v>
      </c>
      <c r="I1653" s="8">
        <v>82</v>
      </c>
      <c r="J1653" s="8">
        <v>36</v>
      </c>
      <c r="K1653" s="8">
        <v>35</v>
      </c>
      <c r="L1653" s="8"/>
      <c r="M1653" s="8">
        <v>11</v>
      </c>
      <c r="N1653" s="9">
        <f t="shared" si="211"/>
        <v>83</v>
      </c>
      <c r="O1653" s="12">
        <f t="shared" si="212"/>
        <v>0.50609756097560976</v>
      </c>
      <c r="P1653" s="9" t="s">
        <v>72</v>
      </c>
      <c r="Q1653" s="8"/>
      <c r="R1653" s="8"/>
      <c r="S1653" s="8"/>
      <c r="T1653" s="8"/>
      <c r="U1653" s="8"/>
      <c r="V1653" s="8"/>
      <c r="W1653" s="11">
        <v>0.55800000000000005</v>
      </c>
      <c r="X1653" s="9">
        <v>48</v>
      </c>
      <c r="Y1653" s="9">
        <v>26</v>
      </c>
      <c r="Z1653" s="9">
        <v>15</v>
      </c>
      <c r="AA1653" s="9"/>
      <c r="AB1653" s="9">
        <v>7</v>
      </c>
      <c r="AC1653" s="9">
        <f t="shared" si="209"/>
        <v>59</v>
      </c>
      <c r="AD1653" s="12">
        <f t="shared" si="210"/>
        <v>0.61458333333333337</v>
      </c>
      <c r="AE1653" s="9" t="s">
        <v>30</v>
      </c>
      <c r="AF1653" s="9">
        <v>4</v>
      </c>
      <c r="AG1653" s="9">
        <v>0</v>
      </c>
      <c r="AH1653" s="9">
        <v>4</v>
      </c>
      <c r="AI1653" s="9"/>
      <c r="AJ1653" s="16">
        <f>AG1653/AF1653</f>
        <v>0</v>
      </c>
      <c r="AK1653" s="13">
        <f t="shared" si="213"/>
        <v>0.59477916666666675</v>
      </c>
      <c r="AL1653" s="13">
        <f t="shared" si="214"/>
        <v>-8.8681605691056986E-2</v>
      </c>
      <c r="AM1653" s="14">
        <f t="shared" si="215"/>
        <v>-14.543783333333351</v>
      </c>
    </row>
    <row r="1654" spans="1:39" x14ac:dyDescent="0.2">
      <c r="A1654" s="8"/>
      <c r="B1654" s="8" t="s">
        <v>523</v>
      </c>
      <c r="C1654" s="8" t="s">
        <v>545</v>
      </c>
      <c r="D1654" s="9">
        <v>58</v>
      </c>
      <c r="E1654" s="10" t="s">
        <v>28</v>
      </c>
      <c r="F1654" s="10" t="s">
        <v>460</v>
      </c>
      <c r="G1654" s="10" t="s">
        <v>460</v>
      </c>
      <c r="H1654" s="11">
        <v>0.55800000000000005</v>
      </c>
      <c r="I1654" s="8">
        <v>47</v>
      </c>
      <c r="J1654" s="8">
        <v>19</v>
      </c>
      <c r="K1654" s="8">
        <v>23</v>
      </c>
      <c r="L1654" s="8"/>
      <c r="M1654" s="8">
        <v>5</v>
      </c>
      <c r="N1654" s="9">
        <f t="shared" si="211"/>
        <v>43</v>
      </c>
      <c r="O1654" s="12">
        <f t="shared" si="212"/>
        <v>0.45744680851063829</v>
      </c>
      <c r="P1654" s="9"/>
      <c r="Q1654" s="8"/>
      <c r="R1654" s="8"/>
      <c r="S1654" s="8"/>
      <c r="T1654" s="8"/>
      <c r="U1654" s="8"/>
      <c r="V1654" s="8"/>
      <c r="W1654" s="11">
        <v>0.55800000000000005</v>
      </c>
      <c r="X1654" s="9">
        <v>48</v>
      </c>
      <c r="Y1654" s="9">
        <v>24</v>
      </c>
      <c r="Z1654" s="9">
        <v>21</v>
      </c>
      <c r="AA1654" s="9"/>
      <c r="AB1654" s="9">
        <v>3</v>
      </c>
      <c r="AC1654" s="9">
        <f t="shared" si="209"/>
        <v>51</v>
      </c>
      <c r="AD1654" s="12">
        <f t="shared" si="210"/>
        <v>0.53125</v>
      </c>
      <c r="AE1654" s="9" t="s">
        <v>43</v>
      </c>
      <c r="AF1654" s="9"/>
      <c r="AG1654" s="9"/>
      <c r="AH1654" s="9"/>
      <c r="AI1654" s="9"/>
      <c r="AJ1654" s="9"/>
      <c r="AK1654" s="13">
        <f t="shared" si="213"/>
        <v>0.54061250000000005</v>
      </c>
      <c r="AL1654" s="13">
        <f t="shared" si="214"/>
        <v>-8.3165691489361759E-2</v>
      </c>
      <c r="AM1654" s="14">
        <f t="shared" si="215"/>
        <v>-7.817575000000005</v>
      </c>
    </row>
    <row r="1655" spans="1:39" ht="14.25" x14ac:dyDescent="0.2">
      <c r="A1655" s="8"/>
      <c r="B1655" s="8" t="s">
        <v>432</v>
      </c>
      <c r="C1655" s="8" t="s">
        <v>545</v>
      </c>
      <c r="D1655" s="9">
        <v>47</v>
      </c>
      <c r="E1655" s="10" t="s">
        <v>28</v>
      </c>
      <c r="F1655" s="10" t="s">
        <v>460</v>
      </c>
      <c r="G1655" s="10" t="s">
        <v>460</v>
      </c>
      <c r="H1655" s="11">
        <v>0.55800000000000005</v>
      </c>
      <c r="I1655" s="8">
        <v>35</v>
      </c>
      <c r="J1655" s="8">
        <v>18</v>
      </c>
      <c r="K1655" s="8">
        <v>12</v>
      </c>
      <c r="L1655" s="8"/>
      <c r="M1655" s="8">
        <v>5</v>
      </c>
      <c r="N1655" s="9">
        <f t="shared" si="211"/>
        <v>41</v>
      </c>
      <c r="O1655" s="12">
        <f t="shared" si="212"/>
        <v>0.58571428571428574</v>
      </c>
      <c r="P1655" s="9" t="s">
        <v>548</v>
      </c>
      <c r="Q1655" s="8"/>
      <c r="R1655" s="8"/>
      <c r="S1655" s="8"/>
      <c r="T1655" s="8"/>
      <c r="U1655" s="8"/>
      <c r="V1655" s="8"/>
      <c r="W1655" s="11">
        <v>0.55800000000000005</v>
      </c>
      <c r="X1655" s="9">
        <v>48</v>
      </c>
      <c r="Y1655" s="9">
        <v>24</v>
      </c>
      <c r="Z1655" s="9">
        <v>21</v>
      </c>
      <c r="AA1655" s="9"/>
      <c r="AB1655" s="9">
        <v>3</v>
      </c>
      <c r="AC1655" s="9">
        <f t="shared" si="209"/>
        <v>51</v>
      </c>
      <c r="AD1655" s="12">
        <f t="shared" si="210"/>
        <v>0.53125</v>
      </c>
      <c r="AE1655" s="9" t="s">
        <v>43</v>
      </c>
      <c r="AF1655" s="9"/>
      <c r="AG1655" s="9"/>
      <c r="AH1655" s="9"/>
      <c r="AI1655" s="9"/>
      <c r="AJ1655" s="9"/>
      <c r="AK1655" s="13">
        <f t="shared" si="213"/>
        <v>0.54061250000000005</v>
      </c>
      <c r="AL1655" s="13">
        <f t="shared" si="214"/>
        <v>4.5101785714285691E-2</v>
      </c>
      <c r="AM1655" s="14">
        <f t="shared" si="215"/>
        <v>3.1571249999999935</v>
      </c>
    </row>
    <row r="1656" spans="1:39" x14ac:dyDescent="0.2">
      <c r="A1656" s="8"/>
      <c r="B1656" s="8" t="s">
        <v>544</v>
      </c>
      <c r="C1656" s="8" t="s">
        <v>545</v>
      </c>
      <c r="D1656" s="9">
        <v>51</v>
      </c>
      <c r="E1656" s="10" t="s">
        <v>28</v>
      </c>
      <c r="F1656" s="10" t="s">
        <v>267</v>
      </c>
      <c r="G1656" s="10" t="s">
        <v>267</v>
      </c>
      <c r="H1656" s="11">
        <v>0.55800000000000005</v>
      </c>
      <c r="I1656" s="8">
        <v>82</v>
      </c>
      <c r="J1656" s="8">
        <v>38</v>
      </c>
      <c r="K1656" s="8">
        <v>30</v>
      </c>
      <c r="L1656" s="8"/>
      <c r="M1656" s="8">
        <v>14</v>
      </c>
      <c r="N1656" s="9">
        <f t="shared" si="211"/>
        <v>90</v>
      </c>
      <c r="O1656" s="12">
        <f t="shared" si="212"/>
        <v>0.54878048780487809</v>
      </c>
      <c r="P1656" s="9" t="s">
        <v>72</v>
      </c>
      <c r="Q1656" s="8"/>
      <c r="R1656" s="8"/>
      <c r="S1656" s="8"/>
      <c r="T1656" s="8"/>
      <c r="U1656" s="8"/>
      <c r="V1656" s="8"/>
      <c r="W1656" s="11">
        <v>0.55800000000000005</v>
      </c>
      <c r="X1656" s="9">
        <v>48</v>
      </c>
      <c r="Y1656" s="9">
        <v>27</v>
      </c>
      <c r="Z1656" s="9">
        <v>18</v>
      </c>
      <c r="AA1656" s="9"/>
      <c r="AB1656" s="9">
        <v>3</v>
      </c>
      <c r="AC1656" s="9">
        <f t="shared" si="209"/>
        <v>57</v>
      </c>
      <c r="AD1656" s="12">
        <f t="shared" si="210"/>
        <v>0.59375</v>
      </c>
      <c r="AE1656" s="9" t="s">
        <v>30</v>
      </c>
      <c r="AF1656" s="9">
        <v>7</v>
      </c>
      <c r="AG1656" s="9">
        <v>3</v>
      </c>
      <c r="AH1656" s="9">
        <v>4</v>
      </c>
      <c r="AI1656" s="9"/>
      <c r="AJ1656" s="16">
        <f>AG1656/AF1656</f>
        <v>0.42857142857142855</v>
      </c>
      <c r="AK1656" s="13">
        <f t="shared" si="213"/>
        <v>0.58123750000000007</v>
      </c>
      <c r="AL1656" s="13">
        <f t="shared" si="214"/>
        <v>-3.2457012195121981E-2</v>
      </c>
      <c r="AM1656" s="14">
        <f t="shared" si="215"/>
        <v>-5.3229500000000058</v>
      </c>
    </row>
    <row r="1657" spans="1:39" x14ac:dyDescent="0.2">
      <c r="A1657">
        <v>1</v>
      </c>
      <c r="B1657" s="8" t="s">
        <v>446</v>
      </c>
      <c r="C1657" t="s">
        <v>554</v>
      </c>
      <c r="D1657" s="1">
        <v>53</v>
      </c>
      <c r="E1657" s="10" t="s">
        <v>28</v>
      </c>
      <c r="F1657"/>
      <c r="G1657" s="10" t="s">
        <v>92</v>
      </c>
      <c r="H1657" s="11">
        <v>0.55800000000000005</v>
      </c>
      <c r="I1657" s="17">
        <v>82</v>
      </c>
      <c r="J1657" s="17">
        <v>53</v>
      </c>
      <c r="K1657" s="17">
        <v>22</v>
      </c>
      <c r="L1657" s="9"/>
      <c r="M1657" s="17">
        <v>7</v>
      </c>
      <c r="N1657" s="9">
        <f t="shared" si="211"/>
        <v>113</v>
      </c>
      <c r="O1657" s="12">
        <f t="shared" si="212"/>
        <v>0.68902439024390238</v>
      </c>
      <c r="P1657" s="17" t="s">
        <v>30</v>
      </c>
      <c r="W1657" s="11">
        <v>0.55800000000000005</v>
      </c>
      <c r="X1657" s="8">
        <v>82</v>
      </c>
      <c r="Y1657" s="8">
        <v>45</v>
      </c>
      <c r="Z1657" s="8">
        <v>31</v>
      </c>
      <c r="AA1657" s="8"/>
      <c r="AB1657" s="8">
        <v>6</v>
      </c>
      <c r="AC1657" s="9">
        <f t="shared" si="209"/>
        <v>96</v>
      </c>
      <c r="AD1657" s="12">
        <f t="shared" si="210"/>
        <v>0.58536585365853655</v>
      </c>
      <c r="AE1657" s="9" t="s">
        <v>43</v>
      </c>
      <c r="AK1657" s="13">
        <f t="shared" si="213"/>
        <v>0.57578780487804881</v>
      </c>
      <c r="AL1657" s="13">
        <f t="shared" si="214"/>
        <v>0.11323658536585357</v>
      </c>
      <c r="AM1657" s="14">
        <f t="shared" si="215"/>
        <v>18.570799999999991</v>
      </c>
    </row>
    <row r="1658" spans="1:39" ht="14.25" x14ac:dyDescent="0.2">
      <c r="A1658">
        <v>1</v>
      </c>
      <c r="B1658" s="8" t="s">
        <v>530</v>
      </c>
      <c r="C1658" t="s">
        <v>554</v>
      </c>
      <c r="D1658" s="1">
        <v>48</v>
      </c>
      <c r="E1658" s="10" t="s">
        <v>28</v>
      </c>
      <c r="F1658"/>
      <c r="G1658" s="10" t="s">
        <v>247</v>
      </c>
      <c r="H1658" s="11">
        <v>0.55800000000000005</v>
      </c>
      <c r="I1658" s="17">
        <v>82</v>
      </c>
      <c r="J1658" s="17">
        <v>47</v>
      </c>
      <c r="K1658" s="17">
        <v>28</v>
      </c>
      <c r="L1658" s="9"/>
      <c r="M1658" s="17">
        <v>7</v>
      </c>
      <c r="N1658" s="9">
        <f t="shared" si="211"/>
        <v>101</v>
      </c>
      <c r="O1658" s="12">
        <f t="shared" si="212"/>
        <v>0.61585365853658536</v>
      </c>
      <c r="P1658" s="17" t="s">
        <v>43</v>
      </c>
      <c r="W1658" s="11">
        <v>0.55800000000000005</v>
      </c>
      <c r="X1658" s="8">
        <v>82</v>
      </c>
      <c r="Y1658" s="8">
        <v>34</v>
      </c>
      <c r="Z1658" s="8">
        <v>37</v>
      </c>
      <c r="AA1658" s="8"/>
      <c r="AB1658" s="8">
        <v>11</v>
      </c>
      <c r="AC1658" s="9">
        <f t="shared" si="209"/>
        <v>79</v>
      </c>
      <c r="AD1658" s="12">
        <f t="shared" si="210"/>
        <v>0.48170731707317072</v>
      </c>
      <c r="AE1658" s="9" t="s">
        <v>547</v>
      </c>
      <c r="AK1658" s="13">
        <f t="shared" si="213"/>
        <v>0.50840975609756101</v>
      </c>
      <c r="AL1658" s="13">
        <f t="shared" si="214"/>
        <v>0.10744390243902435</v>
      </c>
      <c r="AM1658" s="14">
        <f t="shared" si="215"/>
        <v>17.620799999999988</v>
      </c>
    </row>
    <row r="1659" spans="1:39" ht="14.25" x14ac:dyDescent="0.2">
      <c r="A1659">
        <v>1</v>
      </c>
      <c r="B1659" t="s">
        <v>493</v>
      </c>
      <c r="C1659" t="s">
        <v>554</v>
      </c>
      <c r="E1659" s="10" t="s">
        <v>28</v>
      </c>
      <c r="F1659"/>
      <c r="G1659" s="10" t="s">
        <v>413</v>
      </c>
      <c r="H1659" s="11">
        <v>0.55800000000000005</v>
      </c>
      <c r="I1659" s="17">
        <v>82</v>
      </c>
      <c r="J1659" s="17">
        <v>38</v>
      </c>
      <c r="K1659" s="17">
        <v>29</v>
      </c>
      <c r="L1659" s="9"/>
      <c r="M1659" s="17">
        <v>15</v>
      </c>
      <c r="N1659" s="9">
        <f t="shared" si="211"/>
        <v>91</v>
      </c>
      <c r="O1659" s="12">
        <f t="shared" si="212"/>
        <v>0.55487804878048785</v>
      </c>
      <c r="P1659" s="17" t="s">
        <v>69</v>
      </c>
      <c r="W1659" s="11">
        <v>0.55800000000000005</v>
      </c>
      <c r="X1659" s="8">
        <v>82</v>
      </c>
      <c r="Y1659" s="8">
        <v>29</v>
      </c>
      <c r="Z1659" s="8">
        <v>45</v>
      </c>
      <c r="AA1659" s="8"/>
      <c r="AB1659" s="8">
        <v>8</v>
      </c>
      <c r="AC1659" s="9">
        <f t="shared" si="209"/>
        <v>66</v>
      </c>
      <c r="AD1659" s="12">
        <f t="shared" si="210"/>
        <v>0.40243902439024393</v>
      </c>
      <c r="AE1659" s="9" t="s">
        <v>548</v>
      </c>
      <c r="AK1659" s="13">
        <f t="shared" si="213"/>
        <v>0.45688536585365858</v>
      </c>
      <c r="AL1659" s="13">
        <f t="shared" si="214"/>
        <v>9.7992682926829278E-2</v>
      </c>
      <c r="AM1659" s="14">
        <f t="shared" si="215"/>
        <v>16.070799999999991</v>
      </c>
    </row>
    <row r="1660" spans="1:39" x14ac:dyDescent="0.2">
      <c r="A1660">
        <v>1</v>
      </c>
      <c r="B1660" t="s">
        <v>555</v>
      </c>
      <c r="C1660" t="s">
        <v>554</v>
      </c>
      <c r="E1660" s="10" t="s">
        <v>28</v>
      </c>
      <c r="F1660"/>
      <c r="G1660" s="10" t="s">
        <v>233</v>
      </c>
      <c r="H1660" s="11">
        <v>0.55800000000000005</v>
      </c>
      <c r="I1660" s="17">
        <v>82</v>
      </c>
      <c r="J1660" s="17">
        <v>48</v>
      </c>
      <c r="K1660" s="17">
        <v>29</v>
      </c>
      <c r="L1660" s="9"/>
      <c r="M1660" s="17">
        <v>5</v>
      </c>
      <c r="N1660" s="9">
        <f t="shared" si="211"/>
        <v>101</v>
      </c>
      <c r="O1660" s="12">
        <f t="shared" si="212"/>
        <v>0.61585365853658536</v>
      </c>
      <c r="P1660" s="17" t="s">
        <v>43</v>
      </c>
      <c r="W1660" s="11">
        <v>0.55800000000000005</v>
      </c>
      <c r="X1660" s="8">
        <v>82</v>
      </c>
      <c r="Y1660" s="8">
        <v>36</v>
      </c>
      <c r="Z1660" s="8">
        <v>35</v>
      </c>
      <c r="AA1660" s="8"/>
      <c r="AB1660" s="8">
        <v>11</v>
      </c>
      <c r="AC1660" s="9">
        <f t="shared" ref="AC1660:AC1723" si="216">2*Y1660+AA1660+AB1660</f>
        <v>83</v>
      </c>
      <c r="AD1660" s="12">
        <f t="shared" ref="AD1660:AD1723" si="217">AC1660/SUM(Y1660:AB1660)/2</f>
        <v>0.50609756097560976</v>
      </c>
      <c r="AE1660" s="9" t="s">
        <v>72</v>
      </c>
      <c r="AK1660" s="13">
        <f t="shared" si="213"/>
        <v>0.52426341463414639</v>
      </c>
      <c r="AL1660" s="13">
        <f t="shared" si="214"/>
        <v>9.1590243902438973E-2</v>
      </c>
      <c r="AM1660" s="14">
        <f t="shared" si="215"/>
        <v>15.020799999999994</v>
      </c>
    </row>
    <row r="1661" spans="1:39" ht="14.25" x14ac:dyDescent="0.2">
      <c r="A1661">
        <v>1</v>
      </c>
      <c r="B1661" s="8" t="s">
        <v>452</v>
      </c>
      <c r="C1661" t="s">
        <v>554</v>
      </c>
      <c r="D1661" s="1">
        <v>54</v>
      </c>
      <c r="E1661" s="10" t="s">
        <v>28</v>
      </c>
      <c r="F1661"/>
      <c r="G1661" s="10" t="s">
        <v>240</v>
      </c>
      <c r="H1661" s="11">
        <v>0.55800000000000005</v>
      </c>
      <c r="I1661" s="17">
        <v>82</v>
      </c>
      <c r="J1661" s="17">
        <v>45</v>
      </c>
      <c r="K1661" s="17">
        <v>30</v>
      </c>
      <c r="L1661" s="9"/>
      <c r="M1661" s="17">
        <v>7</v>
      </c>
      <c r="N1661" s="9">
        <f t="shared" si="211"/>
        <v>97</v>
      </c>
      <c r="O1661" s="12">
        <f t="shared" si="212"/>
        <v>0.59146341463414631</v>
      </c>
      <c r="P1661" s="17" t="s">
        <v>39</v>
      </c>
      <c r="W1661" s="11">
        <v>0.55800000000000005</v>
      </c>
      <c r="X1661" s="8">
        <v>82</v>
      </c>
      <c r="Y1661" s="8">
        <v>35</v>
      </c>
      <c r="Z1661" s="8">
        <v>40</v>
      </c>
      <c r="AA1661" s="8"/>
      <c r="AB1661" s="8">
        <v>7</v>
      </c>
      <c r="AC1661" s="9">
        <f t="shared" si="216"/>
        <v>77</v>
      </c>
      <c r="AD1661" s="12">
        <f t="shared" si="217"/>
        <v>0.46951219512195119</v>
      </c>
      <c r="AE1661" s="9" t="s">
        <v>549</v>
      </c>
      <c r="AK1661" s="13">
        <f t="shared" si="213"/>
        <v>0.50048292682926832</v>
      </c>
      <c r="AL1661" s="13">
        <f t="shared" si="214"/>
        <v>9.0980487804877996E-2</v>
      </c>
      <c r="AM1661" s="14">
        <f t="shared" si="215"/>
        <v>14.9208</v>
      </c>
    </row>
    <row r="1662" spans="1:39" ht="14.25" x14ac:dyDescent="0.2">
      <c r="A1662">
        <v>1</v>
      </c>
      <c r="B1662" t="s">
        <v>479</v>
      </c>
      <c r="C1662" t="s">
        <v>554</v>
      </c>
      <c r="E1662" s="10" t="s">
        <v>28</v>
      </c>
      <c r="F1662"/>
      <c r="G1662" s="10" t="s">
        <v>456</v>
      </c>
      <c r="H1662" s="11">
        <v>0.55800000000000005</v>
      </c>
      <c r="I1662" s="17">
        <v>82</v>
      </c>
      <c r="J1662" s="17">
        <v>47</v>
      </c>
      <c r="K1662" s="17">
        <v>25</v>
      </c>
      <c r="L1662" s="9"/>
      <c r="M1662" s="17">
        <v>10</v>
      </c>
      <c r="N1662" s="9">
        <f t="shared" si="211"/>
        <v>104</v>
      </c>
      <c r="O1662" s="12">
        <f t="shared" si="212"/>
        <v>0.63414634146341464</v>
      </c>
      <c r="P1662" s="17" t="s">
        <v>43</v>
      </c>
      <c r="W1662" s="11">
        <v>0.55800000000000005</v>
      </c>
      <c r="X1662" s="8">
        <v>82</v>
      </c>
      <c r="Y1662" s="8">
        <v>38</v>
      </c>
      <c r="Z1662" s="8">
        <v>32</v>
      </c>
      <c r="AA1662" s="8"/>
      <c r="AB1662" s="8">
        <v>12</v>
      </c>
      <c r="AC1662" s="9">
        <f t="shared" si="216"/>
        <v>88</v>
      </c>
      <c r="AD1662" s="12">
        <f t="shared" si="217"/>
        <v>0.53658536585365857</v>
      </c>
      <c r="AE1662" s="9" t="s">
        <v>549</v>
      </c>
      <c r="AK1662" s="13">
        <f t="shared" si="213"/>
        <v>0.54408048780487805</v>
      </c>
      <c r="AL1662" s="13">
        <f t="shared" si="214"/>
        <v>9.0065853658536588E-2</v>
      </c>
      <c r="AM1662" s="14">
        <f t="shared" si="215"/>
        <v>14.770799999999994</v>
      </c>
    </row>
    <row r="1663" spans="1:39" ht="14.25" x14ac:dyDescent="0.2">
      <c r="A1663">
        <v>1</v>
      </c>
      <c r="B1663" s="8" t="s">
        <v>432</v>
      </c>
      <c r="C1663" t="s">
        <v>554</v>
      </c>
      <c r="D1663" s="1">
        <v>48</v>
      </c>
      <c r="E1663" s="10" t="s">
        <v>28</v>
      </c>
      <c r="F1663"/>
      <c r="G1663" s="10" t="s">
        <v>460</v>
      </c>
      <c r="H1663" s="11">
        <v>0.55800000000000005</v>
      </c>
      <c r="I1663" s="17">
        <v>82</v>
      </c>
      <c r="J1663" s="17">
        <v>43</v>
      </c>
      <c r="K1663" s="17">
        <v>26</v>
      </c>
      <c r="L1663" s="9"/>
      <c r="M1663" s="17">
        <v>13</v>
      </c>
      <c r="N1663" s="9">
        <f t="shared" si="211"/>
        <v>99</v>
      </c>
      <c r="O1663" s="12">
        <f t="shared" si="212"/>
        <v>0.60365853658536583</v>
      </c>
      <c r="P1663" s="17" t="s">
        <v>72</v>
      </c>
      <c r="W1663" s="11">
        <v>0.55800000000000005</v>
      </c>
      <c r="X1663" s="8">
        <v>82</v>
      </c>
      <c r="Y1663" s="8">
        <v>37</v>
      </c>
      <c r="Z1663" s="8">
        <v>35</v>
      </c>
      <c r="AA1663" s="8"/>
      <c r="AB1663" s="8">
        <v>10</v>
      </c>
      <c r="AC1663" s="9">
        <f t="shared" si="216"/>
        <v>84</v>
      </c>
      <c r="AD1663" s="12">
        <f t="shared" si="217"/>
        <v>0.51219512195121952</v>
      </c>
      <c r="AE1663" s="9" t="s">
        <v>548</v>
      </c>
      <c r="AK1663" s="13">
        <f t="shared" si="213"/>
        <v>0.52822682926829267</v>
      </c>
      <c r="AL1663" s="13">
        <f t="shared" si="214"/>
        <v>7.543170731707316E-2</v>
      </c>
      <c r="AM1663" s="14">
        <f t="shared" si="215"/>
        <v>12.370800000000003</v>
      </c>
    </row>
    <row r="1664" spans="1:39" x14ac:dyDescent="0.2">
      <c r="A1664">
        <v>1</v>
      </c>
      <c r="B1664" s="8" t="s">
        <v>556</v>
      </c>
      <c r="C1664" t="s">
        <v>554</v>
      </c>
      <c r="E1664" s="10" t="s">
        <v>28</v>
      </c>
      <c r="F1664"/>
      <c r="G1664" s="10" t="s">
        <v>409</v>
      </c>
      <c r="H1664" s="11">
        <v>0.55800000000000005</v>
      </c>
      <c r="I1664" s="17">
        <v>55</v>
      </c>
      <c r="J1664" s="17">
        <v>32</v>
      </c>
      <c r="K1664" s="17">
        <v>15</v>
      </c>
      <c r="L1664" s="9"/>
      <c r="M1664" s="17">
        <v>8</v>
      </c>
      <c r="N1664" s="9">
        <f t="shared" si="211"/>
        <v>72</v>
      </c>
      <c r="O1664" s="12">
        <f t="shared" si="212"/>
        <v>0.65454545454545454</v>
      </c>
      <c r="P1664" s="17" t="s">
        <v>35</v>
      </c>
      <c r="W1664" s="11">
        <v>0.55800000000000005</v>
      </c>
      <c r="X1664" s="8">
        <v>82</v>
      </c>
      <c r="Y1664" s="8">
        <v>37</v>
      </c>
      <c r="Z1664" s="8">
        <v>31</v>
      </c>
      <c r="AA1664" s="8"/>
      <c r="AB1664" s="8">
        <v>14</v>
      </c>
      <c r="AC1664" s="9">
        <f t="shared" si="216"/>
        <v>88</v>
      </c>
      <c r="AD1664" s="12">
        <f t="shared" si="217"/>
        <v>0.53658536585365857</v>
      </c>
      <c r="AE1664" s="9" t="s">
        <v>72</v>
      </c>
      <c r="AK1664" s="13">
        <f t="shared" si="213"/>
        <v>0.54408048780487805</v>
      </c>
      <c r="AL1664" s="13">
        <f t="shared" si="214"/>
        <v>0.11046496674057649</v>
      </c>
      <c r="AM1664" s="14">
        <f t="shared" si="215"/>
        <v>12.151146341463416</v>
      </c>
    </row>
    <row r="1665" spans="1:39" x14ac:dyDescent="0.2">
      <c r="A1665">
        <v>1</v>
      </c>
      <c r="B1665" s="8" t="s">
        <v>455</v>
      </c>
      <c r="C1665" t="s">
        <v>554</v>
      </c>
      <c r="E1665" s="10" t="s">
        <v>28</v>
      </c>
      <c r="F1665"/>
      <c r="G1665" s="10" t="s">
        <v>267</v>
      </c>
      <c r="H1665" s="11">
        <v>0.55800000000000005</v>
      </c>
      <c r="I1665" s="17">
        <v>82</v>
      </c>
      <c r="J1665" s="17">
        <v>45</v>
      </c>
      <c r="K1665" s="17">
        <v>26</v>
      </c>
      <c r="L1665" s="9"/>
      <c r="M1665" s="17">
        <v>11</v>
      </c>
      <c r="N1665" s="9">
        <f t="shared" si="211"/>
        <v>101</v>
      </c>
      <c r="O1665" s="12">
        <f t="shared" si="212"/>
        <v>0.61585365853658536</v>
      </c>
      <c r="P1665" s="17" t="s">
        <v>43</v>
      </c>
      <c r="W1665" s="11">
        <v>0.55800000000000005</v>
      </c>
      <c r="X1665" s="8">
        <v>82</v>
      </c>
      <c r="Y1665" s="8">
        <v>38</v>
      </c>
      <c r="Z1665" s="8">
        <v>30</v>
      </c>
      <c r="AA1665" s="8"/>
      <c r="AB1665" s="8">
        <v>14</v>
      </c>
      <c r="AC1665" s="9">
        <f t="shared" si="216"/>
        <v>90</v>
      </c>
      <c r="AD1665" s="12">
        <f t="shared" si="217"/>
        <v>0.54878048780487809</v>
      </c>
      <c r="AE1665" s="9" t="s">
        <v>72</v>
      </c>
      <c r="AK1665" s="13">
        <f t="shared" si="213"/>
        <v>0.55200731707317074</v>
      </c>
      <c r="AL1665" s="13">
        <f t="shared" si="214"/>
        <v>6.3846341463414613E-2</v>
      </c>
      <c r="AM1665" s="14">
        <f t="shared" si="215"/>
        <v>10.470799999999997</v>
      </c>
    </row>
    <row r="1666" spans="1:39" x14ac:dyDescent="0.2">
      <c r="A1666">
        <v>1</v>
      </c>
      <c r="B1666" s="8" t="s">
        <v>543</v>
      </c>
      <c r="C1666" t="s">
        <v>554</v>
      </c>
      <c r="D1666" s="1">
        <v>43</v>
      </c>
      <c r="E1666" s="10" t="s">
        <v>28</v>
      </c>
      <c r="F1666"/>
      <c r="G1666" s="10" t="s">
        <v>411</v>
      </c>
      <c r="H1666" s="11">
        <v>0.55800000000000005</v>
      </c>
      <c r="I1666" s="17">
        <v>82</v>
      </c>
      <c r="J1666" s="17">
        <v>50</v>
      </c>
      <c r="K1666" s="17">
        <v>24</v>
      </c>
      <c r="L1666" s="9"/>
      <c r="M1666" s="17">
        <v>8</v>
      </c>
      <c r="N1666" s="9">
        <f t="shared" si="211"/>
        <v>108</v>
      </c>
      <c r="O1666" s="12">
        <f t="shared" si="212"/>
        <v>0.65853658536585369</v>
      </c>
      <c r="P1666" s="17" t="s">
        <v>43</v>
      </c>
      <c r="W1666" s="11">
        <v>0.55800000000000005</v>
      </c>
      <c r="X1666" s="8">
        <v>82</v>
      </c>
      <c r="Y1666" s="8">
        <v>46</v>
      </c>
      <c r="Z1666" s="8">
        <v>27</v>
      </c>
      <c r="AA1666" s="8"/>
      <c r="AB1666" s="8">
        <v>9</v>
      </c>
      <c r="AC1666" s="9">
        <f t="shared" si="216"/>
        <v>101</v>
      </c>
      <c r="AD1666" s="12">
        <f t="shared" si="217"/>
        <v>0.61585365853658536</v>
      </c>
      <c r="AE1666" s="9" t="s">
        <v>43</v>
      </c>
      <c r="AK1666" s="13">
        <f t="shared" si="213"/>
        <v>0.59560487804878048</v>
      </c>
      <c r="AL1666" s="13">
        <f t="shared" si="214"/>
        <v>6.2931707317073204E-2</v>
      </c>
      <c r="AM1666" s="14">
        <f t="shared" si="215"/>
        <v>10.320800000000006</v>
      </c>
    </row>
    <row r="1667" spans="1:39" x14ac:dyDescent="0.2">
      <c r="A1667">
        <v>1</v>
      </c>
      <c r="B1667" s="8" t="s">
        <v>406</v>
      </c>
      <c r="C1667" t="s">
        <v>554</v>
      </c>
      <c r="D1667" s="1">
        <v>56</v>
      </c>
      <c r="E1667" s="10" t="s">
        <v>28</v>
      </c>
      <c r="F1667"/>
      <c r="G1667" s="10" t="s">
        <v>199</v>
      </c>
      <c r="H1667" s="11">
        <v>0.55800000000000005</v>
      </c>
      <c r="I1667" s="17">
        <v>82</v>
      </c>
      <c r="J1667" s="17">
        <v>40</v>
      </c>
      <c r="K1667" s="17">
        <v>27</v>
      </c>
      <c r="L1667" s="9"/>
      <c r="M1667" s="17">
        <v>15</v>
      </c>
      <c r="N1667" s="9">
        <f t="shared" ref="N1667:N1730" si="218">2*J1667+L1667+M1667</f>
        <v>95</v>
      </c>
      <c r="O1667" s="12">
        <f t="shared" ref="O1667:O1730" si="219">N1667/SUM(J1667:M1667)/2</f>
        <v>0.57926829268292679</v>
      </c>
      <c r="P1667" s="17" t="s">
        <v>35</v>
      </c>
      <c r="W1667" s="11">
        <v>0.55800000000000005</v>
      </c>
      <c r="X1667" s="8">
        <v>82</v>
      </c>
      <c r="Y1667" s="8">
        <v>36</v>
      </c>
      <c r="Z1667" s="8">
        <v>35</v>
      </c>
      <c r="AA1667" s="8"/>
      <c r="AB1667" s="8">
        <v>11</v>
      </c>
      <c r="AC1667" s="9">
        <f t="shared" si="216"/>
        <v>83</v>
      </c>
      <c r="AD1667" s="12">
        <f t="shared" si="217"/>
        <v>0.50609756097560976</v>
      </c>
      <c r="AE1667" s="9" t="s">
        <v>39</v>
      </c>
      <c r="AK1667" s="13">
        <f t="shared" ref="AK1667:AK1690" si="220">IF(X1667&lt;&gt;" ",(AD1667-$AO$1*(AD1667-W1667))*(H1667/W1667),$AO$2)</f>
        <v>0.52426341463414639</v>
      </c>
      <c r="AL1667" s="13">
        <f t="shared" ref="AL1667:AL1730" si="221">O1667-AK1667</f>
        <v>5.5004878048780403E-2</v>
      </c>
      <c r="AM1667" s="14">
        <f t="shared" ref="AM1667:AM1690" si="222">N1667-AK1667*I1667*2</f>
        <v>9.0207999999999942</v>
      </c>
    </row>
    <row r="1668" spans="1:39" x14ac:dyDescent="0.2">
      <c r="A1668">
        <v>1</v>
      </c>
      <c r="B1668" s="8" t="s">
        <v>486</v>
      </c>
      <c r="C1668" t="s">
        <v>554</v>
      </c>
      <c r="D1668" s="1">
        <v>51</v>
      </c>
      <c r="E1668" s="10" t="s">
        <v>28</v>
      </c>
      <c r="F1668"/>
      <c r="G1668" s="10" t="s">
        <v>87</v>
      </c>
      <c r="H1668" s="11">
        <v>0.55800000000000005</v>
      </c>
      <c r="I1668" s="17">
        <v>82</v>
      </c>
      <c r="J1668" s="17">
        <v>43</v>
      </c>
      <c r="K1668" s="17">
        <v>25</v>
      </c>
      <c r="L1668" s="9"/>
      <c r="M1668" s="17">
        <v>14</v>
      </c>
      <c r="N1668" s="9">
        <f t="shared" si="218"/>
        <v>100</v>
      </c>
      <c r="O1668" s="12">
        <f t="shared" si="219"/>
        <v>0.6097560975609756</v>
      </c>
      <c r="P1668" s="17" t="s">
        <v>39</v>
      </c>
      <c r="W1668" s="11">
        <v>0.55800000000000005</v>
      </c>
      <c r="X1668" s="8">
        <v>82</v>
      </c>
      <c r="Y1668" s="8">
        <v>39</v>
      </c>
      <c r="Z1668" s="8">
        <v>28</v>
      </c>
      <c r="AA1668" s="8"/>
      <c r="AB1668" s="8">
        <v>15</v>
      </c>
      <c r="AC1668" s="9">
        <f t="shared" si="216"/>
        <v>93</v>
      </c>
      <c r="AD1668" s="12">
        <f t="shared" si="217"/>
        <v>0.56707317073170727</v>
      </c>
      <c r="AE1668" s="9" t="s">
        <v>35</v>
      </c>
      <c r="AK1668" s="13">
        <f t="shared" si="220"/>
        <v>0.56389756097560972</v>
      </c>
      <c r="AL1668" s="13">
        <f t="shared" si="221"/>
        <v>4.5858536585365872E-2</v>
      </c>
      <c r="AM1668" s="14">
        <f t="shared" si="222"/>
        <v>7.5208000000000084</v>
      </c>
    </row>
    <row r="1669" spans="1:39" x14ac:dyDescent="0.2">
      <c r="A1669">
        <v>1</v>
      </c>
      <c r="B1669" s="8" t="s">
        <v>474</v>
      </c>
      <c r="C1669" t="s">
        <v>554</v>
      </c>
      <c r="D1669" s="1">
        <v>51</v>
      </c>
      <c r="E1669" s="10" t="s">
        <v>28</v>
      </c>
      <c r="F1669"/>
      <c r="G1669" s="10" t="s">
        <v>29</v>
      </c>
      <c r="H1669" s="11">
        <v>0.55800000000000005</v>
      </c>
      <c r="I1669" s="17">
        <v>82</v>
      </c>
      <c r="J1669" s="17">
        <v>50</v>
      </c>
      <c r="K1669" s="17">
        <v>22</v>
      </c>
      <c r="L1669" s="9"/>
      <c r="M1669" s="17">
        <v>10</v>
      </c>
      <c r="N1669" s="9">
        <f t="shared" si="218"/>
        <v>110</v>
      </c>
      <c r="O1669" s="12">
        <f t="shared" si="219"/>
        <v>0.67073170731707321</v>
      </c>
      <c r="P1669" s="17" t="s">
        <v>30</v>
      </c>
      <c r="W1669" s="11">
        <v>0.55800000000000005</v>
      </c>
      <c r="X1669" s="8">
        <v>82</v>
      </c>
      <c r="Y1669" s="8">
        <v>51</v>
      </c>
      <c r="Z1669" s="8">
        <v>24</v>
      </c>
      <c r="AA1669" s="8"/>
      <c r="AB1669" s="8">
        <v>7</v>
      </c>
      <c r="AC1669" s="9">
        <f t="shared" si="216"/>
        <v>109</v>
      </c>
      <c r="AD1669" s="12">
        <f t="shared" si="217"/>
        <v>0.66463414634146345</v>
      </c>
      <c r="AE1669" s="9" t="s">
        <v>39</v>
      </c>
      <c r="AK1669" s="13">
        <f t="shared" si="220"/>
        <v>0.62731219512195124</v>
      </c>
      <c r="AL1669" s="13">
        <f t="shared" si="221"/>
        <v>4.3419512195121968E-2</v>
      </c>
      <c r="AM1669" s="14">
        <f t="shared" si="222"/>
        <v>7.1208000000000027</v>
      </c>
    </row>
    <row r="1670" spans="1:39" x14ac:dyDescent="0.2">
      <c r="A1670">
        <v>1</v>
      </c>
      <c r="B1670" s="8" t="s">
        <v>429</v>
      </c>
      <c r="C1670" t="s">
        <v>554</v>
      </c>
      <c r="E1670" s="10" t="s">
        <v>28</v>
      </c>
      <c r="F1670"/>
      <c r="G1670" s="10" t="s">
        <v>209</v>
      </c>
      <c r="H1670" s="11">
        <v>0.55800000000000005</v>
      </c>
      <c r="I1670" s="17">
        <v>82</v>
      </c>
      <c r="J1670" s="17">
        <v>51</v>
      </c>
      <c r="K1670" s="17">
        <v>24</v>
      </c>
      <c r="L1670" s="9"/>
      <c r="M1670" s="17">
        <v>7</v>
      </c>
      <c r="N1670" s="9">
        <f t="shared" si="218"/>
        <v>109</v>
      </c>
      <c r="O1670" s="12">
        <f t="shared" si="219"/>
        <v>0.66463414634146345</v>
      </c>
      <c r="P1670" s="17" t="s">
        <v>30</v>
      </c>
      <c r="W1670" s="11">
        <v>0.55800000000000005</v>
      </c>
      <c r="X1670" s="8">
        <v>82</v>
      </c>
      <c r="Y1670" s="8">
        <v>52</v>
      </c>
      <c r="Z1670" s="8">
        <v>23</v>
      </c>
      <c r="AA1670" s="8"/>
      <c r="AB1670" s="8">
        <v>7</v>
      </c>
      <c r="AC1670" s="9">
        <f t="shared" si="216"/>
        <v>111</v>
      </c>
      <c r="AD1670" s="12">
        <f t="shared" si="217"/>
        <v>0.67682926829268297</v>
      </c>
      <c r="AE1670" s="9" t="s">
        <v>43</v>
      </c>
      <c r="AK1670" s="13">
        <f t="shared" si="220"/>
        <v>0.63523902439024393</v>
      </c>
      <c r="AL1670" s="13">
        <f t="shared" si="221"/>
        <v>2.9395121951219516E-2</v>
      </c>
      <c r="AM1670" s="14">
        <f t="shared" si="222"/>
        <v>4.8207999999999913</v>
      </c>
    </row>
    <row r="1671" spans="1:39" x14ac:dyDescent="0.2">
      <c r="A1671">
        <v>1</v>
      </c>
      <c r="B1671" s="8" t="s">
        <v>536</v>
      </c>
      <c r="C1671" t="s">
        <v>554</v>
      </c>
      <c r="D1671" s="1">
        <v>41</v>
      </c>
      <c r="E1671" s="10" t="s">
        <v>28</v>
      </c>
      <c r="F1671"/>
      <c r="G1671" s="10" t="s">
        <v>473</v>
      </c>
      <c r="H1671" s="11">
        <v>0.55800000000000005</v>
      </c>
      <c r="I1671" s="17">
        <v>82</v>
      </c>
      <c r="J1671" s="17">
        <v>46</v>
      </c>
      <c r="K1671" s="17">
        <v>28</v>
      </c>
      <c r="L1671" s="9"/>
      <c r="M1671" s="17">
        <v>8</v>
      </c>
      <c r="N1671" s="9">
        <f t="shared" si="218"/>
        <v>100</v>
      </c>
      <c r="O1671" s="12">
        <f t="shared" si="219"/>
        <v>0.6097560975609756</v>
      </c>
      <c r="P1671" s="17" t="s">
        <v>35</v>
      </c>
      <c r="W1671" s="11">
        <v>0.55800000000000005</v>
      </c>
      <c r="X1671" s="8">
        <v>82</v>
      </c>
      <c r="Y1671" s="8">
        <v>43</v>
      </c>
      <c r="Z1671" s="8">
        <v>27</v>
      </c>
      <c r="AA1671" s="8"/>
      <c r="AB1671" s="8">
        <v>12</v>
      </c>
      <c r="AC1671" s="9">
        <f t="shared" si="216"/>
        <v>98</v>
      </c>
      <c r="AD1671" s="12">
        <f t="shared" si="217"/>
        <v>0.59756097560975607</v>
      </c>
      <c r="AE1671" s="9" t="s">
        <v>35</v>
      </c>
      <c r="AK1671" s="13">
        <f t="shared" si="220"/>
        <v>0.5837146341463415</v>
      </c>
      <c r="AL1671" s="13">
        <f t="shared" si="221"/>
        <v>2.6041463414634092E-2</v>
      </c>
      <c r="AM1671" s="14">
        <f t="shared" si="222"/>
        <v>4.2707999999999942</v>
      </c>
    </row>
    <row r="1672" spans="1:39" ht="14.25" x14ac:dyDescent="0.2">
      <c r="B1672" s="8" t="s">
        <v>501</v>
      </c>
      <c r="C1672" t="s">
        <v>554</v>
      </c>
      <c r="D1672" s="1">
        <v>58</v>
      </c>
      <c r="E1672" s="10" t="s">
        <v>28</v>
      </c>
      <c r="F1672"/>
      <c r="G1672" s="10" t="s">
        <v>41</v>
      </c>
      <c r="H1672" s="11">
        <v>0.55800000000000005</v>
      </c>
      <c r="I1672" s="17">
        <v>40</v>
      </c>
      <c r="J1672" s="17">
        <v>21</v>
      </c>
      <c r="K1672" s="17">
        <v>16</v>
      </c>
      <c r="L1672" s="9"/>
      <c r="M1672" s="17">
        <v>3</v>
      </c>
      <c r="N1672" s="9">
        <f t="shared" si="218"/>
        <v>45</v>
      </c>
      <c r="O1672" s="12">
        <f t="shared" si="219"/>
        <v>0.5625</v>
      </c>
      <c r="P1672" s="17" t="s">
        <v>75</v>
      </c>
      <c r="W1672" s="11">
        <v>0.55800000000000005</v>
      </c>
      <c r="X1672" s="8">
        <v>82</v>
      </c>
      <c r="Y1672" s="8">
        <v>38</v>
      </c>
      <c r="Z1672" s="8">
        <v>36</v>
      </c>
      <c r="AA1672" s="8"/>
      <c r="AB1672" s="8">
        <v>8</v>
      </c>
      <c r="AC1672" s="9">
        <f t="shared" si="216"/>
        <v>84</v>
      </c>
      <c r="AD1672" s="12">
        <f t="shared" si="217"/>
        <v>0.51219512195121952</v>
      </c>
      <c r="AE1672" s="9" t="s">
        <v>549</v>
      </c>
      <c r="AK1672" s="13">
        <f t="shared" si="220"/>
        <v>0.52822682926829267</v>
      </c>
      <c r="AL1672" s="13">
        <f t="shared" si="221"/>
        <v>3.4273170731707325E-2</v>
      </c>
      <c r="AM1672" s="14">
        <f t="shared" si="222"/>
        <v>2.7418536585365842</v>
      </c>
    </row>
    <row r="1673" spans="1:39" x14ac:dyDescent="0.2">
      <c r="A1673">
        <v>1</v>
      </c>
      <c r="B1673" s="8" t="s">
        <v>513</v>
      </c>
      <c r="C1673" t="s">
        <v>554</v>
      </c>
      <c r="D1673" s="1">
        <v>60</v>
      </c>
      <c r="E1673" s="10" t="s">
        <v>28</v>
      </c>
      <c r="F1673"/>
      <c r="G1673" s="10" t="s">
        <v>416</v>
      </c>
      <c r="H1673" s="11">
        <v>0.55800000000000005</v>
      </c>
      <c r="I1673" s="17">
        <v>82</v>
      </c>
      <c r="J1673" s="17">
        <v>51</v>
      </c>
      <c r="K1673" s="17">
        <v>24</v>
      </c>
      <c r="L1673" s="9"/>
      <c r="M1673" s="17">
        <v>7</v>
      </c>
      <c r="N1673" s="9">
        <f t="shared" si="218"/>
        <v>109</v>
      </c>
      <c r="O1673" s="12">
        <f t="shared" si="219"/>
        <v>0.66463414634146345</v>
      </c>
      <c r="P1673" s="17" t="s">
        <v>30</v>
      </c>
      <c r="W1673" s="11">
        <v>0.55800000000000005</v>
      </c>
      <c r="X1673" s="8">
        <v>82</v>
      </c>
      <c r="Y1673" s="8">
        <v>54</v>
      </c>
      <c r="Z1673" s="8">
        <v>20</v>
      </c>
      <c r="AA1673" s="8"/>
      <c r="AB1673" s="8">
        <v>8</v>
      </c>
      <c r="AC1673" s="9">
        <f t="shared" si="216"/>
        <v>116</v>
      </c>
      <c r="AD1673" s="12">
        <f t="shared" si="217"/>
        <v>0.70731707317073167</v>
      </c>
      <c r="AE1673" s="9" t="s">
        <v>30</v>
      </c>
      <c r="AK1673" s="13">
        <f t="shared" si="220"/>
        <v>0.6550560975609756</v>
      </c>
      <c r="AL1673" s="13">
        <f t="shared" si="221"/>
        <v>9.5780487804878467E-3</v>
      </c>
      <c r="AM1673" s="14">
        <f t="shared" si="222"/>
        <v>1.5708000000000055</v>
      </c>
    </row>
    <row r="1674" spans="1:39" x14ac:dyDescent="0.2">
      <c r="A1674">
        <v>1</v>
      </c>
      <c r="B1674" s="8" t="s">
        <v>445</v>
      </c>
      <c r="C1674" t="s">
        <v>554</v>
      </c>
      <c r="D1674" s="1">
        <v>54</v>
      </c>
      <c r="E1674" s="10" t="s">
        <v>28</v>
      </c>
      <c r="F1674"/>
      <c r="G1674" s="10" t="s">
        <v>201</v>
      </c>
      <c r="H1674" s="11">
        <v>0.55800000000000005</v>
      </c>
      <c r="I1674" s="17">
        <v>82</v>
      </c>
      <c r="J1674" s="17">
        <v>41</v>
      </c>
      <c r="K1674" s="17">
        <v>31</v>
      </c>
      <c r="L1674" s="9"/>
      <c r="M1674" s="17">
        <v>10</v>
      </c>
      <c r="N1674" s="9">
        <f t="shared" si="218"/>
        <v>92</v>
      </c>
      <c r="O1674" s="12">
        <f t="shared" si="219"/>
        <v>0.56097560975609762</v>
      </c>
      <c r="P1674" s="17" t="s">
        <v>69</v>
      </c>
      <c r="W1674" s="11">
        <v>0.55800000000000005</v>
      </c>
      <c r="X1674" s="8">
        <v>82</v>
      </c>
      <c r="Y1674" s="8">
        <v>40</v>
      </c>
      <c r="Z1674" s="8">
        <v>31</v>
      </c>
      <c r="AA1674" s="8"/>
      <c r="AB1674" s="8">
        <v>11</v>
      </c>
      <c r="AC1674" s="9">
        <f t="shared" si="216"/>
        <v>91</v>
      </c>
      <c r="AD1674" s="12">
        <f t="shared" si="217"/>
        <v>0.55487804878048785</v>
      </c>
      <c r="AE1674" s="9" t="s">
        <v>72</v>
      </c>
      <c r="AK1674" s="13">
        <f t="shared" si="220"/>
        <v>0.55597073170731715</v>
      </c>
      <c r="AL1674" s="13">
        <f t="shared" si="221"/>
        <v>5.00487804878047E-3</v>
      </c>
      <c r="AM1674" s="14">
        <f t="shared" si="222"/>
        <v>0.82079999999999131</v>
      </c>
    </row>
    <row r="1675" spans="1:39" x14ac:dyDescent="0.2">
      <c r="A1675">
        <v>1</v>
      </c>
      <c r="B1675" s="8" t="s">
        <v>442</v>
      </c>
      <c r="C1675" t="s">
        <v>554</v>
      </c>
      <c r="D1675" s="1">
        <v>56</v>
      </c>
      <c r="E1675" s="10" t="s">
        <v>28</v>
      </c>
      <c r="F1675"/>
      <c r="G1675" s="10" t="s">
        <v>84</v>
      </c>
      <c r="H1675" s="11">
        <v>0.55800000000000005</v>
      </c>
      <c r="I1675" s="17">
        <v>82</v>
      </c>
      <c r="J1675" s="17">
        <v>48</v>
      </c>
      <c r="K1675" s="17">
        <v>28</v>
      </c>
      <c r="L1675" s="9"/>
      <c r="M1675" s="17">
        <v>6</v>
      </c>
      <c r="N1675" s="9">
        <f t="shared" si="218"/>
        <v>102</v>
      </c>
      <c r="O1675" s="12">
        <f t="shared" si="219"/>
        <v>0.62195121951219512</v>
      </c>
      <c r="P1675" s="17" t="s">
        <v>39</v>
      </c>
      <c r="W1675" s="11">
        <v>0.55800000000000005</v>
      </c>
      <c r="X1675" s="8">
        <v>82</v>
      </c>
      <c r="Y1675" s="8">
        <v>46</v>
      </c>
      <c r="Z1675" s="8">
        <v>21</v>
      </c>
      <c r="AA1675" s="8"/>
      <c r="AB1675" s="8">
        <v>15</v>
      </c>
      <c r="AC1675" s="9">
        <f t="shared" si="216"/>
        <v>107</v>
      </c>
      <c r="AD1675" s="12">
        <f t="shared" si="217"/>
        <v>0.65243902439024393</v>
      </c>
      <c r="AE1675" s="9" t="s">
        <v>39</v>
      </c>
      <c r="AK1675" s="13">
        <f t="shared" si="220"/>
        <v>0.61938536585365855</v>
      </c>
      <c r="AL1675" s="13">
        <f t="shared" si="221"/>
        <v>2.5658536585365654E-3</v>
      </c>
      <c r="AM1675" s="14">
        <f t="shared" si="222"/>
        <v>0.42079999999999984</v>
      </c>
    </row>
    <row r="1676" spans="1:39" x14ac:dyDescent="0.2">
      <c r="B1676" s="8" t="s">
        <v>538</v>
      </c>
      <c r="C1676" t="s">
        <v>554</v>
      </c>
      <c r="D1676" s="1">
        <v>56</v>
      </c>
      <c r="E1676" s="10" t="s">
        <v>28</v>
      </c>
      <c r="F1676"/>
      <c r="G1676" s="10" t="s">
        <v>409</v>
      </c>
      <c r="H1676" s="11">
        <v>0.55800000000000005</v>
      </c>
      <c r="I1676" s="17">
        <v>27</v>
      </c>
      <c r="J1676" s="17">
        <v>11</v>
      </c>
      <c r="K1676" s="17">
        <v>11</v>
      </c>
      <c r="L1676" s="9"/>
      <c r="M1676" s="17">
        <v>5</v>
      </c>
      <c r="N1676" s="9">
        <f t="shared" si="218"/>
        <v>27</v>
      </c>
      <c r="O1676" s="12">
        <f t="shared" si="219"/>
        <v>0.5</v>
      </c>
      <c r="P1676" s="17" t="s">
        <v>35</v>
      </c>
      <c r="W1676" s="11">
        <v>0.55800000000000005</v>
      </c>
      <c r="X1676" s="8">
        <v>82</v>
      </c>
      <c r="Y1676" s="8">
        <v>37</v>
      </c>
      <c r="Z1676" s="8">
        <v>31</v>
      </c>
      <c r="AA1676" s="8"/>
      <c r="AB1676" s="8">
        <v>14</v>
      </c>
      <c r="AC1676" s="9">
        <f t="shared" si="216"/>
        <v>88</v>
      </c>
      <c r="AD1676" s="12">
        <f t="shared" si="217"/>
        <v>0.53658536585365857</v>
      </c>
      <c r="AE1676" s="9" t="s">
        <v>72</v>
      </c>
      <c r="AK1676" s="13">
        <f t="shared" si="220"/>
        <v>0.54408048780487805</v>
      </c>
      <c r="AL1676" s="13">
        <f t="shared" si="221"/>
        <v>-4.4080487804878055E-2</v>
      </c>
      <c r="AM1676" s="14">
        <f t="shared" si="222"/>
        <v>-2.3803463414634152</v>
      </c>
    </row>
    <row r="1677" spans="1:39" ht="14.25" x14ac:dyDescent="0.2">
      <c r="B1677" s="8" t="s">
        <v>557</v>
      </c>
      <c r="C1677" t="s">
        <v>554</v>
      </c>
      <c r="E1677" s="10" t="s">
        <v>28</v>
      </c>
      <c r="F1677"/>
      <c r="G1677" s="10" t="s">
        <v>264</v>
      </c>
      <c r="H1677" s="11">
        <v>0.55800000000000005</v>
      </c>
      <c r="I1677" s="17">
        <v>46</v>
      </c>
      <c r="J1677" s="17">
        <v>20</v>
      </c>
      <c r="K1677" s="17">
        <v>19</v>
      </c>
      <c r="L1677" s="9"/>
      <c r="M1677" s="17">
        <v>7</v>
      </c>
      <c r="N1677" s="9">
        <f t="shared" si="218"/>
        <v>47</v>
      </c>
      <c r="O1677" s="12">
        <f t="shared" si="219"/>
        <v>0.51086956521739135</v>
      </c>
      <c r="P1677" s="17" t="s">
        <v>75</v>
      </c>
      <c r="W1677" s="11">
        <v>0.55800000000000005</v>
      </c>
      <c r="X1677" s="8">
        <v>82</v>
      </c>
      <c r="Y1677" s="8">
        <v>35</v>
      </c>
      <c r="Z1677" s="8">
        <v>29</v>
      </c>
      <c r="AA1677" s="8"/>
      <c r="AB1677" s="8">
        <v>18</v>
      </c>
      <c r="AC1677" s="9">
        <f t="shared" si="216"/>
        <v>88</v>
      </c>
      <c r="AD1677" s="12">
        <f t="shared" si="217"/>
        <v>0.53658536585365857</v>
      </c>
      <c r="AE1677" s="9" t="s">
        <v>549</v>
      </c>
      <c r="AK1677" s="13">
        <f t="shared" si="220"/>
        <v>0.54408048780487805</v>
      </c>
      <c r="AL1677" s="13">
        <f t="shared" si="221"/>
        <v>-3.3210922587486702E-2</v>
      </c>
      <c r="AM1677" s="14">
        <f t="shared" si="222"/>
        <v>-3.0554048780487832</v>
      </c>
    </row>
    <row r="1678" spans="1:39" x14ac:dyDescent="0.2">
      <c r="A1678">
        <v>1</v>
      </c>
      <c r="B1678" s="8" t="s">
        <v>525</v>
      </c>
      <c r="C1678" t="s">
        <v>554</v>
      </c>
      <c r="D1678" s="1">
        <v>48</v>
      </c>
      <c r="E1678" s="10" t="s">
        <v>28</v>
      </c>
      <c r="F1678"/>
      <c r="G1678" s="10" t="s">
        <v>468</v>
      </c>
      <c r="H1678" s="11">
        <v>0.55800000000000005</v>
      </c>
      <c r="I1678" s="17">
        <v>82</v>
      </c>
      <c r="J1678" s="17">
        <v>42</v>
      </c>
      <c r="K1678" s="17">
        <v>35</v>
      </c>
      <c r="L1678" s="9"/>
      <c r="M1678" s="17">
        <v>5</v>
      </c>
      <c r="N1678" s="9">
        <f t="shared" si="218"/>
        <v>89</v>
      </c>
      <c r="O1678" s="12">
        <f t="shared" si="219"/>
        <v>0.54268292682926833</v>
      </c>
      <c r="P1678" s="17" t="s">
        <v>72</v>
      </c>
      <c r="W1678" s="11">
        <v>0.55800000000000005</v>
      </c>
      <c r="X1678" s="8">
        <v>82</v>
      </c>
      <c r="Y1678" s="8">
        <v>43</v>
      </c>
      <c r="Z1678" s="8">
        <v>32</v>
      </c>
      <c r="AA1678" s="8"/>
      <c r="AB1678" s="8">
        <v>7</v>
      </c>
      <c r="AC1678" s="9">
        <f t="shared" si="216"/>
        <v>93</v>
      </c>
      <c r="AD1678" s="12">
        <f t="shared" si="217"/>
        <v>0.56707317073170727</v>
      </c>
      <c r="AE1678" s="9" t="s">
        <v>35</v>
      </c>
      <c r="AK1678" s="13">
        <f t="shared" si="220"/>
        <v>0.56389756097560972</v>
      </c>
      <c r="AL1678" s="13">
        <f t="shared" si="221"/>
        <v>-2.1214634146341393E-2</v>
      </c>
      <c r="AM1678" s="14">
        <f t="shared" si="222"/>
        <v>-3.4791999999999916</v>
      </c>
    </row>
    <row r="1679" spans="1:39" ht="14.25" x14ac:dyDescent="0.2">
      <c r="B1679" s="8" t="s">
        <v>558</v>
      </c>
      <c r="C1679" t="s">
        <v>554</v>
      </c>
      <c r="E1679" s="10" t="s">
        <v>28</v>
      </c>
      <c r="F1679"/>
      <c r="G1679" s="10" t="s">
        <v>303</v>
      </c>
      <c r="H1679" s="11">
        <v>0.55800000000000005</v>
      </c>
      <c r="I1679" s="17">
        <v>51</v>
      </c>
      <c r="J1679" s="17">
        <v>17</v>
      </c>
      <c r="K1679" s="17">
        <v>25</v>
      </c>
      <c r="L1679" s="9"/>
      <c r="M1679" s="17">
        <v>9</v>
      </c>
      <c r="N1679" s="9">
        <f t="shared" si="218"/>
        <v>43</v>
      </c>
      <c r="O1679" s="12">
        <f t="shared" si="219"/>
        <v>0.42156862745098039</v>
      </c>
      <c r="P1679" s="17" t="s">
        <v>69</v>
      </c>
      <c r="W1679" s="11">
        <v>0.55800000000000005</v>
      </c>
      <c r="X1679" s="8">
        <v>82</v>
      </c>
      <c r="Y1679" s="8">
        <v>29</v>
      </c>
      <c r="Z1679" s="8">
        <v>44</v>
      </c>
      <c r="AA1679" s="8"/>
      <c r="AB1679" s="8">
        <v>9</v>
      </c>
      <c r="AC1679" s="9">
        <f t="shared" si="216"/>
        <v>67</v>
      </c>
      <c r="AD1679" s="12">
        <f t="shared" si="217"/>
        <v>0.40853658536585363</v>
      </c>
      <c r="AE1679" s="9" t="s">
        <v>548</v>
      </c>
      <c r="AK1679" s="13">
        <f t="shared" si="220"/>
        <v>0.46084878048780487</v>
      </c>
      <c r="AL1679" s="13">
        <f t="shared" si="221"/>
        <v>-3.9280153036824472E-2</v>
      </c>
      <c r="AM1679" s="14">
        <f t="shared" si="222"/>
        <v>-4.0065756097560978</v>
      </c>
    </row>
    <row r="1680" spans="1:39" x14ac:dyDescent="0.2">
      <c r="A1680">
        <v>1</v>
      </c>
      <c r="B1680" t="s">
        <v>559</v>
      </c>
      <c r="C1680" t="s">
        <v>554</v>
      </c>
      <c r="E1680" s="10" t="s">
        <v>28</v>
      </c>
      <c r="F1680"/>
      <c r="G1680" s="10" t="s">
        <v>208</v>
      </c>
      <c r="H1680" s="11">
        <v>0.55800000000000005</v>
      </c>
      <c r="I1680" s="17">
        <v>82</v>
      </c>
      <c r="J1680" s="17">
        <v>43</v>
      </c>
      <c r="K1680" s="17">
        <v>27</v>
      </c>
      <c r="L1680" s="9"/>
      <c r="M1680" s="17">
        <v>12</v>
      </c>
      <c r="N1680" s="9">
        <f t="shared" si="218"/>
        <v>98</v>
      </c>
      <c r="O1680" s="12">
        <f t="shared" si="219"/>
        <v>0.59756097560975607</v>
      </c>
      <c r="P1680" s="17" t="s">
        <v>35</v>
      </c>
      <c r="W1680" s="11">
        <v>0.55800000000000005</v>
      </c>
      <c r="X1680" s="8">
        <v>82</v>
      </c>
      <c r="Y1680" s="8">
        <v>51</v>
      </c>
      <c r="Z1680" s="8">
        <v>24</v>
      </c>
      <c r="AA1680" s="8"/>
      <c r="AB1680" s="8">
        <v>7</v>
      </c>
      <c r="AC1680" s="9">
        <f t="shared" si="216"/>
        <v>109</v>
      </c>
      <c r="AD1680" s="12">
        <f t="shared" si="217"/>
        <v>0.66463414634146345</v>
      </c>
      <c r="AE1680" s="9" t="s">
        <v>30</v>
      </c>
      <c r="AK1680" s="13">
        <f t="shared" si="220"/>
        <v>0.62731219512195124</v>
      </c>
      <c r="AL1680" s="13">
        <f t="shared" si="221"/>
        <v>-2.9751219512195171E-2</v>
      </c>
      <c r="AM1680" s="14">
        <f t="shared" si="222"/>
        <v>-4.8791999999999973</v>
      </c>
    </row>
    <row r="1681" spans="1:39" ht="14.25" x14ac:dyDescent="0.2">
      <c r="B1681" s="8" t="s">
        <v>516</v>
      </c>
      <c r="C1681" t="s">
        <v>554</v>
      </c>
      <c r="D1681" s="1">
        <v>46</v>
      </c>
      <c r="E1681" s="10" t="s">
        <v>28</v>
      </c>
      <c r="F1681"/>
      <c r="G1681" s="10" t="s">
        <v>264</v>
      </c>
      <c r="H1681" s="11">
        <v>0.55800000000000005</v>
      </c>
      <c r="I1681" s="17">
        <v>36</v>
      </c>
      <c r="J1681" s="17">
        <v>12</v>
      </c>
      <c r="K1681" s="17">
        <v>17</v>
      </c>
      <c r="L1681" s="9"/>
      <c r="M1681" s="17">
        <v>7</v>
      </c>
      <c r="N1681" s="9">
        <f t="shared" si="218"/>
        <v>31</v>
      </c>
      <c r="O1681" s="12">
        <f t="shared" si="219"/>
        <v>0.43055555555555558</v>
      </c>
      <c r="P1681" s="17" t="s">
        <v>75</v>
      </c>
      <c r="W1681" s="11">
        <v>0.55800000000000005</v>
      </c>
      <c r="X1681" s="8">
        <v>82</v>
      </c>
      <c r="Y1681" s="8">
        <v>35</v>
      </c>
      <c r="Z1681" s="8">
        <v>29</v>
      </c>
      <c r="AA1681" s="8"/>
      <c r="AB1681" s="8">
        <v>18</v>
      </c>
      <c r="AC1681" s="9">
        <f t="shared" si="216"/>
        <v>88</v>
      </c>
      <c r="AD1681" s="12">
        <f t="shared" si="217"/>
        <v>0.53658536585365857</v>
      </c>
      <c r="AE1681" s="9" t="s">
        <v>549</v>
      </c>
      <c r="AK1681" s="13">
        <f t="shared" si="220"/>
        <v>0.54408048780487805</v>
      </c>
      <c r="AL1681" s="13">
        <f t="shared" si="221"/>
        <v>-0.11352493224932247</v>
      </c>
      <c r="AM1681" s="14">
        <f t="shared" si="222"/>
        <v>-8.1737951219512226</v>
      </c>
    </row>
    <row r="1682" spans="1:39" x14ac:dyDescent="0.2">
      <c r="B1682" s="8" t="s">
        <v>553</v>
      </c>
      <c r="C1682" t="s">
        <v>554</v>
      </c>
      <c r="D1682" s="1">
        <v>49</v>
      </c>
      <c r="E1682" s="10" t="s">
        <v>28</v>
      </c>
      <c r="F1682"/>
      <c r="G1682" s="10" t="s">
        <v>207</v>
      </c>
      <c r="H1682" s="11">
        <v>0.55800000000000005</v>
      </c>
      <c r="I1682" s="17">
        <v>82</v>
      </c>
      <c r="J1682" s="17">
        <v>33</v>
      </c>
      <c r="K1682" s="17">
        <v>31</v>
      </c>
      <c r="L1682" s="9"/>
      <c r="M1682" s="17">
        <v>18</v>
      </c>
      <c r="N1682" s="9">
        <f t="shared" si="218"/>
        <v>84</v>
      </c>
      <c r="O1682" s="12">
        <f t="shared" si="219"/>
        <v>0.51219512195121952</v>
      </c>
      <c r="P1682" s="17" t="s">
        <v>69</v>
      </c>
      <c r="W1682" s="11">
        <v>0.55800000000000005</v>
      </c>
      <c r="X1682" s="8">
        <v>82</v>
      </c>
      <c r="Y1682" s="8">
        <v>42</v>
      </c>
      <c r="Z1682" s="8">
        <v>30</v>
      </c>
      <c r="AA1682" s="8"/>
      <c r="AB1682" s="8">
        <v>10</v>
      </c>
      <c r="AC1682" s="9">
        <f t="shared" si="216"/>
        <v>94</v>
      </c>
      <c r="AD1682" s="12">
        <f t="shared" si="217"/>
        <v>0.57317073170731703</v>
      </c>
      <c r="AE1682" s="9" t="s">
        <v>39</v>
      </c>
      <c r="AK1682" s="13">
        <f t="shared" si="220"/>
        <v>0.56786097560975612</v>
      </c>
      <c r="AL1682" s="13">
        <f t="shared" si="221"/>
        <v>-5.5665853658536602E-2</v>
      </c>
      <c r="AM1682" s="14">
        <f t="shared" si="222"/>
        <v>-9.1291999999999973</v>
      </c>
    </row>
    <row r="1683" spans="1:39" ht="14.25" x14ac:dyDescent="0.2">
      <c r="B1683" s="8" t="s">
        <v>551</v>
      </c>
      <c r="C1683" t="s">
        <v>554</v>
      </c>
      <c r="D1683" s="1">
        <v>47</v>
      </c>
      <c r="E1683" s="10" t="s">
        <v>28</v>
      </c>
      <c r="F1683"/>
      <c r="G1683" s="10" t="s">
        <v>303</v>
      </c>
      <c r="H1683" s="11">
        <v>0.55800000000000005</v>
      </c>
      <c r="I1683" s="17">
        <v>31</v>
      </c>
      <c r="J1683" s="17">
        <v>7</v>
      </c>
      <c r="K1683" s="17">
        <v>19</v>
      </c>
      <c r="L1683" s="9"/>
      <c r="M1683" s="17">
        <v>5</v>
      </c>
      <c r="N1683" s="9">
        <f t="shared" si="218"/>
        <v>19</v>
      </c>
      <c r="O1683" s="12">
        <f t="shared" si="219"/>
        <v>0.30645161290322581</v>
      </c>
      <c r="P1683" s="17" t="s">
        <v>69</v>
      </c>
      <c r="W1683" s="11">
        <v>0.55800000000000005</v>
      </c>
      <c r="X1683" s="8">
        <v>82</v>
      </c>
      <c r="Y1683" s="8">
        <v>29</v>
      </c>
      <c r="Z1683" s="8">
        <v>44</v>
      </c>
      <c r="AA1683" s="8"/>
      <c r="AB1683" s="8">
        <v>9</v>
      </c>
      <c r="AC1683" s="9">
        <f t="shared" si="216"/>
        <v>67</v>
      </c>
      <c r="AD1683" s="12">
        <f t="shared" si="217"/>
        <v>0.40853658536585363</v>
      </c>
      <c r="AE1683" s="9" t="s">
        <v>548</v>
      </c>
      <c r="AK1683" s="13">
        <f t="shared" si="220"/>
        <v>0.46084878048780487</v>
      </c>
      <c r="AL1683" s="13">
        <f t="shared" si="221"/>
        <v>-0.15439716758457905</v>
      </c>
      <c r="AM1683" s="14">
        <f t="shared" si="222"/>
        <v>-9.5726243902439023</v>
      </c>
    </row>
    <row r="1684" spans="1:39" ht="14.25" x14ac:dyDescent="0.2">
      <c r="B1684" s="8" t="s">
        <v>427</v>
      </c>
      <c r="C1684" t="s">
        <v>554</v>
      </c>
      <c r="D1684" s="1">
        <v>56</v>
      </c>
      <c r="E1684" s="10" t="s">
        <v>28</v>
      </c>
      <c r="F1684"/>
      <c r="G1684" s="8" t="s">
        <v>225</v>
      </c>
      <c r="H1684" s="11">
        <v>0.55800000000000005</v>
      </c>
      <c r="I1684" s="17">
        <v>82</v>
      </c>
      <c r="J1684" s="17">
        <v>23</v>
      </c>
      <c r="K1684" s="17">
        <v>51</v>
      </c>
      <c r="L1684" s="9"/>
      <c r="M1684" s="17">
        <v>8</v>
      </c>
      <c r="N1684" s="9">
        <f t="shared" si="218"/>
        <v>54</v>
      </c>
      <c r="O1684" s="12">
        <f t="shared" si="219"/>
        <v>0.32926829268292684</v>
      </c>
      <c r="P1684" s="17" t="s">
        <v>243</v>
      </c>
      <c r="W1684" s="11">
        <v>0.55800000000000005</v>
      </c>
      <c r="X1684" s="8">
        <v>82</v>
      </c>
      <c r="Y1684" s="8">
        <v>21</v>
      </c>
      <c r="Z1684" s="8">
        <v>51</v>
      </c>
      <c r="AA1684" s="8"/>
      <c r="AB1684" s="8">
        <v>10</v>
      </c>
      <c r="AC1684" s="9">
        <f t="shared" si="216"/>
        <v>52</v>
      </c>
      <c r="AD1684" s="12">
        <f t="shared" si="217"/>
        <v>0.31707317073170732</v>
      </c>
      <c r="AE1684" s="9" t="s">
        <v>547</v>
      </c>
      <c r="AK1684" s="13">
        <f t="shared" si="220"/>
        <v>0.40139756097560975</v>
      </c>
      <c r="AL1684" s="13">
        <f t="shared" si="221"/>
        <v>-7.2129268292682902E-2</v>
      </c>
      <c r="AM1684" s="14">
        <f t="shared" si="222"/>
        <v>-11.8292</v>
      </c>
    </row>
    <row r="1685" spans="1:39" x14ac:dyDescent="0.2">
      <c r="A1685">
        <v>1</v>
      </c>
      <c r="B1685" s="8" t="s">
        <v>487</v>
      </c>
      <c r="C1685" t="s">
        <v>554</v>
      </c>
      <c r="D1685" s="1">
        <v>54</v>
      </c>
      <c r="E1685" s="10" t="s">
        <v>28</v>
      </c>
      <c r="F1685"/>
      <c r="G1685" s="10" t="s">
        <v>68</v>
      </c>
      <c r="H1685" s="11">
        <v>0.55800000000000005</v>
      </c>
      <c r="I1685" s="17">
        <v>82</v>
      </c>
      <c r="J1685" s="17">
        <v>41</v>
      </c>
      <c r="K1685" s="17">
        <v>27</v>
      </c>
      <c r="L1685" s="9"/>
      <c r="M1685" s="17">
        <v>14</v>
      </c>
      <c r="N1685" s="9">
        <f t="shared" si="218"/>
        <v>96</v>
      </c>
      <c r="O1685" s="12">
        <f t="shared" si="219"/>
        <v>0.58536585365853655</v>
      </c>
      <c r="P1685" s="17" t="s">
        <v>72</v>
      </c>
      <c r="W1685" s="11">
        <v>0.55800000000000005</v>
      </c>
      <c r="X1685" s="8">
        <v>82</v>
      </c>
      <c r="Y1685" s="8">
        <v>54</v>
      </c>
      <c r="Z1685" s="8">
        <v>19</v>
      </c>
      <c r="AA1685" s="8"/>
      <c r="AB1685" s="8">
        <v>9</v>
      </c>
      <c r="AC1685" s="9">
        <f t="shared" si="216"/>
        <v>117</v>
      </c>
      <c r="AD1685" s="12">
        <f t="shared" si="217"/>
        <v>0.71341463414634143</v>
      </c>
      <c r="AE1685" s="9" t="s">
        <v>30</v>
      </c>
      <c r="AK1685" s="13">
        <f t="shared" si="220"/>
        <v>0.65901951219512189</v>
      </c>
      <c r="AL1685" s="13">
        <f t="shared" si="221"/>
        <v>-7.3653658536585342E-2</v>
      </c>
      <c r="AM1685" s="14">
        <f t="shared" si="222"/>
        <v>-12.079199999999986</v>
      </c>
    </row>
    <row r="1686" spans="1:39" x14ac:dyDescent="0.2">
      <c r="A1686">
        <v>1</v>
      </c>
      <c r="B1686" s="8" t="s">
        <v>550</v>
      </c>
      <c r="C1686" t="s">
        <v>554</v>
      </c>
      <c r="D1686" s="1">
        <v>49</v>
      </c>
      <c r="E1686" s="10" t="s">
        <v>28</v>
      </c>
      <c r="F1686"/>
      <c r="G1686" s="10" t="s">
        <v>308</v>
      </c>
      <c r="H1686" s="11">
        <v>0.55800000000000005</v>
      </c>
      <c r="I1686" s="17">
        <v>82</v>
      </c>
      <c r="J1686" s="17">
        <v>39</v>
      </c>
      <c r="K1686" s="17">
        <v>31</v>
      </c>
      <c r="L1686" s="9"/>
      <c r="M1686" s="17">
        <v>12</v>
      </c>
      <c r="N1686" s="9">
        <f t="shared" si="218"/>
        <v>90</v>
      </c>
      <c r="O1686" s="12">
        <f t="shared" si="219"/>
        <v>0.54878048780487809</v>
      </c>
      <c r="P1686" s="17" t="s">
        <v>75</v>
      </c>
      <c r="W1686" s="11">
        <v>0.55800000000000005</v>
      </c>
      <c r="X1686" s="8">
        <v>82</v>
      </c>
      <c r="Y1686" s="8">
        <v>52</v>
      </c>
      <c r="Z1686" s="8">
        <v>22</v>
      </c>
      <c r="AA1686" s="8"/>
      <c r="AB1686" s="8">
        <v>8</v>
      </c>
      <c r="AC1686" s="9">
        <f t="shared" si="216"/>
        <v>112</v>
      </c>
      <c r="AD1686" s="12">
        <f t="shared" si="217"/>
        <v>0.68292682926829273</v>
      </c>
      <c r="AE1686" s="9" t="s">
        <v>30</v>
      </c>
      <c r="AK1686" s="13">
        <f t="shared" si="220"/>
        <v>0.63920243902439033</v>
      </c>
      <c r="AL1686" s="13">
        <f t="shared" si="221"/>
        <v>-9.0421951219512242E-2</v>
      </c>
      <c r="AM1686" s="14">
        <f t="shared" si="222"/>
        <v>-14.829200000000014</v>
      </c>
    </row>
    <row r="1687" spans="1:39" ht="14.25" x14ac:dyDescent="0.2">
      <c r="A1687">
        <v>1</v>
      </c>
      <c r="B1687" t="s">
        <v>560</v>
      </c>
      <c r="C1687" t="s">
        <v>554</v>
      </c>
      <c r="E1687" s="10" t="s">
        <v>28</v>
      </c>
      <c r="F1687"/>
      <c r="G1687" s="10" t="s">
        <v>305</v>
      </c>
      <c r="H1687" s="11">
        <v>0.55800000000000005</v>
      </c>
      <c r="I1687" s="17">
        <v>82</v>
      </c>
      <c r="J1687" s="17">
        <v>30</v>
      </c>
      <c r="K1687" s="17">
        <v>41</v>
      </c>
      <c r="L1687" s="9"/>
      <c r="M1687" s="17">
        <v>11</v>
      </c>
      <c r="N1687" s="9">
        <f t="shared" si="218"/>
        <v>71</v>
      </c>
      <c r="O1687" s="12">
        <f t="shared" si="219"/>
        <v>0.43292682926829268</v>
      </c>
      <c r="P1687" s="17" t="s">
        <v>243</v>
      </c>
      <c r="W1687" s="11">
        <v>0.55800000000000005</v>
      </c>
      <c r="X1687" s="8">
        <v>82</v>
      </c>
      <c r="Y1687" s="8">
        <v>36</v>
      </c>
      <c r="Z1687" s="8">
        <v>35</v>
      </c>
      <c r="AA1687" s="8"/>
      <c r="AB1687" s="8">
        <v>11</v>
      </c>
      <c r="AC1687" s="9">
        <f t="shared" si="216"/>
        <v>83</v>
      </c>
      <c r="AD1687" s="12">
        <f t="shared" si="217"/>
        <v>0.50609756097560976</v>
      </c>
      <c r="AE1687" s="9" t="s">
        <v>548</v>
      </c>
      <c r="AK1687" s="13">
        <f t="shared" si="220"/>
        <v>0.52426341463414639</v>
      </c>
      <c r="AL1687" s="13">
        <f t="shared" si="221"/>
        <v>-9.1336585365853706E-2</v>
      </c>
      <c r="AM1687" s="14">
        <f t="shared" si="222"/>
        <v>-14.979200000000006</v>
      </c>
    </row>
    <row r="1688" spans="1:39" x14ac:dyDescent="0.2">
      <c r="A1688">
        <v>1</v>
      </c>
      <c r="B1688" s="8" t="s">
        <v>520</v>
      </c>
      <c r="C1688" t="s">
        <v>554</v>
      </c>
      <c r="D1688" s="1">
        <v>47</v>
      </c>
      <c r="E1688" s="10" t="s">
        <v>28</v>
      </c>
      <c r="F1688"/>
      <c r="G1688" s="10" t="s">
        <v>402</v>
      </c>
      <c r="H1688" s="11">
        <v>0.55800000000000005</v>
      </c>
      <c r="I1688" s="17">
        <v>82</v>
      </c>
      <c r="J1688" s="17">
        <v>40</v>
      </c>
      <c r="K1688" s="17">
        <v>33</v>
      </c>
      <c r="L1688" s="9"/>
      <c r="M1688" s="17">
        <v>9</v>
      </c>
      <c r="N1688" s="9">
        <f t="shared" si="218"/>
        <v>89</v>
      </c>
      <c r="O1688" s="12">
        <f t="shared" si="219"/>
        <v>0.54268292682926833</v>
      </c>
      <c r="P1688" s="17" t="s">
        <v>72</v>
      </c>
      <c r="W1688" s="11">
        <v>0.55800000000000005</v>
      </c>
      <c r="X1688" s="8">
        <v>82</v>
      </c>
      <c r="Y1688" s="8">
        <v>51</v>
      </c>
      <c r="Z1688" s="8">
        <v>22</v>
      </c>
      <c r="AA1688" s="8"/>
      <c r="AB1688" s="8">
        <v>9</v>
      </c>
      <c r="AC1688" s="9">
        <f t="shared" si="216"/>
        <v>111</v>
      </c>
      <c r="AD1688" s="12">
        <f t="shared" si="217"/>
        <v>0.67682926829268297</v>
      </c>
      <c r="AE1688" s="9" t="s">
        <v>43</v>
      </c>
      <c r="AK1688" s="13">
        <f t="shared" si="220"/>
        <v>0.63523902439024393</v>
      </c>
      <c r="AL1688" s="13">
        <f t="shared" si="221"/>
        <v>-9.2556097560975603E-2</v>
      </c>
      <c r="AM1688" s="14">
        <f t="shared" si="222"/>
        <v>-15.179200000000009</v>
      </c>
    </row>
    <row r="1689" spans="1:39" ht="14.25" x14ac:dyDescent="0.2">
      <c r="B1689" s="8" t="s">
        <v>552</v>
      </c>
      <c r="C1689" t="s">
        <v>554</v>
      </c>
      <c r="E1689" s="10" t="s">
        <v>28</v>
      </c>
      <c r="F1689"/>
      <c r="G1689" s="10" t="s">
        <v>41</v>
      </c>
      <c r="H1689" s="11">
        <v>0.55800000000000005</v>
      </c>
      <c r="I1689" s="17">
        <v>42</v>
      </c>
      <c r="J1689" s="17">
        <v>9</v>
      </c>
      <c r="K1689" s="17">
        <v>28</v>
      </c>
      <c r="L1689" s="9"/>
      <c r="M1689" s="17">
        <v>5</v>
      </c>
      <c r="N1689" s="9">
        <f t="shared" si="218"/>
        <v>23</v>
      </c>
      <c r="O1689" s="12">
        <f t="shared" si="219"/>
        <v>0.27380952380952384</v>
      </c>
      <c r="P1689" s="17" t="s">
        <v>75</v>
      </c>
      <c r="W1689" s="11">
        <v>0.55800000000000005</v>
      </c>
      <c r="X1689" s="8">
        <v>82</v>
      </c>
      <c r="Y1689" s="8">
        <v>38</v>
      </c>
      <c r="Z1689" s="8">
        <v>36</v>
      </c>
      <c r="AA1689" s="8"/>
      <c r="AB1689" s="8">
        <v>8</v>
      </c>
      <c r="AC1689" s="9">
        <f t="shared" si="216"/>
        <v>84</v>
      </c>
      <c r="AD1689" s="12">
        <f t="shared" si="217"/>
        <v>0.51219512195121952</v>
      </c>
      <c r="AE1689" s="9" t="s">
        <v>549</v>
      </c>
      <c r="AK1689" s="13">
        <f t="shared" si="220"/>
        <v>0.52822682926829267</v>
      </c>
      <c r="AL1689" s="13">
        <f t="shared" si="221"/>
        <v>-0.25441730545876884</v>
      </c>
      <c r="AM1689" s="14">
        <f t="shared" si="222"/>
        <v>-21.371053658536582</v>
      </c>
    </row>
    <row r="1690" spans="1:39" x14ac:dyDescent="0.2">
      <c r="A1690">
        <v>1</v>
      </c>
      <c r="B1690" s="8" t="s">
        <v>485</v>
      </c>
      <c r="C1690" t="s">
        <v>554</v>
      </c>
      <c r="D1690" s="1">
        <v>53</v>
      </c>
      <c r="E1690" s="10" t="s">
        <v>28</v>
      </c>
      <c r="F1690"/>
      <c r="G1690" s="10" t="s">
        <v>561</v>
      </c>
      <c r="H1690" s="11">
        <v>0.55800000000000005</v>
      </c>
      <c r="I1690" s="17">
        <v>82</v>
      </c>
      <c r="J1690" s="17">
        <v>24</v>
      </c>
      <c r="K1690" s="17">
        <v>50</v>
      </c>
      <c r="L1690" s="9"/>
      <c r="M1690" s="17">
        <v>8</v>
      </c>
      <c r="N1690" s="9">
        <f t="shared" si="218"/>
        <v>56</v>
      </c>
      <c r="O1690" s="12">
        <f t="shared" si="219"/>
        <v>0.34146341463414637</v>
      </c>
      <c r="P1690" s="17" t="s">
        <v>75</v>
      </c>
      <c r="W1690" s="11">
        <v>0.55800000000000005</v>
      </c>
      <c r="X1690" s="8">
        <v>82</v>
      </c>
      <c r="Y1690" s="8">
        <v>37</v>
      </c>
      <c r="Z1690" s="8">
        <v>30</v>
      </c>
      <c r="AA1690" s="8"/>
      <c r="AB1690" s="8">
        <v>15</v>
      </c>
      <c r="AC1690" s="9">
        <f t="shared" si="216"/>
        <v>89</v>
      </c>
      <c r="AD1690" s="12">
        <f t="shared" si="217"/>
        <v>0.54268292682926833</v>
      </c>
      <c r="AE1690" s="9" t="s">
        <v>35</v>
      </c>
      <c r="AK1690" s="13">
        <f t="shared" si="220"/>
        <v>0.54804390243902446</v>
      </c>
      <c r="AL1690" s="13">
        <f t="shared" si="221"/>
        <v>-0.20658048780487809</v>
      </c>
      <c r="AM1690" s="14">
        <f t="shared" si="222"/>
        <v>-33.879200000000012</v>
      </c>
    </row>
    <row r="1691" spans="1:39" x14ac:dyDescent="0.2">
      <c r="E1691"/>
      <c r="F1691"/>
      <c r="G1691"/>
      <c r="H1691"/>
    </row>
    <row r="1692" spans="1:39" x14ac:dyDescent="0.2">
      <c r="E1692"/>
      <c r="F1692"/>
      <c r="G1692"/>
      <c r="H1692"/>
    </row>
    <row r="1693" spans="1:39" x14ac:dyDescent="0.2">
      <c r="E1693"/>
      <c r="F1693"/>
      <c r="G1693"/>
      <c r="H1693"/>
    </row>
    <row r="1694" spans="1:39" x14ac:dyDescent="0.2">
      <c r="E1694"/>
      <c r="F1694"/>
      <c r="G1694"/>
      <c r="H1694"/>
    </row>
    <row r="1695" spans="1:39" x14ac:dyDescent="0.2">
      <c r="E1695"/>
      <c r="F1695"/>
      <c r="G1695"/>
      <c r="H1695"/>
    </row>
    <row r="1696" spans="1:39" x14ac:dyDescent="0.2">
      <c r="E1696"/>
      <c r="F1696"/>
      <c r="G1696"/>
      <c r="H1696"/>
    </row>
    <row r="1697" spans="5:8" x14ac:dyDescent="0.2">
      <c r="E1697"/>
      <c r="F1697"/>
      <c r="G1697"/>
      <c r="H1697"/>
    </row>
    <row r="1698" spans="5:8" x14ac:dyDescent="0.2">
      <c r="E1698"/>
      <c r="F1698"/>
      <c r="G1698"/>
      <c r="H1698"/>
    </row>
    <row r="1699" spans="5:8" x14ac:dyDescent="0.2">
      <c r="E1699"/>
      <c r="F1699"/>
      <c r="G1699"/>
      <c r="H1699"/>
    </row>
    <row r="1700" spans="5:8" x14ac:dyDescent="0.2">
      <c r="E1700"/>
      <c r="F1700"/>
      <c r="G1700"/>
      <c r="H1700"/>
    </row>
    <row r="1701" spans="5:8" x14ac:dyDescent="0.2">
      <c r="E1701"/>
      <c r="F1701"/>
      <c r="G1701"/>
      <c r="H1701"/>
    </row>
    <row r="1702" spans="5:8" x14ac:dyDescent="0.2">
      <c r="E1702"/>
      <c r="F1702"/>
      <c r="G1702"/>
      <c r="H1702"/>
    </row>
    <row r="1703" spans="5:8" x14ac:dyDescent="0.2">
      <c r="E1703"/>
      <c r="F1703"/>
      <c r="G1703"/>
      <c r="H1703"/>
    </row>
    <row r="1704" spans="5:8" x14ac:dyDescent="0.2">
      <c r="E1704"/>
      <c r="F1704"/>
      <c r="G1704"/>
      <c r="H1704"/>
    </row>
    <row r="1705" spans="5:8" x14ac:dyDescent="0.2">
      <c r="E1705"/>
      <c r="F1705"/>
      <c r="G1705"/>
      <c r="H1705"/>
    </row>
    <row r="1706" spans="5:8" x14ac:dyDescent="0.2">
      <c r="E1706"/>
      <c r="F1706"/>
      <c r="G1706"/>
      <c r="H1706"/>
    </row>
    <row r="1707" spans="5:8" x14ac:dyDescent="0.2">
      <c r="E1707"/>
      <c r="F1707"/>
      <c r="G1707"/>
      <c r="H1707"/>
    </row>
    <row r="1708" spans="5:8" x14ac:dyDescent="0.2">
      <c r="E1708"/>
      <c r="F1708"/>
      <c r="G1708"/>
      <c r="H1708"/>
    </row>
    <row r="1709" spans="5:8" x14ac:dyDescent="0.2">
      <c r="E1709"/>
      <c r="F1709"/>
      <c r="G1709"/>
      <c r="H1709"/>
    </row>
    <row r="1710" spans="5:8" x14ac:dyDescent="0.2">
      <c r="E1710"/>
      <c r="F1710"/>
      <c r="G1710"/>
      <c r="H1710"/>
    </row>
    <row r="1711" spans="5:8" x14ac:dyDescent="0.2">
      <c r="E1711"/>
      <c r="F1711"/>
      <c r="G1711"/>
      <c r="H1711"/>
    </row>
    <row r="1712" spans="5:8" x14ac:dyDescent="0.2">
      <c r="E1712"/>
      <c r="F1712"/>
      <c r="G1712"/>
      <c r="H1712"/>
    </row>
    <row r="1713" spans="5:8" x14ac:dyDescent="0.2">
      <c r="E1713"/>
      <c r="F1713"/>
      <c r="G1713"/>
      <c r="H1713"/>
    </row>
    <row r="1714" spans="5:8" x14ac:dyDescent="0.2">
      <c r="E1714"/>
      <c r="F1714"/>
      <c r="G1714"/>
      <c r="H1714"/>
    </row>
    <row r="1715" spans="5:8" x14ac:dyDescent="0.2">
      <c r="E1715"/>
      <c r="F1715"/>
      <c r="G1715"/>
      <c r="H1715"/>
    </row>
    <row r="1716" spans="5:8" x14ac:dyDescent="0.2">
      <c r="E1716"/>
      <c r="F1716"/>
      <c r="G1716"/>
      <c r="H1716"/>
    </row>
    <row r="1717" spans="5:8" x14ac:dyDescent="0.2">
      <c r="E1717"/>
      <c r="F1717"/>
      <c r="G1717"/>
      <c r="H1717"/>
    </row>
    <row r="1718" spans="5:8" x14ac:dyDescent="0.2">
      <c r="E1718"/>
      <c r="F1718"/>
      <c r="G1718"/>
      <c r="H1718"/>
    </row>
    <row r="1719" spans="5:8" x14ac:dyDescent="0.2">
      <c r="E1719"/>
      <c r="F1719"/>
      <c r="G1719"/>
      <c r="H1719"/>
    </row>
    <row r="1720" spans="5:8" x14ac:dyDescent="0.2">
      <c r="E1720"/>
      <c r="F1720"/>
      <c r="G1720"/>
      <c r="H1720"/>
    </row>
    <row r="1721" spans="5:8" x14ac:dyDescent="0.2">
      <c r="E1721"/>
      <c r="F1721"/>
      <c r="G1721"/>
      <c r="H1721"/>
    </row>
    <row r="1722" spans="5:8" x14ac:dyDescent="0.2">
      <c r="E1722"/>
      <c r="F1722"/>
      <c r="G1722"/>
      <c r="H1722"/>
    </row>
    <row r="1723" spans="5:8" x14ac:dyDescent="0.2">
      <c r="E1723"/>
      <c r="F1723"/>
      <c r="G1723"/>
      <c r="H1723"/>
    </row>
    <row r="1724" spans="5:8" x14ac:dyDescent="0.2">
      <c r="E1724"/>
      <c r="F1724"/>
      <c r="G1724"/>
      <c r="H1724"/>
    </row>
    <row r="1725" spans="5:8" x14ac:dyDescent="0.2">
      <c r="E1725"/>
      <c r="F1725"/>
      <c r="G1725"/>
      <c r="H1725"/>
    </row>
    <row r="1726" spans="5:8" x14ac:dyDescent="0.2">
      <c r="E1726"/>
      <c r="F1726"/>
      <c r="G1726"/>
      <c r="H1726"/>
    </row>
    <row r="1727" spans="5:8" x14ac:dyDescent="0.2">
      <c r="E1727"/>
      <c r="F1727"/>
      <c r="G1727"/>
      <c r="H1727"/>
    </row>
    <row r="1728" spans="5:8" x14ac:dyDescent="0.2">
      <c r="E1728"/>
      <c r="F1728"/>
      <c r="G1728"/>
      <c r="H1728"/>
    </row>
    <row r="1729" spans="5:8" x14ac:dyDescent="0.2">
      <c r="E1729"/>
      <c r="F1729"/>
      <c r="G1729"/>
      <c r="H1729"/>
    </row>
    <row r="1730" spans="5:8" x14ac:dyDescent="0.2">
      <c r="E1730"/>
      <c r="F1730"/>
      <c r="G1730"/>
      <c r="H1730"/>
    </row>
    <row r="1731" spans="5:8" x14ac:dyDescent="0.2">
      <c r="E1731"/>
      <c r="F1731"/>
      <c r="G1731"/>
      <c r="H1731"/>
    </row>
  </sheetData>
  <sheetProtection selectLockedCells="1" selectUnlockedCells="1"/>
  <mergeCells count="5">
    <mergeCell ref="H1:P1"/>
    <mergeCell ref="Q1:U1"/>
    <mergeCell ref="X1:AE1"/>
    <mergeCell ref="AF1:AJ1"/>
    <mergeCell ref="AL1:AM1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7"/>
  <sheetViews>
    <sheetView tabSelected="1" workbookViewId="0">
      <pane ySplit="855" activePane="bottomLeft"/>
      <selection pane="bottomLeft" activeCell="A3" sqref="A3"/>
    </sheetView>
  </sheetViews>
  <sheetFormatPr defaultColWidth="11.5703125" defaultRowHeight="12.75" x14ac:dyDescent="0.2"/>
  <cols>
    <col min="1" max="1" width="19.42578125" customWidth="1"/>
    <col min="2" max="2" width="5.5703125" customWidth="1"/>
    <col min="3" max="5" width="4.5703125" customWidth="1"/>
    <col min="6" max="6" width="4.7109375" customWidth="1"/>
    <col min="7" max="7" width="5.5703125" customWidth="1"/>
    <col min="8" max="8" width="7.85546875" customWidth="1"/>
    <col min="9" max="9" width="6.7109375" customWidth="1"/>
    <col min="10" max="10" width="9.7109375" customWidth="1"/>
    <col min="11" max="11" width="7.140625" customWidth="1"/>
    <col min="12" max="12" width="4.5703125" customWidth="1"/>
    <col min="13" max="13" width="5.42578125" customWidth="1"/>
    <col min="14" max="14" width="7.5703125" customWidth="1"/>
    <col min="15" max="15" width="5.140625" customWidth="1"/>
    <col min="16" max="16" width="4.5703125" customWidth="1"/>
  </cols>
  <sheetData>
    <row r="1" spans="1:16" ht="15.75" x14ac:dyDescent="0.25">
      <c r="B1" s="29" t="s">
        <v>562</v>
      </c>
      <c r="C1" s="29"/>
      <c r="D1" s="29"/>
      <c r="E1" s="29"/>
      <c r="F1" s="29"/>
      <c r="G1" s="29"/>
      <c r="H1" s="29"/>
      <c r="I1" s="29"/>
      <c r="J1" s="29"/>
      <c r="K1" s="30" t="s">
        <v>563</v>
      </c>
      <c r="L1" s="30"/>
      <c r="M1" s="30"/>
      <c r="N1" s="30"/>
      <c r="O1" s="30"/>
      <c r="P1" s="30"/>
    </row>
    <row r="2" spans="1:16" ht="15.75" x14ac:dyDescent="0.25"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4" t="s">
        <v>20</v>
      </c>
      <c r="I2" s="4" t="s">
        <v>564</v>
      </c>
      <c r="J2" s="3" t="s">
        <v>565</v>
      </c>
      <c r="K2" s="3" t="s">
        <v>7</v>
      </c>
      <c r="L2" s="3" t="s">
        <v>566</v>
      </c>
      <c r="M2" s="3" t="s">
        <v>567</v>
      </c>
      <c r="N2" s="3" t="s">
        <v>568</v>
      </c>
      <c r="O2" s="3" t="s">
        <v>569</v>
      </c>
      <c r="P2" s="3" t="s">
        <v>570</v>
      </c>
    </row>
    <row r="3" spans="1:16" x14ac:dyDescent="0.2">
      <c r="A3" s="8" t="s">
        <v>210</v>
      </c>
      <c r="B3" s="18">
        <f t="shared" ref="B3:B66" si="0">SUMIF(Coaches,A3,GP)</f>
        <v>2141</v>
      </c>
      <c r="C3" s="18">
        <f t="shared" ref="C3:C66" si="1">SUMIF(Coaches,A3,Wins)</f>
        <v>1244</v>
      </c>
      <c r="D3" s="18">
        <f t="shared" ref="D3:D66" si="2">SUMIF(Coaches,A3,Losses)</f>
        <v>573</v>
      </c>
      <c r="E3" s="18">
        <f t="shared" ref="E3:E66" si="3">SUMIF(Coaches,A3,Ties)</f>
        <v>314</v>
      </c>
      <c r="F3" s="18">
        <f t="shared" ref="F3:F66" si="4">SUMIF(Coaches,A3,OTL)</f>
        <v>10</v>
      </c>
      <c r="G3" s="18">
        <f t="shared" ref="G3:G66" si="5">C3*2+F3+E3</f>
        <v>2812</v>
      </c>
      <c r="H3" s="13">
        <f t="shared" ref="H3:H66" si="6">G3/2/B3</f>
        <v>0.65670247547874827</v>
      </c>
      <c r="I3" s="19">
        <f t="shared" ref="I3:I66" si="7">SUMIF(Coaches,A3,XPts)</f>
        <v>291.5871815768694</v>
      </c>
      <c r="J3" s="14">
        <f t="shared" ref="J3:J66" si="8">I3/B3*82</f>
        <v>11.167748196778744</v>
      </c>
      <c r="K3" s="18">
        <f t="shared" ref="K3:K66" si="9">SUMIF(Coaches,A3,Active)</f>
        <v>0</v>
      </c>
      <c r="L3" s="8"/>
      <c r="M3" s="8"/>
      <c r="N3" s="8"/>
      <c r="O3" s="8"/>
      <c r="P3" s="8" t="s">
        <v>571</v>
      </c>
    </row>
    <row r="4" spans="1:16" x14ac:dyDescent="0.2">
      <c r="A4" s="8" t="s">
        <v>232</v>
      </c>
      <c r="B4" s="18">
        <f t="shared" si="0"/>
        <v>1607</v>
      </c>
      <c r="C4" s="18">
        <f t="shared" si="1"/>
        <v>782</v>
      </c>
      <c r="D4" s="18">
        <f t="shared" si="2"/>
        <v>577</v>
      </c>
      <c r="E4" s="18">
        <f t="shared" si="3"/>
        <v>248</v>
      </c>
      <c r="F4" s="18">
        <f t="shared" si="4"/>
        <v>0</v>
      </c>
      <c r="G4" s="18">
        <f t="shared" si="5"/>
        <v>1812</v>
      </c>
      <c r="H4" s="13">
        <f t="shared" si="6"/>
        <v>0.56378344741754827</v>
      </c>
      <c r="I4" s="19">
        <f t="shared" si="7"/>
        <v>108.99964925117671</v>
      </c>
      <c r="J4" s="14">
        <f t="shared" si="8"/>
        <v>5.5618987172349037</v>
      </c>
      <c r="K4" s="18">
        <f t="shared" si="9"/>
        <v>0</v>
      </c>
      <c r="L4" s="8">
        <v>1</v>
      </c>
      <c r="M4" s="8"/>
      <c r="N4" s="8"/>
      <c r="O4" s="8"/>
      <c r="P4" s="8" t="s">
        <v>571</v>
      </c>
    </row>
    <row r="5" spans="1:16" x14ac:dyDescent="0.2">
      <c r="A5" s="8" t="s">
        <v>302</v>
      </c>
      <c r="B5" s="18">
        <f t="shared" si="0"/>
        <v>932</v>
      </c>
      <c r="C5" s="18">
        <f t="shared" si="1"/>
        <v>497</v>
      </c>
      <c r="D5" s="18">
        <f t="shared" si="2"/>
        <v>307</v>
      </c>
      <c r="E5" s="18">
        <f t="shared" si="3"/>
        <v>121</v>
      </c>
      <c r="F5" s="18">
        <f t="shared" si="4"/>
        <v>7</v>
      </c>
      <c r="G5" s="18">
        <f t="shared" si="5"/>
        <v>1122</v>
      </c>
      <c r="H5" s="13">
        <f t="shared" si="6"/>
        <v>0.60193133047210301</v>
      </c>
      <c r="I5" s="19">
        <f t="shared" si="7"/>
        <v>102.00286324041815</v>
      </c>
      <c r="J5" s="14">
        <f t="shared" si="8"/>
        <v>8.9745008430410831</v>
      </c>
      <c r="K5" s="18">
        <f t="shared" si="9"/>
        <v>0</v>
      </c>
      <c r="L5" s="8"/>
      <c r="M5" s="8">
        <v>1</v>
      </c>
      <c r="N5" s="8"/>
      <c r="O5" s="8"/>
      <c r="P5" s="8" t="s">
        <v>571</v>
      </c>
    </row>
    <row r="6" spans="1:16" x14ac:dyDescent="0.2">
      <c r="A6" s="8" t="s">
        <v>429</v>
      </c>
      <c r="B6" s="18">
        <f t="shared" si="0"/>
        <v>1322</v>
      </c>
      <c r="C6" s="18">
        <f t="shared" si="1"/>
        <v>708</v>
      </c>
      <c r="D6" s="18">
        <f t="shared" si="2"/>
        <v>429</v>
      </c>
      <c r="E6" s="18">
        <f t="shared" si="3"/>
        <v>88</v>
      </c>
      <c r="F6" s="18">
        <f t="shared" si="4"/>
        <v>97</v>
      </c>
      <c r="G6" s="18">
        <f t="shared" si="5"/>
        <v>1601</v>
      </c>
      <c r="H6" s="13">
        <f t="shared" si="6"/>
        <v>0.60552193645990926</v>
      </c>
      <c r="I6" s="19">
        <f t="shared" si="7"/>
        <v>97.877531635580979</v>
      </c>
      <c r="J6" s="14">
        <f t="shared" si="8"/>
        <v>6.0710723102251434</v>
      </c>
      <c r="K6" s="18">
        <f t="shared" si="9"/>
        <v>1</v>
      </c>
      <c r="L6" s="8"/>
      <c r="M6" s="8"/>
      <c r="N6" s="8"/>
      <c r="O6" s="8"/>
      <c r="P6" s="8" t="s">
        <v>571</v>
      </c>
    </row>
    <row r="7" spans="1:16" x14ac:dyDescent="0.2">
      <c r="A7" s="8" t="s">
        <v>104</v>
      </c>
      <c r="B7" s="18">
        <f t="shared" si="0"/>
        <v>1449</v>
      </c>
      <c r="C7" s="18">
        <f t="shared" si="1"/>
        <v>692</v>
      </c>
      <c r="D7" s="18">
        <f t="shared" si="2"/>
        <v>527</v>
      </c>
      <c r="E7" s="18">
        <f t="shared" si="3"/>
        <v>230</v>
      </c>
      <c r="F7" s="18">
        <f t="shared" si="4"/>
        <v>0</v>
      </c>
      <c r="G7" s="18">
        <f t="shared" si="5"/>
        <v>1614</v>
      </c>
      <c r="H7" s="13">
        <f t="shared" si="6"/>
        <v>0.55693581780538304</v>
      </c>
      <c r="I7" s="19">
        <f t="shared" si="7"/>
        <v>96.691401515151512</v>
      </c>
      <c r="J7" s="14">
        <f t="shared" si="8"/>
        <v>5.4718391471652339</v>
      </c>
      <c r="K7" s="18">
        <f t="shared" si="9"/>
        <v>0</v>
      </c>
      <c r="L7" s="8"/>
      <c r="M7" s="8">
        <v>1</v>
      </c>
      <c r="N7" s="8"/>
      <c r="O7" s="8">
        <v>1</v>
      </c>
      <c r="P7" s="8" t="s">
        <v>571</v>
      </c>
    </row>
    <row r="8" spans="1:16" x14ac:dyDescent="0.2">
      <c r="A8" s="8" t="s">
        <v>348</v>
      </c>
      <c r="B8" s="18">
        <f t="shared" si="0"/>
        <v>1262</v>
      </c>
      <c r="C8" s="18">
        <f t="shared" si="1"/>
        <v>617</v>
      </c>
      <c r="D8" s="18">
        <f t="shared" si="2"/>
        <v>458</v>
      </c>
      <c r="E8" s="18">
        <f t="shared" si="3"/>
        <v>124</v>
      </c>
      <c r="F8" s="18">
        <f t="shared" si="4"/>
        <v>63</v>
      </c>
      <c r="G8" s="18">
        <f t="shared" si="5"/>
        <v>1421</v>
      </c>
      <c r="H8" s="13">
        <f t="shared" si="6"/>
        <v>0.56299524564183834</v>
      </c>
      <c r="I8" s="19">
        <f t="shared" si="7"/>
        <v>85.159618033066835</v>
      </c>
      <c r="J8" s="14">
        <f t="shared" si="8"/>
        <v>5.533350775524152</v>
      </c>
      <c r="K8" s="18">
        <f t="shared" si="9"/>
        <v>0</v>
      </c>
      <c r="L8" s="8"/>
      <c r="M8" s="8">
        <v>1</v>
      </c>
      <c r="N8" s="8"/>
      <c r="O8" s="8">
        <v>1</v>
      </c>
      <c r="P8" s="8" t="s">
        <v>571</v>
      </c>
    </row>
    <row r="9" spans="1:16" x14ac:dyDescent="0.2">
      <c r="A9" s="8" t="s">
        <v>175</v>
      </c>
      <c r="B9" s="18">
        <f t="shared" si="0"/>
        <v>914</v>
      </c>
      <c r="C9" s="18">
        <f t="shared" si="1"/>
        <v>500</v>
      </c>
      <c r="D9" s="18">
        <f t="shared" si="2"/>
        <v>255</v>
      </c>
      <c r="E9" s="18">
        <f t="shared" si="3"/>
        <v>159</v>
      </c>
      <c r="F9" s="18">
        <f t="shared" si="4"/>
        <v>0</v>
      </c>
      <c r="G9" s="18">
        <f t="shared" si="5"/>
        <v>1159</v>
      </c>
      <c r="H9" s="13">
        <f t="shared" si="6"/>
        <v>0.63402625820568925</v>
      </c>
      <c r="I9" s="19">
        <f t="shared" si="7"/>
        <v>83.539999999999964</v>
      </c>
      <c r="J9" s="14">
        <f t="shared" si="8"/>
        <v>7.4948358862144389</v>
      </c>
      <c r="K9" s="18">
        <f t="shared" si="9"/>
        <v>0</v>
      </c>
      <c r="L9" s="8"/>
      <c r="M9" s="8">
        <v>1</v>
      </c>
      <c r="N9" s="8"/>
      <c r="O9" s="8">
        <v>1</v>
      </c>
      <c r="P9" s="8" t="s">
        <v>571</v>
      </c>
    </row>
    <row r="10" spans="1:16" x14ac:dyDescent="0.2">
      <c r="A10" s="8" t="s">
        <v>237</v>
      </c>
      <c r="B10" s="18">
        <f t="shared" si="0"/>
        <v>734</v>
      </c>
      <c r="C10" s="18">
        <f t="shared" si="1"/>
        <v>390</v>
      </c>
      <c r="D10" s="18">
        <f t="shared" si="2"/>
        <v>225</v>
      </c>
      <c r="E10" s="18">
        <f t="shared" si="3"/>
        <v>119</v>
      </c>
      <c r="F10" s="18">
        <f t="shared" si="4"/>
        <v>0</v>
      </c>
      <c r="G10" s="18">
        <f t="shared" si="5"/>
        <v>899</v>
      </c>
      <c r="H10" s="13">
        <f t="shared" si="6"/>
        <v>0.61239782016348776</v>
      </c>
      <c r="I10" s="19">
        <f t="shared" si="7"/>
        <v>78.308333333333337</v>
      </c>
      <c r="J10" s="14">
        <f t="shared" si="8"/>
        <v>8.7483424159854675</v>
      </c>
      <c r="K10" s="18">
        <f t="shared" si="9"/>
        <v>0</v>
      </c>
      <c r="L10" s="8">
        <v>1</v>
      </c>
      <c r="M10" s="8"/>
      <c r="N10" s="8"/>
      <c r="O10" s="8"/>
      <c r="P10" s="8" t="s">
        <v>571</v>
      </c>
    </row>
    <row r="11" spans="1:16" x14ac:dyDescent="0.2">
      <c r="A11" s="8" t="s">
        <v>513</v>
      </c>
      <c r="B11" s="18">
        <f t="shared" si="0"/>
        <v>599</v>
      </c>
      <c r="C11" s="18">
        <f t="shared" si="1"/>
        <v>363</v>
      </c>
      <c r="D11" s="18">
        <f t="shared" si="2"/>
        <v>167</v>
      </c>
      <c r="E11" s="18">
        <f t="shared" si="3"/>
        <v>0</v>
      </c>
      <c r="F11" s="18">
        <f t="shared" si="4"/>
        <v>69</v>
      </c>
      <c r="G11" s="18">
        <f t="shared" si="5"/>
        <v>795</v>
      </c>
      <c r="H11" s="13">
        <f t="shared" si="6"/>
        <v>0.6636060100166945</v>
      </c>
      <c r="I11" s="19">
        <f t="shared" si="7"/>
        <v>73.930904878048779</v>
      </c>
      <c r="J11" s="14">
        <f t="shared" si="8"/>
        <v>10.120758263772954</v>
      </c>
      <c r="K11" s="18">
        <f t="shared" si="9"/>
        <v>1</v>
      </c>
      <c r="L11" s="8"/>
      <c r="M11" s="8">
        <v>1</v>
      </c>
      <c r="N11" s="8"/>
      <c r="O11" s="8"/>
      <c r="P11" s="8" t="s">
        <v>571</v>
      </c>
    </row>
    <row r="12" spans="1:16" x14ac:dyDescent="0.2">
      <c r="A12" s="8" t="s">
        <v>442</v>
      </c>
      <c r="B12" s="18">
        <f t="shared" si="0"/>
        <v>1375</v>
      </c>
      <c r="C12" s="18">
        <f t="shared" si="1"/>
        <v>754</v>
      </c>
      <c r="D12" s="18">
        <f t="shared" si="2"/>
        <v>438</v>
      </c>
      <c r="E12" s="18">
        <f t="shared" si="3"/>
        <v>77</v>
      </c>
      <c r="F12" s="18">
        <f t="shared" si="4"/>
        <v>106</v>
      </c>
      <c r="G12" s="18">
        <f t="shared" si="5"/>
        <v>1691</v>
      </c>
      <c r="H12" s="13">
        <f t="shared" si="6"/>
        <v>0.61490909090909096</v>
      </c>
      <c r="I12" s="19">
        <f t="shared" si="7"/>
        <v>71.744387254901952</v>
      </c>
      <c r="J12" s="14">
        <f t="shared" si="8"/>
        <v>4.2785743672014256</v>
      </c>
      <c r="K12" s="18">
        <f t="shared" si="9"/>
        <v>1</v>
      </c>
      <c r="L12" s="8">
        <v>1</v>
      </c>
      <c r="M12" s="8"/>
      <c r="N12" s="8"/>
      <c r="O12" s="8"/>
      <c r="P12" s="8" t="s">
        <v>571</v>
      </c>
    </row>
    <row r="13" spans="1:16" x14ac:dyDescent="0.2">
      <c r="A13" s="8" t="s">
        <v>353</v>
      </c>
      <c r="B13" s="18">
        <f t="shared" si="0"/>
        <v>1386</v>
      </c>
      <c r="C13" s="18">
        <f t="shared" si="1"/>
        <v>672</v>
      </c>
      <c r="D13" s="18">
        <f t="shared" si="2"/>
        <v>531</v>
      </c>
      <c r="E13" s="18">
        <f t="shared" si="3"/>
        <v>147</v>
      </c>
      <c r="F13" s="18">
        <f t="shared" si="4"/>
        <v>36</v>
      </c>
      <c r="G13" s="18">
        <f t="shared" si="5"/>
        <v>1527</v>
      </c>
      <c r="H13" s="13">
        <f t="shared" si="6"/>
        <v>0.55086580086580084</v>
      </c>
      <c r="I13" s="19">
        <f t="shared" si="7"/>
        <v>65.415273577235808</v>
      </c>
      <c r="J13" s="14">
        <f t="shared" si="8"/>
        <v>3.8701677008177029</v>
      </c>
      <c r="K13" s="18">
        <f t="shared" si="9"/>
        <v>0</v>
      </c>
      <c r="L13" s="8"/>
      <c r="M13" s="8"/>
      <c r="N13" s="8"/>
      <c r="O13" s="8"/>
      <c r="P13" s="8" t="s">
        <v>571</v>
      </c>
    </row>
    <row r="14" spans="1:16" x14ac:dyDescent="0.2">
      <c r="A14" s="8" t="s">
        <v>392</v>
      </c>
      <c r="B14" s="18">
        <f t="shared" si="0"/>
        <v>1012</v>
      </c>
      <c r="C14" s="18">
        <f t="shared" si="1"/>
        <v>499</v>
      </c>
      <c r="D14" s="18">
        <f t="shared" si="2"/>
        <v>383</v>
      </c>
      <c r="E14" s="18">
        <f t="shared" si="3"/>
        <v>89</v>
      </c>
      <c r="F14" s="18">
        <f t="shared" si="4"/>
        <v>41</v>
      </c>
      <c r="G14" s="18">
        <f t="shared" si="5"/>
        <v>1128</v>
      </c>
      <c r="H14" s="13">
        <f t="shared" si="6"/>
        <v>0.55731225296442688</v>
      </c>
      <c r="I14" s="19">
        <f t="shared" si="7"/>
        <v>59.61059756097562</v>
      </c>
      <c r="J14" s="14">
        <f t="shared" si="8"/>
        <v>4.8301077075098817</v>
      </c>
      <c r="K14" s="18">
        <f t="shared" si="9"/>
        <v>0</v>
      </c>
      <c r="L14" s="8">
        <v>1</v>
      </c>
      <c r="M14" s="8"/>
      <c r="N14" s="8"/>
      <c r="O14" s="8"/>
      <c r="P14" s="8" t="s">
        <v>571</v>
      </c>
    </row>
    <row r="15" spans="1:16" x14ac:dyDescent="0.2">
      <c r="A15" s="8" t="s">
        <v>336</v>
      </c>
      <c r="B15" s="18">
        <f t="shared" si="0"/>
        <v>1239</v>
      </c>
      <c r="C15" s="18">
        <f t="shared" si="1"/>
        <v>620</v>
      </c>
      <c r="D15" s="18">
        <f t="shared" si="2"/>
        <v>465</v>
      </c>
      <c r="E15" s="18">
        <f t="shared" si="3"/>
        <v>131</v>
      </c>
      <c r="F15" s="18">
        <f t="shared" si="4"/>
        <v>23</v>
      </c>
      <c r="G15" s="18">
        <f t="shared" si="5"/>
        <v>1394</v>
      </c>
      <c r="H15" s="13">
        <f t="shared" si="6"/>
        <v>0.5625504439063761</v>
      </c>
      <c r="I15" s="19">
        <f t="shared" si="7"/>
        <v>59.198012195121947</v>
      </c>
      <c r="J15" s="14">
        <f t="shared" si="8"/>
        <v>3.9178668280871665</v>
      </c>
      <c r="K15" s="18">
        <f t="shared" si="9"/>
        <v>0</v>
      </c>
      <c r="L15" s="8"/>
      <c r="M15" s="8"/>
      <c r="N15" s="8"/>
      <c r="O15" s="8"/>
      <c r="P15" s="8" t="s">
        <v>571</v>
      </c>
    </row>
    <row r="16" spans="1:16" x14ac:dyDescent="0.2">
      <c r="A16" s="8" t="s">
        <v>371</v>
      </c>
      <c r="B16" s="18">
        <f t="shared" si="0"/>
        <v>1294</v>
      </c>
      <c r="C16" s="18">
        <f t="shared" si="1"/>
        <v>613</v>
      </c>
      <c r="D16" s="18">
        <f t="shared" si="2"/>
        <v>481</v>
      </c>
      <c r="E16" s="18">
        <f t="shared" si="3"/>
        <v>119</v>
      </c>
      <c r="F16" s="18">
        <f t="shared" si="4"/>
        <v>81</v>
      </c>
      <c r="G16" s="18">
        <f t="shared" si="5"/>
        <v>1426</v>
      </c>
      <c r="H16" s="13">
        <f t="shared" si="6"/>
        <v>0.55100463678516232</v>
      </c>
      <c r="I16" s="19">
        <f t="shared" si="7"/>
        <v>58.902065542802482</v>
      </c>
      <c r="J16" s="14">
        <f t="shared" si="8"/>
        <v>3.7325883883383337</v>
      </c>
      <c r="K16" s="18">
        <f t="shared" si="9"/>
        <v>0</v>
      </c>
      <c r="L16" s="8"/>
      <c r="M16" s="8"/>
      <c r="N16" s="8"/>
      <c r="O16" s="8"/>
      <c r="P16" s="8" t="s">
        <v>571</v>
      </c>
    </row>
    <row r="17" spans="1:16" x14ac:dyDescent="0.2">
      <c r="A17" s="8" t="s">
        <v>194</v>
      </c>
      <c r="B17" s="18">
        <f t="shared" si="0"/>
        <v>778</v>
      </c>
      <c r="C17" s="18">
        <f t="shared" si="1"/>
        <v>388</v>
      </c>
      <c r="D17" s="18">
        <f t="shared" si="2"/>
        <v>273</v>
      </c>
      <c r="E17" s="18">
        <f t="shared" si="3"/>
        <v>117</v>
      </c>
      <c r="F17" s="18">
        <f t="shared" si="4"/>
        <v>0</v>
      </c>
      <c r="G17" s="18">
        <f t="shared" si="5"/>
        <v>893</v>
      </c>
      <c r="H17" s="13">
        <f t="shared" si="6"/>
        <v>0.57390745501285345</v>
      </c>
      <c r="I17" s="19">
        <f t="shared" si="7"/>
        <v>58.152168427826368</v>
      </c>
      <c r="J17" s="14">
        <f t="shared" si="8"/>
        <v>6.12914885743157</v>
      </c>
      <c r="K17" s="18">
        <f t="shared" si="9"/>
        <v>0</v>
      </c>
      <c r="L17" s="8"/>
      <c r="M17" s="8"/>
      <c r="N17" s="8">
        <v>1</v>
      </c>
      <c r="O17" s="8"/>
      <c r="P17" s="8" t="s">
        <v>571</v>
      </c>
    </row>
    <row r="18" spans="1:16" x14ac:dyDescent="0.2">
      <c r="A18" s="8" t="s">
        <v>382</v>
      </c>
      <c r="B18" s="18">
        <f t="shared" si="0"/>
        <v>1019</v>
      </c>
      <c r="C18" s="18">
        <f t="shared" si="1"/>
        <v>501</v>
      </c>
      <c r="D18" s="18">
        <f t="shared" si="2"/>
        <v>353</v>
      </c>
      <c r="E18" s="18">
        <f t="shared" si="3"/>
        <v>151</v>
      </c>
      <c r="F18" s="18">
        <f t="shared" si="4"/>
        <v>14</v>
      </c>
      <c r="G18" s="18">
        <f t="shared" si="5"/>
        <v>1167</v>
      </c>
      <c r="H18" s="13">
        <f t="shared" si="6"/>
        <v>0.57262021589793921</v>
      </c>
      <c r="I18" s="19">
        <f t="shared" si="7"/>
        <v>57.338115040650393</v>
      </c>
      <c r="J18" s="14">
        <f t="shared" si="8"/>
        <v>4.6140583251553799</v>
      </c>
      <c r="K18" s="18">
        <f t="shared" si="9"/>
        <v>0</v>
      </c>
      <c r="L18" s="8"/>
      <c r="M18" s="8"/>
      <c r="N18" s="8"/>
      <c r="O18" s="8"/>
      <c r="P18" s="8" t="s">
        <v>571</v>
      </c>
    </row>
    <row r="19" spans="1:16" x14ac:dyDescent="0.2">
      <c r="A19" s="8" t="s">
        <v>424</v>
      </c>
      <c r="B19" s="18">
        <f t="shared" si="0"/>
        <v>1151</v>
      </c>
      <c r="C19" s="18">
        <f t="shared" si="1"/>
        <v>549</v>
      </c>
      <c r="D19" s="18">
        <f t="shared" si="2"/>
        <v>421</v>
      </c>
      <c r="E19" s="18">
        <f t="shared" si="3"/>
        <v>103</v>
      </c>
      <c r="F19" s="18">
        <f t="shared" si="4"/>
        <v>78</v>
      </c>
      <c r="G19" s="18">
        <f t="shared" si="5"/>
        <v>1279</v>
      </c>
      <c r="H19" s="13">
        <f t="shared" si="6"/>
        <v>0.55560382276281495</v>
      </c>
      <c r="I19" s="19">
        <f t="shared" si="7"/>
        <v>55.78432263441961</v>
      </c>
      <c r="J19" s="14">
        <f t="shared" si="8"/>
        <v>3.9742089105320662</v>
      </c>
      <c r="K19" s="18">
        <f t="shared" si="9"/>
        <v>0</v>
      </c>
      <c r="L19" s="8"/>
      <c r="M19" s="8">
        <v>1</v>
      </c>
      <c r="N19" s="8"/>
      <c r="O19" s="8"/>
      <c r="P19" s="8" t="s">
        <v>571</v>
      </c>
    </row>
    <row r="20" spans="1:16" x14ac:dyDescent="0.2">
      <c r="A20" s="8" t="s">
        <v>479</v>
      </c>
      <c r="B20" s="18">
        <f t="shared" si="0"/>
        <v>841</v>
      </c>
      <c r="C20" s="18">
        <f t="shared" si="1"/>
        <v>436</v>
      </c>
      <c r="D20" s="18">
        <f t="shared" si="2"/>
        <v>307</v>
      </c>
      <c r="E20" s="18">
        <f t="shared" si="3"/>
        <v>25</v>
      </c>
      <c r="F20" s="18">
        <f t="shared" si="4"/>
        <v>73</v>
      </c>
      <c r="G20" s="18">
        <f t="shared" si="5"/>
        <v>970</v>
      </c>
      <c r="H20" s="13">
        <f t="shared" si="6"/>
        <v>0.57669441141498212</v>
      </c>
      <c r="I20" s="19">
        <f t="shared" si="7"/>
        <v>55.09914142754657</v>
      </c>
      <c r="J20" s="14">
        <f t="shared" si="8"/>
        <v>5.3723300797370017</v>
      </c>
      <c r="K20" s="18">
        <f t="shared" si="9"/>
        <v>1</v>
      </c>
      <c r="L20" s="8">
        <v>1</v>
      </c>
      <c r="M20" s="8"/>
      <c r="N20" s="8"/>
      <c r="O20" s="8"/>
      <c r="P20" s="8" t="s">
        <v>572</v>
      </c>
    </row>
    <row r="21" spans="1:16" x14ac:dyDescent="0.2">
      <c r="A21" s="8" t="s">
        <v>156</v>
      </c>
      <c r="B21" s="18">
        <f t="shared" si="0"/>
        <v>573</v>
      </c>
      <c r="C21" s="18">
        <f t="shared" si="1"/>
        <v>288</v>
      </c>
      <c r="D21" s="18">
        <f t="shared" si="2"/>
        <v>174</v>
      </c>
      <c r="E21" s="18">
        <f t="shared" si="3"/>
        <v>111</v>
      </c>
      <c r="F21" s="18">
        <f t="shared" si="4"/>
        <v>0</v>
      </c>
      <c r="G21" s="18">
        <f t="shared" si="5"/>
        <v>687</v>
      </c>
      <c r="H21" s="13">
        <f t="shared" si="6"/>
        <v>0.59947643979057597</v>
      </c>
      <c r="I21" s="19">
        <f t="shared" si="7"/>
        <v>53.772857142857148</v>
      </c>
      <c r="J21" s="14">
        <f t="shared" si="8"/>
        <v>7.6952430815258053</v>
      </c>
      <c r="K21" s="18">
        <f t="shared" si="9"/>
        <v>0</v>
      </c>
      <c r="L21" s="8"/>
      <c r="M21" s="8"/>
      <c r="N21" s="8"/>
      <c r="O21" s="8"/>
      <c r="P21" s="8" t="s">
        <v>571</v>
      </c>
    </row>
    <row r="22" spans="1:16" x14ac:dyDescent="0.2">
      <c r="A22" s="8" t="s">
        <v>406</v>
      </c>
      <c r="B22" s="18">
        <f t="shared" si="0"/>
        <v>1121</v>
      </c>
      <c r="C22" s="18">
        <f t="shared" si="1"/>
        <v>537</v>
      </c>
      <c r="D22" s="18">
        <f t="shared" si="2"/>
        <v>411</v>
      </c>
      <c r="E22" s="18">
        <f t="shared" si="3"/>
        <v>101</v>
      </c>
      <c r="F22" s="18">
        <f t="shared" si="4"/>
        <v>72</v>
      </c>
      <c r="G22" s="18">
        <f t="shared" si="5"/>
        <v>1247</v>
      </c>
      <c r="H22" s="13">
        <f t="shared" si="6"/>
        <v>0.55619982158786796</v>
      </c>
      <c r="I22" s="19">
        <f t="shared" si="7"/>
        <v>53.742293793126976</v>
      </c>
      <c r="J22" s="14">
        <f t="shared" si="8"/>
        <v>3.9311936583732487</v>
      </c>
      <c r="K22" s="18">
        <f t="shared" si="9"/>
        <v>1</v>
      </c>
      <c r="L22" s="8"/>
      <c r="M22" s="8">
        <v>1</v>
      </c>
      <c r="N22" s="8"/>
      <c r="O22" s="8"/>
      <c r="P22" s="8" t="s">
        <v>571</v>
      </c>
    </row>
    <row r="23" spans="1:16" x14ac:dyDescent="0.2">
      <c r="A23" s="8" t="s">
        <v>487</v>
      </c>
      <c r="B23" s="18">
        <f t="shared" si="0"/>
        <v>860</v>
      </c>
      <c r="C23" s="18">
        <f t="shared" si="1"/>
        <v>470</v>
      </c>
      <c r="D23" s="18">
        <f t="shared" si="2"/>
        <v>278</v>
      </c>
      <c r="E23" s="18">
        <f t="shared" si="3"/>
        <v>10</v>
      </c>
      <c r="F23" s="18">
        <f t="shared" si="4"/>
        <v>102</v>
      </c>
      <c r="G23" s="18">
        <f t="shared" si="5"/>
        <v>1052</v>
      </c>
      <c r="H23" s="13">
        <f t="shared" si="6"/>
        <v>0.61162790697674418</v>
      </c>
      <c r="I23" s="19">
        <f t="shared" si="7"/>
        <v>52.81106939263509</v>
      </c>
      <c r="J23" s="14">
        <f t="shared" si="8"/>
        <v>5.0354740583675319</v>
      </c>
      <c r="K23" s="18">
        <f t="shared" si="9"/>
        <v>1</v>
      </c>
      <c r="L23" s="8">
        <v>1</v>
      </c>
      <c r="M23" s="8"/>
      <c r="N23" s="8"/>
      <c r="O23" s="8"/>
      <c r="P23" s="8" t="s">
        <v>571</v>
      </c>
    </row>
    <row r="24" spans="1:16" x14ac:dyDescent="0.2">
      <c r="A24" s="8" t="s">
        <v>183</v>
      </c>
      <c r="B24" s="18">
        <f t="shared" si="0"/>
        <v>889</v>
      </c>
      <c r="C24" s="18">
        <f t="shared" si="1"/>
        <v>402</v>
      </c>
      <c r="D24" s="18">
        <f t="shared" si="2"/>
        <v>337</v>
      </c>
      <c r="E24" s="18">
        <f t="shared" si="3"/>
        <v>150</v>
      </c>
      <c r="F24" s="18">
        <f t="shared" si="4"/>
        <v>0</v>
      </c>
      <c r="G24" s="18">
        <f t="shared" si="5"/>
        <v>954</v>
      </c>
      <c r="H24" s="13">
        <f t="shared" si="6"/>
        <v>0.53655793025871767</v>
      </c>
      <c r="I24" s="19">
        <f t="shared" si="7"/>
        <v>52.261757722007715</v>
      </c>
      <c r="J24" s="14">
        <f t="shared" si="8"/>
        <v>4.8205445817824888</v>
      </c>
      <c r="K24" s="18">
        <f t="shared" si="9"/>
        <v>0</v>
      </c>
      <c r="L24" s="8"/>
      <c r="M24" s="8"/>
      <c r="N24" s="8"/>
      <c r="O24" s="8"/>
      <c r="P24" s="8" t="s">
        <v>571</v>
      </c>
    </row>
    <row r="25" spans="1:16" x14ac:dyDescent="0.2">
      <c r="A25" s="8" t="s">
        <v>474</v>
      </c>
      <c r="B25" s="18">
        <f t="shared" si="0"/>
        <v>674</v>
      </c>
      <c r="C25" s="18">
        <f t="shared" si="1"/>
        <v>342</v>
      </c>
      <c r="D25" s="18">
        <f t="shared" si="2"/>
        <v>242</v>
      </c>
      <c r="E25" s="18">
        <f t="shared" si="3"/>
        <v>23</v>
      </c>
      <c r="F25" s="18">
        <f t="shared" si="4"/>
        <v>67</v>
      </c>
      <c r="G25" s="18">
        <f t="shared" si="5"/>
        <v>774</v>
      </c>
      <c r="H25" s="13">
        <f t="shared" si="6"/>
        <v>0.5741839762611276</v>
      </c>
      <c r="I25" s="19">
        <f t="shared" si="7"/>
        <v>49.49625243902436</v>
      </c>
      <c r="J25" s="14">
        <f t="shared" si="8"/>
        <v>6.0217992581602333</v>
      </c>
      <c r="K25" s="18">
        <f t="shared" si="9"/>
        <v>1</v>
      </c>
      <c r="L25" s="8"/>
      <c r="M25" s="8"/>
      <c r="N25" s="8"/>
      <c r="O25" s="8"/>
      <c r="P25" s="8" t="s">
        <v>571</v>
      </c>
    </row>
    <row r="26" spans="1:16" x14ac:dyDescent="0.2">
      <c r="A26" s="8" t="s">
        <v>288</v>
      </c>
      <c r="B26" s="18">
        <f t="shared" si="0"/>
        <v>1000</v>
      </c>
      <c r="C26" s="18">
        <f t="shared" si="1"/>
        <v>460</v>
      </c>
      <c r="D26" s="18">
        <f t="shared" si="2"/>
        <v>378</v>
      </c>
      <c r="E26" s="18">
        <f t="shared" si="3"/>
        <v>159</v>
      </c>
      <c r="F26" s="18">
        <f t="shared" si="4"/>
        <v>3</v>
      </c>
      <c r="G26" s="18">
        <f t="shared" si="5"/>
        <v>1082</v>
      </c>
      <c r="H26" s="13">
        <f t="shared" si="6"/>
        <v>0.54100000000000004</v>
      </c>
      <c r="I26" s="19">
        <f t="shared" si="7"/>
        <v>49.256248083623717</v>
      </c>
      <c r="J26" s="14">
        <f t="shared" si="8"/>
        <v>4.0390123428571449</v>
      </c>
      <c r="K26" s="18">
        <f t="shared" si="9"/>
        <v>0</v>
      </c>
      <c r="L26" s="8"/>
      <c r="M26" s="8"/>
      <c r="N26" s="8"/>
      <c r="O26" s="8"/>
      <c r="P26" s="8" t="s">
        <v>571</v>
      </c>
    </row>
    <row r="27" spans="1:16" x14ac:dyDescent="0.2">
      <c r="A27" s="8" t="s">
        <v>446</v>
      </c>
      <c r="B27" s="18">
        <f t="shared" si="0"/>
        <v>970</v>
      </c>
      <c r="C27" s="18">
        <f t="shared" si="1"/>
        <v>520</v>
      </c>
      <c r="D27" s="18">
        <f t="shared" si="2"/>
        <v>341</v>
      </c>
      <c r="E27" s="18">
        <f t="shared" si="3"/>
        <v>35</v>
      </c>
      <c r="F27" s="18">
        <f t="shared" si="4"/>
        <v>74</v>
      </c>
      <c r="G27" s="18">
        <f t="shared" si="5"/>
        <v>1149</v>
      </c>
      <c r="H27" s="13">
        <f t="shared" si="6"/>
        <v>0.59226804123711341</v>
      </c>
      <c r="I27" s="19">
        <f t="shared" si="7"/>
        <v>47.781283739837377</v>
      </c>
      <c r="J27" s="14">
        <f t="shared" si="8"/>
        <v>4.0392425429553249</v>
      </c>
      <c r="K27" s="18">
        <f t="shared" si="9"/>
        <v>1</v>
      </c>
      <c r="L27" s="8">
        <v>1</v>
      </c>
      <c r="M27" s="8"/>
      <c r="N27" s="8"/>
      <c r="O27" s="8"/>
      <c r="P27" s="8" t="s">
        <v>571</v>
      </c>
    </row>
    <row r="28" spans="1:16" x14ac:dyDescent="0.2">
      <c r="A28" s="8" t="s">
        <v>486</v>
      </c>
      <c r="B28" s="18">
        <f t="shared" si="0"/>
        <v>950</v>
      </c>
      <c r="C28" s="18">
        <f t="shared" si="1"/>
        <v>527</v>
      </c>
      <c r="D28" s="18">
        <f t="shared" si="2"/>
        <v>285</v>
      </c>
      <c r="E28" s="18">
        <f t="shared" si="3"/>
        <v>19</v>
      </c>
      <c r="F28" s="18">
        <f t="shared" si="4"/>
        <v>119</v>
      </c>
      <c r="G28" s="18">
        <f t="shared" si="5"/>
        <v>1192</v>
      </c>
      <c r="H28" s="13">
        <f t="shared" si="6"/>
        <v>0.62736842105263158</v>
      </c>
      <c r="I28" s="19">
        <f t="shared" si="7"/>
        <v>45.928063510282144</v>
      </c>
      <c r="J28" s="14">
        <f t="shared" si="8"/>
        <v>3.9643170608875113</v>
      </c>
      <c r="K28" s="18">
        <f t="shared" si="9"/>
        <v>1</v>
      </c>
      <c r="L28" s="8"/>
      <c r="M28" s="8"/>
      <c r="N28" s="8"/>
      <c r="O28" s="8"/>
      <c r="P28" s="8" t="s">
        <v>571</v>
      </c>
    </row>
    <row r="29" spans="1:16" x14ac:dyDescent="0.2">
      <c r="A29" s="8" t="s">
        <v>245</v>
      </c>
      <c r="B29" s="18">
        <f t="shared" si="0"/>
        <v>829</v>
      </c>
      <c r="C29" s="18">
        <f t="shared" si="1"/>
        <v>363</v>
      </c>
      <c r="D29" s="18">
        <f t="shared" si="2"/>
        <v>330</v>
      </c>
      <c r="E29" s="18">
        <f t="shared" si="3"/>
        <v>136</v>
      </c>
      <c r="F29" s="18">
        <f t="shared" si="4"/>
        <v>0</v>
      </c>
      <c r="G29" s="18">
        <f t="shared" si="5"/>
        <v>862</v>
      </c>
      <c r="H29" s="13">
        <f t="shared" si="6"/>
        <v>0.51990349819059112</v>
      </c>
      <c r="I29" s="19">
        <f t="shared" si="7"/>
        <v>44.620495121951215</v>
      </c>
      <c r="J29" s="14">
        <f t="shared" si="8"/>
        <v>4.4136074788902286</v>
      </c>
      <c r="K29" s="18">
        <f t="shared" si="9"/>
        <v>0</v>
      </c>
      <c r="L29" s="8"/>
      <c r="M29" s="8">
        <v>1</v>
      </c>
      <c r="N29" s="8"/>
      <c r="O29" s="8">
        <v>1</v>
      </c>
      <c r="P29" s="8" t="s">
        <v>571</v>
      </c>
    </row>
    <row r="30" spans="1:16" x14ac:dyDescent="0.2">
      <c r="A30" s="8" t="s">
        <v>91</v>
      </c>
      <c r="B30" s="18">
        <f t="shared" si="0"/>
        <v>604</v>
      </c>
      <c r="C30" s="18">
        <f t="shared" si="1"/>
        <v>281</v>
      </c>
      <c r="D30" s="18">
        <f t="shared" si="2"/>
        <v>216</v>
      </c>
      <c r="E30" s="18">
        <f t="shared" si="3"/>
        <v>107</v>
      </c>
      <c r="F30" s="18">
        <f t="shared" si="4"/>
        <v>0</v>
      </c>
      <c r="G30" s="18">
        <f t="shared" si="5"/>
        <v>669</v>
      </c>
      <c r="H30" s="13">
        <f t="shared" si="6"/>
        <v>0.55380794701986757</v>
      </c>
      <c r="I30" s="19">
        <f t="shared" si="7"/>
        <v>43.680727272727268</v>
      </c>
      <c r="J30" s="14">
        <f t="shared" si="8"/>
        <v>5.9301649608669473</v>
      </c>
      <c r="K30" s="18">
        <f t="shared" si="9"/>
        <v>0</v>
      </c>
      <c r="L30" s="8">
        <v>1</v>
      </c>
      <c r="M30" s="8"/>
      <c r="N30" s="8"/>
      <c r="O30" s="8">
        <v>1</v>
      </c>
      <c r="P30" s="8" t="s">
        <v>571</v>
      </c>
    </row>
    <row r="31" spans="1:16" x14ac:dyDescent="0.2">
      <c r="A31" s="8" t="s">
        <v>415</v>
      </c>
      <c r="B31" s="18">
        <f t="shared" si="0"/>
        <v>1401</v>
      </c>
      <c r="C31" s="18">
        <f t="shared" si="1"/>
        <v>648</v>
      </c>
      <c r="D31" s="18">
        <f t="shared" si="2"/>
        <v>561</v>
      </c>
      <c r="E31" s="18">
        <f t="shared" si="3"/>
        <v>101</v>
      </c>
      <c r="F31" s="18">
        <f t="shared" si="4"/>
        <v>91</v>
      </c>
      <c r="G31" s="18">
        <f t="shared" si="5"/>
        <v>1488</v>
      </c>
      <c r="H31" s="13">
        <f t="shared" si="6"/>
        <v>0.53104925053533192</v>
      </c>
      <c r="I31" s="19">
        <f t="shared" si="7"/>
        <v>43.614735393181647</v>
      </c>
      <c r="J31" s="14">
        <f t="shared" si="8"/>
        <v>2.5527539630555998</v>
      </c>
      <c r="K31" s="18">
        <f t="shared" si="9"/>
        <v>0</v>
      </c>
      <c r="L31" s="8">
        <v>1</v>
      </c>
      <c r="M31" s="8"/>
      <c r="N31" s="8"/>
      <c r="O31" s="8"/>
      <c r="P31" s="8" t="s">
        <v>571</v>
      </c>
    </row>
    <row r="32" spans="1:16" x14ac:dyDescent="0.2">
      <c r="A32" s="8" t="s">
        <v>90</v>
      </c>
      <c r="B32" s="18">
        <f t="shared" si="0"/>
        <v>394</v>
      </c>
      <c r="C32" s="18">
        <f t="shared" si="1"/>
        <v>196</v>
      </c>
      <c r="D32" s="18">
        <f t="shared" si="2"/>
        <v>125</v>
      </c>
      <c r="E32" s="18">
        <f t="shared" si="3"/>
        <v>73</v>
      </c>
      <c r="F32" s="18">
        <f t="shared" si="4"/>
        <v>0</v>
      </c>
      <c r="G32" s="18">
        <f t="shared" si="5"/>
        <v>465</v>
      </c>
      <c r="H32" s="13">
        <f t="shared" si="6"/>
        <v>0.59010152284263961</v>
      </c>
      <c r="I32" s="19">
        <f t="shared" si="7"/>
        <v>42.276073232323242</v>
      </c>
      <c r="J32" s="14">
        <f t="shared" si="8"/>
        <v>8.798573616879457</v>
      </c>
      <c r="K32" s="18">
        <f t="shared" si="9"/>
        <v>0</v>
      </c>
      <c r="L32" s="8"/>
      <c r="M32" s="8"/>
      <c r="N32" s="8"/>
      <c r="O32" s="8"/>
      <c r="P32" s="8" t="s">
        <v>571</v>
      </c>
    </row>
    <row r="33" spans="1:16" x14ac:dyDescent="0.2">
      <c r="A33" s="8" t="s">
        <v>296</v>
      </c>
      <c r="B33" s="18">
        <f t="shared" si="0"/>
        <v>1400</v>
      </c>
      <c r="C33" s="18">
        <f t="shared" si="1"/>
        <v>684</v>
      </c>
      <c r="D33" s="18">
        <f t="shared" si="2"/>
        <v>528</v>
      </c>
      <c r="E33" s="18">
        <f t="shared" si="3"/>
        <v>154</v>
      </c>
      <c r="F33" s="18">
        <f t="shared" si="4"/>
        <v>34</v>
      </c>
      <c r="G33" s="18">
        <f t="shared" si="5"/>
        <v>1556</v>
      </c>
      <c r="H33" s="13">
        <f t="shared" si="6"/>
        <v>0.55571428571428572</v>
      </c>
      <c r="I33" s="19">
        <f t="shared" si="7"/>
        <v>41.54341470588237</v>
      </c>
      <c r="J33" s="14">
        <f t="shared" si="8"/>
        <v>2.4332571470588245</v>
      </c>
      <c r="K33" s="18">
        <f t="shared" si="9"/>
        <v>0</v>
      </c>
      <c r="L33" s="8">
        <v>1</v>
      </c>
      <c r="M33" s="8"/>
      <c r="N33" s="8"/>
      <c r="O33" s="8"/>
      <c r="P33" s="8" t="s">
        <v>571</v>
      </c>
    </row>
    <row r="34" spans="1:16" x14ac:dyDescent="0.2">
      <c r="A34" s="8" t="s">
        <v>235</v>
      </c>
      <c r="B34" s="18">
        <f t="shared" si="0"/>
        <v>309</v>
      </c>
      <c r="C34" s="18">
        <f t="shared" si="1"/>
        <v>173</v>
      </c>
      <c r="D34" s="18">
        <f t="shared" si="2"/>
        <v>95</v>
      </c>
      <c r="E34" s="18">
        <f t="shared" si="3"/>
        <v>41</v>
      </c>
      <c r="F34" s="18">
        <f t="shared" si="4"/>
        <v>0</v>
      </c>
      <c r="G34" s="18">
        <f t="shared" si="5"/>
        <v>387</v>
      </c>
      <c r="H34" s="13">
        <f t="shared" si="6"/>
        <v>0.62621359223300976</v>
      </c>
      <c r="I34" s="19">
        <f t="shared" si="7"/>
        <v>41.205833333333359</v>
      </c>
      <c r="J34" s="14">
        <f t="shared" si="8"/>
        <v>10.934881337648335</v>
      </c>
      <c r="K34" s="18">
        <f t="shared" si="9"/>
        <v>0</v>
      </c>
      <c r="L34" s="8"/>
      <c r="M34" s="8">
        <v>1</v>
      </c>
      <c r="N34" s="8"/>
      <c r="O34" s="8"/>
      <c r="P34" s="8" t="s">
        <v>571</v>
      </c>
    </row>
    <row r="35" spans="1:16" x14ac:dyDescent="0.2">
      <c r="A35" s="8" t="s">
        <v>195</v>
      </c>
      <c r="B35" s="18">
        <f t="shared" si="0"/>
        <v>327</v>
      </c>
      <c r="C35" s="18">
        <f t="shared" si="1"/>
        <v>153</v>
      </c>
      <c r="D35" s="18">
        <f t="shared" si="2"/>
        <v>116</v>
      </c>
      <c r="E35" s="18">
        <f t="shared" si="3"/>
        <v>58</v>
      </c>
      <c r="F35" s="18">
        <f t="shared" si="4"/>
        <v>0</v>
      </c>
      <c r="G35" s="18">
        <f t="shared" si="5"/>
        <v>364</v>
      </c>
      <c r="H35" s="13">
        <f t="shared" si="6"/>
        <v>0.55657492354740057</v>
      </c>
      <c r="I35" s="19">
        <f t="shared" si="7"/>
        <v>41.07253861003862</v>
      </c>
      <c r="J35" s="14">
        <f t="shared" si="8"/>
        <v>10.299535675911825</v>
      </c>
      <c r="K35" s="18">
        <f t="shared" si="9"/>
        <v>0</v>
      </c>
      <c r="L35" s="8">
        <v>1</v>
      </c>
      <c r="M35" s="8"/>
      <c r="N35" s="8"/>
      <c r="O35" s="8"/>
      <c r="P35" s="8" t="s">
        <v>571</v>
      </c>
    </row>
    <row r="36" spans="1:16" x14ac:dyDescent="0.2">
      <c r="A36" s="8" t="s">
        <v>340</v>
      </c>
      <c r="B36" s="18">
        <f t="shared" si="0"/>
        <v>480</v>
      </c>
      <c r="C36" s="18">
        <f t="shared" si="1"/>
        <v>234</v>
      </c>
      <c r="D36" s="18">
        <f t="shared" si="2"/>
        <v>188</v>
      </c>
      <c r="E36" s="18">
        <f t="shared" si="3"/>
        <v>58</v>
      </c>
      <c r="F36" s="18">
        <f t="shared" si="4"/>
        <v>0</v>
      </c>
      <c r="G36" s="18">
        <f t="shared" si="5"/>
        <v>526</v>
      </c>
      <c r="H36" s="13">
        <f t="shared" si="6"/>
        <v>0.54791666666666672</v>
      </c>
      <c r="I36" s="19">
        <f t="shared" si="7"/>
        <v>39.5</v>
      </c>
      <c r="J36" s="14">
        <f t="shared" si="8"/>
        <v>6.7479166666666668</v>
      </c>
      <c r="K36" s="18">
        <f t="shared" si="9"/>
        <v>0</v>
      </c>
      <c r="L36" s="8"/>
      <c r="M36" s="8"/>
      <c r="N36" s="8"/>
      <c r="O36" s="8"/>
      <c r="P36" s="8" t="s">
        <v>572</v>
      </c>
    </row>
    <row r="37" spans="1:16" x14ac:dyDescent="0.2">
      <c r="A37" s="8" t="s">
        <v>452</v>
      </c>
      <c r="B37" s="18">
        <f t="shared" si="0"/>
        <v>862</v>
      </c>
      <c r="C37" s="18">
        <f t="shared" si="1"/>
        <v>428</v>
      </c>
      <c r="D37" s="18">
        <f t="shared" si="2"/>
        <v>321</v>
      </c>
      <c r="E37" s="18">
        <f t="shared" si="3"/>
        <v>61</v>
      </c>
      <c r="F37" s="18">
        <f t="shared" si="4"/>
        <v>52</v>
      </c>
      <c r="G37" s="18">
        <f t="shared" si="5"/>
        <v>969</v>
      </c>
      <c r="H37" s="13">
        <f t="shared" si="6"/>
        <v>0.56206496519721583</v>
      </c>
      <c r="I37" s="19">
        <f t="shared" si="7"/>
        <v>39.430288522238179</v>
      </c>
      <c r="J37" s="14">
        <f t="shared" si="8"/>
        <v>3.7509091169646527</v>
      </c>
      <c r="K37" s="18">
        <f t="shared" si="9"/>
        <v>1</v>
      </c>
      <c r="L37" s="8"/>
      <c r="M37" s="8"/>
      <c r="N37" s="8"/>
      <c r="O37" s="8"/>
      <c r="P37" s="8" t="s">
        <v>571</v>
      </c>
    </row>
    <row r="38" spans="1:16" x14ac:dyDescent="0.2">
      <c r="A38" s="8" t="s">
        <v>519</v>
      </c>
      <c r="B38" s="18">
        <f t="shared" si="0"/>
        <v>401</v>
      </c>
      <c r="C38" s="18">
        <f t="shared" si="1"/>
        <v>252</v>
      </c>
      <c r="D38" s="18">
        <f t="shared" si="2"/>
        <v>117</v>
      </c>
      <c r="E38" s="18">
        <f t="shared" si="3"/>
        <v>0</v>
      </c>
      <c r="F38" s="18">
        <f t="shared" si="4"/>
        <v>32</v>
      </c>
      <c r="G38" s="18">
        <f t="shared" si="5"/>
        <v>536</v>
      </c>
      <c r="H38" s="13">
        <f t="shared" si="6"/>
        <v>0.66832917705735662</v>
      </c>
      <c r="I38" s="19">
        <f t="shared" si="7"/>
        <v>39.213302439024375</v>
      </c>
      <c r="J38" s="14">
        <f t="shared" si="8"/>
        <v>8.0186802992518675</v>
      </c>
      <c r="K38" s="18">
        <f t="shared" si="9"/>
        <v>0</v>
      </c>
      <c r="L38" s="8"/>
      <c r="M38" s="8">
        <v>1</v>
      </c>
      <c r="N38" s="8"/>
      <c r="O38" s="8"/>
      <c r="P38" s="8" t="s">
        <v>572</v>
      </c>
    </row>
    <row r="39" spans="1:16" x14ac:dyDescent="0.2">
      <c r="A39" s="8" t="s">
        <v>223</v>
      </c>
      <c r="B39" s="18">
        <f t="shared" si="0"/>
        <v>208</v>
      </c>
      <c r="C39" s="18">
        <f t="shared" si="1"/>
        <v>142</v>
      </c>
      <c r="D39" s="18">
        <f t="shared" si="2"/>
        <v>43</v>
      </c>
      <c r="E39" s="18">
        <f t="shared" si="3"/>
        <v>23</v>
      </c>
      <c r="F39" s="18">
        <f t="shared" si="4"/>
        <v>0</v>
      </c>
      <c r="G39" s="18">
        <f t="shared" si="5"/>
        <v>307</v>
      </c>
      <c r="H39" s="13">
        <f t="shared" si="6"/>
        <v>0.73798076923076927</v>
      </c>
      <c r="I39" s="19">
        <f t="shared" si="7"/>
        <v>37.939912280701748</v>
      </c>
      <c r="J39" s="14">
        <f t="shared" si="8"/>
        <v>14.957080802968958</v>
      </c>
      <c r="K39" s="18">
        <f t="shared" si="9"/>
        <v>0</v>
      </c>
      <c r="L39" s="8">
        <v>1</v>
      </c>
      <c r="M39" s="8"/>
      <c r="N39" s="8"/>
      <c r="O39" s="8">
        <v>1</v>
      </c>
      <c r="P39" s="8" t="s">
        <v>571</v>
      </c>
    </row>
    <row r="40" spans="1:16" x14ac:dyDescent="0.2">
      <c r="A40" s="8" t="s">
        <v>181</v>
      </c>
      <c r="B40" s="18">
        <f t="shared" si="0"/>
        <v>1102</v>
      </c>
      <c r="C40" s="18">
        <f t="shared" si="1"/>
        <v>542</v>
      </c>
      <c r="D40" s="18">
        <f t="shared" si="2"/>
        <v>385</v>
      </c>
      <c r="E40" s="18">
        <f t="shared" si="3"/>
        <v>175</v>
      </c>
      <c r="F40" s="18">
        <f t="shared" si="4"/>
        <v>0</v>
      </c>
      <c r="G40" s="18">
        <f t="shared" si="5"/>
        <v>1259</v>
      </c>
      <c r="H40" s="13">
        <f t="shared" si="6"/>
        <v>0.57123411978221417</v>
      </c>
      <c r="I40" s="19">
        <f t="shared" si="7"/>
        <v>36.864387827677319</v>
      </c>
      <c r="J40" s="14">
        <f t="shared" si="8"/>
        <v>2.7430851196638293</v>
      </c>
      <c r="K40" s="18">
        <f t="shared" si="9"/>
        <v>0</v>
      </c>
      <c r="L40" s="8"/>
      <c r="M40" s="8">
        <v>1</v>
      </c>
      <c r="N40" s="8"/>
      <c r="O40" s="8"/>
      <c r="P40" s="8" t="s">
        <v>571</v>
      </c>
    </row>
    <row r="41" spans="1:16" x14ac:dyDescent="0.2">
      <c r="A41" s="8" t="s">
        <v>292</v>
      </c>
      <c r="B41" s="18">
        <f t="shared" si="0"/>
        <v>860</v>
      </c>
      <c r="C41" s="18">
        <f t="shared" si="1"/>
        <v>384</v>
      </c>
      <c r="D41" s="18">
        <f t="shared" si="2"/>
        <v>355</v>
      </c>
      <c r="E41" s="18">
        <f t="shared" si="3"/>
        <v>121</v>
      </c>
      <c r="F41" s="18">
        <f t="shared" si="4"/>
        <v>0</v>
      </c>
      <c r="G41" s="18">
        <f t="shared" si="5"/>
        <v>889</v>
      </c>
      <c r="H41" s="13">
        <f t="shared" si="6"/>
        <v>0.51686046511627903</v>
      </c>
      <c r="I41" s="19">
        <f t="shared" si="7"/>
        <v>36.856874999999981</v>
      </c>
      <c r="J41" s="14">
        <f t="shared" si="8"/>
        <v>3.5142601744186028</v>
      </c>
      <c r="K41" s="18">
        <f t="shared" si="9"/>
        <v>0</v>
      </c>
      <c r="L41" s="8"/>
      <c r="M41" s="8">
        <v>1</v>
      </c>
      <c r="N41" s="8"/>
      <c r="O41" s="8"/>
      <c r="P41" s="8" t="s">
        <v>571</v>
      </c>
    </row>
    <row r="42" spans="1:16" x14ac:dyDescent="0.2">
      <c r="A42" s="8" t="s">
        <v>376</v>
      </c>
      <c r="B42" s="18">
        <f t="shared" si="0"/>
        <v>443</v>
      </c>
      <c r="C42" s="18">
        <f t="shared" si="1"/>
        <v>229</v>
      </c>
      <c r="D42" s="18">
        <f t="shared" si="2"/>
        <v>152</v>
      </c>
      <c r="E42" s="18">
        <f t="shared" si="3"/>
        <v>44</v>
      </c>
      <c r="F42" s="18">
        <f t="shared" si="4"/>
        <v>18</v>
      </c>
      <c r="G42" s="18">
        <f t="shared" si="5"/>
        <v>520</v>
      </c>
      <c r="H42" s="13">
        <f t="shared" si="6"/>
        <v>0.58690744920993232</v>
      </c>
      <c r="I42" s="19">
        <f t="shared" si="7"/>
        <v>36.734985365853667</v>
      </c>
      <c r="J42" s="14">
        <f t="shared" si="8"/>
        <v>6.7997038374717844</v>
      </c>
      <c r="K42" s="18">
        <f t="shared" si="9"/>
        <v>0</v>
      </c>
      <c r="L42" s="8"/>
      <c r="M42" s="8">
        <v>1</v>
      </c>
      <c r="N42" s="8"/>
      <c r="O42" s="8"/>
      <c r="P42" s="8" t="s">
        <v>572</v>
      </c>
    </row>
    <row r="43" spans="1:16" x14ac:dyDescent="0.2">
      <c r="A43" s="8" t="s">
        <v>455</v>
      </c>
      <c r="B43" s="18">
        <f t="shared" si="0"/>
        <v>1278</v>
      </c>
      <c r="C43" s="18">
        <f t="shared" si="1"/>
        <v>602</v>
      </c>
      <c r="D43" s="18">
        <f t="shared" si="2"/>
        <v>505</v>
      </c>
      <c r="E43" s="18">
        <f t="shared" si="3"/>
        <v>60</v>
      </c>
      <c r="F43" s="18">
        <f t="shared" si="4"/>
        <v>111</v>
      </c>
      <c r="G43" s="18">
        <f t="shared" si="5"/>
        <v>1375</v>
      </c>
      <c r="H43" s="13">
        <f t="shared" si="6"/>
        <v>0.5379499217527387</v>
      </c>
      <c r="I43" s="19">
        <f t="shared" si="7"/>
        <v>36.024873194643639</v>
      </c>
      <c r="J43" s="14">
        <f t="shared" si="8"/>
        <v>2.3114550876062432</v>
      </c>
      <c r="K43" s="18">
        <f t="shared" si="9"/>
        <v>1</v>
      </c>
      <c r="L43" s="8"/>
      <c r="M43" s="8"/>
      <c r="N43" s="8"/>
      <c r="O43" s="8"/>
      <c r="P43" s="8" t="s">
        <v>571</v>
      </c>
    </row>
    <row r="44" spans="1:16" x14ac:dyDescent="0.2">
      <c r="A44" s="8" t="s">
        <v>543</v>
      </c>
      <c r="B44" s="18">
        <f t="shared" si="0"/>
        <v>180</v>
      </c>
      <c r="C44" s="18">
        <f t="shared" si="1"/>
        <v>101</v>
      </c>
      <c r="D44" s="18">
        <f t="shared" si="2"/>
        <v>59</v>
      </c>
      <c r="E44" s="18">
        <f t="shared" si="3"/>
        <v>0</v>
      </c>
      <c r="F44" s="18">
        <f t="shared" si="4"/>
        <v>20</v>
      </c>
      <c r="G44" s="18">
        <f t="shared" si="5"/>
        <v>222</v>
      </c>
      <c r="H44" s="13">
        <f t="shared" si="6"/>
        <v>0.6166666666666667</v>
      </c>
      <c r="I44" s="19">
        <f t="shared" si="7"/>
        <v>30.971674796747966</v>
      </c>
      <c r="J44" s="14">
        <f t="shared" si="8"/>
        <v>14.109318518518517</v>
      </c>
      <c r="K44" s="18">
        <f t="shared" si="9"/>
        <v>1</v>
      </c>
      <c r="L44" s="8"/>
      <c r="M44" s="8"/>
      <c r="N44" s="8"/>
      <c r="O44" s="8"/>
      <c r="P44" s="8" t="s">
        <v>571</v>
      </c>
    </row>
    <row r="45" spans="1:16" x14ac:dyDescent="0.2">
      <c r="A45" s="8" t="s">
        <v>374</v>
      </c>
      <c r="B45" s="18">
        <f t="shared" si="0"/>
        <v>631</v>
      </c>
      <c r="C45" s="18">
        <f t="shared" si="1"/>
        <v>286</v>
      </c>
      <c r="D45" s="18">
        <f t="shared" si="2"/>
        <v>267</v>
      </c>
      <c r="E45" s="18">
        <f t="shared" si="3"/>
        <v>78</v>
      </c>
      <c r="F45" s="18">
        <f t="shared" si="4"/>
        <v>0</v>
      </c>
      <c r="G45" s="18">
        <f t="shared" si="5"/>
        <v>650</v>
      </c>
      <c r="H45" s="13">
        <f t="shared" si="6"/>
        <v>0.51505546751188591</v>
      </c>
      <c r="I45" s="19">
        <f t="shared" si="7"/>
        <v>30.828715737514521</v>
      </c>
      <c r="J45" s="14">
        <f t="shared" si="8"/>
        <v>4.0062673383140899</v>
      </c>
      <c r="K45" s="18">
        <f t="shared" si="9"/>
        <v>0</v>
      </c>
      <c r="L45" s="8"/>
      <c r="M45" s="8">
        <v>1</v>
      </c>
      <c r="N45" s="8"/>
      <c r="O45" s="8"/>
      <c r="P45" s="8" t="s">
        <v>571</v>
      </c>
    </row>
    <row r="46" spans="1:16" x14ac:dyDescent="0.2">
      <c r="A46" s="8" t="s">
        <v>418</v>
      </c>
      <c r="B46" s="18">
        <f t="shared" si="0"/>
        <v>377</v>
      </c>
      <c r="C46" s="18">
        <f t="shared" si="1"/>
        <v>161</v>
      </c>
      <c r="D46" s="18">
        <f t="shared" si="2"/>
        <v>150</v>
      </c>
      <c r="E46" s="18">
        <f t="shared" si="3"/>
        <v>61</v>
      </c>
      <c r="F46" s="18">
        <f t="shared" si="4"/>
        <v>5</v>
      </c>
      <c r="G46" s="18">
        <f t="shared" si="5"/>
        <v>388</v>
      </c>
      <c r="H46" s="13">
        <f t="shared" si="6"/>
        <v>0.51458885941644561</v>
      </c>
      <c r="I46" s="19">
        <f t="shared" si="7"/>
        <v>30.341012020905936</v>
      </c>
      <c r="J46" s="14">
        <f t="shared" si="8"/>
        <v>6.5993713148920072</v>
      </c>
      <c r="K46" s="18">
        <f t="shared" si="9"/>
        <v>0</v>
      </c>
      <c r="L46" s="8"/>
      <c r="M46" s="8"/>
      <c r="N46" s="8"/>
      <c r="O46" s="8"/>
      <c r="P46" s="8" t="s">
        <v>572</v>
      </c>
    </row>
    <row r="47" spans="1:16" x14ac:dyDescent="0.2">
      <c r="A47" s="8" t="s">
        <v>263</v>
      </c>
      <c r="B47" s="18">
        <f t="shared" si="0"/>
        <v>480</v>
      </c>
      <c r="C47" s="18">
        <f t="shared" si="1"/>
        <v>250</v>
      </c>
      <c r="D47" s="18">
        <f t="shared" si="2"/>
        <v>153</v>
      </c>
      <c r="E47" s="18">
        <f t="shared" si="3"/>
        <v>77</v>
      </c>
      <c r="F47" s="18">
        <f t="shared" si="4"/>
        <v>0</v>
      </c>
      <c r="G47" s="18">
        <f t="shared" si="5"/>
        <v>577</v>
      </c>
      <c r="H47" s="13">
        <f t="shared" si="6"/>
        <v>0.6010416666666667</v>
      </c>
      <c r="I47" s="19">
        <f t="shared" si="7"/>
        <v>29.46666666666669</v>
      </c>
      <c r="J47" s="14">
        <f t="shared" si="8"/>
        <v>5.0338888888888924</v>
      </c>
      <c r="K47" s="18">
        <f t="shared" si="9"/>
        <v>0</v>
      </c>
      <c r="L47" s="8">
        <v>1</v>
      </c>
      <c r="M47" s="8"/>
      <c r="N47" s="8"/>
      <c r="O47" s="8"/>
      <c r="P47" s="8" t="s">
        <v>571</v>
      </c>
    </row>
    <row r="48" spans="1:16" x14ac:dyDescent="0.2">
      <c r="A48" s="8" t="s">
        <v>463</v>
      </c>
      <c r="B48" s="18">
        <f t="shared" si="0"/>
        <v>738</v>
      </c>
      <c r="C48" s="18">
        <f t="shared" si="1"/>
        <v>333</v>
      </c>
      <c r="D48" s="18">
        <f t="shared" si="2"/>
        <v>278</v>
      </c>
      <c r="E48" s="18">
        <f t="shared" si="3"/>
        <v>58</v>
      </c>
      <c r="F48" s="18">
        <f t="shared" si="4"/>
        <v>69</v>
      </c>
      <c r="G48" s="18">
        <f t="shared" si="5"/>
        <v>793</v>
      </c>
      <c r="H48" s="13">
        <f t="shared" si="6"/>
        <v>0.5372628726287263</v>
      </c>
      <c r="I48" s="19">
        <f t="shared" si="7"/>
        <v>27.853835150645594</v>
      </c>
      <c r="J48" s="14">
        <f t="shared" si="8"/>
        <v>3.0948705722939547</v>
      </c>
      <c r="K48" s="18">
        <f t="shared" si="9"/>
        <v>0</v>
      </c>
      <c r="L48" s="8"/>
      <c r="M48" s="8"/>
      <c r="N48" s="8"/>
      <c r="O48" s="8"/>
      <c r="P48" s="8" t="s">
        <v>571</v>
      </c>
    </row>
    <row r="49" spans="1:16" x14ac:dyDescent="0.2">
      <c r="A49" s="8" t="s">
        <v>310</v>
      </c>
      <c r="B49" s="18">
        <f t="shared" si="0"/>
        <v>204</v>
      </c>
      <c r="C49" s="18">
        <f t="shared" si="1"/>
        <v>100</v>
      </c>
      <c r="D49" s="18">
        <f t="shared" si="2"/>
        <v>72</v>
      </c>
      <c r="E49" s="18">
        <f t="shared" si="3"/>
        <v>32</v>
      </c>
      <c r="F49" s="18">
        <f t="shared" si="4"/>
        <v>0</v>
      </c>
      <c r="G49" s="18">
        <f t="shared" si="5"/>
        <v>232</v>
      </c>
      <c r="H49" s="13">
        <f t="shared" si="6"/>
        <v>0.56862745098039214</v>
      </c>
      <c r="I49" s="19">
        <f t="shared" si="7"/>
        <v>27.642500000000013</v>
      </c>
      <c r="J49" s="14">
        <f t="shared" si="8"/>
        <v>11.111200980392161</v>
      </c>
      <c r="K49" s="18">
        <f t="shared" si="9"/>
        <v>0</v>
      </c>
      <c r="L49" s="8"/>
      <c r="M49" s="8">
        <v>1</v>
      </c>
      <c r="N49" s="8"/>
      <c r="O49" s="8"/>
      <c r="P49" s="8" t="s">
        <v>571</v>
      </c>
    </row>
    <row r="50" spans="1:16" x14ac:dyDescent="0.2">
      <c r="A50" s="8" t="s">
        <v>293</v>
      </c>
      <c r="B50" s="18">
        <f t="shared" si="0"/>
        <v>421</v>
      </c>
      <c r="C50" s="18">
        <f t="shared" si="1"/>
        <v>177</v>
      </c>
      <c r="D50" s="18">
        <f t="shared" si="2"/>
        <v>161</v>
      </c>
      <c r="E50" s="18">
        <f t="shared" si="3"/>
        <v>83</v>
      </c>
      <c r="F50" s="18">
        <f t="shared" si="4"/>
        <v>0</v>
      </c>
      <c r="G50" s="18">
        <f t="shared" si="5"/>
        <v>437</v>
      </c>
      <c r="H50" s="13">
        <f t="shared" si="6"/>
        <v>0.51900237529691207</v>
      </c>
      <c r="I50" s="19">
        <f t="shared" si="7"/>
        <v>24.344375000000024</v>
      </c>
      <c r="J50" s="14">
        <f t="shared" si="8"/>
        <v>4.7416597387173445</v>
      </c>
      <c r="K50" s="18">
        <f t="shared" si="9"/>
        <v>0</v>
      </c>
      <c r="L50" s="8"/>
      <c r="M50" s="8">
        <v>1</v>
      </c>
      <c r="N50" s="8"/>
      <c r="O50" s="8"/>
      <c r="P50" s="8" t="s">
        <v>571</v>
      </c>
    </row>
    <row r="51" spans="1:16" x14ac:dyDescent="0.2">
      <c r="A51" s="8" t="s">
        <v>214</v>
      </c>
      <c r="B51" s="18">
        <f t="shared" si="0"/>
        <v>305</v>
      </c>
      <c r="C51" s="18">
        <f t="shared" si="1"/>
        <v>172</v>
      </c>
      <c r="D51" s="18">
        <f t="shared" si="2"/>
        <v>82</v>
      </c>
      <c r="E51" s="18">
        <f t="shared" si="3"/>
        <v>51</v>
      </c>
      <c r="F51" s="18">
        <f t="shared" si="4"/>
        <v>0</v>
      </c>
      <c r="G51" s="18">
        <f t="shared" si="5"/>
        <v>395</v>
      </c>
      <c r="H51" s="13">
        <f t="shared" si="6"/>
        <v>0.64754098360655743</v>
      </c>
      <c r="I51" s="19">
        <f t="shared" si="7"/>
        <v>24.182530227596018</v>
      </c>
      <c r="J51" s="14">
        <f t="shared" si="8"/>
        <v>6.5015327169274544</v>
      </c>
      <c r="K51" s="18">
        <f t="shared" si="9"/>
        <v>0</v>
      </c>
      <c r="L51" s="8"/>
      <c r="M51" s="8"/>
      <c r="N51" s="8"/>
      <c r="O51" s="8"/>
      <c r="P51" s="8" t="s">
        <v>571</v>
      </c>
    </row>
    <row r="52" spans="1:16" x14ac:dyDescent="0.2">
      <c r="A52" s="8" t="s">
        <v>180</v>
      </c>
      <c r="B52" s="18">
        <f t="shared" si="0"/>
        <v>387</v>
      </c>
      <c r="C52" s="18">
        <f t="shared" si="1"/>
        <v>162</v>
      </c>
      <c r="D52" s="18">
        <f t="shared" si="2"/>
        <v>151</v>
      </c>
      <c r="E52" s="18">
        <f t="shared" si="3"/>
        <v>74</v>
      </c>
      <c r="F52" s="18">
        <f t="shared" si="4"/>
        <v>0</v>
      </c>
      <c r="G52" s="18">
        <f t="shared" si="5"/>
        <v>398</v>
      </c>
      <c r="H52" s="13">
        <f t="shared" si="6"/>
        <v>0.51421188630490955</v>
      </c>
      <c r="I52" s="19">
        <f t="shared" si="7"/>
        <v>23.452142857142849</v>
      </c>
      <c r="J52" s="14">
        <f t="shared" si="8"/>
        <v>4.9691878922111465</v>
      </c>
      <c r="K52" s="18">
        <f t="shared" si="9"/>
        <v>0</v>
      </c>
      <c r="L52" s="8"/>
      <c r="M52" s="8">
        <v>1</v>
      </c>
      <c r="N52" s="8"/>
      <c r="O52" s="8"/>
      <c r="P52" s="8" t="s">
        <v>571</v>
      </c>
    </row>
    <row r="53" spans="1:16" x14ac:dyDescent="0.2">
      <c r="A53" s="8" t="s">
        <v>550</v>
      </c>
      <c r="B53" s="18">
        <f t="shared" si="0"/>
        <v>164</v>
      </c>
      <c r="C53" s="18">
        <f t="shared" si="1"/>
        <v>91</v>
      </c>
      <c r="D53" s="18">
        <f t="shared" si="2"/>
        <v>53</v>
      </c>
      <c r="E53" s="18">
        <f t="shared" si="3"/>
        <v>0</v>
      </c>
      <c r="F53" s="18">
        <f t="shared" si="4"/>
        <v>20</v>
      </c>
      <c r="G53" s="18">
        <f t="shared" si="5"/>
        <v>202</v>
      </c>
      <c r="H53" s="13">
        <f t="shared" si="6"/>
        <v>0.61585365853658536</v>
      </c>
      <c r="I53" s="19">
        <f t="shared" si="7"/>
        <v>21.835349999999991</v>
      </c>
      <c r="J53" s="14">
        <f t="shared" si="8"/>
        <v>10.917674999999996</v>
      </c>
      <c r="K53" s="18">
        <f t="shared" si="9"/>
        <v>1</v>
      </c>
      <c r="L53" s="8"/>
      <c r="M53" s="8"/>
      <c r="N53" s="8">
        <v>1</v>
      </c>
      <c r="O53" s="8">
        <v>1</v>
      </c>
      <c r="P53" s="8" t="s">
        <v>571</v>
      </c>
    </row>
    <row r="54" spans="1:16" x14ac:dyDescent="0.2">
      <c r="A54" s="8" t="s">
        <v>405</v>
      </c>
      <c r="B54" s="18">
        <f t="shared" si="0"/>
        <v>420</v>
      </c>
      <c r="C54" s="18">
        <f t="shared" si="1"/>
        <v>173</v>
      </c>
      <c r="D54" s="18">
        <f t="shared" si="2"/>
        <v>182</v>
      </c>
      <c r="E54" s="18">
        <f t="shared" si="3"/>
        <v>52</v>
      </c>
      <c r="F54" s="18">
        <f t="shared" si="4"/>
        <v>13</v>
      </c>
      <c r="G54" s="18">
        <f t="shared" si="5"/>
        <v>411</v>
      </c>
      <c r="H54" s="13">
        <f t="shared" si="6"/>
        <v>0.48928571428571427</v>
      </c>
      <c r="I54" s="19">
        <f t="shared" si="7"/>
        <v>21.811457839721271</v>
      </c>
      <c r="J54" s="14">
        <f t="shared" si="8"/>
        <v>4.2584274829932003</v>
      </c>
      <c r="K54" s="18">
        <f t="shared" si="9"/>
        <v>0</v>
      </c>
      <c r="L54" s="8"/>
      <c r="M54" s="8"/>
      <c r="N54" s="8"/>
      <c r="O54" s="8"/>
      <c r="P54" s="8" t="s">
        <v>571</v>
      </c>
    </row>
    <row r="55" spans="1:16" x14ac:dyDescent="0.2">
      <c r="A55" s="8" t="s">
        <v>262</v>
      </c>
      <c r="B55" s="18">
        <f t="shared" si="0"/>
        <v>421</v>
      </c>
      <c r="C55" s="18">
        <f t="shared" si="1"/>
        <v>196</v>
      </c>
      <c r="D55" s="18">
        <f t="shared" si="2"/>
        <v>156</v>
      </c>
      <c r="E55" s="18">
        <f t="shared" si="3"/>
        <v>69</v>
      </c>
      <c r="F55" s="18">
        <f t="shared" si="4"/>
        <v>0</v>
      </c>
      <c r="G55" s="18">
        <f t="shared" si="5"/>
        <v>461</v>
      </c>
      <c r="H55" s="13">
        <f t="shared" si="6"/>
        <v>0.54750593824228033</v>
      </c>
      <c r="I55" s="19">
        <f t="shared" si="7"/>
        <v>21.270833333333339</v>
      </c>
      <c r="J55" s="14">
        <f t="shared" si="8"/>
        <v>4.1430126682501989</v>
      </c>
      <c r="K55" s="18">
        <f t="shared" si="9"/>
        <v>0</v>
      </c>
      <c r="L55" s="8"/>
      <c r="M55" s="8"/>
      <c r="N55" s="8"/>
      <c r="O55" s="8"/>
      <c r="P55" s="8" t="s">
        <v>571</v>
      </c>
    </row>
    <row r="56" spans="1:16" x14ac:dyDescent="0.2">
      <c r="A56" s="8" t="s">
        <v>363</v>
      </c>
      <c r="B56" s="18">
        <f t="shared" si="0"/>
        <v>306</v>
      </c>
      <c r="C56" s="18">
        <f t="shared" si="1"/>
        <v>137</v>
      </c>
      <c r="D56" s="18">
        <f t="shared" si="2"/>
        <v>137</v>
      </c>
      <c r="E56" s="18">
        <f t="shared" si="3"/>
        <v>32</v>
      </c>
      <c r="F56" s="18">
        <f t="shared" si="4"/>
        <v>0</v>
      </c>
      <c r="G56" s="18">
        <f t="shared" si="5"/>
        <v>306</v>
      </c>
      <c r="H56" s="13">
        <f t="shared" si="6"/>
        <v>0.5</v>
      </c>
      <c r="I56" s="19">
        <f t="shared" si="7"/>
        <v>19.158750000000008</v>
      </c>
      <c r="J56" s="14">
        <f t="shared" si="8"/>
        <v>5.1340441176470613</v>
      </c>
      <c r="K56" s="18">
        <f t="shared" si="9"/>
        <v>0</v>
      </c>
      <c r="L56" s="8"/>
      <c r="M56" s="8"/>
      <c r="N56" s="8"/>
      <c r="O56" s="8"/>
      <c r="P56" s="8" t="s">
        <v>572</v>
      </c>
    </row>
    <row r="57" spans="1:16" x14ac:dyDescent="0.2">
      <c r="A57" s="8" t="s">
        <v>33</v>
      </c>
      <c r="B57" s="18">
        <f t="shared" si="0"/>
        <v>758</v>
      </c>
      <c r="C57" s="18">
        <f t="shared" si="1"/>
        <v>368</v>
      </c>
      <c r="D57" s="18">
        <f t="shared" si="2"/>
        <v>300</v>
      </c>
      <c r="E57" s="18">
        <f t="shared" si="3"/>
        <v>90</v>
      </c>
      <c r="F57" s="18">
        <f t="shared" si="4"/>
        <v>0</v>
      </c>
      <c r="G57" s="18">
        <f t="shared" si="5"/>
        <v>826</v>
      </c>
      <c r="H57" s="13">
        <f t="shared" si="6"/>
        <v>0.54485488126649073</v>
      </c>
      <c r="I57" s="19">
        <f t="shared" si="7"/>
        <v>18.322808080808073</v>
      </c>
      <c r="J57" s="14">
        <f t="shared" si="8"/>
        <v>1.9821507422510054</v>
      </c>
      <c r="K57" s="18">
        <f t="shared" si="9"/>
        <v>0</v>
      </c>
      <c r="L57" s="8">
        <v>1</v>
      </c>
      <c r="M57" s="8"/>
      <c r="N57" s="8"/>
      <c r="O57" s="8">
        <v>1</v>
      </c>
      <c r="P57" s="8" t="s">
        <v>571</v>
      </c>
    </row>
    <row r="58" spans="1:16" x14ac:dyDescent="0.2">
      <c r="A58" s="8" t="s">
        <v>520</v>
      </c>
      <c r="B58" s="18">
        <f t="shared" si="0"/>
        <v>540</v>
      </c>
      <c r="C58" s="18">
        <f t="shared" si="1"/>
        <v>311</v>
      </c>
      <c r="D58" s="18">
        <f t="shared" si="2"/>
        <v>163</v>
      </c>
      <c r="E58" s="18">
        <f t="shared" si="3"/>
        <v>0</v>
      </c>
      <c r="F58" s="18">
        <f t="shared" si="4"/>
        <v>66</v>
      </c>
      <c r="G58" s="18">
        <f t="shared" si="5"/>
        <v>688</v>
      </c>
      <c r="H58" s="13">
        <f t="shared" si="6"/>
        <v>0.63703703703703707</v>
      </c>
      <c r="I58" s="19">
        <f t="shared" si="7"/>
        <v>17.155420731707309</v>
      </c>
      <c r="J58" s="14">
        <f t="shared" si="8"/>
        <v>2.6050824074074064</v>
      </c>
      <c r="K58" s="18">
        <f t="shared" si="9"/>
        <v>1</v>
      </c>
      <c r="L58" s="8"/>
      <c r="M58" s="8">
        <v>1</v>
      </c>
      <c r="N58" s="8"/>
      <c r="O58" s="8"/>
      <c r="P58" s="8" t="s">
        <v>571</v>
      </c>
    </row>
    <row r="59" spans="1:16" x14ac:dyDescent="0.2">
      <c r="A59" s="8" t="s">
        <v>151</v>
      </c>
      <c r="B59" s="18">
        <f t="shared" si="0"/>
        <v>230</v>
      </c>
      <c r="C59" s="18">
        <f t="shared" si="1"/>
        <v>102</v>
      </c>
      <c r="D59" s="18">
        <f t="shared" si="2"/>
        <v>88</v>
      </c>
      <c r="E59" s="18">
        <f t="shared" si="3"/>
        <v>40</v>
      </c>
      <c r="F59" s="18">
        <f t="shared" si="4"/>
        <v>0</v>
      </c>
      <c r="G59" s="18">
        <f t="shared" si="5"/>
        <v>244</v>
      </c>
      <c r="H59" s="13">
        <f t="shared" si="6"/>
        <v>0.5304347826086957</v>
      </c>
      <c r="I59" s="19">
        <f t="shared" si="7"/>
        <v>17.119999999999997</v>
      </c>
      <c r="J59" s="14">
        <f t="shared" si="8"/>
        <v>6.1036521739130425</v>
      </c>
      <c r="K59" s="18">
        <f t="shared" si="9"/>
        <v>0</v>
      </c>
      <c r="L59" s="8"/>
      <c r="M59" s="8">
        <v>1</v>
      </c>
      <c r="N59" s="8"/>
      <c r="O59" s="8">
        <v>1</v>
      </c>
      <c r="P59" s="8" t="s">
        <v>571</v>
      </c>
    </row>
    <row r="60" spans="1:16" x14ac:dyDescent="0.2">
      <c r="A60" s="8" t="s">
        <v>144</v>
      </c>
      <c r="B60" s="18">
        <f t="shared" si="0"/>
        <v>546</v>
      </c>
      <c r="C60" s="18">
        <f t="shared" si="1"/>
        <v>259</v>
      </c>
      <c r="D60" s="18">
        <f t="shared" si="2"/>
        <v>206</v>
      </c>
      <c r="E60" s="18">
        <f t="shared" si="3"/>
        <v>81</v>
      </c>
      <c r="F60" s="18">
        <f t="shared" si="4"/>
        <v>0</v>
      </c>
      <c r="G60" s="18">
        <f t="shared" si="5"/>
        <v>599</v>
      </c>
      <c r="H60" s="13">
        <f t="shared" si="6"/>
        <v>0.54853479853479858</v>
      </c>
      <c r="I60" s="19">
        <f t="shared" si="7"/>
        <v>16.681249999999956</v>
      </c>
      <c r="J60" s="14">
        <f t="shared" si="8"/>
        <v>2.5052426739926674</v>
      </c>
      <c r="K60" s="18">
        <f t="shared" si="9"/>
        <v>0</v>
      </c>
      <c r="L60" s="8">
        <v>1</v>
      </c>
      <c r="M60" s="8"/>
      <c r="N60" s="8"/>
      <c r="O60" s="8">
        <v>1</v>
      </c>
      <c r="P60" s="8" t="s">
        <v>571</v>
      </c>
    </row>
    <row r="61" spans="1:16" x14ac:dyDescent="0.2">
      <c r="A61" s="8" t="s">
        <v>215</v>
      </c>
      <c r="B61" s="18">
        <f t="shared" si="0"/>
        <v>281</v>
      </c>
      <c r="C61" s="18">
        <f t="shared" si="1"/>
        <v>114</v>
      </c>
      <c r="D61" s="18">
        <f t="shared" si="2"/>
        <v>119</v>
      </c>
      <c r="E61" s="18">
        <f t="shared" si="3"/>
        <v>48</v>
      </c>
      <c r="F61" s="18">
        <f t="shared" si="4"/>
        <v>0</v>
      </c>
      <c r="G61" s="18">
        <f t="shared" si="5"/>
        <v>276</v>
      </c>
      <c r="H61" s="13">
        <f t="shared" si="6"/>
        <v>0.49110320284697506</v>
      </c>
      <c r="I61" s="19">
        <f t="shared" si="7"/>
        <v>16.504840090090092</v>
      </c>
      <c r="J61" s="14">
        <f t="shared" si="8"/>
        <v>4.8163590298483543</v>
      </c>
      <c r="K61" s="18">
        <f t="shared" si="9"/>
        <v>0</v>
      </c>
      <c r="L61" s="8"/>
      <c r="M61" s="8">
        <v>1</v>
      </c>
      <c r="N61" s="8"/>
      <c r="O61" s="8">
        <v>1</v>
      </c>
      <c r="P61" s="8" t="s">
        <v>571</v>
      </c>
    </row>
    <row r="62" spans="1:16" x14ac:dyDescent="0.2">
      <c r="A62" s="8" t="s">
        <v>76</v>
      </c>
      <c r="B62" s="18">
        <f t="shared" si="0"/>
        <v>327</v>
      </c>
      <c r="C62" s="18">
        <f t="shared" si="1"/>
        <v>133</v>
      </c>
      <c r="D62" s="18">
        <f t="shared" si="2"/>
        <v>132</v>
      </c>
      <c r="E62" s="18">
        <f t="shared" si="3"/>
        <v>62</v>
      </c>
      <c r="F62" s="18">
        <f t="shared" si="4"/>
        <v>0</v>
      </c>
      <c r="G62" s="18">
        <f t="shared" si="5"/>
        <v>328</v>
      </c>
      <c r="H62" s="13">
        <f t="shared" si="6"/>
        <v>0.50152905198776754</v>
      </c>
      <c r="I62" s="19">
        <f t="shared" si="7"/>
        <v>16.459291666666655</v>
      </c>
      <c r="J62" s="14">
        <f t="shared" si="8"/>
        <v>4.1274064729867455</v>
      </c>
      <c r="K62" s="18">
        <f t="shared" si="9"/>
        <v>0</v>
      </c>
      <c r="L62" s="8"/>
      <c r="M62" s="8"/>
      <c r="N62" s="8"/>
      <c r="O62" s="8"/>
      <c r="P62" s="8" t="s">
        <v>571</v>
      </c>
    </row>
    <row r="63" spans="1:16" x14ac:dyDescent="0.2">
      <c r="A63" s="8" t="s">
        <v>316</v>
      </c>
      <c r="B63" s="18">
        <f t="shared" si="0"/>
        <v>376</v>
      </c>
      <c r="C63" s="18">
        <f t="shared" si="1"/>
        <v>204</v>
      </c>
      <c r="D63" s="18">
        <f t="shared" si="2"/>
        <v>126</v>
      </c>
      <c r="E63" s="18">
        <f t="shared" si="3"/>
        <v>46</v>
      </c>
      <c r="F63" s="18">
        <f t="shared" si="4"/>
        <v>0</v>
      </c>
      <c r="G63" s="18">
        <f t="shared" si="5"/>
        <v>454</v>
      </c>
      <c r="H63" s="13">
        <f t="shared" si="6"/>
        <v>0.60372340425531912</v>
      </c>
      <c r="I63" s="19">
        <f t="shared" si="7"/>
        <v>16.38000000000001</v>
      </c>
      <c r="J63" s="14">
        <f t="shared" si="8"/>
        <v>3.5722340425531938</v>
      </c>
      <c r="K63" s="18">
        <f t="shared" si="9"/>
        <v>0</v>
      </c>
      <c r="L63" s="8"/>
      <c r="M63" s="8"/>
      <c r="N63" s="8">
        <v>1</v>
      </c>
      <c r="O63" s="8">
        <v>1</v>
      </c>
      <c r="P63" s="8" t="s">
        <v>571</v>
      </c>
    </row>
    <row r="64" spans="1:16" x14ac:dyDescent="0.2">
      <c r="A64" s="8" t="s">
        <v>200</v>
      </c>
      <c r="B64" s="18">
        <f t="shared" si="0"/>
        <v>147</v>
      </c>
      <c r="C64" s="18">
        <f t="shared" si="1"/>
        <v>48</v>
      </c>
      <c r="D64" s="18">
        <f t="shared" si="2"/>
        <v>65</v>
      </c>
      <c r="E64" s="18">
        <f t="shared" si="3"/>
        <v>34</v>
      </c>
      <c r="F64" s="18">
        <f t="shared" si="4"/>
        <v>0</v>
      </c>
      <c r="G64" s="18">
        <f t="shared" si="5"/>
        <v>130</v>
      </c>
      <c r="H64" s="13">
        <f t="shared" si="6"/>
        <v>0.44217687074829931</v>
      </c>
      <c r="I64" s="19">
        <f t="shared" si="7"/>
        <v>16.210780938833565</v>
      </c>
      <c r="J64" s="14">
        <f t="shared" si="8"/>
        <v>9.0427485509139611</v>
      </c>
      <c r="K64" s="18">
        <f t="shared" si="9"/>
        <v>0</v>
      </c>
      <c r="L64" s="8"/>
      <c r="M64" s="8"/>
      <c r="N64" s="8"/>
      <c r="O64" s="8"/>
      <c r="P64" s="8" t="s">
        <v>571</v>
      </c>
    </row>
    <row r="65" spans="1:16" x14ac:dyDescent="0.2">
      <c r="A65" s="8" t="s">
        <v>198</v>
      </c>
      <c r="B65" s="18">
        <f t="shared" si="0"/>
        <v>742</v>
      </c>
      <c r="C65" s="18">
        <f t="shared" si="1"/>
        <v>278</v>
      </c>
      <c r="D65" s="18">
        <f t="shared" si="2"/>
        <v>330</v>
      </c>
      <c r="E65" s="18">
        <f t="shared" si="3"/>
        <v>134</v>
      </c>
      <c r="F65" s="18">
        <f t="shared" si="4"/>
        <v>0</v>
      </c>
      <c r="G65" s="18">
        <f t="shared" si="5"/>
        <v>690</v>
      </c>
      <c r="H65" s="13">
        <f t="shared" si="6"/>
        <v>0.46495956873315364</v>
      </c>
      <c r="I65" s="19">
        <f t="shared" si="7"/>
        <v>15.875064959696545</v>
      </c>
      <c r="J65" s="14">
        <f t="shared" si="8"/>
        <v>1.7543872327427448</v>
      </c>
      <c r="K65" s="18">
        <f t="shared" si="9"/>
        <v>0</v>
      </c>
      <c r="L65" s="8"/>
      <c r="M65" s="8">
        <v>1</v>
      </c>
      <c r="N65" s="8"/>
      <c r="O65" s="8">
        <v>1</v>
      </c>
      <c r="P65" s="8" t="s">
        <v>571</v>
      </c>
    </row>
    <row r="66" spans="1:16" x14ac:dyDescent="0.2">
      <c r="A66" s="8" t="s">
        <v>99</v>
      </c>
      <c r="B66" s="18">
        <f t="shared" si="0"/>
        <v>964</v>
      </c>
      <c r="C66" s="18">
        <f t="shared" si="1"/>
        <v>413</v>
      </c>
      <c r="D66" s="18">
        <f t="shared" si="2"/>
        <v>390</v>
      </c>
      <c r="E66" s="18">
        <f t="shared" si="3"/>
        <v>161</v>
      </c>
      <c r="F66" s="18">
        <f t="shared" si="4"/>
        <v>0</v>
      </c>
      <c r="G66" s="18">
        <f t="shared" si="5"/>
        <v>987</v>
      </c>
      <c r="H66" s="13">
        <f t="shared" si="6"/>
        <v>0.51192946058091282</v>
      </c>
      <c r="I66" s="19">
        <f t="shared" si="7"/>
        <v>15.657954545454565</v>
      </c>
      <c r="J66" s="14">
        <f t="shared" si="8"/>
        <v>1.3319006978498695</v>
      </c>
      <c r="K66" s="18">
        <f t="shared" si="9"/>
        <v>0</v>
      </c>
      <c r="L66" s="8"/>
      <c r="M66" s="8">
        <v>1</v>
      </c>
      <c r="N66" s="8"/>
      <c r="O66" s="8">
        <v>1</v>
      </c>
      <c r="P66" s="8" t="s">
        <v>571</v>
      </c>
    </row>
    <row r="67" spans="1:16" x14ac:dyDescent="0.2">
      <c r="A67" t="s">
        <v>555</v>
      </c>
      <c r="B67" s="18">
        <f t="shared" ref="B67:B130" si="10">SUMIF(Coaches,A67,GP)</f>
        <v>82</v>
      </c>
      <c r="C67" s="18">
        <f t="shared" ref="C67:C130" si="11">SUMIF(Coaches,A67,Wins)</f>
        <v>48</v>
      </c>
      <c r="D67" s="18">
        <f t="shared" ref="D67:D130" si="12">SUMIF(Coaches,A67,Losses)</f>
        <v>29</v>
      </c>
      <c r="E67" s="18">
        <f t="shared" ref="E67:E130" si="13">SUMIF(Coaches,A67,Ties)</f>
        <v>0</v>
      </c>
      <c r="F67" s="18">
        <f t="shared" ref="F67:F130" si="14">SUMIF(Coaches,A67,OTL)</f>
        <v>5</v>
      </c>
      <c r="G67" s="18">
        <f t="shared" ref="G67:G130" si="15">C67*2+F67+E67</f>
        <v>101</v>
      </c>
      <c r="H67" s="13">
        <f t="shared" ref="H67:H130" si="16">G67/2/B67</f>
        <v>0.61585365853658536</v>
      </c>
      <c r="I67" s="19">
        <f t="shared" ref="I67:I130" si="17">SUMIF(Coaches,A67,XPts)</f>
        <v>15.020799999999994</v>
      </c>
      <c r="J67" s="14">
        <f t="shared" ref="J67:J130" si="18">I67/B67*82</f>
        <v>15.020799999999994</v>
      </c>
      <c r="K67" s="18">
        <f t="shared" ref="K67:K130" si="19">SUMIF(Coaches,A67,Active)</f>
        <v>1</v>
      </c>
      <c r="L67" s="8"/>
      <c r="M67" s="8">
        <v>1</v>
      </c>
      <c r="N67" s="8"/>
      <c r="O67" s="8"/>
      <c r="P67" s="8" t="s">
        <v>571</v>
      </c>
    </row>
    <row r="68" spans="1:16" x14ac:dyDescent="0.2">
      <c r="A68" s="8" t="s">
        <v>362</v>
      </c>
      <c r="B68" s="18">
        <f t="shared" si="10"/>
        <v>287</v>
      </c>
      <c r="C68" s="18">
        <f t="shared" si="11"/>
        <v>142</v>
      </c>
      <c r="D68" s="18">
        <f t="shared" si="12"/>
        <v>110</v>
      </c>
      <c r="E68" s="18">
        <f t="shared" si="13"/>
        <v>35</v>
      </c>
      <c r="F68" s="18">
        <f t="shared" si="14"/>
        <v>0</v>
      </c>
      <c r="G68" s="18">
        <f t="shared" si="15"/>
        <v>319</v>
      </c>
      <c r="H68" s="13">
        <f t="shared" si="16"/>
        <v>0.55574912891986061</v>
      </c>
      <c r="I68" s="19">
        <f t="shared" si="17"/>
        <v>14.750625000000014</v>
      </c>
      <c r="J68" s="14">
        <f t="shared" si="18"/>
        <v>4.21446428571429</v>
      </c>
      <c r="K68" s="18">
        <f t="shared" si="19"/>
        <v>0</v>
      </c>
      <c r="L68" s="8"/>
      <c r="M68" s="8"/>
      <c r="N68" s="8"/>
      <c r="O68" s="8"/>
      <c r="P68" s="8" t="s">
        <v>571</v>
      </c>
    </row>
    <row r="69" spans="1:16" x14ac:dyDescent="0.2">
      <c r="A69" s="8" t="s">
        <v>70</v>
      </c>
      <c r="B69" s="18">
        <f t="shared" si="10"/>
        <v>30</v>
      </c>
      <c r="C69" s="18">
        <f t="shared" si="11"/>
        <v>19</v>
      </c>
      <c r="D69" s="18">
        <f t="shared" si="12"/>
        <v>10</v>
      </c>
      <c r="E69" s="18">
        <f t="shared" si="13"/>
        <v>1</v>
      </c>
      <c r="F69" s="18">
        <f t="shared" si="14"/>
        <v>0</v>
      </c>
      <c r="G69" s="18">
        <f t="shared" si="15"/>
        <v>39</v>
      </c>
      <c r="H69" s="13">
        <f t="shared" si="16"/>
        <v>0.65</v>
      </c>
      <c r="I69" s="19">
        <f t="shared" si="17"/>
        <v>13.875</v>
      </c>
      <c r="J69" s="14">
        <f t="shared" si="18"/>
        <v>37.925000000000004</v>
      </c>
      <c r="K69" s="18">
        <f t="shared" si="19"/>
        <v>0</v>
      </c>
      <c r="L69" s="8"/>
      <c r="M69" s="8">
        <v>1</v>
      </c>
      <c r="N69" s="8"/>
      <c r="O69" s="8">
        <v>1</v>
      </c>
      <c r="P69" s="8" t="s">
        <v>571</v>
      </c>
    </row>
    <row r="70" spans="1:16" x14ac:dyDescent="0.2">
      <c r="A70" s="8" t="s">
        <v>365</v>
      </c>
      <c r="B70" s="18">
        <f t="shared" si="10"/>
        <v>227</v>
      </c>
      <c r="C70" s="18">
        <f t="shared" si="11"/>
        <v>115</v>
      </c>
      <c r="D70" s="18">
        <f t="shared" si="12"/>
        <v>86</v>
      </c>
      <c r="E70" s="18">
        <f t="shared" si="13"/>
        <v>26</v>
      </c>
      <c r="F70" s="18">
        <f t="shared" si="14"/>
        <v>0</v>
      </c>
      <c r="G70" s="18">
        <f t="shared" si="15"/>
        <v>256</v>
      </c>
      <c r="H70" s="13">
        <f t="shared" si="16"/>
        <v>0.56387665198237891</v>
      </c>
      <c r="I70" s="19">
        <f t="shared" si="17"/>
        <v>13.383750000000006</v>
      </c>
      <c r="J70" s="14">
        <f t="shared" si="18"/>
        <v>4.8346585903083721</v>
      </c>
      <c r="K70" s="18">
        <f t="shared" si="19"/>
        <v>0</v>
      </c>
      <c r="L70" s="8"/>
      <c r="M70" s="8">
        <v>1</v>
      </c>
      <c r="N70" s="8"/>
      <c r="O70" s="8"/>
      <c r="P70" s="8" t="s">
        <v>571</v>
      </c>
    </row>
    <row r="71" spans="1:16" x14ac:dyDescent="0.2">
      <c r="A71" s="8" t="s">
        <v>556</v>
      </c>
      <c r="B71" s="18">
        <f t="shared" si="10"/>
        <v>55</v>
      </c>
      <c r="C71" s="18">
        <f t="shared" si="11"/>
        <v>32</v>
      </c>
      <c r="D71" s="18">
        <f t="shared" si="12"/>
        <v>15</v>
      </c>
      <c r="E71" s="18">
        <f t="shared" si="13"/>
        <v>0</v>
      </c>
      <c r="F71" s="18">
        <f t="shared" si="14"/>
        <v>8</v>
      </c>
      <c r="G71" s="18">
        <f t="shared" si="15"/>
        <v>72</v>
      </c>
      <c r="H71" s="13">
        <f t="shared" si="16"/>
        <v>0.65454545454545454</v>
      </c>
      <c r="I71" s="19">
        <f t="shared" si="17"/>
        <v>12.151146341463416</v>
      </c>
      <c r="J71" s="14">
        <f t="shared" si="18"/>
        <v>18.116254545454549</v>
      </c>
      <c r="K71" s="18">
        <f t="shared" si="19"/>
        <v>1</v>
      </c>
      <c r="L71" s="8"/>
      <c r="M71" s="8">
        <v>1</v>
      </c>
      <c r="N71" s="8"/>
      <c r="O71" s="8"/>
      <c r="P71" s="8" t="s">
        <v>571</v>
      </c>
    </row>
    <row r="72" spans="1:16" x14ac:dyDescent="0.2">
      <c r="A72" s="8" t="s">
        <v>78</v>
      </c>
      <c r="B72" s="18">
        <f t="shared" si="10"/>
        <v>36</v>
      </c>
      <c r="C72" s="18">
        <f t="shared" si="11"/>
        <v>24</v>
      </c>
      <c r="D72" s="18">
        <f t="shared" si="12"/>
        <v>8</v>
      </c>
      <c r="E72" s="18">
        <f t="shared" si="13"/>
        <v>4</v>
      </c>
      <c r="F72" s="18">
        <f t="shared" si="14"/>
        <v>0</v>
      </c>
      <c r="G72" s="18">
        <f t="shared" si="15"/>
        <v>52</v>
      </c>
      <c r="H72" s="13">
        <f t="shared" si="16"/>
        <v>0.72222222222222221</v>
      </c>
      <c r="I72" s="19">
        <f t="shared" si="17"/>
        <v>12.099999999999994</v>
      </c>
      <c r="J72" s="14">
        <f t="shared" si="18"/>
        <v>27.561111111111099</v>
      </c>
      <c r="K72" s="18">
        <f t="shared" si="19"/>
        <v>0</v>
      </c>
      <c r="L72" s="8"/>
      <c r="M72" s="8"/>
      <c r="N72" s="8"/>
      <c r="O72" s="8"/>
      <c r="P72" s="8" t="s">
        <v>571</v>
      </c>
    </row>
    <row r="73" spans="1:16" x14ac:dyDescent="0.2">
      <c r="A73" s="8" t="s">
        <v>258</v>
      </c>
      <c r="B73" s="18">
        <f t="shared" si="10"/>
        <v>151</v>
      </c>
      <c r="C73" s="18">
        <f t="shared" si="11"/>
        <v>66</v>
      </c>
      <c r="D73" s="18">
        <f t="shared" si="12"/>
        <v>61</v>
      </c>
      <c r="E73" s="18">
        <f t="shared" si="13"/>
        <v>24</v>
      </c>
      <c r="F73" s="18">
        <f t="shared" si="14"/>
        <v>0</v>
      </c>
      <c r="G73" s="18">
        <f t="shared" si="15"/>
        <v>156</v>
      </c>
      <c r="H73" s="13">
        <f t="shared" si="16"/>
        <v>0.51655629139072845</v>
      </c>
      <c r="I73" s="19">
        <f t="shared" si="17"/>
        <v>11.688958333333318</v>
      </c>
      <c r="J73" s="14">
        <f t="shared" si="18"/>
        <v>6.3476462472406103</v>
      </c>
      <c r="K73" s="18">
        <f t="shared" si="19"/>
        <v>0</v>
      </c>
      <c r="L73" s="8"/>
      <c r="M73" s="8">
        <v>1</v>
      </c>
      <c r="N73" s="8"/>
      <c r="O73" s="8"/>
      <c r="P73" s="8" t="s">
        <v>571</v>
      </c>
    </row>
    <row r="74" spans="1:16" x14ac:dyDescent="0.2">
      <c r="A74" s="8" t="s">
        <v>83</v>
      </c>
      <c r="B74" s="18">
        <f t="shared" si="10"/>
        <v>44</v>
      </c>
      <c r="C74" s="18">
        <f t="shared" si="11"/>
        <v>19</v>
      </c>
      <c r="D74" s="18">
        <f t="shared" si="12"/>
        <v>22</v>
      </c>
      <c r="E74" s="18">
        <f t="shared" si="13"/>
        <v>3</v>
      </c>
      <c r="F74" s="18">
        <f t="shared" si="14"/>
        <v>0</v>
      </c>
      <c r="G74" s="18">
        <f t="shared" si="15"/>
        <v>41</v>
      </c>
      <c r="H74" s="13">
        <f t="shared" si="16"/>
        <v>0.46590909090909088</v>
      </c>
      <c r="I74" s="19">
        <f t="shared" si="17"/>
        <v>11.607999999999997</v>
      </c>
      <c r="J74" s="14">
        <f t="shared" si="18"/>
        <v>21.633090909090903</v>
      </c>
      <c r="K74" s="18">
        <f t="shared" si="19"/>
        <v>0</v>
      </c>
      <c r="L74" s="8"/>
      <c r="M74" s="8"/>
      <c r="N74" s="8"/>
      <c r="O74" s="8"/>
      <c r="P74" s="8" t="s">
        <v>571</v>
      </c>
    </row>
    <row r="75" spans="1:16" x14ac:dyDescent="0.2">
      <c r="A75" s="8" t="s">
        <v>445</v>
      </c>
      <c r="B75" s="18">
        <f t="shared" si="10"/>
        <v>1329</v>
      </c>
      <c r="C75" s="18">
        <f t="shared" si="11"/>
        <v>652</v>
      </c>
      <c r="D75" s="18">
        <f t="shared" si="12"/>
        <v>494</v>
      </c>
      <c r="E75" s="18">
        <f t="shared" si="13"/>
        <v>78</v>
      </c>
      <c r="F75" s="18">
        <f t="shared" si="14"/>
        <v>105</v>
      </c>
      <c r="G75" s="18">
        <f t="shared" si="15"/>
        <v>1487</v>
      </c>
      <c r="H75" s="13">
        <f t="shared" si="16"/>
        <v>0.55944319036869827</v>
      </c>
      <c r="I75" s="19">
        <f t="shared" si="17"/>
        <v>11.460607317073123</v>
      </c>
      <c r="J75" s="14">
        <f t="shared" si="18"/>
        <v>0.70712550790067419</v>
      </c>
      <c r="K75" s="18">
        <f t="shared" si="19"/>
        <v>1</v>
      </c>
      <c r="L75" s="8"/>
      <c r="M75" s="8">
        <v>1</v>
      </c>
      <c r="N75" s="8"/>
      <c r="O75" s="8"/>
      <c r="P75" s="8" t="s">
        <v>571</v>
      </c>
    </row>
    <row r="76" spans="1:16" x14ac:dyDescent="0.2">
      <c r="A76" s="8" t="s">
        <v>49</v>
      </c>
      <c r="B76" s="18">
        <f t="shared" si="10"/>
        <v>150</v>
      </c>
      <c r="C76" s="18">
        <f t="shared" si="11"/>
        <v>94</v>
      </c>
      <c r="D76" s="18">
        <f t="shared" si="12"/>
        <v>52</v>
      </c>
      <c r="E76" s="18">
        <f t="shared" si="13"/>
        <v>4</v>
      </c>
      <c r="F76" s="18">
        <f t="shared" si="14"/>
        <v>0</v>
      </c>
      <c r="G76" s="18">
        <f t="shared" si="15"/>
        <v>192</v>
      </c>
      <c r="H76" s="13">
        <f t="shared" si="16"/>
        <v>0.64</v>
      </c>
      <c r="I76" s="19">
        <f t="shared" si="17"/>
        <v>11.450000000000003</v>
      </c>
      <c r="J76" s="14">
        <f t="shared" si="18"/>
        <v>6.259333333333335</v>
      </c>
      <c r="K76" s="18">
        <f t="shared" si="19"/>
        <v>0</v>
      </c>
      <c r="L76" s="8"/>
      <c r="M76" s="8"/>
      <c r="N76" s="8"/>
      <c r="O76" s="8"/>
      <c r="P76" s="8" t="s">
        <v>571</v>
      </c>
    </row>
    <row r="77" spans="1:16" x14ac:dyDescent="0.2">
      <c r="A77" s="8" t="s">
        <v>501</v>
      </c>
      <c r="B77" s="18">
        <f t="shared" si="10"/>
        <v>704</v>
      </c>
      <c r="C77" s="18">
        <f t="shared" si="11"/>
        <v>364</v>
      </c>
      <c r="D77" s="18">
        <f t="shared" si="12"/>
        <v>260</v>
      </c>
      <c r="E77" s="18">
        <f t="shared" si="13"/>
        <v>0</v>
      </c>
      <c r="F77" s="18">
        <f t="shared" si="14"/>
        <v>80</v>
      </c>
      <c r="G77" s="18">
        <f t="shared" si="15"/>
        <v>808</v>
      </c>
      <c r="H77" s="13">
        <f t="shared" si="16"/>
        <v>0.57386363636363635</v>
      </c>
      <c r="I77" s="19">
        <f t="shared" si="17"/>
        <v>10.882601793400209</v>
      </c>
      <c r="J77" s="14">
        <f t="shared" si="18"/>
        <v>1.2675757770721834</v>
      </c>
      <c r="K77" s="18">
        <f t="shared" si="19"/>
        <v>0</v>
      </c>
      <c r="L77" s="8">
        <v>1</v>
      </c>
      <c r="M77" s="8"/>
      <c r="N77" s="8"/>
      <c r="O77" s="8"/>
      <c r="P77" s="8" t="s">
        <v>571</v>
      </c>
    </row>
    <row r="78" spans="1:16" x14ac:dyDescent="0.2">
      <c r="A78" s="8" t="s">
        <v>36</v>
      </c>
      <c r="B78" s="18">
        <f t="shared" si="10"/>
        <v>421</v>
      </c>
      <c r="C78" s="18">
        <f t="shared" si="11"/>
        <v>174</v>
      </c>
      <c r="D78" s="18">
        <f t="shared" si="12"/>
        <v>186</v>
      </c>
      <c r="E78" s="18">
        <f t="shared" si="13"/>
        <v>61</v>
      </c>
      <c r="F78" s="18">
        <f t="shared" si="14"/>
        <v>0</v>
      </c>
      <c r="G78" s="18">
        <f t="shared" si="15"/>
        <v>409</v>
      </c>
      <c r="H78" s="13">
        <f t="shared" si="16"/>
        <v>0.48574821852731592</v>
      </c>
      <c r="I78" s="19">
        <f t="shared" si="17"/>
        <v>10.111818181818172</v>
      </c>
      <c r="J78" s="14">
        <f t="shared" si="18"/>
        <v>1.9695227812567462</v>
      </c>
      <c r="K78" s="18">
        <f t="shared" si="19"/>
        <v>0</v>
      </c>
      <c r="L78" s="8"/>
      <c r="M78" s="8">
        <v>1</v>
      </c>
      <c r="N78" s="8"/>
      <c r="O78" s="8">
        <v>1</v>
      </c>
      <c r="P78" s="8" t="s">
        <v>571</v>
      </c>
    </row>
    <row r="79" spans="1:16" x14ac:dyDescent="0.2">
      <c r="A79" s="8" t="s">
        <v>123</v>
      </c>
      <c r="B79" s="18">
        <f t="shared" si="10"/>
        <v>96</v>
      </c>
      <c r="C79" s="18">
        <f t="shared" si="11"/>
        <v>48</v>
      </c>
      <c r="D79" s="18">
        <f t="shared" si="12"/>
        <v>36</v>
      </c>
      <c r="E79" s="18">
        <f t="shared" si="13"/>
        <v>12</v>
      </c>
      <c r="F79" s="18">
        <f t="shared" si="14"/>
        <v>0</v>
      </c>
      <c r="G79" s="18">
        <f t="shared" si="15"/>
        <v>108</v>
      </c>
      <c r="H79" s="13">
        <f t="shared" si="16"/>
        <v>0.5625</v>
      </c>
      <c r="I79" s="19">
        <f t="shared" si="17"/>
        <v>10.050000000000011</v>
      </c>
      <c r="J79" s="14">
        <f t="shared" si="18"/>
        <v>8.5843750000000085</v>
      </c>
      <c r="K79" s="18">
        <f t="shared" si="19"/>
        <v>0</v>
      </c>
      <c r="L79" s="8">
        <v>1</v>
      </c>
      <c r="M79" s="8"/>
      <c r="N79" s="8"/>
      <c r="O79" s="8"/>
      <c r="P79" s="8" t="s">
        <v>571</v>
      </c>
    </row>
    <row r="80" spans="1:16" x14ac:dyDescent="0.2">
      <c r="A80" s="8" t="s">
        <v>454</v>
      </c>
      <c r="B80" s="18">
        <f t="shared" si="10"/>
        <v>251</v>
      </c>
      <c r="C80" s="18">
        <f t="shared" si="11"/>
        <v>135</v>
      </c>
      <c r="D80" s="18">
        <f t="shared" si="12"/>
        <v>83</v>
      </c>
      <c r="E80" s="18">
        <f t="shared" si="13"/>
        <v>21</v>
      </c>
      <c r="F80" s="18">
        <f t="shared" si="14"/>
        <v>12</v>
      </c>
      <c r="G80" s="18">
        <f t="shared" si="15"/>
        <v>303</v>
      </c>
      <c r="H80" s="13">
        <f t="shared" si="16"/>
        <v>0.60358565737051795</v>
      </c>
      <c r="I80" s="19">
        <f t="shared" si="17"/>
        <v>9.6388829268292646</v>
      </c>
      <c r="J80" s="14">
        <f t="shared" si="18"/>
        <v>3.1489577689243018</v>
      </c>
      <c r="K80" s="18">
        <f t="shared" si="19"/>
        <v>0</v>
      </c>
      <c r="L80" s="8">
        <v>1</v>
      </c>
      <c r="M80" s="8"/>
      <c r="N80" s="8"/>
      <c r="O80" s="8"/>
      <c r="P80" s="8" t="s">
        <v>571</v>
      </c>
    </row>
    <row r="81" spans="1:16" x14ac:dyDescent="0.2">
      <c r="A81" s="8" t="s">
        <v>212</v>
      </c>
      <c r="B81" s="18">
        <f t="shared" si="10"/>
        <v>78</v>
      </c>
      <c r="C81" s="18">
        <f t="shared" si="11"/>
        <v>35</v>
      </c>
      <c r="D81" s="18">
        <f t="shared" si="12"/>
        <v>31</v>
      </c>
      <c r="E81" s="18">
        <f t="shared" si="13"/>
        <v>12</v>
      </c>
      <c r="F81" s="18">
        <f t="shared" si="14"/>
        <v>0</v>
      </c>
      <c r="G81" s="18">
        <f t="shared" si="15"/>
        <v>82</v>
      </c>
      <c r="H81" s="13">
        <f t="shared" si="16"/>
        <v>0.52564102564102566</v>
      </c>
      <c r="I81" s="19">
        <f t="shared" si="17"/>
        <v>9.3063300142247414</v>
      </c>
      <c r="J81" s="14">
        <f t="shared" si="18"/>
        <v>9.7835777072619088</v>
      </c>
      <c r="K81" s="18">
        <f t="shared" si="19"/>
        <v>0</v>
      </c>
      <c r="L81" s="8">
        <v>1</v>
      </c>
      <c r="M81" s="8"/>
      <c r="N81" s="8"/>
      <c r="O81" s="8">
        <v>1</v>
      </c>
      <c r="P81" s="8" t="s">
        <v>571</v>
      </c>
    </row>
    <row r="82" spans="1:16" x14ac:dyDescent="0.2">
      <c r="A82" s="8" t="s">
        <v>385</v>
      </c>
      <c r="B82" s="18">
        <f t="shared" si="10"/>
        <v>1028</v>
      </c>
      <c r="C82" s="18">
        <f t="shared" si="11"/>
        <v>451</v>
      </c>
      <c r="D82" s="18">
        <f t="shared" si="12"/>
        <v>417</v>
      </c>
      <c r="E82" s="18">
        <f t="shared" si="13"/>
        <v>140</v>
      </c>
      <c r="F82" s="18">
        <f t="shared" si="14"/>
        <v>20</v>
      </c>
      <c r="G82" s="18">
        <f t="shared" si="15"/>
        <v>1062</v>
      </c>
      <c r="H82" s="13">
        <f t="shared" si="16"/>
        <v>0.5165369649805448</v>
      </c>
      <c r="I82" s="19">
        <f t="shared" si="17"/>
        <v>9.2650285714285445</v>
      </c>
      <c r="J82" s="14">
        <f t="shared" si="18"/>
        <v>0.73903924402445587</v>
      </c>
      <c r="K82" s="18">
        <f t="shared" si="19"/>
        <v>0</v>
      </c>
      <c r="L82" s="8"/>
      <c r="M82" s="8">
        <v>1</v>
      </c>
      <c r="N82" s="8"/>
      <c r="O82" s="8"/>
      <c r="P82" s="8" t="s">
        <v>571</v>
      </c>
    </row>
    <row r="83" spans="1:16" x14ac:dyDescent="0.2">
      <c r="A83" s="8" t="s">
        <v>206</v>
      </c>
      <c r="B83" s="18">
        <f t="shared" si="10"/>
        <v>150</v>
      </c>
      <c r="C83" s="18">
        <f t="shared" si="11"/>
        <v>51</v>
      </c>
      <c r="D83" s="18">
        <f t="shared" si="12"/>
        <v>67</v>
      </c>
      <c r="E83" s="18">
        <f t="shared" si="13"/>
        <v>32</v>
      </c>
      <c r="F83" s="18">
        <f t="shared" si="14"/>
        <v>0</v>
      </c>
      <c r="G83" s="18">
        <f t="shared" si="15"/>
        <v>134</v>
      </c>
      <c r="H83" s="13">
        <f t="shared" si="16"/>
        <v>0.44666666666666666</v>
      </c>
      <c r="I83" s="19">
        <f t="shared" si="17"/>
        <v>9.235567567567557</v>
      </c>
      <c r="J83" s="14">
        <f t="shared" si="18"/>
        <v>5.0487769369369309</v>
      </c>
      <c r="K83" s="18">
        <f t="shared" si="19"/>
        <v>0</v>
      </c>
      <c r="L83" s="8">
        <v>1</v>
      </c>
      <c r="M83" s="8"/>
      <c r="N83" s="8"/>
      <c r="O83" s="8"/>
      <c r="P83" s="8" t="s">
        <v>571</v>
      </c>
    </row>
    <row r="84" spans="1:16" x14ac:dyDescent="0.2">
      <c r="A84" s="8" t="s">
        <v>304</v>
      </c>
      <c r="B84" s="18">
        <f t="shared" si="10"/>
        <v>140</v>
      </c>
      <c r="C84" s="18">
        <f t="shared" si="11"/>
        <v>42</v>
      </c>
      <c r="D84" s="18">
        <f t="shared" si="12"/>
        <v>63</v>
      </c>
      <c r="E84" s="18">
        <f t="shared" si="13"/>
        <v>35</v>
      </c>
      <c r="F84" s="18">
        <f t="shared" si="14"/>
        <v>0</v>
      </c>
      <c r="G84" s="18">
        <f t="shared" si="15"/>
        <v>119</v>
      </c>
      <c r="H84" s="13">
        <f t="shared" si="16"/>
        <v>0.42499999999999999</v>
      </c>
      <c r="I84" s="19">
        <f t="shared" si="17"/>
        <v>8.9724999999999966</v>
      </c>
      <c r="J84" s="14">
        <f t="shared" si="18"/>
        <v>5.2553214285714267</v>
      </c>
      <c r="K84" s="18">
        <f t="shared" si="19"/>
        <v>0</v>
      </c>
      <c r="L84" s="8"/>
      <c r="M84" s="8">
        <v>1</v>
      </c>
      <c r="N84" s="8"/>
      <c r="O84" s="8"/>
      <c r="P84" s="8" t="s">
        <v>571</v>
      </c>
    </row>
    <row r="85" spans="1:16" x14ac:dyDescent="0.2">
      <c r="A85" s="8" t="s">
        <v>475</v>
      </c>
      <c r="B85" s="18">
        <f t="shared" si="10"/>
        <v>136</v>
      </c>
      <c r="C85" s="18">
        <f t="shared" si="11"/>
        <v>73</v>
      </c>
      <c r="D85" s="18">
        <f t="shared" si="12"/>
        <v>40</v>
      </c>
      <c r="E85" s="18">
        <f t="shared" si="13"/>
        <v>17</v>
      </c>
      <c r="F85" s="18">
        <f t="shared" si="14"/>
        <v>6</v>
      </c>
      <c r="G85" s="18">
        <f t="shared" si="15"/>
        <v>169</v>
      </c>
      <c r="H85" s="13">
        <f t="shared" si="16"/>
        <v>0.62132352941176472</v>
      </c>
      <c r="I85" s="19">
        <f t="shared" si="17"/>
        <v>8.8844780487804798</v>
      </c>
      <c r="J85" s="14">
        <f t="shared" si="18"/>
        <v>5.3568176470588194</v>
      </c>
      <c r="K85" s="18">
        <f t="shared" si="19"/>
        <v>0</v>
      </c>
      <c r="L85" s="8"/>
      <c r="M85" s="8">
        <v>1</v>
      </c>
      <c r="N85" s="8"/>
      <c r="O85" s="8">
        <v>1</v>
      </c>
      <c r="P85" s="8" t="s">
        <v>571</v>
      </c>
    </row>
    <row r="86" spans="1:16" x14ac:dyDescent="0.2">
      <c r="A86" s="8" t="s">
        <v>108</v>
      </c>
      <c r="B86" s="18">
        <f t="shared" si="10"/>
        <v>21</v>
      </c>
      <c r="C86" s="18">
        <f t="shared" si="11"/>
        <v>10</v>
      </c>
      <c r="D86" s="18">
        <f t="shared" si="12"/>
        <v>8</v>
      </c>
      <c r="E86" s="18">
        <f t="shared" si="13"/>
        <v>3</v>
      </c>
      <c r="F86" s="18">
        <f t="shared" si="14"/>
        <v>0</v>
      </c>
      <c r="G86" s="18">
        <f t="shared" si="15"/>
        <v>23</v>
      </c>
      <c r="H86" s="13">
        <f t="shared" si="16"/>
        <v>0.54761904761904767</v>
      </c>
      <c r="I86" s="19">
        <f t="shared" si="17"/>
        <v>8.8249999999999993</v>
      </c>
      <c r="J86" s="14">
        <f t="shared" si="18"/>
        <v>34.459523809523809</v>
      </c>
      <c r="K86" s="18">
        <f t="shared" si="19"/>
        <v>0</v>
      </c>
      <c r="L86" s="8"/>
      <c r="M86" s="8"/>
      <c r="N86" s="8"/>
      <c r="O86" s="8"/>
      <c r="P86" s="8" t="s">
        <v>571</v>
      </c>
    </row>
    <row r="87" spans="1:16" x14ac:dyDescent="0.2">
      <c r="A87" s="8" t="s">
        <v>138</v>
      </c>
      <c r="B87" s="18">
        <f t="shared" si="10"/>
        <v>96</v>
      </c>
      <c r="C87" s="18">
        <f t="shared" si="11"/>
        <v>58</v>
      </c>
      <c r="D87" s="18">
        <f t="shared" si="12"/>
        <v>20</v>
      </c>
      <c r="E87" s="18">
        <f t="shared" si="13"/>
        <v>18</v>
      </c>
      <c r="F87" s="18">
        <f t="shared" si="14"/>
        <v>0</v>
      </c>
      <c r="G87" s="18">
        <f t="shared" si="15"/>
        <v>134</v>
      </c>
      <c r="H87" s="13">
        <f t="shared" si="16"/>
        <v>0.69791666666666663</v>
      </c>
      <c r="I87" s="19">
        <f t="shared" si="17"/>
        <v>8.7499999999999929</v>
      </c>
      <c r="J87" s="14">
        <f t="shared" si="18"/>
        <v>7.4739583333333268</v>
      </c>
      <c r="K87" s="18">
        <f t="shared" si="19"/>
        <v>0</v>
      </c>
      <c r="L87" s="8"/>
      <c r="M87" s="8">
        <v>1</v>
      </c>
      <c r="N87" s="8"/>
      <c r="O87" s="8">
        <v>1</v>
      </c>
      <c r="P87" s="8" t="s">
        <v>571</v>
      </c>
    </row>
    <row r="88" spans="1:16" x14ac:dyDescent="0.2">
      <c r="A88" s="8" t="s">
        <v>508</v>
      </c>
      <c r="B88" s="18">
        <f t="shared" si="10"/>
        <v>147</v>
      </c>
      <c r="C88" s="18">
        <f t="shared" si="11"/>
        <v>65</v>
      </c>
      <c r="D88" s="18">
        <f t="shared" si="12"/>
        <v>66</v>
      </c>
      <c r="E88" s="18">
        <f t="shared" si="13"/>
        <v>0</v>
      </c>
      <c r="F88" s="18">
        <f t="shared" si="14"/>
        <v>16</v>
      </c>
      <c r="G88" s="18">
        <f t="shared" si="15"/>
        <v>146</v>
      </c>
      <c r="H88" s="13">
        <f t="shared" si="16"/>
        <v>0.49659863945578231</v>
      </c>
      <c r="I88" s="19">
        <f t="shared" si="17"/>
        <v>8.2116780487804881</v>
      </c>
      <c r="J88" s="14">
        <f t="shared" si="18"/>
        <v>4.5806639455782321</v>
      </c>
      <c r="K88" s="18">
        <f t="shared" si="19"/>
        <v>0</v>
      </c>
      <c r="L88" s="8"/>
      <c r="M88" s="8">
        <v>1</v>
      </c>
      <c r="N88" s="8"/>
      <c r="O88" s="8">
        <v>1</v>
      </c>
      <c r="P88" s="8" t="s">
        <v>571</v>
      </c>
    </row>
    <row r="89" spans="1:16" x14ac:dyDescent="0.2">
      <c r="A89" s="8" t="s">
        <v>47</v>
      </c>
      <c r="B89" s="18">
        <f t="shared" si="10"/>
        <v>18</v>
      </c>
      <c r="C89" s="18">
        <f t="shared" si="11"/>
        <v>12</v>
      </c>
      <c r="D89" s="18">
        <f t="shared" si="12"/>
        <v>6</v>
      </c>
      <c r="E89" s="18">
        <f t="shared" si="13"/>
        <v>0</v>
      </c>
      <c r="F89" s="18">
        <f t="shared" si="14"/>
        <v>0</v>
      </c>
      <c r="G89" s="18">
        <f t="shared" si="15"/>
        <v>24</v>
      </c>
      <c r="H89" s="13">
        <f t="shared" si="16"/>
        <v>0.66666666666666663</v>
      </c>
      <c r="I89" s="19">
        <f t="shared" si="17"/>
        <v>8.127272727272727</v>
      </c>
      <c r="J89" s="14">
        <f t="shared" si="18"/>
        <v>37.024242424242424</v>
      </c>
      <c r="K89" s="18">
        <f t="shared" si="19"/>
        <v>0</v>
      </c>
      <c r="L89" s="8"/>
      <c r="M89" s="8">
        <v>1</v>
      </c>
      <c r="N89" s="8"/>
      <c r="O89" s="8">
        <v>1</v>
      </c>
      <c r="P89" s="8" t="s">
        <v>571</v>
      </c>
    </row>
    <row r="90" spans="1:16" x14ac:dyDescent="0.2">
      <c r="A90" s="8" t="s">
        <v>435</v>
      </c>
      <c r="B90" s="18">
        <f t="shared" si="10"/>
        <v>159</v>
      </c>
      <c r="C90" s="18">
        <f t="shared" si="11"/>
        <v>71</v>
      </c>
      <c r="D90" s="18">
        <f t="shared" si="12"/>
        <v>63</v>
      </c>
      <c r="E90" s="18">
        <f t="shared" si="13"/>
        <v>25</v>
      </c>
      <c r="F90" s="18">
        <f t="shared" si="14"/>
        <v>0</v>
      </c>
      <c r="G90" s="18">
        <f t="shared" si="15"/>
        <v>167</v>
      </c>
      <c r="H90" s="13">
        <f t="shared" si="16"/>
        <v>0.52515723270440251</v>
      </c>
      <c r="I90" s="19">
        <f t="shared" si="17"/>
        <v>8.0135416666666544</v>
      </c>
      <c r="J90" s="14">
        <f t="shared" si="18"/>
        <v>4.1327699161425508</v>
      </c>
      <c r="K90" s="18">
        <f t="shared" si="19"/>
        <v>0</v>
      </c>
      <c r="L90" s="8"/>
      <c r="M90" s="8">
        <v>1</v>
      </c>
      <c r="N90" s="8"/>
      <c r="O90" s="8"/>
      <c r="P90" s="8" t="s">
        <v>571</v>
      </c>
    </row>
    <row r="91" spans="1:16" x14ac:dyDescent="0.2">
      <c r="A91" s="8" t="s">
        <v>109</v>
      </c>
      <c r="B91" s="18">
        <f t="shared" si="10"/>
        <v>76</v>
      </c>
      <c r="C91" s="18">
        <f t="shared" si="11"/>
        <v>37</v>
      </c>
      <c r="D91" s="18">
        <f t="shared" si="12"/>
        <v>29</v>
      </c>
      <c r="E91" s="18">
        <f t="shared" si="13"/>
        <v>10</v>
      </c>
      <c r="F91" s="18">
        <f t="shared" si="14"/>
        <v>0</v>
      </c>
      <c r="G91" s="18">
        <f t="shared" si="15"/>
        <v>84</v>
      </c>
      <c r="H91" s="13">
        <f t="shared" si="16"/>
        <v>0.55263157894736847</v>
      </c>
      <c r="I91" s="19">
        <f t="shared" si="17"/>
        <v>7.9409090909090878</v>
      </c>
      <c r="J91" s="14">
        <f t="shared" si="18"/>
        <v>8.5678229665071726</v>
      </c>
      <c r="K91" s="18">
        <f t="shared" si="19"/>
        <v>0</v>
      </c>
      <c r="L91" s="8">
        <v>1</v>
      </c>
      <c r="M91" s="8"/>
      <c r="N91" s="8"/>
      <c r="O91" s="8"/>
      <c r="P91" s="8" t="s">
        <v>573</v>
      </c>
    </row>
    <row r="92" spans="1:16" x14ac:dyDescent="0.2">
      <c r="A92" s="8" t="s">
        <v>502</v>
      </c>
      <c r="B92" s="18">
        <f t="shared" si="10"/>
        <v>53</v>
      </c>
      <c r="C92" s="18">
        <f t="shared" si="11"/>
        <v>34</v>
      </c>
      <c r="D92" s="18">
        <f t="shared" si="12"/>
        <v>14</v>
      </c>
      <c r="E92" s="18">
        <f t="shared" si="13"/>
        <v>0</v>
      </c>
      <c r="F92" s="18">
        <f t="shared" si="14"/>
        <v>5</v>
      </c>
      <c r="G92" s="18">
        <f t="shared" si="15"/>
        <v>73</v>
      </c>
      <c r="H92" s="13">
        <f t="shared" si="16"/>
        <v>0.68867924528301883</v>
      </c>
      <c r="I92" s="19">
        <f t="shared" si="17"/>
        <v>7.930804017216639</v>
      </c>
      <c r="J92" s="14">
        <f t="shared" si="18"/>
        <v>12.270300554938952</v>
      </c>
      <c r="K92" s="18">
        <f t="shared" si="19"/>
        <v>0</v>
      </c>
      <c r="L92" s="8"/>
      <c r="M92" s="8"/>
      <c r="N92" s="8"/>
      <c r="O92" s="8"/>
      <c r="P92" s="8" t="s">
        <v>572</v>
      </c>
    </row>
    <row r="93" spans="1:16" x14ac:dyDescent="0.2">
      <c r="A93" s="8" t="s">
        <v>509</v>
      </c>
      <c r="B93" s="18">
        <f t="shared" si="10"/>
        <v>230</v>
      </c>
      <c r="C93" s="18">
        <f t="shared" si="11"/>
        <v>124</v>
      </c>
      <c r="D93" s="18">
        <f t="shared" si="12"/>
        <v>83</v>
      </c>
      <c r="E93" s="18">
        <f t="shared" si="13"/>
        <v>0</v>
      </c>
      <c r="F93" s="18">
        <f t="shared" si="14"/>
        <v>23</v>
      </c>
      <c r="G93" s="18">
        <f t="shared" si="15"/>
        <v>271</v>
      </c>
      <c r="H93" s="13">
        <f t="shared" si="16"/>
        <v>0.58913043478260874</v>
      </c>
      <c r="I93" s="19">
        <f t="shared" si="17"/>
        <v>7.8022439024390167</v>
      </c>
      <c r="J93" s="14">
        <f t="shared" si="18"/>
        <v>2.7816695652173884</v>
      </c>
      <c r="K93" s="18">
        <f t="shared" si="19"/>
        <v>0</v>
      </c>
      <c r="L93" s="8"/>
      <c r="M93" s="8">
        <v>1</v>
      </c>
      <c r="N93" s="8"/>
      <c r="O93" s="8"/>
      <c r="P93" s="8" t="s">
        <v>571</v>
      </c>
    </row>
    <row r="94" spans="1:16" x14ac:dyDescent="0.2">
      <c r="A94" s="8" t="s">
        <v>536</v>
      </c>
      <c r="B94" s="18">
        <f t="shared" si="10"/>
        <v>294</v>
      </c>
      <c r="C94" s="18">
        <f t="shared" si="11"/>
        <v>150</v>
      </c>
      <c r="D94" s="18">
        <f t="shared" si="12"/>
        <v>110</v>
      </c>
      <c r="E94" s="18">
        <f t="shared" si="13"/>
        <v>0</v>
      </c>
      <c r="F94" s="18">
        <f t="shared" si="14"/>
        <v>34</v>
      </c>
      <c r="G94" s="18">
        <f t="shared" si="15"/>
        <v>334</v>
      </c>
      <c r="H94" s="13">
        <f t="shared" si="16"/>
        <v>0.56802721088435371</v>
      </c>
      <c r="I94" s="19">
        <f t="shared" si="17"/>
        <v>7.6711711382113847</v>
      </c>
      <c r="J94" s="14">
        <f t="shared" si="18"/>
        <v>2.1395783446712024</v>
      </c>
      <c r="K94" s="18">
        <f t="shared" si="19"/>
        <v>1</v>
      </c>
      <c r="L94" s="8"/>
      <c r="M94" s="8"/>
      <c r="N94" s="8"/>
      <c r="O94" s="8"/>
      <c r="P94" s="8" t="s">
        <v>571</v>
      </c>
    </row>
    <row r="95" spans="1:16" x14ac:dyDescent="0.2">
      <c r="A95" s="8" t="s">
        <v>493</v>
      </c>
      <c r="B95" s="18">
        <f t="shared" si="10"/>
        <v>224</v>
      </c>
      <c r="C95" s="18">
        <f t="shared" si="11"/>
        <v>94</v>
      </c>
      <c r="D95" s="18">
        <f t="shared" si="12"/>
        <v>105</v>
      </c>
      <c r="E95" s="18">
        <f t="shared" si="13"/>
        <v>4</v>
      </c>
      <c r="F95" s="18">
        <f t="shared" si="14"/>
        <v>21</v>
      </c>
      <c r="G95" s="18">
        <f t="shared" si="15"/>
        <v>213</v>
      </c>
      <c r="H95" s="13">
        <f t="shared" si="16"/>
        <v>0.47544642857142855</v>
      </c>
      <c r="I95" s="19">
        <f t="shared" si="17"/>
        <v>7.4999263988522316</v>
      </c>
      <c r="J95" s="14">
        <f t="shared" si="18"/>
        <v>2.7455087710084061</v>
      </c>
      <c r="K95" s="18">
        <f t="shared" si="19"/>
        <v>1</v>
      </c>
      <c r="L95" s="8"/>
      <c r="M95" s="8">
        <v>1</v>
      </c>
      <c r="N95" s="8"/>
      <c r="O95" s="8"/>
      <c r="P95" s="8" t="s">
        <v>571</v>
      </c>
    </row>
    <row r="96" spans="1:16" x14ac:dyDescent="0.2">
      <c r="A96" s="8" t="s">
        <v>173</v>
      </c>
      <c r="B96" s="18">
        <f t="shared" si="10"/>
        <v>247</v>
      </c>
      <c r="C96" s="18">
        <f t="shared" si="11"/>
        <v>123</v>
      </c>
      <c r="D96" s="18">
        <f t="shared" si="12"/>
        <v>78</v>
      </c>
      <c r="E96" s="18">
        <f t="shared" si="13"/>
        <v>46</v>
      </c>
      <c r="F96" s="18">
        <f t="shared" si="14"/>
        <v>0</v>
      </c>
      <c r="G96" s="18">
        <f t="shared" si="15"/>
        <v>292</v>
      </c>
      <c r="H96" s="13">
        <f t="shared" si="16"/>
        <v>0.59109311740890691</v>
      </c>
      <c r="I96" s="19">
        <f t="shared" si="17"/>
        <v>6.9657142857143128</v>
      </c>
      <c r="J96" s="14">
        <f t="shared" si="18"/>
        <v>2.3125043377675047</v>
      </c>
      <c r="K96" s="18">
        <f t="shared" si="19"/>
        <v>0</v>
      </c>
      <c r="L96" s="8"/>
      <c r="M96" s="8"/>
      <c r="N96" s="8"/>
      <c r="O96" s="8"/>
      <c r="P96" s="8" t="s">
        <v>571</v>
      </c>
    </row>
    <row r="97" spans="1:16" x14ac:dyDescent="0.2">
      <c r="A97" s="8" t="s">
        <v>86</v>
      </c>
      <c r="B97" s="18">
        <f t="shared" si="10"/>
        <v>80</v>
      </c>
      <c r="C97" s="18">
        <f t="shared" si="11"/>
        <v>31</v>
      </c>
      <c r="D97" s="18">
        <f t="shared" si="12"/>
        <v>37</v>
      </c>
      <c r="E97" s="18">
        <f t="shared" si="13"/>
        <v>12</v>
      </c>
      <c r="F97" s="18">
        <f t="shared" si="14"/>
        <v>0</v>
      </c>
      <c r="G97" s="18">
        <f t="shared" si="15"/>
        <v>74</v>
      </c>
      <c r="H97" s="13">
        <f t="shared" si="16"/>
        <v>0.46250000000000002</v>
      </c>
      <c r="I97" s="19">
        <f t="shared" si="17"/>
        <v>6.7730454545454561</v>
      </c>
      <c r="J97" s="14">
        <f t="shared" si="18"/>
        <v>6.9423715909090928</v>
      </c>
      <c r="K97" s="18">
        <f t="shared" si="19"/>
        <v>0</v>
      </c>
      <c r="L97" s="8">
        <v>1</v>
      </c>
      <c r="M97" s="8"/>
      <c r="N97" s="8"/>
      <c r="O97" s="8"/>
      <c r="P97" s="8" t="s">
        <v>571</v>
      </c>
    </row>
    <row r="98" spans="1:16" x14ac:dyDescent="0.2">
      <c r="A98" s="8" t="s">
        <v>102</v>
      </c>
      <c r="B98" s="18">
        <f t="shared" si="10"/>
        <v>92</v>
      </c>
      <c r="C98" s="18">
        <f t="shared" si="11"/>
        <v>37</v>
      </c>
      <c r="D98" s="18">
        <f t="shared" si="12"/>
        <v>40</v>
      </c>
      <c r="E98" s="18">
        <f t="shared" si="13"/>
        <v>15</v>
      </c>
      <c r="F98" s="18">
        <f t="shared" si="14"/>
        <v>0</v>
      </c>
      <c r="G98" s="18">
        <f t="shared" si="15"/>
        <v>89</v>
      </c>
      <c r="H98" s="13">
        <f t="shared" si="16"/>
        <v>0.48369565217391303</v>
      </c>
      <c r="I98" s="19">
        <f t="shared" si="17"/>
        <v>6.6318181818181827</v>
      </c>
      <c r="J98" s="14">
        <f t="shared" si="18"/>
        <v>5.9109683794466417</v>
      </c>
      <c r="K98" s="18">
        <f t="shared" si="19"/>
        <v>0</v>
      </c>
      <c r="L98" s="8"/>
      <c r="M98" s="8">
        <v>1</v>
      </c>
      <c r="N98" s="8"/>
      <c r="O98" s="8">
        <v>1</v>
      </c>
      <c r="P98" s="8" t="s">
        <v>571</v>
      </c>
    </row>
    <row r="99" spans="1:16" x14ac:dyDescent="0.2">
      <c r="A99" s="8" t="s">
        <v>229</v>
      </c>
      <c r="B99" s="18">
        <f t="shared" si="10"/>
        <v>88</v>
      </c>
      <c r="C99" s="18">
        <f t="shared" si="11"/>
        <v>27</v>
      </c>
      <c r="D99" s="18">
        <f t="shared" si="12"/>
        <v>47</v>
      </c>
      <c r="E99" s="18">
        <f t="shared" si="13"/>
        <v>14</v>
      </c>
      <c r="F99" s="18">
        <f t="shared" si="14"/>
        <v>0</v>
      </c>
      <c r="G99" s="18">
        <f t="shared" si="15"/>
        <v>68</v>
      </c>
      <c r="H99" s="13">
        <f t="shared" si="16"/>
        <v>0.38636363636363635</v>
      </c>
      <c r="I99" s="19">
        <f t="shared" si="17"/>
        <v>6.5999999999999943</v>
      </c>
      <c r="J99" s="14">
        <f t="shared" si="18"/>
        <v>6.149999999999995</v>
      </c>
      <c r="K99" s="18">
        <f t="shared" si="19"/>
        <v>0</v>
      </c>
      <c r="L99" s="8"/>
      <c r="M99" s="8">
        <v>1</v>
      </c>
      <c r="N99" s="8"/>
      <c r="O99" s="8"/>
      <c r="P99" s="8" t="s">
        <v>571</v>
      </c>
    </row>
    <row r="100" spans="1:16" x14ac:dyDescent="0.2">
      <c r="A100" s="8" t="s">
        <v>377</v>
      </c>
      <c r="B100" s="18">
        <f t="shared" si="10"/>
        <v>80</v>
      </c>
      <c r="C100" s="18">
        <f t="shared" si="11"/>
        <v>36</v>
      </c>
      <c r="D100" s="18">
        <f t="shared" si="12"/>
        <v>35</v>
      </c>
      <c r="E100" s="18">
        <f t="shared" si="13"/>
        <v>9</v>
      </c>
      <c r="F100" s="18">
        <f t="shared" si="14"/>
        <v>0</v>
      </c>
      <c r="G100" s="18">
        <f t="shared" si="15"/>
        <v>81</v>
      </c>
      <c r="H100" s="13">
        <f t="shared" si="16"/>
        <v>0.50624999999999998</v>
      </c>
      <c r="I100" s="19">
        <f t="shared" si="17"/>
        <v>6.1999999999999886</v>
      </c>
      <c r="J100" s="14">
        <f t="shared" si="18"/>
        <v>6.3549999999999889</v>
      </c>
      <c r="K100" s="18">
        <f t="shared" si="19"/>
        <v>0</v>
      </c>
      <c r="L100" s="8"/>
      <c r="M100" s="8"/>
      <c r="N100" s="8"/>
      <c r="O100" s="8"/>
      <c r="P100" s="8" t="s">
        <v>571</v>
      </c>
    </row>
    <row r="101" spans="1:16" x14ac:dyDescent="0.2">
      <c r="A101" s="8" t="s">
        <v>260</v>
      </c>
      <c r="B101" s="18">
        <f t="shared" si="10"/>
        <v>232</v>
      </c>
      <c r="C101" s="18">
        <f t="shared" si="11"/>
        <v>95</v>
      </c>
      <c r="D101" s="18">
        <f t="shared" si="12"/>
        <v>105</v>
      </c>
      <c r="E101" s="18">
        <f t="shared" si="13"/>
        <v>32</v>
      </c>
      <c r="F101" s="18">
        <f t="shared" si="14"/>
        <v>0</v>
      </c>
      <c r="G101" s="18">
        <f t="shared" si="15"/>
        <v>222</v>
      </c>
      <c r="H101" s="13">
        <f t="shared" si="16"/>
        <v>0.47844827586206895</v>
      </c>
      <c r="I101" s="19">
        <f t="shared" si="17"/>
        <v>6.1906250000000043</v>
      </c>
      <c r="J101" s="14">
        <f t="shared" si="18"/>
        <v>2.1880657327586222</v>
      </c>
      <c r="K101" s="18">
        <f t="shared" si="19"/>
        <v>0</v>
      </c>
      <c r="L101" s="8"/>
      <c r="M101" s="8">
        <v>1</v>
      </c>
      <c r="N101" s="8"/>
      <c r="O101" s="8"/>
      <c r="P101" s="8" t="s">
        <v>571</v>
      </c>
    </row>
    <row r="102" spans="1:16" x14ac:dyDescent="0.2">
      <c r="A102" s="8" t="s">
        <v>230</v>
      </c>
      <c r="B102" s="18">
        <f t="shared" si="10"/>
        <v>289</v>
      </c>
      <c r="C102" s="18">
        <f t="shared" si="11"/>
        <v>116</v>
      </c>
      <c r="D102" s="18">
        <f t="shared" si="12"/>
        <v>123</v>
      </c>
      <c r="E102" s="18">
        <f t="shared" si="13"/>
        <v>50</v>
      </c>
      <c r="F102" s="18">
        <f t="shared" si="14"/>
        <v>0</v>
      </c>
      <c r="G102" s="18">
        <f t="shared" si="15"/>
        <v>282</v>
      </c>
      <c r="H102" s="13">
        <f t="shared" si="16"/>
        <v>0.48788927335640137</v>
      </c>
      <c r="I102" s="19">
        <f t="shared" si="17"/>
        <v>6.1320175438596394</v>
      </c>
      <c r="J102" s="14">
        <f t="shared" si="18"/>
        <v>1.7398804103684791</v>
      </c>
      <c r="K102" s="18">
        <f t="shared" si="19"/>
        <v>0</v>
      </c>
      <c r="L102" s="8"/>
      <c r="M102" s="8">
        <v>1</v>
      </c>
      <c r="N102" s="8"/>
      <c r="O102" s="8"/>
      <c r="P102" s="8" t="s">
        <v>571</v>
      </c>
    </row>
    <row r="103" spans="1:16" x14ac:dyDescent="0.2">
      <c r="A103" s="8" t="s">
        <v>58</v>
      </c>
      <c r="B103" s="18">
        <f t="shared" si="10"/>
        <v>24</v>
      </c>
      <c r="C103" s="18">
        <f t="shared" si="11"/>
        <v>15</v>
      </c>
      <c r="D103" s="18">
        <f t="shared" si="12"/>
        <v>9</v>
      </c>
      <c r="E103" s="18">
        <f t="shared" si="13"/>
        <v>0</v>
      </c>
      <c r="F103" s="18">
        <f t="shared" si="14"/>
        <v>0</v>
      </c>
      <c r="G103" s="18">
        <f t="shared" si="15"/>
        <v>30</v>
      </c>
      <c r="H103" s="13">
        <f t="shared" si="16"/>
        <v>0.625</v>
      </c>
      <c r="I103" s="19">
        <f t="shared" si="17"/>
        <v>6</v>
      </c>
      <c r="J103" s="14">
        <f t="shared" si="18"/>
        <v>20.5</v>
      </c>
      <c r="K103" s="18">
        <f t="shared" si="19"/>
        <v>0</v>
      </c>
      <c r="L103" s="8"/>
      <c r="M103" s="8"/>
      <c r="N103" s="8"/>
      <c r="O103" s="8"/>
      <c r="P103" s="8" t="s">
        <v>571</v>
      </c>
    </row>
    <row r="104" spans="1:16" x14ac:dyDescent="0.2">
      <c r="A104" s="8" t="s">
        <v>538</v>
      </c>
      <c r="B104" s="18">
        <f t="shared" si="10"/>
        <v>239</v>
      </c>
      <c r="C104" s="18">
        <f t="shared" si="11"/>
        <v>114</v>
      </c>
      <c r="D104" s="18">
        <f t="shared" si="12"/>
        <v>90</v>
      </c>
      <c r="E104" s="18">
        <f t="shared" si="13"/>
        <v>0</v>
      </c>
      <c r="F104" s="18">
        <f t="shared" si="14"/>
        <v>35</v>
      </c>
      <c r="G104" s="18">
        <f t="shared" si="15"/>
        <v>263</v>
      </c>
      <c r="H104" s="13">
        <f t="shared" si="16"/>
        <v>0.55020920502092052</v>
      </c>
      <c r="I104" s="19">
        <f t="shared" si="17"/>
        <v>5.5242422764227612</v>
      </c>
      <c r="J104" s="14">
        <f t="shared" si="18"/>
        <v>1.8953467224546712</v>
      </c>
      <c r="K104" s="18">
        <f t="shared" si="19"/>
        <v>0</v>
      </c>
      <c r="L104" s="8"/>
      <c r="M104" s="8">
        <v>1</v>
      </c>
      <c r="N104" s="8"/>
      <c r="O104" s="8"/>
      <c r="P104" s="8" t="s">
        <v>574</v>
      </c>
    </row>
    <row r="105" spans="1:16" x14ac:dyDescent="0.2">
      <c r="A105" s="8" t="s">
        <v>55</v>
      </c>
      <c r="B105" s="18">
        <f t="shared" si="10"/>
        <v>12</v>
      </c>
      <c r="C105" s="18">
        <f t="shared" si="11"/>
        <v>7</v>
      </c>
      <c r="D105" s="18">
        <f t="shared" si="12"/>
        <v>5</v>
      </c>
      <c r="E105" s="18">
        <f t="shared" si="13"/>
        <v>0</v>
      </c>
      <c r="F105" s="18">
        <f t="shared" si="14"/>
        <v>0</v>
      </c>
      <c r="G105" s="18">
        <f t="shared" si="15"/>
        <v>14</v>
      </c>
      <c r="H105" s="13">
        <f t="shared" si="16"/>
        <v>0.58333333333333337</v>
      </c>
      <c r="I105" s="19">
        <f t="shared" si="17"/>
        <v>5.4666666666666668</v>
      </c>
      <c r="J105" s="14">
        <f t="shared" si="18"/>
        <v>37.355555555555554</v>
      </c>
      <c r="K105" s="18">
        <f t="shared" si="19"/>
        <v>0</v>
      </c>
      <c r="L105" s="8"/>
      <c r="M105" s="8"/>
      <c r="N105" s="8"/>
      <c r="O105" s="8"/>
      <c r="P105" s="8" t="s">
        <v>571</v>
      </c>
    </row>
    <row r="106" spans="1:16" x14ac:dyDescent="0.2">
      <c r="A106" s="8" t="s">
        <v>400</v>
      </c>
      <c r="B106" s="18">
        <f t="shared" si="10"/>
        <v>140</v>
      </c>
      <c r="C106" s="18">
        <f t="shared" si="11"/>
        <v>60</v>
      </c>
      <c r="D106" s="18">
        <f t="shared" si="12"/>
        <v>60</v>
      </c>
      <c r="E106" s="18">
        <f t="shared" si="13"/>
        <v>20</v>
      </c>
      <c r="F106" s="18">
        <f t="shared" si="14"/>
        <v>0</v>
      </c>
      <c r="G106" s="18">
        <f t="shared" si="15"/>
        <v>140</v>
      </c>
      <c r="H106" s="13">
        <f t="shared" si="16"/>
        <v>0.5</v>
      </c>
      <c r="I106" s="19">
        <f t="shared" si="17"/>
        <v>5.2325000000000088</v>
      </c>
      <c r="J106" s="14">
        <f t="shared" si="18"/>
        <v>3.064750000000005</v>
      </c>
      <c r="K106" s="18">
        <f t="shared" si="19"/>
        <v>0</v>
      </c>
      <c r="L106" s="8"/>
      <c r="M106" s="8">
        <v>1</v>
      </c>
      <c r="N106" s="8"/>
      <c r="O106" s="8"/>
      <c r="P106" s="8" t="s">
        <v>571</v>
      </c>
    </row>
    <row r="107" spans="1:16" x14ac:dyDescent="0.2">
      <c r="A107" s="8" t="s">
        <v>236</v>
      </c>
      <c r="B107" s="18">
        <f t="shared" si="10"/>
        <v>232</v>
      </c>
      <c r="C107" s="18">
        <f t="shared" si="11"/>
        <v>90</v>
      </c>
      <c r="D107" s="18">
        <f t="shared" si="12"/>
        <v>102</v>
      </c>
      <c r="E107" s="18">
        <f t="shared" si="13"/>
        <v>40</v>
      </c>
      <c r="F107" s="18">
        <f t="shared" si="14"/>
        <v>0</v>
      </c>
      <c r="G107" s="18">
        <f t="shared" si="15"/>
        <v>220</v>
      </c>
      <c r="H107" s="13">
        <f t="shared" si="16"/>
        <v>0.47413793103448276</v>
      </c>
      <c r="I107" s="19">
        <f t="shared" si="17"/>
        <v>5.1749999999999972</v>
      </c>
      <c r="J107" s="14">
        <f t="shared" si="18"/>
        <v>1.829094827586206</v>
      </c>
      <c r="K107" s="18">
        <f t="shared" si="19"/>
        <v>0</v>
      </c>
      <c r="L107" s="8">
        <v>1</v>
      </c>
      <c r="M107" s="8"/>
      <c r="N107" s="8"/>
      <c r="O107" s="8"/>
      <c r="P107" s="8" t="s">
        <v>571</v>
      </c>
    </row>
    <row r="108" spans="1:16" x14ac:dyDescent="0.2">
      <c r="A108" s="8" t="s">
        <v>530</v>
      </c>
      <c r="B108" s="18">
        <f t="shared" si="10"/>
        <v>359</v>
      </c>
      <c r="C108" s="18">
        <f t="shared" si="11"/>
        <v>165</v>
      </c>
      <c r="D108" s="18">
        <f t="shared" si="12"/>
        <v>148</v>
      </c>
      <c r="E108" s="18">
        <f t="shared" si="13"/>
        <v>0</v>
      </c>
      <c r="F108" s="18">
        <f t="shared" si="14"/>
        <v>46</v>
      </c>
      <c r="G108" s="18">
        <f t="shared" si="15"/>
        <v>376</v>
      </c>
      <c r="H108" s="13">
        <f t="shared" si="16"/>
        <v>0.5236768802228412</v>
      </c>
      <c r="I108" s="19">
        <f t="shared" si="17"/>
        <v>5.1388784552845266</v>
      </c>
      <c r="J108" s="14">
        <f t="shared" si="18"/>
        <v>1.1737828226555187</v>
      </c>
      <c r="K108" s="18">
        <f t="shared" si="19"/>
        <v>1</v>
      </c>
      <c r="L108" s="8">
        <v>1</v>
      </c>
      <c r="M108" s="8"/>
      <c r="N108" s="8"/>
      <c r="O108" s="8"/>
      <c r="P108" s="8" t="s">
        <v>572</v>
      </c>
    </row>
    <row r="109" spans="1:16" x14ac:dyDescent="0.2">
      <c r="A109" s="8" t="s">
        <v>284</v>
      </c>
      <c r="B109" s="18">
        <f t="shared" si="10"/>
        <v>231</v>
      </c>
      <c r="C109" s="18">
        <f t="shared" si="11"/>
        <v>79</v>
      </c>
      <c r="D109" s="18">
        <f t="shared" si="12"/>
        <v>111</v>
      </c>
      <c r="E109" s="18">
        <f t="shared" si="13"/>
        <v>41</v>
      </c>
      <c r="F109" s="18">
        <f t="shared" si="14"/>
        <v>0</v>
      </c>
      <c r="G109" s="18">
        <f t="shared" si="15"/>
        <v>199</v>
      </c>
      <c r="H109" s="13">
        <f t="shared" si="16"/>
        <v>0.43073593073593075</v>
      </c>
      <c r="I109" s="19">
        <f t="shared" si="17"/>
        <v>5.0337499999999977</v>
      </c>
      <c r="J109" s="14">
        <f t="shared" si="18"/>
        <v>1.7868722943722937</v>
      </c>
      <c r="K109" s="18">
        <f t="shared" si="19"/>
        <v>0</v>
      </c>
      <c r="L109" s="8"/>
      <c r="M109" s="8"/>
      <c r="N109" s="8"/>
      <c r="O109" s="8"/>
      <c r="P109" s="8" t="s">
        <v>571</v>
      </c>
    </row>
    <row r="110" spans="1:16" x14ac:dyDescent="0.2">
      <c r="A110" s="8" t="s">
        <v>342</v>
      </c>
      <c r="B110" s="18">
        <f t="shared" si="10"/>
        <v>146</v>
      </c>
      <c r="C110" s="18">
        <f t="shared" si="11"/>
        <v>62</v>
      </c>
      <c r="D110" s="18">
        <f t="shared" si="12"/>
        <v>65</v>
      </c>
      <c r="E110" s="18">
        <f t="shared" si="13"/>
        <v>19</v>
      </c>
      <c r="F110" s="18">
        <f t="shared" si="14"/>
        <v>0</v>
      </c>
      <c r="G110" s="18">
        <f t="shared" si="15"/>
        <v>143</v>
      </c>
      <c r="H110" s="13">
        <f t="shared" si="16"/>
        <v>0.48972602739726029</v>
      </c>
      <c r="I110" s="19">
        <f t="shared" si="17"/>
        <v>4.9868749999999924</v>
      </c>
      <c r="J110" s="14">
        <f t="shared" si="18"/>
        <v>2.8008476027397218</v>
      </c>
      <c r="K110" s="18">
        <f t="shared" si="19"/>
        <v>0</v>
      </c>
      <c r="L110" s="8"/>
      <c r="M110" s="8"/>
      <c r="N110" s="8"/>
      <c r="O110" s="8"/>
      <c r="P110" s="8" t="s">
        <v>572</v>
      </c>
    </row>
    <row r="111" spans="1:16" x14ac:dyDescent="0.2">
      <c r="A111" s="8" t="s">
        <v>163</v>
      </c>
      <c r="B111" s="18">
        <f t="shared" si="10"/>
        <v>210</v>
      </c>
      <c r="C111" s="18">
        <f t="shared" si="11"/>
        <v>97</v>
      </c>
      <c r="D111" s="18">
        <f t="shared" si="12"/>
        <v>71</v>
      </c>
      <c r="E111" s="18">
        <f t="shared" si="13"/>
        <v>42</v>
      </c>
      <c r="F111" s="18">
        <f t="shared" si="14"/>
        <v>0</v>
      </c>
      <c r="G111" s="18">
        <f t="shared" si="15"/>
        <v>236</v>
      </c>
      <c r="H111" s="13">
        <f t="shared" si="16"/>
        <v>0.56190476190476191</v>
      </c>
      <c r="I111" s="19">
        <f t="shared" si="17"/>
        <v>4.5500000000000114</v>
      </c>
      <c r="J111" s="14">
        <f t="shared" si="18"/>
        <v>1.7766666666666711</v>
      </c>
      <c r="K111" s="18">
        <f t="shared" si="19"/>
        <v>0</v>
      </c>
      <c r="L111" s="8"/>
      <c r="M111" s="8">
        <v>1</v>
      </c>
      <c r="N111" s="8"/>
      <c r="O111" s="8">
        <v>1</v>
      </c>
      <c r="P111" s="8" t="s">
        <v>571</v>
      </c>
    </row>
    <row r="112" spans="1:16" x14ac:dyDescent="0.2">
      <c r="A112" s="8" t="s">
        <v>188</v>
      </c>
      <c r="B112" s="18">
        <f t="shared" si="10"/>
        <v>70</v>
      </c>
      <c r="C112" s="18">
        <f t="shared" si="11"/>
        <v>26</v>
      </c>
      <c r="D112" s="18">
        <f t="shared" si="12"/>
        <v>32</v>
      </c>
      <c r="E112" s="18">
        <f t="shared" si="13"/>
        <v>12</v>
      </c>
      <c r="F112" s="18">
        <f t="shared" si="14"/>
        <v>0</v>
      </c>
      <c r="G112" s="18">
        <f t="shared" si="15"/>
        <v>64</v>
      </c>
      <c r="H112" s="13">
        <f t="shared" si="16"/>
        <v>0.45714285714285713</v>
      </c>
      <c r="I112" s="19">
        <f t="shared" si="17"/>
        <v>4.3999999999999986</v>
      </c>
      <c r="J112" s="14">
        <f t="shared" si="18"/>
        <v>5.1542857142857121</v>
      </c>
      <c r="K112" s="18">
        <f t="shared" si="19"/>
        <v>0</v>
      </c>
      <c r="L112" s="8">
        <v>1</v>
      </c>
      <c r="M112" s="8"/>
      <c r="N112" s="8"/>
      <c r="O112" s="8">
        <v>1</v>
      </c>
      <c r="P112" s="8" t="s">
        <v>571</v>
      </c>
    </row>
    <row r="113" spans="1:16" x14ac:dyDescent="0.2">
      <c r="A113" s="8" t="s">
        <v>269</v>
      </c>
      <c r="B113" s="18">
        <f t="shared" si="10"/>
        <v>614</v>
      </c>
      <c r="C113" s="18">
        <f t="shared" si="11"/>
        <v>237</v>
      </c>
      <c r="D113" s="18">
        <f t="shared" si="12"/>
        <v>303</v>
      </c>
      <c r="E113" s="18">
        <f t="shared" si="13"/>
        <v>74</v>
      </c>
      <c r="F113" s="18">
        <f t="shared" si="14"/>
        <v>0</v>
      </c>
      <c r="G113" s="18">
        <f t="shared" si="15"/>
        <v>548</v>
      </c>
      <c r="H113" s="13">
        <f t="shared" si="16"/>
        <v>0.44625407166123776</v>
      </c>
      <c r="I113" s="19">
        <f t="shared" si="17"/>
        <v>4.3462500000000048</v>
      </c>
      <c r="J113" s="14">
        <f t="shared" si="18"/>
        <v>0.58044381107491927</v>
      </c>
      <c r="K113" s="18">
        <f t="shared" si="19"/>
        <v>0</v>
      </c>
      <c r="L113" s="8">
        <v>1</v>
      </c>
      <c r="M113" s="8"/>
      <c r="N113" s="8"/>
      <c r="O113" s="8"/>
      <c r="P113" s="8" t="s">
        <v>573</v>
      </c>
    </row>
    <row r="114" spans="1:16" x14ac:dyDescent="0.2">
      <c r="A114" s="8" t="s">
        <v>462</v>
      </c>
      <c r="B114" s="18">
        <f t="shared" si="10"/>
        <v>82</v>
      </c>
      <c r="C114" s="18">
        <f t="shared" si="11"/>
        <v>32</v>
      </c>
      <c r="D114" s="18">
        <f t="shared" si="12"/>
        <v>26</v>
      </c>
      <c r="E114" s="18">
        <f t="shared" si="13"/>
        <v>16</v>
      </c>
      <c r="F114" s="18">
        <f t="shared" si="14"/>
        <v>8</v>
      </c>
      <c r="G114" s="18">
        <f t="shared" si="15"/>
        <v>88</v>
      </c>
      <c r="H114" s="13">
        <f t="shared" si="16"/>
        <v>0.53658536585365857</v>
      </c>
      <c r="I114" s="19">
        <f t="shared" si="17"/>
        <v>4.3123999999999967</v>
      </c>
      <c r="J114" s="14">
        <f t="shared" si="18"/>
        <v>4.3123999999999967</v>
      </c>
      <c r="K114" s="18">
        <f t="shared" si="19"/>
        <v>0</v>
      </c>
      <c r="L114" s="8">
        <v>1</v>
      </c>
      <c r="M114" s="8"/>
      <c r="N114" s="8"/>
      <c r="O114" s="8"/>
      <c r="P114" s="8" t="s">
        <v>571</v>
      </c>
    </row>
    <row r="115" spans="1:16" x14ac:dyDescent="0.2">
      <c r="A115" s="8" t="s">
        <v>94</v>
      </c>
      <c r="B115" s="18">
        <f t="shared" si="10"/>
        <v>13</v>
      </c>
      <c r="C115" s="18">
        <f t="shared" si="11"/>
        <v>7</v>
      </c>
      <c r="D115" s="18">
        <f t="shared" si="12"/>
        <v>5</v>
      </c>
      <c r="E115" s="18">
        <f t="shared" si="13"/>
        <v>1</v>
      </c>
      <c r="F115" s="18">
        <f t="shared" si="14"/>
        <v>0</v>
      </c>
      <c r="G115" s="18">
        <f t="shared" si="15"/>
        <v>15</v>
      </c>
      <c r="H115" s="13">
        <f t="shared" si="16"/>
        <v>0.57692307692307687</v>
      </c>
      <c r="I115" s="19">
        <f t="shared" si="17"/>
        <v>4.1124999999999989</v>
      </c>
      <c r="J115" s="14">
        <f t="shared" si="18"/>
        <v>25.940384615384609</v>
      </c>
      <c r="K115" s="18">
        <f t="shared" si="19"/>
        <v>0</v>
      </c>
      <c r="L115" s="8"/>
      <c r="M115" s="8"/>
      <c r="N115" s="8"/>
      <c r="O115" s="8"/>
      <c r="P115" s="8" t="s">
        <v>571</v>
      </c>
    </row>
    <row r="116" spans="1:16" x14ac:dyDescent="0.2">
      <c r="A116" s="8" t="s">
        <v>242</v>
      </c>
      <c r="B116" s="18">
        <f t="shared" si="10"/>
        <v>229</v>
      </c>
      <c r="C116" s="18">
        <f t="shared" si="11"/>
        <v>98</v>
      </c>
      <c r="D116" s="18">
        <f t="shared" si="12"/>
        <v>107</v>
      </c>
      <c r="E116" s="18">
        <f t="shared" si="13"/>
        <v>24</v>
      </c>
      <c r="F116" s="18">
        <f t="shared" si="14"/>
        <v>0</v>
      </c>
      <c r="G116" s="18">
        <f t="shared" si="15"/>
        <v>220</v>
      </c>
      <c r="H116" s="13">
        <f t="shared" si="16"/>
        <v>0.48034934497816595</v>
      </c>
      <c r="I116" s="19">
        <f t="shared" si="17"/>
        <v>4.0860416666666559</v>
      </c>
      <c r="J116" s="14">
        <f t="shared" si="18"/>
        <v>1.4631240902474489</v>
      </c>
      <c r="K116" s="18">
        <f t="shared" si="19"/>
        <v>0</v>
      </c>
      <c r="L116" s="8"/>
      <c r="M116" s="8">
        <v>1</v>
      </c>
      <c r="N116" s="8"/>
      <c r="O116" s="8"/>
      <c r="P116" s="8" t="s">
        <v>571</v>
      </c>
    </row>
    <row r="117" spans="1:16" x14ac:dyDescent="0.2">
      <c r="A117" s="8" t="s">
        <v>250</v>
      </c>
      <c r="B117" s="18">
        <f t="shared" si="10"/>
        <v>200</v>
      </c>
      <c r="C117" s="18">
        <f t="shared" si="11"/>
        <v>82</v>
      </c>
      <c r="D117" s="18">
        <f t="shared" si="12"/>
        <v>90</v>
      </c>
      <c r="E117" s="18">
        <f t="shared" si="13"/>
        <v>28</v>
      </c>
      <c r="F117" s="18">
        <f t="shared" si="14"/>
        <v>0</v>
      </c>
      <c r="G117" s="18">
        <f t="shared" si="15"/>
        <v>192</v>
      </c>
      <c r="H117" s="13">
        <f t="shared" si="16"/>
        <v>0.48</v>
      </c>
      <c r="I117" s="19">
        <f t="shared" si="17"/>
        <v>4.0749999999999957</v>
      </c>
      <c r="J117" s="14">
        <f t="shared" si="18"/>
        <v>1.6707499999999984</v>
      </c>
      <c r="K117" s="18">
        <f t="shared" si="19"/>
        <v>0</v>
      </c>
      <c r="L117" s="8">
        <v>1</v>
      </c>
      <c r="M117" s="8"/>
      <c r="N117" s="8"/>
      <c r="O117" s="8"/>
      <c r="P117" s="8" t="s">
        <v>571</v>
      </c>
    </row>
    <row r="118" spans="1:16" x14ac:dyDescent="0.2">
      <c r="A118" s="8" t="s">
        <v>476</v>
      </c>
      <c r="B118" s="18">
        <f t="shared" si="10"/>
        <v>86</v>
      </c>
      <c r="C118" s="18">
        <f t="shared" si="11"/>
        <v>42</v>
      </c>
      <c r="D118" s="18">
        <f t="shared" si="12"/>
        <v>32</v>
      </c>
      <c r="E118" s="18">
        <f t="shared" si="13"/>
        <v>9</v>
      </c>
      <c r="F118" s="18">
        <f t="shared" si="14"/>
        <v>3</v>
      </c>
      <c r="G118" s="18">
        <f t="shared" si="15"/>
        <v>96</v>
      </c>
      <c r="H118" s="13">
        <f t="shared" si="16"/>
        <v>0.55813953488372092</v>
      </c>
      <c r="I118" s="19">
        <f t="shared" si="17"/>
        <v>4.0306975609756135</v>
      </c>
      <c r="J118" s="14">
        <f t="shared" si="18"/>
        <v>3.8432232558139572</v>
      </c>
      <c r="K118" s="18">
        <f t="shared" si="19"/>
        <v>0</v>
      </c>
      <c r="L118" s="8"/>
      <c r="M118" s="8">
        <v>1</v>
      </c>
      <c r="N118" s="8"/>
      <c r="O118" s="8"/>
      <c r="P118" s="8" t="s">
        <v>575</v>
      </c>
    </row>
    <row r="119" spans="1:16" x14ac:dyDescent="0.2">
      <c r="A119" s="8" t="s">
        <v>101</v>
      </c>
      <c r="B119" s="18">
        <f t="shared" si="10"/>
        <v>134</v>
      </c>
      <c r="C119" s="18">
        <f t="shared" si="11"/>
        <v>57</v>
      </c>
      <c r="D119" s="18">
        <f t="shared" si="12"/>
        <v>57</v>
      </c>
      <c r="E119" s="18">
        <f t="shared" si="13"/>
        <v>20</v>
      </c>
      <c r="F119" s="18">
        <f t="shared" si="14"/>
        <v>0</v>
      </c>
      <c r="G119" s="18">
        <f t="shared" si="15"/>
        <v>134</v>
      </c>
      <c r="H119" s="13">
        <f t="shared" si="16"/>
        <v>0.5</v>
      </c>
      <c r="I119" s="19">
        <f t="shared" si="17"/>
        <v>4.0181818181818239</v>
      </c>
      <c r="J119" s="14">
        <f t="shared" si="18"/>
        <v>2.4588873812754444</v>
      </c>
      <c r="K119" s="18">
        <f t="shared" si="19"/>
        <v>0</v>
      </c>
      <c r="L119" s="8"/>
      <c r="M119" s="8"/>
      <c r="N119" s="8"/>
      <c r="O119" s="8"/>
      <c r="P119" s="8" t="s">
        <v>571</v>
      </c>
    </row>
    <row r="120" spans="1:16" x14ac:dyDescent="0.2">
      <c r="A120" s="8" t="s">
        <v>244</v>
      </c>
      <c r="B120" s="18">
        <f t="shared" si="10"/>
        <v>110</v>
      </c>
      <c r="C120" s="18">
        <f t="shared" si="11"/>
        <v>43</v>
      </c>
      <c r="D120" s="18">
        <f t="shared" si="12"/>
        <v>48</v>
      </c>
      <c r="E120" s="18">
        <f t="shared" si="13"/>
        <v>19</v>
      </c>
      <c r="F120" s="18">
        <f t="shared" si="14"/>
        <v>0</v>
      </c>
      <c r="G120" s="18">
        <f t="shared" si="15"/>
        <v>105</v>
      </c>
      <c r="H120" s="13">
        <f t="shared" si="16"/>
        <v>0.47727272727272729</v>
      </c>
      <c r="I120" s="19">
        <f t="shared" si="17"/>
        <v>3.907500000000006</v>
      </c>
      <c r="J120" s="14">
        <f t="shared" si="18"/>
        <v>2.9128636363636407</v>
      </c>
      <c r="K120" s="18">
        <f t="shared" si="19"/>
        <v>0</v>
      </c>
      <c r="L120" s="8"/>
      <c r="M120" s="8"/>
      <c r="N120" s="8"/>
      <c r="O120" s="8"/>
      <c r="P120" s="8" t="s">
        <v>571</v>
      </c>
    </row>
    <row r="121" spans="1:16" x14ac:dyDescent="0.2">
      <c r="A121" s="8" t="s">
        <v>369</v>
      </c>
      <c r="B121" s="18">
        <f t="shared" si="10"/>
        <v>45</v>
      </c>
      <c r="C121" s="18">
        <f t="shared" si="11"/>
        <v>24</v>
      </c>
      <c r="D121" s="18">
        <f t="shared" si="12"/>
        <v>21</v>
      </c>
      <c r="E121" s="18">
        <f t="shared" si="13"/>
        <v>0</v>
      </c>
      <c r="F121" s="18">
        <f t="shared" si="14"/>
        <v>0</v>
      </c>
      <c r="G121" s="18">
        <f t="shared" si="15"/>
        <v>48</v>
      </c>
      <c r="H121" s="13">
        <f t="shared" si="16"/>
        <v>0.53333333333333333</v>
      </c>
      <c r="I121" s="19">
        <f t="shared" si="17"/>
        <v>3.6662499999999971</v>
      </c>
      <c r="J121" s="14">
        <f t="shared" si="18"/>
        <v>6.6807222222222169</v>
      </c>
      <c r="K121" s="18">
        <f t="shared" si="19"/>
        <v>0</v>
      </c>
      <c r="L121" s="8"/>
      <c r="M121" s="8">
        <v>1</v>
      </c>
      <c r="N121" s="8"/>
      <c r="O121" s="8">
        <v>1</v>
      </c>
      <c r="P121" s="8" t="s">
        <v>571</v>
      </c>
    </row>
    <row r="122" spans="1:16" x14ac:dyDescent="0.2">
      <c r="A122" s="8" t="s">
        <v>137</v>
      </c>
      <c r="B122" s="18">
        <f t="shared" si="10"/>
        <v>18</v>
      </c>
      <c r="C122" s="18">
        <f t="shared" si="11"/>
        <v>9</v>
      </c>
      <c r="D122" s="18">
        <f t="shared" si="12"/>
        <v>6</v>
      </c>
      <c r="E122" s="18">
        <f t="shared" si="13"/>
        <v>3</v>
      </c>
      <c r="F122" s="18">
        <f t="shared" si="14"/>
        <v>0</v>
      </c>
      <c r="G122" s="18">
        <f t="shared" si="15"/>
        <v>21</v>
      </c>
      <c r="H122" s="13">
        <f t="shared" si="16"/>
        <v>0.58333333333333337</v>
      </c>
      <c r="I122" s="19">
        <f t="shared" si="17"/>
        <v>2.7562500000000014</v>
      </c>
      <c r="J122" s="14">
        <f t="shared" si="18"/>
        <v>12.556250000000006</v>
      </c>
      <c r="K122" s="18">
        <f t="shared" si="19"/>
        <v>0</v>
      </c>
      <c r="L122" s="8"/>
      <c r="M122" s="8"/>
      <c r="N122" s="8"/>
      <c r="O122" s="8"/>
      <c r="P122" s="8" t="s">
        <v>571</v>
      </c>
    </row>
    <row r="123" spans="1:16" x14ac:dyDescent="0.2">
      <c r="A123" s="8" t="s">
        <v>441</v>
      </c>
      <c r="B123" s="18">
        <f t="shared" si="10"/>
        <v>82</v>
      </c>
      <c r="C123" s="18">
        <f t="shared" si="11"/>
        <v>27</v>
      </c>
      <c r="D123" s="18">
        <f t="shared" si="12"/>
        <v>47</v>
      </c>
      <c r="E123" s="18">
        <f t="shared" si="13"/>
        <v>8</v>
      </c>
      <c r="F123" s="18">
        <f t="shared" si="14"/>
        <v>0</v>
      </c>
      <c r="G123" s="18">
        <f t="shared" si="15"/>
        <v>62</v>
      </c>
      <c r="H123" s="13">
        <f t="shared" si="16"/>
        <v>0.37804878048780488</v>
      </c>
      <c r="I123" s="19">
        <f t="shared" si="17"/>
        <v>2.75</v>
      </c>
      <c r="J123" s="14">
        <f t="shared" si="18"/>
        <v>2.75</v>
      </c>
      <c r="K123" s="18">
        <f t="shared" si="19"/>
        <v>0</v>
      </c>
      <c r="L123" s="8">
        <v>1</v>
      </c>
      <c r="M123" s="8"/>
      <c r="N123" s="8"/>
      <c r="O123" s="8"/>
      <c r="P123" s="8" t="s">
        <v>571</v>
      </c>
    </row>
    <row r="124" spans="1:16" x14ac:dyDescent="0.2">
      <c r="A124" s="8" t="s">
        <v>64</v>
      </c>
      <c r="B124" s="18">
        <f t="shared" si="10"/>
        <v>14</v>
      </c>
      <c r="C124" s="18">
        <f t="shared" si="11"/>
        <v>6</v>
      </c>
      <c r="D124" s="18">
        <f t="shared" si="12"/>
        <v>8</v>
      </c>
      <c r="E124" s="18">
        <f t="shared" si="13"/>
        <v>0</v>
      </c>
      <c r="F124" s="18">
        <f t="shared" si="14"/>
        <v>0</v>
      </c>
      <c r="G124" s="18">
        <f t="shared" si="15"/>
        <v>12</v>
      </c>
      <c r="H124" s="13">
        <f t="shared" si="16"/>
        <v>0.42857142857142855</v>
      </c>
      <c r="I124" s="19">
        <f t="shared" si="17"/>
        <v>2.5499999999999989</v>
      </c>
      <c r="J124" s="14">
        <f t="shared" si="18"/>
        <v>14.93571428571428</v>
      </c>
      <c r="K124" s="18">
        <f t="shared" si="19"/>
        <v>0</v>
      </c>
      <c r="L124" s="8"/>
      <c r="M124" s="8">
        <v>1</v>
      </c>
      <c r="N124" s="8"/>
      <c r="O124" s="8"/>
      <c r="P124" s="8" t="s">
        <v>571</v>
      </c>
    </row>
    <row r="125" spans="1:16" x14ac:dyDescent="0.2">
      <c r="A125" s="8" t="s">
        <v>438</v>
      </c>
      <c r="B125" s="18">
        <f t="shared" si="10"/>
        <v>17</v>
      </c>
      <c r="C125" s="18">
        <f t="shared" si="11"/>
        <v>9</v>
      </c>
      <c r="D125" s="18">
        <f t="shared" si="12"/>
        <v>6</v>
      </c>
      <c r="E125" s="18">
        <f t="shared" si="13"/>
        <v>2</v>
      </c>
      <c r="F125" s="18">
        <f t="shared" si="14"/>
        <v>0</v>
      </c>
      <c r="G125" s="18">
        <f t="shared" si="15"/>
        <v>20</v>
      </c>
      <c r="H125" s="13">
        <f t="shared" si="16"/>
        <v>0.58823529411764708</v>
      </c>
      <c r="I125" s="19">
        <f t="shared" si="17"/>
        <v>2.5395833333333329</v>
      </c>
      <c r="J125" s="14">
        <f t="shared" si="18"/>
        <v>12.249754901960781</v>
      </c>
      <c r="K125" s="18">
        <f t="shared" si="19"/>
        <v>0</v>
      </c>
      <c r="L125" s="8">
        <v>1</v>
      </c>
      <c r="M125" s="8"/>
      <c r="N125" s="8"/>
      <c r="O125" s="8"/>
      <c r="P125" s="8" t="s">
        <v>571</v>
      </c>
    </row>
    <row r="126" spans="1:16" x14ac:dyDescent="0.2">
      <c r="A126" s="8" t="s">
        <v>282</v>
      </c>
      <c r="B126" s="18">
        <f t="shared" si="10"/>
        <v>104</v>
      </c>
      <c r="C126" s="18">
        <f t="shared" si="11"/>
        <v>52</v>
      </c>
      <c r="D126" s="18">
        <f t="shared" si="12"/>
        <v>29</v>
      </c>
      <c r="E126" s="18">
        <f t="shared" si="13"/>
        <v>23</v>
      </c>
      <c r="F126" s="18">
        <f t="shared" si="14"/>
        <v>0</v>
      </c>
      <c r="G126" s="18">
        <f t="shared" si="15"/>
        <v>127</v>
      </c>
      <c r="H126" s="13">
        <f t="shared" si="16"/>
        <v>0.61057692307692313</v>
      </c>
      <c r="I126" s="19">
        <f t="shared" si="17"/>
        <v>2.5249999999999915</v>
      </c>
      <c r="J126" s="14">
        <f t="shared" si="18"/>
        <v>1.9908653846153779</v>
      </c>
      <c r="K126" s="18">
        <f t="shared" si="19"/>
        <v>0</v>
      </c>
      <c r="L126" s="8">
        <v>1</v>
      </c>
      <c r="M126" s="8"/>
      <c r="N126" s="8"/>
      <c r="O126" s="8">
        <v>1</v>
      </c>
      <c r="P126" s="8" t="s">
        <v>571</v>
      </c>
    </row>
    <row r="127" spans="1:16" x14ac:dyDescent="0.2">
      <c r="A127" s="8" t="s">
        <v>107</v>
      </c>
      <c r="B127" s="18">
        <f t="shared" si="10"/>
        <v>71</v>
      </c>
      <c r="C127" s="18">
        <f t="shared" si="11"/>
        <v>29</v>
      </c>
      <c r="D127" s="18">
        <f t="shared" si="12"/>
        <v>29</v>
      </c>
      <c r="E127" s="18">
        <f t="shared" si="13"/>
        <v>13</v>
      </c>
      <c r="F127" s="18">
        <f t="shared" si="14"/>
        <v>0</v>
      </c>
      <c r="G127" s="18">
        <f t="shared" si="15"/>
        <v>71</v>
      </c>
      <c r="H127" s="13">
        <f t="shared" si="16"/>
        <v>0.5</v>
      </c>
      <c r="I127" s="19">
        <f t="shared" si="17"/>
        <v>2.5113636363636314</v>
      </c>
      <c r="J127" s="14">
        <f t="shared" si="18"/>
        <v>2.900448143405884</v>
      </c>
      <c r="K127" s="18">
        <f t="shared" si="19"/>
        <v>0</v>
      </c>
      <c r="L127" s="8"/>
      <c r="M127" s="8"/>
      <c r="N127" s="8"/>
      <c r="O127" s="8"/>
      <c r="P127" s="8" t="s">
        <v>571</v>
      </c>
    </row>
    <row r="128" spans="1:16" x14ac:dyDescent="0.2">
      <c r="A128" s="8" t="s">
        <v>346</v>
      </c>
      <c r="B128" s="18">
        <f t="shared" si="10"/>
        <v>10</v>
      </c>
      <c r="C128" s="18">
        <f t="shared" si="11"/>
        <v>4</v>
      </c>
      <c r="D128" s="18">
        <f t="shared" si="12"/>
        <v>3</v>
      </c>
      <c r="E128" s="18">
        <f t="shared" si="13"/>
        <v>3</v>
      </c>
      <c r="F128" s="18">
        <f t="shared" si="14"/>
        <v>0</v>
      </c>
      <c r="G128" s="18">
        <f t="shared" si="15"/>
        <v>11</v>
      </c>
      <c r="H128" s="13">
        <f t="shared" si="16"/>
        <v>0.55000000000000004</v>
      </c>
      <c r="I128" s="19">
        <f t="shared" si="17"/>
        <v>2.2837500000000004</v>
      </c>
      <c r="J128" s="14">
        <f t="shared" si="18"/>
        <v>18.726750000000003</v>
      </c>
      <c r="K128" s="18">
        <f t="shared" si="19"/>
        <v>0</v>
      </c>
      <c r="L128" s="8"/>
      <c r="M128" s="8"/>
      <c r="N128" s="8">
        <v>1</v>
      </c>
      <c r="O128" s="8"/>
      <c r="P128" s="8" t="s">
        <v>571</v>
      </c>
    </row>
    <row r="129" spans="1:16" x14ac:dyDescent="0.2">
      <c r="A129" s="8" t="s">
        <v>307</v>
      </c>
      <c r="B129" s="18">
        <f t="shared" si="10"/>
        <v>1007</v>
      </c>
      <c r="C129" s="18">
        <f t="shared" si="11"/>
        <v>409</v>
      </c>
      <c r="D129" s="18">
        <f t="shared" si="12"/>
        <v>468</v>
      </c>
      <c r="E129" s="18">
        <f t="shared" si="13"/>
        <v>130</v>
      </c>
      <c r="F129" s="18">
        <f t="shared" si="14"/>
        <v>0</v>
      </c>
      <c r="G129" s="18">
        <f t="shared" si="15"/>
        <v>948</v>
      </c>
      <c r="H129" s="13">
        <f t="shared" si="16"/>
        <v>0.47070506454816285</v>
      </c>
      <c r="I129" s="19">
        <f t="shared" si="17"/>
        <v>2.173141695702661</v>
      </c>
      <c r="J129" s="14">
        <f t="shared" si="18"/>
        <v>0.17695890670071321</v>
      </c>
      <c r="K129" s="18">
        <f t="shared" si="19"/>
        <v>0</v>
      </c>
      <c r="L129" s="8"/>
      <c r="M129" s="8"/>
      <c r="N129" s="8"/>
      <c r="O129" s="8"/>
      <c r="P129" s="8" t="s">
        <v>571</v>
      </c>
    </row>
    <row r="130" spans="1:16" x14ac:dyDescent="0.2">
      <c r="A130" s="8" t="s">
        <v>453</v>
      </c>
      <c r="B130" s="18">
        <f t="shared" si="10"/>
        <v>5</v>
      </c>
      <c r="C130" s="18">
        <f t="shared" si="11"/>
        <v>4</v>
      </c>
      <c r="D130" s="18">
        <f t="shared" si="12"/>
        <v>1</v>
      </c>
      <c r="E130" s="18">
        <f t="shared" si="13"/>
        <v>0</v>
      </c>
      <c r="F130" s="18">
        <f t="shared" si="14"/>
        <v>0</v>
      </c>
      <c r="G130" s="18">
        <f t="shared" si="15"/>
        <v>8</v>
      </c>
      <c r="H130" s="13">
        <f t="shared" si="16"/>
        <v>0.8</v>
      </c>
      <c r="I130" s="19">
        <f t="shared" si="17"/>
        <v>2.1676829268292686</v>
      </c>
      <c r="J130" s="14">
        <f t="shared" si="18"/>
        <v>35.550000000000004</v>
      </c>
      <c r="K130" s="18">
        <f t="shared" si="19"/>
        <v>0</v>
      </c>
      <c r="L130" s="8"/>
      <c r="M130" s="8"/>
      <c r="N130" s="8"/>
      <c r="O130" s="8"/>
      <c r="P130" s="8" t="s">
        <v>572</v>
      </c>
    </row>
    <row r="131" spans="1:16" x14ac:dyDescent="0.2">
      <c r="A131" s="8" t="s">
        <v>447</v>
      </c>
      <c r="B131" s="18">
        <f t="shared" ref="B131:B194" si="20">SUMIF(Coaches,A131,GP)</f>
        <v>61</v>
      </c>
      <c r="C131" s="18">
        <f t="shared" ref="C131:C194" si="21">SUMIF(Coaches,A131,Wins)</f>
        <v>32</v>
      </c>
      <c r="D131" s="18">
        <f t="shared" ref="D131:D194" si="22">SUMIF(Coaches,A131,Losses)</f>
        <v>20</v>
      </c>
      <c r="E131" s="18">
        <f t="shared" ref="E131:E194" si="23">SUMIF(Coaches,A131,Ties)</f>
        <v>9</v>
      </c>
      <c r="F131" s="18">
        <f t="shared" ref="F131:F194" si="24">SUMIF(Coaches,A131,OTL)</f>
        <v>0</v>
      </c>
      <c r="G131" s="18">
        <f t="shared" ref="G131:G194" si="25">C131*2+F131+E131</f>
        <v>73</v>
      </c>
      <c r="H131" s="13">
        <f t="shared" ref="H131:H194" si="26">G131/2/B131</f>
        <v>0.59836065573770492</v>
      </c>
      <c r="I131" s="19">
        <f t="shared" ref="I131:I194" si="27">SUMIF(Coaches,A131,XPts)</f>
        <v>1.8457317073170714</v>
      </c>
      <c r="J131" s="14">
        <f t="shared" ref="J131:J194" si="28">I131/B131*82</f>
        <v>2.4811475409836041</v>
      </c>
      <c r="K131" s="18">
        <f t="shared" ref="K131:K194" si="29">SUMIF(Coaches,A131,Active)</f>
        <v>0</v>
      </c>
      <c r="L131" s="8"/>
      <c r="M131" s="8">
        <v>1</v>
      </c>
      <c r="N131" s="8"/>
      <c r="O131" s="8"/>
      <c r="P131" s="8" t="s">
        <v>571</v>
      </c>
    </row>
    <row r="132" spans="1:16" x14ac:dyDescent="0.2">
      <c r="A132" s="8" t="s">
        <v>344</v>
      </c>
      <c r="B132" s="18">
        <f t="shared" si="20"/>
        <v>37</v>
      </c>
      <c r="C132" s="18">
        <f t="shared" si="21"/>
        <v>18</v>
      </c>
      <c r="D132" s="18">
        <f t="shared" si="22"/>
        <v>12</v>
      </c>
      <c r="E132" s="18">
        <f t="shared" si="23"/>
        <v>7</v>
      </c>
      <c r="F132" s="18">
        <f t="shared" si="24"/>
        <v>0</v>
      </c>
      <c r="G132" s="18">
        <f t="shared" si="25"/>
        <v>43</v>
      </c>
      <c r="H132" s="13">
        <f t="shared" si="26"/>
        <v>0.58108108108108103</v>
      </c>
      <c r="I132" s="19">
        <f t="shared" si="27"/>
        <v>1.791249999999998</v>
      </c>
      <c r="J132" s="14">
        <f t="shared" si="28"/>
        <v>3.9697972972972932</v>
      </c>
      <c r="K132" s="18">
        <f t="shared" si="29"/>
        <v>0</v>
      </c>
      <c r="L132" s="8"/>
      <c r="M132" s="8">
        <v>1</v>
      </c>
      <c r="N132" s="8"/>
      <c r="O132" s="8"/>
      <c r="P132" s="8" t="s">
        <v>571</v>
      </c>
    </row>
    <row r="133" spans="1:16" x14ac:dyDescent="0.2">
      <c r="A133" s="8" t="s">
        <v>451</v>
      </c>
      <c r="B133" s="18">
        <f t="shared" si="20"/>
        <v>47</v>
      </c>
      <c r="C133" s="18">
        <f t="shared" si="21"/>
        <v>18</v>
      </c>
      <c r="D133" s="18">
        <f t="shared" si="22"/>
        <v>19</v>
      </c>
      <c r="E133" s="18">
        <f t="shared" si="23"/>
        <v>8</v>
      </c>
      <c r="F133" s="18">
        <f t="shared" si="24"/>
        <v>2</v>
      </c>
      <c r="G133" s="18">
        <f t="shared" si="25"/>
        <v>46</v>
      </c>
      <c r="H133" s="13">
        <f t="shared" si="26"/>
        <v>0.48936170212765956</v>
      </c>
      <c r="I133" s="19">
        <f t="shared" si="27"/>
        <v>1.751058536585365</v>
      </c>
      <c r="J133" s="14">
        <f t="shared" si="28"/>
        <v>3.0550382978723389</v>
      </c>
      <c r="K133" s="18">
        <f t="shared" si="29"/>
        <v>0</v>
      </c>
      <c r="L133" s="8"/>
      <c r="M133" s="8"/>
      <c r="N133" s="8"/>
      <c r="O133" s="8"/>
      <c r="P133" s="8" t="s">
        <v>571</v>
      </c>
    </row>
    <row r="134" spans="1:16" x14ac:dyDescent="0.2">
      <c r="A134" s="8" t="s">
        <v>386</v>
      </c>
      <c r="B134" s="18">
        <f t="shared" si="20"/>
        <v>47</v>
      </c>
      <c r="C134" s="18">
        <f t="shared" si="21"/>
        <v>17</v>
      </c>
      <c r="D134" s="18">
        <f t="shared" si="22"/>
        <v>26</v>
      </c>
      <c r="E134" s="18">
        <f t="shared" si="23"/>
        <v>4</v>
      </c>
      <c r="F134" s="18">
        <f t="shared" si="24"/>
        <v>0</v>
      </c>
      <c r="G134" s="18">
        <f t="shared" si="25"/>
        <v>38</v>
      </c>
      <c r="H134" s="13">
        <f t="shared" si="26"/>
        <v>0.40425531914893614</v>
      </c>
      <c r="I134" s="19">
        <f t="shared" si="27"/>
        <v>1.6925000000000026</v>
      </c>
      <c r="J134" s="14">
        <f t="shared" si="28"/>
        <v>2.9528723404255368</v>
      </c>
      <c r="K134" s="18">
        <f t="shared" si="29"/>
        <v>0</v>
      </c>
      <c r="L134" s="8"/>
      <c r="M134" s="8">
        <v>1</v>
      </c>
      <c r="N134" s="8"/>
      <c r="O134" s="8">
        <v>1</v>
      </c>
      <c r="P134" s="8" t="s">
        <v>571</v>
      </c>
    </row>
    <row r="135" spans="1:16" x14ac:dyDescent="0.2">
      <c r="A135" s="8" t="s">
        <v>512</v>
      </c>
      <c r="B135" s="18">
        <f t="shared" si="20"/>
        <v>410</v>
      </c>
      <c r="C135" s="18">
        <f t="shared" si="21"/>
        <v>215</v>
      </c>
      <c r="D135" s="18">
        <f t="shared" si="22"/>
        <v>146</v>
      </c>
      <c r="E135" s="18">
        <f t="shared" si="23"/>
        <v>0</v>
      </c>
      <c r="F135" s="18">
        <f t="shared" si="24"/>
        <v>49</v>
      </c>
      <c r="G135" s="18">
        <f t="shared" si="25"/>
        <v>479</v>
      </c>
      <c r="H135" s="13">
        <f t="shared" si="26"/>
        <v>0.5841463414634146</v>
      </c>
      <c r="I135" s="19">
        <f t="shared" si="27"/>
        <v>1.6539999999999964</v>
      </c>
      <c r="J135" s="14">
        <f t="shared" si="28"/>
        <v>0.33079999999999926</v>
      </c>
      <c r="K135" s="18">
        <f t="shared" si="29"/>
        <v>0</v>
      </c>
      <c r="L135" s="8"/>
      <c r="M135" s="8">
        <v>1</v>
      </c>
      <c r="N135" s="8"/>
      <c r="O135" s="8"/>
      <c r="P135" s="8" t="s">
        <v>571</v>
      </c>
    </row>
    <row r="136" spans="1:16" x14ac:dyDescent="0.2">
      <c r="A136" s="8" t="s">
        <v>553</v>
      </c>
      <c r="B136" s="18">
        <f t="shared" si="20"/>
        <v>161</v>
      </c>
      <c r="C136" s="18">
        <f t="shared" si="21"/>
        <v>75</v>
      </c>
      <c r="D136" s="18">
        <f t="shared" si="22"/>
        <v>58</v>
      </c>
      <c r="E136" s="18">
        <f t="shared" si="23"/>
        <v>0</v>
      </c>
      <c r="F136" s="18">
        <f t="shared" si="24"/>
        <v>28</v>
      </c>
      <c r="G136" s="18">
        <f t="shared" si="25"/>
        <v>178</v>
      </c>
      <c r="H136" s="13">
        <f t="shared" si="26"/>
        <v>0.55279503105590067</v>
      </c>
      <c r="I136" s="19">
        <f t="shared" si="27"/>
        <v>1.5936083333333357</v>
      </c>
      <c r="J136" s="14">
        <f t="shared" si="28"/>
        <v>0.81165144927536359</v>
      </c>
      <c r="K136" s="18">
        <f t="shared" si="29"/>
        <v>0</v>
      </c>
      <c r="L136" s="8"/>
      <c r="M136" s="8">
        <v>1</v>
      </c>
      <c r="N136" s="8"/>
      <c r="O136" s="8"/>
      <c r="P136" s="8" t="s">
        <v>571</v>
      </c>
    </row>
    <row r="137" spans="1:16" x14ac:dyDescent="0.2">
      <c r="A137" s="8" t="s">
        <v>53</v>
      </c>
      <c r="B137" s="18">
        <f t="shared" si="20"/>
        <v>12</v>
      </c>
      <c r="C137" s="18">
        <f t="shared" si="21"/>
        <v>5</v>
      </c>
      <c r="D137" s="18">
        <f t="shared" si="22"/>
        <v>7</v>
      </c>
      <c r="E137" s="18">
        <f t="shared" si="23"/>
        <v>0</v>
      </c>
      <c r="F137" s="18">
        <f t="shared" si="24"/>
        <v>0</v>
      </c>
      <c r="G137" s="18">
        <f t="shared" si="25"/>
        <v>10</v>
      </c>
      <c r="H137" s="13">
        <f t="shared" si="26"/>
        <v>0.41666666666666669</v>
      </c>
      <c r="I137" s="19">
        <f t="shared" si="27"/>
        <v>1.4666666666666668</v>
      </c>
      <c r="J137" s="14">
        <f t="shared" si="28"/>
        <v>10.022222222222222</v>
      </c>
      <c r="K137" s="18">
        <f t="shared" si="29"/>
        <v>0</v>
      </c>
      <c r="L137" s="8">
        <v>1</v>
      </c>
      <c r="M137" s="8"/>
      <c r="N137" s="8"/>
      <c r="O137" s="8"/>
      <c r="P137" s="8" t="s">
        <v>571</v>
      </c>
    </row>
    <row r="138" spans="1:16" x14ac:dyDescent="0.2">
      <c r="A138" s="8" t="s">
        <v>119</v>
      </c>
      <c r="B138" s="18">
        <f t="shared" si="20"/>
        <v>21</v>
      </c>
      <c r="C138" s="18">
        <f t="shared" si="21"/>
        <v>8</v>
      </c>
      <c r="D138" s="18">
        <f t="shared" si="22"/>
        <v>7</v>
      </c>
      <c r="E138" s="18">
        <f t="shared" si="23"/>
        <v>6</v>
      </c>
      <c r="F138" s="18">
        <f t="shared" si="24"/>
        <v>0</v>
      </c>
      <c r="G138" s="18">
        <f t="shared" si="25"/>
        <v>22</v>
      </c>
      <c r="H138" s="13">
        <f t="shared" si="26"/>
        <v>0.52380952380952384</v>
      </c>
      <c r="I138" s="19">
        <f t="shared" si="27"/>
        <v>1.2843750000000007</v>
      </c>
      <c r="J138" s="14">
        <f t="shared" si="28"/>
        <v>5.0151785714285744</v>
      </c>
      <c r="K138" s="18">
        <f t="shared" si="29"/>
        <v>0</v>
      </c>
      <c r="L138" s="8"/>
      <c r="M138" s="8"/>
      <c r="N138" s="8"/>
      <c r="O138" s="8"/>
      <c r="P138" s="8" t="s">
        <v>571</v>
      </c>
    </row>
    <row r="139" spans="1:16" x14ac:dyDescent="0.2">
      <c r="A139" s="8" t="s">
        <v>231</v>
      </c>
      <c r="B139" s="18">
        <f t="shared" si="20"/>
        <v>306</v>
      </c>
      <c r="C139" s="18">
        <f t="shared" si="21"/>
        <v>138</v>
      </c>
      <c r="D139" s="18">
        <f t="shared" si="22"/>
        <v>113</v>
      </c>
      <c r="E139" s="18">
        <f t="shared" si="23"/>
        <v>55</v>
      </c>
      <c r="F139" s="18">
        <f t="shared" si="24"/>
        <v>0</v>
      </c>
      <c r="G139" s="18">
        <f t="shared" si="25"/>
        <v>331</v>
      </c>
      <c r="H139" s="13">
        <f t="shared" si="26"/>
        <v>0.54084967320261434</v>
      </c>
      <c r="I139" s="19">
        <f t="shared" si="27"/>
        <v>1.2773695763799733</v>
      </c>
      <c r="J139" s="14">
        <f t="shared" si="28"/>
        <v>0.34230165118679023</v>
      </c>
      <c r="K139" s="18">
        <f t="shared" si="29"/>
        <v>0</v>
      </c>
      <c r="L139" s="8">
        <v>1</v>
      </c>
      <c r="M139" s="8"/>
      <c r="N139" s="8"/>
      <c r="O139" s="8"/>
      <c r="P139" s="8" t="s">
        <v>571</v>
      </c>
    </row>
    <row r="140" spans="1:16" x14ac:dyDescent="0.2">
      <c r="A140" s="8" t="s">
        <v>40</v>
      </c>
      <c r="B140" s="18">
        <f t="shared" si="20"/>
        <v>40</v>
      </c>
      <c r="C140" s="18">
        <f t="shared" si="21"/>
        <v>18</v>
      </c>
      <c r="D140" s="18">
        <f t="shared" si="22"/>
        <v>22</v>
      </c>
      <c r="E140" s="18">
        <f t="shared" si="23"/>
        <v>0</v>
      </c>
      <c r="F140" s="18">
        <f t="shared" si="24"/>
        <v>0</v>
      </c>
      <c r="G140" s="18">
        <f t="shared" si="25"/>
        <v>36</v>
      </c>
      <c r="H140" s="13">
        <f t="shared" si="26"/>
        <v>0.45</v>
      </c>
      <c r="I140" s="19">
        <f t="shared" si="27"/>
        <v>1.1767272727272733</v>
      </c>
      <c r="J140" s="14">
        <f t="shared" si="28"/>
        <v>2.4122909090909102</v>
      </c>
      <c r="K140" s="18">
        <f t="shared" si="29"/>
        <v>0</v>
      </c>
      <c r="L140" s="8"/>
      <c r="M140" s="8"/>
      <c r="N140" s="8"/>
      <c r="O140" s="8"/>
      <c r="P140" s="8" t="s">
        <v>571</v>
      </c>
    </row>
    <row r="141" spans="1:16" x14ac:dyDescent="0.2">
      <c r="A141" s="8" t="s">
        <v>384</v>
      </c>
      <c r="B141" s="18">
        <f t="shared" si="20"/>
        <v>106</v>
      </c>
      <c r="C141" s="18">
        <f t="shared" si="21"/>
        <v>50</v>
      </c>
      <c r="D141" s="18">
        <f t="shared" si="22"/>
        <v>47</v>
      </c>
      <c r="E141" s="18">
        <f t="shared" si="23"/>
        <v>9</v>
      </c>
      <c r="F141" s="18">
        <f t="shared" si="24"/>
        <v>0</v>
      </c>
      <c r="G141" s="18">
        <f t="shared" si="25"/>
        <v>109</v>
      </c>
      <c r="H141" s="13">
        <f t="shared" si="26"/>
        <v>0.51415094339622647</v>
      </c>
      <c r="I141" s="19">
        <f t="shared" si="27"/>
        <v>0.87125000000000696</v>
      </c>
      <c r="J141" s="14">
        <f t="shared" si="28"/>
        <v>0.67398584905660908</v>
      </c>
      <c r="K141" s="18">
        <f t="shared" si="29"/>
        <v>0</v>
      </c>
      <c r="L141" s="8"/>
      <c r="M141" s="8">
        <v>1</v>
      </c>
      <c r="N141" s="8"/>
      <c r="O141" s="8"/>
      <c r="P141" s="8" t="s">
        <v>571</v>
      </c>
    </row>
    <row r="142" spans="1:16" x14ac:dyDescent="0.2">
      <c r="A142" s="8" t="s">
        <v>489</v>
      </c>
      <c r="B142" s="18">
        <f t="shared" si="20"/>
        <v>1</v>
      </c>
      <c r="C142" s="18">
        <f t="shared" si="21"/>
        <v>1</v>
      </c>
      <c r="D142" s="18">
        <f t="shared" si="22"/>
        <v>0</v>
      </c>
      <c r="E142" s="18">
        <f t="shared" si="23"/>
        <v>0</v>
      </c>
      <c r="F142" s="18">
        <f t="shared" si="24"/>
        <v>0</v>
      </c>
      <c r="G142" s="18">
        <f t="shared" si="25"/>
        <v>2</v>
      </c>
      <c r="H142" s="13">
        <f t="shared" si="26"/>
        <v>1</v>
      </c>
      <c r="I142" s="19">
        <f t="shared" si="27"/>
        <v>0.84634390243902446</v>
      </c>
      <c r="J142" s="14">
        <f t="shared" si="28"/>
        <v>69.400200000000012</v>
      </c>
      <c r="K142" s="18">
        <f t="shared" si="29"/>
        <v>0</v>
      </c>
      <c r="L142" s="8"/>
      <c r="M142" s="8"/>
      <c r="N142" s="8"/>
      <c r="O142" s="8"/>
      <c r="P142" s="8" t="s">
        <v>572</v>
      </c>
    </row>
    <row r="143" spans="1:16" x14ac:dyDescent="0.2">
      <c r="A143" s="8" t="s">
        <v>339</v>
      </c>
      <c r="B143" s="18">
        <f t="shared" si="20"/>
        <v>213</v>
      </c>
      <c r="C143" s="18">
        <f t="shared" si="21"/>
        <v>99</v>
      </c>
      <c r="D143" s="18">
        <f t="shared" si="22"/>
        <v>93</v>
      </c>
      <c r="E143" s="18">
        <f t="shared" si="23"/>
        <v>21</v>
      </c>
      <c r="F143" s="18">
        <f t="shared" si="24"/>
        <v>0</v>
      </c>
      <c r="G143" s="18">
        <f t="shared" si="25"/>
        <v>219</v>
      </c>
      <c r="H143" s="13">
        <f t="shared" si="26"/>
        <v>0.5140845070422535</v>
      </c>
      <c r="I143" s="19">
        <f t="shared" si="27"/>
        <v>0.76749999999998408</v>
      </c>
      <c r="J143" s="14">
        <f t="shared" si="28"/>
        <v>0.29546948356806901</v>
      </c>
      <c r="K143" s="18">
        <f t="shared" si="29"/>
        <v>0</v>
      </c>
      <c r="L143" s="8"/>
      <c r="M143" s="8">
        <v>1</v>
      </c>
      <c r="N143" s="8"/>
      <c r="O143" s="8"/>
      <c r="P143" s="8" t="s">
        <v>571</v>
      </c>
    </row>
    <row r="144" spans="1:16" x14ac:dyDescent="0.2">
      <c r="A144" s="8" t="s">
        <v>129</v>
      </c>
      <c r="B144" s="18">
        <f t="shared" si="20"/>
        <v>48</v>
      </c>
      <c r="C144" s="18">
        <f t="shared" si="21"/>
        <v>16</v>
      </c>
      <c r="D144" s="18">
        <f t="shared" si="22"/>
        <v>25</v>
      </c>
      <c r="E144" s="18">
        <f t="shared" si="23"/>
        <v>7</v>
      </c>
      <c r="F144" s="18">
        <f t="shared" si="24"/>
        <v>0</v>
      </c>
      <c r="G144" s="18">
        <f t="shared" si="25"/>
        <v>39</v>
      </c>
      <c r="H144" s="13">
        <f t="shared" si="26"/>
        <v>0.40625</v>
      </c>
      <c r="I144" s="19">
        <f t="shared" si="27"/>
        <v>0.75</v>
      </c>
      <c r="J144" s="14">
        <f t="shared" si="28"/>
        <v>1.28125</v>
      </c>
      <c r="K144" s="18">
        <f t="shared" si="29"/>
        <v>0</v>
      </c>
      <c r="L144" s="8"/>
      <c r="M144" s="8"/>
      <c r="N144" s="8"/>
      <c r="O144" s="8"/>
      <c r="P144" s="8" t="s">
        <v>571</v>
      </c>
    </row>
    <row r="145" spans="1:16" x14ac:dyDescent="0.2">
      <c r="A145" s="8" t="s">
        <v>219</v>
      </c>
      <c r="B145" s="18">
        <f t="shared" si="20"/>
        <v>517</v>
      </c>
      <c r="C145" s="18">
        <f t="shared" si="21"/>
        <v>187</v>
      </c>
      <c r="D145" s="18">
        <f t="shared" si="22"/>
        <v>241</v>
      </c>
      <c r="E145" s="18">
        <f t="shared" si="23"/>
        <v>89</v>
      </c>
      <c r="F145" s="18">
        <f t="shared" si="24"/>
        <v>0</v>
      </c>
      <c r="G145" s="18">
        <f t="shared" si="25"/>
        <v>463</v>
      </c>
      <c r="H145" s="13">
        <f t="shared" si="26"/>
        <v>0.44777562862669246</v>
      </c>
      <c r="I145" s="19">
        <f t="shared" si="27"/>
        <v>0.64692982456140413</v>
      </c>
      <c r="J145" s="14">
        <f t="shared" si="28"/>
        <v>0.10260782517221496</v>
      </c>
      <c r="K145" s="18">
        <f t="shared" si="29"/>
        <v>0</v>
      </c>
      <c r="L145" s="8"/>
      <c r="M145" s="8">
        <v>1</v>
      </c>
      <c r="N145" s="8"/>
      <c r="O145" s="8"/>
      <c r="P145" s="8" t="s">
        <v>571</v>
      </c>
    </row>
    <row r="146" spans="1:16" x14ac:dyDescent="0.2">
      <c r="A146" s="8" t="s">
        <v>390</v>
      </c>
      <c r="B146" s="18">
        <f t="shared" si="20"/>
        <v>228</v>
      </c>
      <c r="C146" s="18">
        <f t="shared" si="21"/>
        <v>98</v>
      </c>
      <c r="D146" s="18">
        <f t="shared" si="22"/>
        <v>87</v>
      </c>
      <c r="E146" s="18">
        <f t="shared" si="23"/>
        <v>40</v>
      </c>
      <c r="F146" s="18">
        <f t="shared" si="24"/>
        <v>3</v>
      </c>
      <c r="G146" s="18">
        <f t="shared" si="25"/>
        <v>239</v>
      </c>
      <c r="H146" s="13">
        <f t="shared" si="26"/>
        <v>0.52412280701754388</v>
      </c>
      <c r="I146" s="19">
        <f t="shared" si="27"/>
        <v>0.17137804878048257</v>
      </c>
      <c r="J146" s="14">
        <f t="shared" si="28"/>
        <v>6.1635964912278823E-2</v>
      </c>
      <c r="K146" s="18">
        <f t="shared" si="29"/>
        <v>0</v>
      </c>
      <c r="L146" s="8"/>
      <c r="M146" s="8">
        <v>1</v>
      </c>
      <c r="N146" s="8"/>
      <c r="O146" s="8"/>
      <c r="P146" s="8" t="s">
        <v>571</v>
      </c>
    </row>
    <row r="147" spans="1:16" x14ac:dyDescent="0.2">
      <c r="A147" s="8" t="s">
        <v>294</v>
      </c>
      <c r="B147" s="18">
        <f t="shared" si="20"/>
        <v>11</v>
      </c>
      <c r="C147" s="18">
        <f t="shared" si="21"/>
        <v>3</v>
      </c>
      <c r="D147" s="18">
        <f t="shared" si="22"/>
        <v>6</v>
      </c>
      <c r="E147" s="18">
        <f t="shared" si="23"/>
        <v>2</v>
      </c>
      <c r="F147" s="18">
        <f t="shared" si="24"/>
        <v>0</v>
      </c>
      <c r="G147" s="18">
        <f t="shared" si="25"/>
        <v>8</v>
      </c>
      <c r="H147" s="13">
        <f t="shared" si="26"/>
        <v>0.36363636363636365</v>
      </c>
      <c r="I147" s="19">
        <f t="shared" si="27"/>
        <v>0.12812500000000071</v>
      </c>
      <c r="J147" s="14">
        <f t="shared" si="28"/>
        <v>0.95511363636364166</v>
      </c>
      <c r="K147" s="18">
        <f t="shared" si="29"/>
        <v>0</v>
      </c>
      <c r="L147" s="8">
        <v>1</v>
      </c>
      <c r="M147" s="8"/>
      <c r="N147" s="8"/>
      <c r="O147" s="8">
        <v>1</v>
      </c>
      <c r="P147" s="8" t="s">
        <v>571</v>
      </c>
    </row>
    <row r="148" spans="1:16" x14ac:dyDescent="0.2">
      <c r="A148" s="8" t="s">
        <v>352</v>
      </c>
      <c r="B148" s="18">
        <f t="shared" si="20"/>
        <v>381</v>
      </c>
      <c r="C148" s="18">
        <f t="shared" si="21"/>
        <v>139</v>
      </c>
      <c r="D148" s="18">
        <f t="shared" si="22"/>
        <v>213</v>
      </c>
      <c r="E148" s="18">
        <f t="shared" si="23"/>
        <v>29</v>
      </c>
      <c r="F148" s="18">
        <f t="shared" si="24"/>
        <v>0</v>
      </c>
      <c r="G148" s="18">
        <f t="shared" si="25"/>
        <v>307</v>
      </c>
      <c r="H148" s="13">
        <f t="shared" si="26"/>
        <v>0.40288713910761154</v>
      </c>
      <c r="I148" s="19">
        <f t="shared" si="27"/>
        <v>0.10000000000000142</v>
      </c>
      <c r="J148" s="14">
        <f t="shared" si="28"/>
        <v>2.1522309711286394E-2</v>
      </c>
      <c r="K148" s="18">
        <f t="shared" si="29"/>
        <v>0</v>
      </c>
      <c r="L148" s="8"/>
      <c r="M148" s="8"/>
      <c r="N148" s="8"/>
      <c r="O148" s="8"/>
      <c r="P148" s="8" t="s">
        <v>571</v>
      </c>
    </row>
    <row r="149" spans="1:16" x14ac:dyDescent="0.2">
      <c r="A149" s="8" t="s">
        <v>298</v>
      </c>
      <c r="B149" s="18">
        <f t="shared" si="20"/>
        <v>96</v>
      </c>
      <c r="C149" s="18">
        <f t="shared" si="21"/>
        <v>28</v>
      </c>
      <c r="D149" s="18">
        <f t="shared" si="22"/>
        <v>51</v>
      </c>
      <c r="E149" s="18">
        <f t="shared" si="23"/>
        <v>17</v>
      </c>
      <c r="F149" s="18">
        <f t="shared" si="24"/>
        <v>0</v>
      </c>
      <c r="G149" s="18">
        <f t="shared" si="25"/>
        <v>73</v>
      </c>
      <c r="H149" s="13">
        <f t="shared" si="26"/>
        <v>0.38020833333333331</v>
      </c>
      <c r="I149" s="19">
        <f t="shared" si="27"/>
        <v>9.9999999999980105E-3</v>
      </c>
      <c r="J149" s="14">
        <f t="shared" si="28"/>
        <v>8.5416666666649661E-3</v>
      </c>
      <c r="K149" s="18">
        <f t="shared" si="29"/>
        <v>0</v>
      </c>
      <c r="L149" s="8"/>
      <c r="M149" s="8">
        <v>1</v>
      </c>
      <c r="N149" s="8"/>
      <c r="O149" s="8"/>
      <c r="P149" s="8" t="s">
        <v>571</v>
      </c>
    </row>
    <row r="150" spans="1:16" x14ac:dyDescent="0.2">
      <c r="A150" s="8" t="s">
        <v>440</v>
      </c>
      <c r="B150" s="18">
        <f t="shared" si="20"/>
        <v>150</v>
      </c>
      <c r="C150" s="18">
        <f t="shared" si="21"/>
        <v>61</v>
      </c>
      <c r="D150" s="18">
        <f t="shared" si="22"/>
        <v>65</v>
      </c>
      <c r="E150" s="18">
        <f t="shared" si="23"/>
        <v>20</v>
      </c>
      <c r="F150" s="18">
        <f t="shared" si="24"/>
        <v>4</v>
      </c>
      <c r="G150" s="18">
        <f t="shared" si="25"/>
        <v>146</v>
      </c>
      <c r="H150" s="13">
        <f t="shared" si="26"/>
        <v>0.48666666666666669</v>
      </c>
      <c r="I150" s="19">
        <f t="shared" si="27"/>
        <v>9.9219512195247717E-3</v>
      </c>
      <c r="J150" s="14">
        <f t="shared" si="28"/>
        <v>5.4240000000068756E-3</v>
      </c>
      <c r="K150" s="18">
        <f t="shared" si="29"/>
        <v>0</v>
      </c>
      <c r="L150" s="8"/>
      <c r="M150" s="8"/>
      <c r="N150" s="8"/>
      <c r="O150" s="8"/>
      <c r="P150" s="8" t="s">
        <v>571</v>
      </c>
    </row>
    <row r="151" spans="1:16" x14ac:dyDescent="0.2">
      <c r="A151" s="8" t="s">
        <v>158</v>
      </c>
      <c r="B151" s="18">
        <f t="shared" si="20"/>
        <v>443</v>
      </c>
      <c r="C151" s="18">
        <f t="shared" si="21"/>
        <v>165</v>
      </c>
      <c r="D151" s="18">
        <f t="shared" si="22"/>
        <v>196</v>
      </c>
      <c r="E151" s="18">
        <f t="shared" si="23"/>
        <v>82</v>
      </c>
      <c r="F151" s="18">
        <f t="shared" si="24"/>
        <v>0</v>
      </c>
      <c r="G151" s="18">
        <f t="shared" si="25"/>
        <v>412</v>
      </c>
      <c r="H151" s="13">
        <f t="shared" si="26"/>
        <v>0.4650112866817156</v>
      </c>
      <c r="I151" s="19">
        <f t="shared" si="27"/>
        <v>-1.645238095238799E-2</v>
      </c>
      <c r="J151" s="14">
        <f t="shared" si="28"/>
        <v>-3.0453617112772349E-3</v>
      </c>
      <c r="K151" s="18">
        <f t="shared" si="29"/>
        <v>0</v>
      </c>
      <c r="L151" s="8"/>
      <c r="M151" s="8">
        <v>1</v>
      </c>
      <c r="N151" s="8"/>
      <c r="O151" s="8">
        <v>1</v>
      </c>
      <c r="P151" s="8" t="s">
        <v>571</v>
      </c>
    </row>
    <row r="152" spans="1:16" x14ac:dyDescent="0.2">
      <c r="A152" s="8" t="s">
        <v>414</v>
      </c>
      <c r="B152" s="18">
        <f t="shared" si="20"/>
        <v>67</v>
      </c>
      <c r="C152" s="18">
        <f t="shared" si="21"/>
        <v>23</v>
      </c>
      <c r="D152" s="18">
        <f t="shared" si="22"/>
        <v>37</v>
      </c>
      <c r="E152" s="18">
        <f t="shared" si="23"/>
        <v>7</v>
      </c>
      <c r="F152" s="18">
        <f t="shared" si="24"/>
        <v>0</v>
      </c>
      <c r="G152" s="18">
        <f t="shared" si="25"/>
        <v>53</v>
      </c>
      <c r="H152" s="13">
        <f t="shared" si="26"/>
        <v>0.39552238805970147</v>
      </c>
      <c r="I152" s="19">
        <f t="shared" si="27"/>
        <v>-0.52023809523809916</v>
      </c>
      <c r="J152" s="14">
        <f t="shared" si="28"/>
        <v>-0.63670931058991243</v>
      </c>
      <c r="K152" s="18">
        <f t="shared" si="29"/>
        <v>0</v>
      </c>
      <c r="L152" s="8"/>
      <c r="M152" s="8"/>
      <c r="N152" s="8"/>
      <c r="O152" s="8"/>
      <c r="P152" s="8" t="s">
        <v>572</v>
      </c>
    </row>
    <row r="153" spans="1:16" x14ac:dyDescent="0.2">
      <c r="A153" s="8" t="s">
        <v>66</v>
      </c>
      <c r="B153" s="18">
        <f t="shared" si="20"/>
        <v>10</v>
      </c>
      <c r="C153" s="18">
        <f t="shared" si="21"/>
        <v>3</v>
      </c>
      <c r="D153" s="18">
        <f t="shared" si="22"/>
        <v>7</v>
      </c>
      <c r="E153" s="18">
        <f t="shared" si="23"/>
        <v>0</v>
      </c>
      <c r="F153" s="18">
        <f t="shared" si="24"/>
        <v>0</v>
      </c>
      <c r="G153" s="18">
        <f t="shared" si="25"/>
        <v>6</v>
      </c>
      <c r="H153" s="13">
        <f t="shared" si="26"/>
        <v>0.3</v>
      </c>
      <c r="I153" s="19">
        <f t="shared" si="27"/>
        <v>-0.75</v>
      </c>
      <c r="J153" s="14">
        <f t="shared" si="28"/>
        <v>-6.1499999999999995</v>
      </c>
      <c r="K153" s="18">
        <f t="shared" si="29"/>
        <v>0</v>
      </c>
      <c r="L153" s="8"/>
      <c r="M153" s="8"/>
      <c r="N153" s="8">
        <v>1</v>
      </c>
      <c r="O153" s="8">
        <v>1</v>
      </c>
      <c r="P153" s="8" t="s">
        <v>571</v>
      </c>
    </row>
    <row r="154" spans="1:16" x14ac:dyDescent="0.2">
      <c r="A154" s="8" t="s">
        <v>370</v>
      </c>
      <c r="B154" s="18">
        <f t="shared" si="20"/>
        <v>258</v>
      </c>
      <c r="C154" s="18">
        <f t="shared" si="21"/>
        <v>120</v>
      </c>
      <c r="D154" s="18">
        <f t="shared" si="22"/>
        <v>103</v>
      </c>
      <c r="E154" s="18">
        <f t="shared" si="23"/>
        <v>35</v>
      </c>
      <c r="F154" s="18">
        <f t="shared" si="24"/>
        <v>0</v>
      </c>
      <c r="G154" s="18">
        <f t="shared" si="25"/>
        <v>275</v>
      </c>
      <c r="H154" s="13">
        <f t="shared" si="26"/>
        <v>0.53294573643410847</v>
      </c>
      <c r="I154" s="19">
        <f t="shared" si="27"/>
        <v>-0.90750000000000242</v>
      </c>
      <c r="J154" s="14">
        <f t="shared" si="28"/>
        <v>-0.28843023255814032</v>
      </c>
      <c r="K154" s="18">
        <f t="shared" si="29"/>
        <v>0</v>
      </c>
      <c r="L154" s="8"/>
      <c r="M154" s="8">
        <v>1</v>
      </c>
      <c r="N154" s="8"/>
      <c r="O154" s="8"/>
      <c r="P154" s="8" t="s">
        <v>571</v>
      </c>
    </row>
    <row r="155" spans="1:16" x14ac:dyDescent="0.2">
      <c r="A155" s="8" t="s">
        <v>337</v>
      </c>
      <c r="B155" s="18">
        <f t="shared" si="20"/>
        <v>1</v>
      </c>
      <c r="C155" s="18">
        <f t="shared" si="21"/>
        <v>0</v>
      </c>
      <c r="D155" s="18">
        <f t="shared" si="22"/>
        <v>1</v>
      </c>
      <c r="E155" s="18">
        <f t="shared" si="23"/>
        <v>0</v>
      </c>
      <c r="F155" s="18">
        <f t="shared" si="24"/>
        <v>0</v>
      </c>
      <c r="G155" s="18">
        <f t="shared" si="25"/>
        <v>0</v>
      </c>
      <c r="H155" s="13">
        <f t="shared" si="26"/>
        <v>0</v>
      </c>
      <c r="I155" s="19">
        <f t="shared" si="27"/>
        <v>-0.91874999999999996</v>
      </c>
      <c r="J155" s="14">
        <f t="shared" si="28"/>
        <v>-75.337499999999991</v>
      </c>
      <c r="K155" s="18">
        <f t="shared" si="29"/>
        <v>0</v>
      </c>
      <c r="L155" s="8"/>
      <c r="M155" s="8"/>
      <c r="N155" s="8">
        <v>1</v>
      </c>
      <c r="O155" s="8"/>
      <c r="P155" s="8" t="s">
        <v>571</v>
      </c>
    </row>
    <row r="156" spans="1:16" x14ac:dyDescent="0.2">
      <c r="A156" s="8" t="s">
        <v>434</v>
      </c>
      <c r="B156" s="18">
        <f t="shared" si="20"/>
        <v>1</v>
      </c>
      <c r="C156" s="18">
        <f t="shared" si="21"/>
        <v>0</v>
      </c>
      <c r="D156" s="18">
        <f t="shared" si="22"/>
        <v>1</v>
      </c>
      <c r="E156" s="18">
        <f t="shared" si="23"/>
        <v>0</v>
      </c>
      <c r="F156" s="18">
        <f t="shared" si="24"/>
        <v>0</v>
      </c>
      <c r="G156" s="18">
        <f t="shared" si="25"/>
        <v>0</v>
      </c>
      <c r="H156" s="13">
        <f t="shared" si="26"/>
        <v>0</v>
      </c>
      <c r="I156" s="19">
        <f t="shared" si="27"/>
        <v>-0.93229166666666674</v>
      </c>
      <c r="J156" s="14">
        <f t="shared" si="28"/>
        <v>-76.447916666666671</v>
      </c>
      <c r="K156" s="18">
        <f t="shared" si="29"/>
        <v>0</v>
      </c>
      <c r="L156" s="8">
        <v>1</v>
      </c>
      <c r="M156" s="8"/>
      <c r="N156" s="8"/>
      <c r="O156" s="8">
        <v>1</v>
      </c>
      <c r="P156" s="8" t="s">
        <v>571</v>
      </c>
    </row>
    <row r="157" spans="1:16" x14ac:dyDescent="0.2">
      <c r="A157" s="8" t="s">
        <v>485</v>
      </c>
      <c r="B157" s="18">
        <f t="shared" si="20"/>
        <v>950</v>
      </c>
      <c r="C157" s="18">
        <f t="shared" si="21"/>
        <v>488</v>
      </c>
      <c r="D157" s="18">
        <f t="shared" si="22"/>
        <v>332</v>
      </c>
      <c r="E157" s="18">
        <f t="shared" si="23"/>
        <v>28</v>
      </c>
      <c r="F157" s="18">
        <f t="shared" si="24"/>
        <v>102</v>
      </c>
      <c r="G157" s="18">
        <f t="shared" si="25"/>
        <v>1106</v>
      </c>
      <c r="H157" s="13">
        <f t="shared" si="26"/>
        <v>0.58210526315789479</v>
      </c>
      <c r="I157" s="19">
        <f t="shared" si="27"/>
        <v>-0.95859060258253237</v>
      </c>
      <c r="J157" s="14">
        <f t="shared" si="28"/>
        <v>-8.2741504643965944E-2</v>
      </c>
      <c r="K157" s="18">
        <f t="shared" si="29"/>
        <v>1</v>
      </c>
      <c r="L157" s="8"/>
      <c r="M157" s="8">
        <v>1</v>
      </c>
      <c r="N157" s="8"/>
      <c r="O157" s="8"/>
      <c r="P157" s="8" t="s">
        <v>571</v>
      </c>
    </row>
    <row r="158" spans="1:16" x14ac:dyDescent="0.2">
      <c r="A158" s="8" t="s">
        <v>324</v>
      </c>
      <c r="B158" s="18">
        <f t="shared" si="20"/>
        <v>6</v>
      </c>
      <c r="C158" s="18">
        <f t="shared" si="21"/>
        <v>1</v>
      </c>
      <c r="D158" s="18">
        <f t="shared" si="22"/>
        <v>3</v>
      </c>
      <c r="E158" s="18">
        <f t="shared" si="23"/>
        <v>2</v>
      </c>
      <c r="F158" s="18">
        <f t="shared" si="24"/>
        <v>0</v>
      </c>
      <c r="G158" s="18">
        <f t="shared" si="25"/>
        <v>4</v>
      </c>
      <c r="H158" s="13">
        <f t="shared" si="26"/>
        <v>0.33333333333333331</v>
      </c>
      <c r="I158" s="19">
        <f t="shared" si="27"/>
        <v>-1.0737499999999995</v>
      </c>
      <c r="J158" s="14">
        <f t="shared" si="28"/>
        <v>-14.674583333333326</v>
      </c>
      <c r="K158" s="18">
        <f t="shared" si="29"/>
        <v>0</v>
      </c>
      <c r="L158" s="8"/>
      <c r="M158" s="8"/>
      <c r="N158" s="8"/>
      <c r="O158" s="8"/>
      <c r="P158" s="8" t="s">
        <v>571</v>
      </c>
    </row>
    <row r="159" spans="1:16" x14ac:dyDescent="0.2">
      <c r="A159" s="8" t="s">
        <v>89</v>
      </c>
      <c r="B159" s="18">
        <f t="shared" si="20"/>
        <v>11</v>
      </c>
      <c r="C159" s="18">
        <f t="shared" si="21"/>
        <v>2</v>
      </c>
      <c r="D159" s="18">
        <f t="shared" si="22"/>
        <v>7</v>
      </c>
      <c r="E159" s="18">
        <f t="shared" si="23"/>
        <v>2</v>
      </c>
      <c r="F159" s="18">
        <f t="shared" si="24"/>
        <v>0</v>
      </c>
      <c r="G159" s="18">
        <f t="shared" si="25"/>
        <v>6</v>
      </c>
      <c r="H159" s="13">
        <f t="shared" si="26"/>
        <v>0.27272727272727271</v>
      </c>
      <c r="I159" s="19">
        <f t="shared" si="27"/>
        <v>-1.3480000000000008</v>
      </c>
      <c r="J159" s="14">
        <f t="shared" si="28"/>
        <v>-10.048727272727279</v>
      </c>
      <c r="K159" s="18">
        <f t="shared" si="29"/>
        <v>0</v>
      </c>
      <c r="L159" s="8"/>
      <c r="M159" s="8">
        <v>1</v>
      </c>
      <c r="N159" s="8"/>
      <c r="O159" s="8">
        <v>1</v>
      </c>
      <c r="P159" s="8" t="s">
        <v>571</v>
      </c>
    </row>
    <row r="160" spans="1:16" x14ac:dyDescent="0.2">
      <c r="A160" s="8" t="s">
        <v>290</v>
      </c>
      <c r="B160" s="18">
        <f t="shared" si="20"/>
        <v>56</v>
      </c>
      <c r="C160" s="18">
        <f t="shared" si="21"/>
        <v>28</v>
      </c>
      <c r="D160" s="18">
        <f t="shared" si="22"/>
        <v>18</v>
      </c>
      <c r="E160" s="18">
        <f t="shared" si="23"/>
        <v>10</v>
      </c>
      <c r="F160" s="18">
        <f t="shared" si="24"/>
        <v>0</v>
      </c>
      <c r="G160" s="18">
        <f t="shared" si="25"/>
        <v>66</v>
      </c>
      <c r="H160" s="13">
        <f t="shared" si="26"/>
        <v>0.5892857142857143</v>
      </c>
      <c r="I160" s="19">
        <f t="shared" si="27"/>
        <v>-1.375</v>
      </c>
      <c r="J160" s="14">
        <f t="shared" si="28"/>
        <v>-2.0133928571428572</v>
      </c>
      <c r="K160" s="18">
        <f t="shared" si="29"/>
        <v>0</v>
      </c>
      <c r="L160" s="8"/>
      <c r="M160" s="8">
        <v>1</v>
      </c>
      <c r="N160" s="8"/>
      <c r="O160" s="8"/>
      <c r="P160" s="8" t="s">
        <v>571</v>
      </c>
    </row>
    <row r="161" spans="1:16" x14ac:dyDescent="0.2">
      <c r="A161" s="8" t="s">
        <v>133</v>
      </c>
      <c r="B161" s="18">
        <f t="shared" si="20"/>
        <v>69</v>
      </c>
      <c r="C161" s="18">
        <f t="shared" si="21"/>
        <v>22</v>
      </c>
      <c r="D161" s="18">
        <f t="shared" si="22"/>
        <v>35</v>
      </c>
      <c r="E161" s="18">
        <f t="shared" si="23"/>
        <v>12</v>
      </c>
      <c r="F161" s="18">
        <f t="shared" si="24"/>
        <v>0</v>
      </c>
      <c r="G161" s="18">
        <f t="shared" si="25"/>
        <v>56</v>
      </c>
      <c r="H161" s="13">
        <f t="shared" si="26"/>
        <v>0.40579710144927539</v>
      </c>
      <c r="I161" s="19">
        <f t="shared" si="27"/>
        <v>-1.4218749999999964</v>
      </c>
      <c r="J161" s="14">
        <f t="shared" si="28"/>
        <v>-1.6897644927536191</v>
      </c>
      <c r="K161" s="18">
        <f t="shared" si="29"/>
        <v>0</v>
      </c>
      <c r="L161" s="8"/>
      <c r="M161" s="8"/>
      <c r="N161" s="8"/>
      <c r="O161" s="8"/>
      <c r="P161" s="8" t="s">
        <v>572</v>
      </c>
    </row>
    <row r="162" spans="1:16" x14ac:dyDescent="0.2">
      <c r="A162" s="8" t="s">
        <v>378</v>
      </c>
      <c r="B162" s="18">
        <f t="shared" si="20"/>
        <v>24</v>
      </c>
      <c r="C162" s="18">
        <f t="shared" si="21"/>
        <v>10</v>
      </c>
      <c r="D162" s="18">
        <f t="shared" si="22"/>
        <v>13</v>
      </c>
      <c r="E162" s="18">
        <f t="shared" si="23"/>
        <v>1</v>
      </c>
      <c r="F162" s="18">
        <f t="shared" si="24"/>
        <v>0</v>
      </c>
      <c r="G162" s="18">
        <f t="shared" si="25"/>
        <v>21</v>
      </c>
      <c r="H162" s="13">
        <f t="shared" si="26"/>
        <v>0.4375</v>
      </c>
      <c r="I162" s="19">
        <f t="shared" si="27"/>
        <v>-1.4400000000000013</v>
      </c>
      <c r="J162" s="14">
        <f t="shared" si="28"/>
        <v>-4.9200000000000044</v>
      </c>
      <c r="K162" s="18">
        <f t="shared" si="29"/>
        <v>0</v>
      </c>
      <c r="L162" s="8"/>
      <c r="M162" s="8">
        <v>1</v>
      </c>
      <c r="N162" s="8"/>
      <c r="O162" s="8"/>
      <c r="P162" s="8" t="s">
        <v>571</v>
      </c>
    </row>
    <row r="163" spans="1:16" x14ac:dyDescent="0.2">
      <c r="A163" s="8" t="s">
        <v>483</v>
      </c>
      <c r="B163" s="18">
        <f t="shared" si="20"/>
        <v>9</v>
      </c>
      <c r="C163" s="18">
        <f t="shared" si="21"/>
        <v>3</v>
      </c>
      <c r="D163" s="18">
        <f t="shared" si="22"/>
        <v>3</v>
      </c>
      <c r="E163" s="18">
        <f t="shared" si="23"/>
        <v>3</v>
      </c>
      <c r="F163" s="18">
        <f t="shared" si="24"/>
        <v>0</v>
      </c>
      <c r="G163" s="18">
        <f t="shared" si="25"/>
        <v>9</v>
      </c>
      <c r="H163" s="13">
        <f t="shared" si="26"/>
        <v>0.5</v>
      </c>
      <c r="I163" s="19">
        <f t="shared" si="27"/>
        <v>-1.5255878048780485</v>
      </c>
      <c r="J163" s="14">
        <f t="shared" si="28"/>
        <v>-13.899799999999997</v>
      </c>
      <c r="K163" s="18">
        <f t="shared" si="29"/>
        <v>0</v>
      </c>
      <c r="L163" s="8">
        <v>1</v>
      </c>
      <c r="M163" s="8"/>
      <c r="N163" s="8"/>
      <c r="O163" s="8"/>
      <c r="P163" s="8" t="s">
        <v>572</v>
      </c>
    </row>
    <row r="164" spans="1:16" x14ac:dyDescent="0.2">
      <c r="A164" s="8" t="s">
        <v>335</v>
      </c>
      <c r="B164" s="18">
        <f t="shared" si="20"/>
        <v>490</v>
      </c>
      <c r="C164" s="18">
        <f t="shared" si="21"/>
        <v>176</v>
      </c>
      <c r="D164" s="18">
        <f t="shared" si="22"/>
        <v>252</v>
      </c>
      <c r="E164" s="18">
        <f t="shared" si="23"/>
        <v>62</v>
      </c>
      <c r="F164" s="18">
        <f t="shared" si="24"/>
        <v>0</v>
      </c>
      <c r="G164" s="18">
        <f t="shared" si="25"/>
        <v>414</v>
      </c>
      <c r="H164" s="13">
        <f t="shared" si="26"/>
        <v>0.42244897959183675</v>
      </c>
      <c r="I164" s="19">
        <f t="shared" si="27"/>
        <v>-1.5262499999999832</v>
      </c>
      <c r="J164" s="14">
        <f t="shared" si="28"/>
        <v>-0.25541326530611963</v>
      </c>
      <c r="K164" s="18">
        <f t="shared" si="29"/>
        <v>0</v>
      </c>
      <c r="L164" s="8"/>
      <c r="M164" s="8"/>
      <c r="N164" s="8"/>
      <c r="O164" s="8"/>
      <c r="P164" s="8" t="s">
        <v>571</v>
      </c>
    </row>
    <row r="165" spans="1:16" x14ac:dyDescent="0.2">
      <c r="A165" s="8" t="s">
        <v>422</v>
      </c>
      <c r="B165" s="18">
        <f t="shared" si="20"/>
        <v>505</v>
      </c>
      <c r="C165" s="18">
        <f t="shared" si="21"/>
        <v>208</v>
      </c>
      <c r="D165" s="18">
        <f t="shared" si="22"/>
        <v>243</v>
      </c>
      <c r="E165" s="18">
        <f t="shared" si="23"/>
        <v>49</v>
      </c>
      <c r="F165" s="18">
        <f t="shared" si="24"/>
        <v>5</v>
      </c>
      <c r="G165" s="18">
        <f t="shared" si="25"/>
        <v>470</v>
      </c>
      <c r="H165" s="13">
        <f t="shared" si="26"/>
        <v>0.46534653465346537</v>
      </c>
      <c r="I165" s="19">
        <f t="shared" si="27"/>
        <v>-1.5835285714285696</v>
      </c>
      <c r="J165" s="14">
        <f t="shared" si="28"/>
        <v>-0.25712741159830238</v>
      </c>
      <c r="K165" s="18">
        <f t="shared" si="29"/>
        <v>0</v>
      </c>
      <c r="L165" s="8"/>
      <c r="M165" s="8"/>
      <c r="N165" s="8">
        <v>1</v>
      </c>
      <c r="O165" s="8"/>
      <c r="P165" s="8" t="s">
        <v>571</v>
      </c>
    </row>
    <row r="166" spans="1:16" x14ac:dyDescent="0.2">
      <c r="A166" s="8" t="s">
        <v>172</v>
      </c>
      <c r="B166" s="18">
        <f t="shared" si="20"/>
        <v>70</v>
      </c>
      <c r="C166" s="18">
        <f t="shared" si="21"/>
        <v>13</v>
      </c>
      <c r="D166" s="18">
        <f t="shared" si="22"/>
        <v>40</v>
      </c>
      <c r="E166" s="18">
        <f t="shared" si="23"/>
        <v>17</v>
      </c>
      <c r="F166" s="18">
        <f t="shared" si="24"/>
        <v>0</v>
      </c>
      <c r="G166" s="18">
        <f t="shared" si="25"/>
        <v>43</v>
      </c>
      <c r="H166" s="13">
        <f t="shared" si="26"/>
        <v>0.30714285714285716</v>
      </c>
      <c r="I166" s="19">
        <f t="shared" si="27"/>
        <v>-1.6500000000000057</v>
      </c>
      <c r="J166" s="14">
        <f t="shared" si="28"/>
        <v>-1.9328571428571495</v>
      </c>
      <c r="K166" s="18">
        <f t="shared" si="29"/>
        <v>0</v>
      </c>
      <c r="L166" s="8">
        <v>1</v>
      </c>
      <c r="M166" s="8"/>
      <c r="N166" s="8"/>
      <c r="O166" s="8"/>
      <c r="P166" s="8" t="s">
        <v>571</v>
      </c>
    </row>
    <row r="167" spans="1:16" x14ac:dyDescent="0.2">
      <c r="A167" s="8" t="s">
        <v>95</v>
      </c>
      <c r="B167" s="18">
        <f t="shared" si="20"/>
        <v>2</v>
      </c>
      <c r="C167" s="18">
        <f t="shared" si="21"/>
        <v>0</v>
      </c>
      <c r="D167" s="18">
        <f t="shared" si="22"/>
        <v>2</v>
      </c>
      <c r="E167" s="18">
        <f t="shared" si="23"/>
        <v>0</v>
      </c>
      <c r="F167" s="18">
        <f t="shared" si="24"/>
        <v>0</v>
      </c>
      <c r="G167" s="18">
        <f t="shared" si="25"/>
        <v>0</v>
      </c>
      <c r="H167" s="13">
        <f t="shared" si="26"/>
        <v>0</v>
      </c>
      <c r="I167" s="19">
        <f t="shared" si="27"/>
        <v>-1.675</v>
      </c>
      <c r="J167" s="14">
        <f t="shared" si="28"/>
        <v>-68.674999999999997</v>
      </c>
      <c r="K167" s="18">
        <f t="shared" si="29"/>
        <v>0</v>
      </c>
      <c r="L167" s="8"/>
      <c r="M167" s="8"/>
      <c r="N167" s="8"/>
      <c r="O167" s="8"/>
      <c r="P167" s="8" t="s">
        <v>571</v>
      </c>
    </row>
    <row r="168" spans="1:16" x14ac:dyDescent="0.2">
      <c r="A168" s="8" t="s">
        <v>542</v>
      </c>
      <c r="B168" s="18">
        <f t="shared" si="20"/>
        <v>48</v>
      </c>
      <c r="C168" s="18">
        <f t="shared" si="21"/>
        <v>19</v>
      </c>
      <c r="D168" s="18">
        <f t="shared" si="22"/>
        <v>22</v>
      </c>
      <c r="E168" s="18">
        <f t="shared" si="23"/>
        <v>0</v>
      </c>
      <c r="F168" s="18">
        <f t="shared" si="24"/>
        <v>7</v>
      </c>
      <c r="G168" s="18">
        <f t="shared" si="25"/>
        <v>45</v>
      </c>
      <c r="H168" s="13">
        <f t="shared" si="26"/>
        <v>0.46875</v>
      </c>
      <c r="I168" s="19">
        <f t="shared" si="27"/>
        <v>-1.9048975609756127</v>
      </c>
      <c r="J168" s="14">
        <f t="shared" si="28"/>
        <v>-3.2542000000000049</v>
      </c>
      <c r="K168" s="18">
        <f t="shared" si="29"/>
        <v>0</v>
      </c>
      <c r="L168" s="8"/>
      <c r="M168" s="8"/>
      <c r="N168" s="8"/>
      <c r="O168" s="8"/>
      <c r="P168" s="8" t="s">
        <v>571</v>
      </c>
    </row>
    <row r="169" spans="1:16" x14ac:dyDescent="0.2">
      <c r="A169" s="8" t="s">
        <v>430</v>
      </c>
      <c r="B169" s="18">
        <f t="shared" si="20"/>
        <v>266</v>
      </c>
      <c r="C169" s="18">
        <f t="shared" si="21"/>
        <v>107</v>
      </c>
      <c r="D169" s="18">
        <f t="shared" si="22"/>
        <v>114</v>
      </c>
      <c r="E169" s="18">
        <f t="shared" si="23"/>
        <v>41</v>
      </c>
      <c r="F169" s="18">
        <f t="shared" si="24"/>
        <v>4</v>
      </c>
      <c r="G169" s="18">
        <f t="shared" si="25"/>
        <v>259</v>
      </c>
      <c r="H169" s="13">
        <f t="shared" si="26"/>
        <v>0.48684210526315791</v>
      </c>
      <c r="I169" s="19">
        <f t="shared" si="27"/>
        <v>-1.9125105691056916</v>
      </c>
      <c r="J169" s="14">
        <f t="shared" si="28"/>
        <v>-0.58957092731829597</v>
      </c>
      <c r="K169" s="18">
        <f t="shared" si="29"/>
        <v>0</v>
      </c>
      <c r="L169" s="8"/>
      <c r="M169" s="8"/>
      <c r="N169" s="8"/>
      <c r="O169" s="8"/>
      <c r="P169" s="8" t="s">
        <v>571</v>
      </c>
    </row>
    <row r="170" spans="1:16" x14ac:dyDescent="0.2">
      <c r="A170" s="8" t="s">
        <v>120</v>
      </c>
      <c r="B170" s="18">
        <f t="shared" si="20"/>
        <v>2</v>
      </c>
      <c r="C170" s="18">
        <f t="shared" si="21"/>
        <v>0</v>
      </c>
      <c r="D170" s="18">
        <f t="shared" si="22"/>
        <v>2</v>
      </c>
      <c r="E170" s="18">
        <f t="shared" si="23"/>
        <v>0</v>
      </c>
      <c r="F170" s="18">
        <f t="shared" si="24"/>
        <v>0</v>
      </c>
      <c r="G170" s="18">
        <f t="shared" si="25"/>
        <v>0</v>
      </c>
      <c r="H170" s="13">
        <f t="shared" si="26"/>
        <v>0</v>
      </c>
      <c r="I170" s="19">
        <f t="shared" si="27"/>
        <v>-1.9729166666666667</v>
      </c>
      <c r="J170" s="14">
        <f t="shared" si="28"/>
        <v>-80.889583333333334</v>
      </c>
      <c r="K170" s="18">
        <f t="shared" si="29"/>
        <v>0</v>
      </c>
      <c r="L170" s="8"/>
      <c r="M170" s="8"/>
      <c r="N170" s="8"/>
      <c r="O170" s="8"/>
      <c r="P170" s="8" t="s">
        <v>571</v>
      </c>
    </row>
    <row r="171" spans="1:16" x14ac:dyDescent="0.2">
      <c r="A171" s="8" t="s">
        <v>311</v>
      </c>
      <c r="B171" s="18">
        <f t="shared" si="20"/>
        <v>2</v>
      </c>
      <c r="C171" s="18">
        <f t="shared" si="21"/>
        <v>0</v>
      </c>
      <c r="D171" s="18">
        <f t="shared" si="22"/>
        <v>2</v>
      </c>
      <c r="E171" s="18">
        <f t="shared" si="23"/>
        <v>0</v>
      </c>
      <c r="F171" s="18">
        <f t="shared" si="24"/>
        <v>0</v>
      </c>
      <c r="G171" s="18">
        <f t="shared" si="25"/>
        <v>0</v>
      </c>
      <c r="H171" s="13">
        <f t="shared" si="26"/>
        <v>0</v>
      </c>
      <c r="I171" s="19">
        <f t="shared" si="27"/>
        <v>-2.0162499999999999</v>
      </c>
      <c r="J171" s="14">
        <f t="shared" si="28"/>
        <v>-82.666249999999991</v>
      </c>
      <c r="K171" s="18">
        <f t="shared" si="29"/>
        <v>0</v>
      </c>
      <c r="L171" s="8"/>
      <c r="M171" s="8">
        <v>1</v>
      </c>
      <c r="N171" s="8"/>
      <c r="O171" s="8">
        <v>1</v>
      </c>
      <c r="P171" s="8" t="s">
        <v>571</v>
      </c>
    </row>
    <row r="172" spans="1:16" x14ac:dyDescent="0.2">
      <c r="A172" s="8" t="s">
        <v>295</v>
      </c>
      <c r="B172" s="18">
        <f t="shared" si="20"/>
        <v>512</v>
      </c>
      <c r="C172" s="18">
        <f t="shared" si="21"/>
        <v>221</v>
      </c>
      <c r="D172" s="18">
        <f t="shared" si="22"/>
        <v>224</v>
      </c>
      <c r="E172" s="18">
        <f t="shared" si="23"/>
        <v>67</v>
      </c>
      <c r="F172" s="18">
        <f t="shared" si="24"/>
        <v>0</v>
      </c>
      <c r="G172" s="18">
        <f t="shared" si="25"/>
        <v>509</v>
      </c>
      <c r="H172" s="13">
        <f t="shared" si="26"/>
        <v>0.4970703125</v>
      </c>
      <c r="I172" s="19">
        <f t="shared" si="27"/>
        <v>-2.0412499999999945</v>
      </c>
      <c r="J172" s="14">
        <f t="shared" si="28"/>
        <v>-0.3269189453124991</v>
      </c>
      <c r="K172" s="18">
        <f t="shared" si="29"/>
        <v>0</v>
      </c>
      <c r="L172" s="8"/>
      <c r="M172" s="8"/>
      <c r="N172" s="8"/>
      <c r="O172" s="8"/>
      <c r="P172" s="8" t="s">
        <v>571</v>
      </c>
    </row>
    <row r="173" spans="1:16" x14ac:dyDescent="0.2">
      <c r="A173" s="8" t="s">
        <v>544</v>
      </c>
      <c r="B173" s="18">
        <f t="shared" si="20"/>
        <v>130</v>
      </c>
      <c r="C173" s="18">
        <f t="shared" si="21"/>
        <v>65</v>
      </c>
      <c r="D173" s="18">
        <f t="shared" si="22"/>
        <v>48</v>
      </c>
      <c r="E173" s="18">
        <f t="shared" si="23"/>
        <v>0</v>
      </c>
      <c r="F173" s="18">
        <f t="shared" si="24"/>
        <v>17</v>
      </c>
      <c r="G173" s="18">
        <f t="shared" si="25"/>
        <v>147</v>
      </c>
      <c r="H173" s="13">
        <f t="shared" si="26"/>
        <v>0.56538461538461537</v>
      </c>
      <c r="I173" s="19">
        <f t="shared" si="27"/>
        <v>-2.076628048780492</v>
      </c>
      <c r="J173" s="14">
        <f t="shared" si="28"/>
        <v>-1.3098730769230795</v>
      </c>
      <c r="K173" s="18">
        <f t="shared" si="29"/>
        <v>0</v>
      </c>
      <c r="L173" s="8"/>
      <c r="M173" s="8">
        <v>1</v>
      </c>
      <c r="N173" s="8"/>
      <c r="O173" s="8">
        <v>1</v>
      </c>
      <c r="P173" s="8" t="s">
        <v>571</v>
      </c>
    </row>
    <row r="174" spans="1:16" x14ac:dyDescent="0.2">
      <c r="A174" s="8" t="s">
        <v>410</v>
      </c>
      <c r="B174" s="18">
        <f t="shared" si="20"/>
        <v>11</v>
      </c>
      <c r="C174" s="18">
        <f t="shared" si="21"/>
        <v>4</v>
      </c>
      <c r="D174" s="18">
        <f t="shared" si="22"/>
        <v>6</v>
      </c>
      <c r="E174" s="18">
        <f t="shared" si="23"/>
        <v>1</v>
      </c>
      <c r="F174" s="18">
        <f t="shared" si="24"/>
        <v>0</v>
      </c>
      <c r="G174" s="18">
        <f t="shared" si="25"/>
        <v>9</v>
      </c>
      <c r="H174" s="13">
        <f t="shared" si="26"/>
        <v>0.40909090909090912</v>
      </c>
      <c r="I174" s="19">
        <f t="shared" si="27"/>
        <v>-2.2681250000000013</v>
      </c>
      <c r="J174" s="14">
        <f t="shared" si="28"/>
        <v>-16.907840909090918</v>
      </c>
      <c r="K174" s="18">
        <f t="shared" si="29"/>
        <v>0</v>
      </c>
      <c r="L174" s="8">
        <v>1</v>
      </c>
      <c r="M174" s="8"/>
      <c r="N174" s="8"/>
      <c r="O174" s="8"/>
      <c r="P174" s="8" t="s">
        <v>571</v>
      </c>
    </row>
    <row r="175" spans="1:16" x14ac:dyDescent="0.2">
      <c r="A175" s="8" t="s">
        <v>61</v>
      </c>
      <c r="B175" s="18">
        <f t="shared" si="20"/>
        <v>29</v>
      </c>
      <c r="C175" s="18">
        <f t="shared" si="21"/>
        <v>15</v>
      </c>
      <c r="D175" s="18">
        <f t="shared" si="22"/>
        <v>13</v>
      </c>
      <c r="E175" s="18">
        <f t="shared" si="23"/>
        <v>1</v>
      </c>
      <c r="F175" s="18">
        <f t="shared" si="24"/>
        <v>0</v>
      </c>
      <c r="G175" s="18">
        <f t="shared" si="25"/>
        <v>31</v>
      </c>
      <c r="H175" s="13">
        <f t="shared" si="26"/>
        <v>0.53448275862068961</v>
      </c>
      <c r="I175" s="19">
        <f t="shared" si="27"/>
        <v>-2.3062500000000021</v>
      </c>
      <c r="J175" s="14">
        <f t="shared" si="28"/>
        <v>-6.5211206896551781</v>
      </c>
      <c r="K175" s="18">
        <f t="shared" si="29"/>
        <v>0</v>
      </c>
      <c r="L175" s="8"/>
      <c r="M175" s="8"/>
      <c r="N175" s="8"/>
      <c r="O175" s="8"/>
      <c r="P175" s="8" t="s">
        <v>571</v>
      </c>
    </row>
    <row r="176" spans="1:16" x14ac:dyDescent="0.2">
      <c r="A176" s="8" t="s">
        <v>421</v>
      </c>
      <c r="B176" s="18">
        <f t="shared" si="20"/>
        <v>35</v>
      </c>
      <c r="C176" s="18">
        <f t="shared" si="21"/>
        <v>12</v>
      </c>
      <c r="D176" s="18">
        <f t="shared" si="22"/>
        <v>20</v>
      </c>
      <c r="E176" s="18">
        <f t="shared" si="23"/>
        <v>3</v>
      </c>
      <c r="F176" s="18">
        <f t="shared" si="24"/>
        <v>0</v>
      </c>
      <c r="G176" s="18">
        <f t="shared" si="25"/>
        <v>27</v>
      </c>
      <c r="H176" s="13">
        <f t="shared" si="26"/>
        <v>0.38571428571428573</v>
      </c>
      <c r="I176" s="19">
        <f t="shared" si="27"/>
        <v>-2.5833333333333321</v>
      </c>
      <c r="J176" s="14">
        <f t="shared" si="28"/>
        <v>-6.0523809523809486</v>
      </c>
      <c r="K176" s="18">
        <f t="shared" si="29"/>
        <v>0</v>
      </c>
      <c r="L176" s="8"/>
      <c r="M176" s="8"/>
      <c r="N176" s="8"/>
      <c r="O176" s="8"/>
      <c r="P176" s="8" t="s">
        <v>571</v>
      </c>
    </row>
    <row r="177" spans="1:16" x14ac:dyDescent="0.2">
      <c r="A177" s="8" t="s">
        <v>526</v>
      </c>
      <c r="B177" s="18">
        <f t="shared" si="20"/>
        <v>137</v>
      </c>
      <c r="C177" s="18">
        <f t="shared" si="21"/>
        <v>67</v>
      </c>
      <c r="D177" s="18">
        <f t="shared" si="22"/>
        <v>55</v>
      </c>
      <c r="E177" s="18">
        <f t="shared" si="23"/>
        <v>0</v>
      </c>
      <c r="F177" s="18">
        <f t="shared" si="24"/>
        <v>15</v>
      </c>
      <c r="G177" s="18">
        <f t="shared" si="25"/>
        <v>149</v>
      </c>
      <c r="H177" s="13">
        <f t="shared" si="26"/>
        <v>0.54379562043795615</v>
      </c>
      <c r="I177" s="19">
        <f t="shared" si="27"/>
        <v>-2.6067121951219594</v>
      </c>
      <c r="J177" s="14">
        <f t="shared" si="28"/>
        <v>-1.5602218978102238</v>
      </c>
      <c r="K177" s="18">
        <f t="shared" si="29"/>
        <v>0</v>
      </c>
      <c r="L177" s="8"/>
      <c r="M177" s="8">
        <v>1</v>
      </c>
      <c r="N177" s="8"/>
      <c r="O177" s="8"/>
      <c r="P177" s="8" t="s">
        <v>571</v>
      </c>
    </row>
    <row r="178" spans="1:16" x14ac:dyDescent="0.2">
      <c r="A178" s="8" t="s">
        <v>388</v>
      </c>
      <c r="B178" s="18">
        <f t="shared" si="20"/>
        <v>351</v>
      </c>
      <c r="C178" s="18">
        <f t="shared" si="21"/>
        <v>146</v>
      </c>
      <c r="D178" s="18">
        <f t="shared" si="22"/>
        <v>160</v>
      </c>
      <c r="E178" s="18">
        <f t="shared" si="23"/>
        <v>45</v>
      </c>
      <c r="F178" s="18">
        <f t="shared" si="24"/>
        <v>0</v>
      </c>
      <c r="G178" s="18">
        <f t="shared" si="25"/>
        <v>337</v>
      </c>
      <c r="H178" s="13">
        <f t="shared" si="26"/>
        <v>0.48005698005698005</v>
      </c>
      <c r="I178" s="19">
        <f t="shared" si="27"/>
        <v>-2.6956808943089392</v>
      </c>
      <c r="J178" s="14">
        <f t="shared" si="28"/>
        <v>-0.62976020892687468</v>
      </c>
      <c r="K178" s="18">
        <f t="shared" si="29"/>
        <v>0</v>
      </c>
      <c r="L178" s="8">
        <v>1</v>
      </c>
      <c r="M178" s="8"/>
      <c r="N178" s="8"/>
      <c r="O178" s="8"/>
      <c r="P178" s="8" t="s">
        <v>572</v>
      </c>
    </row>
    <row r="179" spans="1:16" x14ac:dyDescent="0.2">
      <c r="A179" s="8" t="s">
        <v>494</v>
      </c>
      <c r="B179" s="18">
        <f t="shared" si="20"/>
        <v>39</v>
      </c>
      <c r="C179" s="18">
        <f t="shared" si="21"/>
        <v>15</v>
      </c>
      <c r="D179" s="18">
        <f t="shared" si="22"/>
        <v>19</v>
      </c>
      <c r="E179" s="18">
        <f t="shared" si="23"/>
        <v>4</v>
      </c>
      <c r="F179" s="18">
        <f t="shared" si="24"/>
        <v>1</v>
      </c>
      <c r="G179" s="18">
        <f t="shared" si="25"/>
        <v>35</v>
      </c>
      <c r="H179" s="13">
        <f t="shared" si="26"/>
        <v>0.44871794871794873</v>
      </c>
      <c r="I179" s="19">
        <f t="shared" si="27"/>
        <v>-2.787313486370163</v>
      </c>
      <c r="J179" s="14">
        <f t="shared" si="28"/>
        <v>-5.860505279034701</v>
      </c>
      <c r="K179" s="18">
        <f t="shared" si="29"/>
        <v>0</v>
      </c>
      <c r="L179" s="8"/>
      <c r="M179" s="8"/>
      <c r="N179" s="8"/>
      <c r="O179" s="8"/>
      <c r="P179" s="8" t="s">
        <v>572</v>
      </c>
    </row>
    <row r="180" spans="1:16" x14ac:dyDescent="0.2">
      <c r="A180" s="8" t="s">
        <v>531</v>
      </c>
      <c r="B180" s="18">
        <f t="shared" si="20"/>
        <v>196</v>
      </c>
      <c r="C180" s="18">
        <f t="shared" si="21"/>
        <v>97</v>
      </c>
      <c r="D180" s="18">
        <f t="shared" si="22"/>
        <v>79</v>
      </c>
      <c r="E180" s="18">
        <f t="shared" si="23"/>
        <v>0</v>
      </c>
      <c r="F180" s="18">
        <f t="shared" si="24"/>
        <v>20</v>
      </c>
      <c r="G180" s="18">
        <f t="shared" si="25"/>
        <v>214</v>
      </c>
      <c r="H180" s="13">
        <f t="shared" si="26"/>
        <v>0.54591836734693877</v>
      </c>
      <c r="I180" s="19">
        <f t="shared" si="27"/>
        <v>-2.81491707317074</v>
      </c>
      <c r="J180" s="14">
        <f t="shared" si="28"/>
        <v>-1.1776693877551054</v>
      </c>
      <c r="K180" s="18">
        <f t="shared" si="29"/>
        <v>0</v>
      </c>
      <c r="L180" s="8"/>
      <c r="M180" s="8"/>
      <c r="N180" s="8"/>
      <c r="O180" s="8"/>
      <c r="P180" s="8" t="s">
        <v>571</v>
      </c>
    </row>
    <row r="181" spans="1:16" x14ac:dyDescent="0.2">
      <c r="A181" s="8" t="s">
        <v>331</v>
      </c>
      <c r="B181" s="18">
        <f t="shared" si="20"/>
        <v>11</v>
      </c>
      <c r="C181" s="18">
        <f t="shared" si="21"/>
        <v>3</v>
      </c>
      <c r="D181" s="18">
        <f t="shared" si="22"/>
        <v>8</v>
      </c>
      <c r="E181" s="18">
        <f t="shared" si="23"/>
        <v>0</v>
      </c>
      <c r="F181" s="18">
        <f t="shared" si="24"/>
        <v>0</v>
      </c>
      <c r="G181" s="18">
        <f t="shared" si="25"/>
        <v>6</v>
      </c>
      <c r="H181" s="13">
        <f t="shared" si="26"/>
        <v>0.27272727272727271</v>
      </c>
      <c r="I181" s="19">
        <f t="shared" si="27"/>
        <v>-2.8549999999999986</v>
      </c>
      <c r="J181" s="14">
        <f t="shared" si="28"/>
        <v>-21.282727272727261</v>
      </c>
      <c r="K181" s="18">
        <f t="shared" si="29"/>
        <v>0</v>
      </c>
      <c r="L181" s="8"/>
      <c r="M181" s="8">
        <v>1</v>
      </c>
      <c r="N181" s="8"/>
      <c r="O181" s="8"/>
      <c r="P181" s="8" t="s">
        <v>571</v>
      </c>
    </row>
    <row r="182" spans="1:16" x14ac:dyDescent="0.2">
      <c r="A182" s="8" t="s">
        <v>525</v>
      </c>
      <c r="B182" s="18">
        <f t="shared" si="20"/>
        <v>417</v>
      </c>
      <c r="C182" s="18">
        <f t="shared" si="21"/>
        <v>204</v>
      </c>
      <c r="D182" s="18">
        <f t="shared" si="22"/>
        <v>176</v>
      </c>
      <c r="E182" s="18">
        <f t="shared" si="23"/>
        <v>0</v>
      </c>
      <c r="F182" s="18">
        <f t="shared" si="24"/>
        <v>37</v>
      </c>
      <c r="G182" s="18">
        <f t="shared" si="25"/>
        <v>445</v>
      </c>
      <c r="H182" s="13">
        <f t="shared" si="26"/>
        <v>0.53357314148681056</v>
      </c>
      <c r="I182" s="19">
        <f t="shared" si="27"/>
        <v>-2.909823983739841</v>
      </c>
      <c r="J182" s="14">
        <f t="shared" si="28"/>
        <v>-0.57219560351718701</v>
      </c>
      <c r="K182" s="18">
        <f t="shared" si="29"/>
        <v>1</v>
      </c>
      <c r="L182" s="8">
        <v>1</v>
      </c>
      <c r="M182" s="8"/>
      <c r="N182" s="8"/>
      <c r="O182" s="8"/>
      <c r="P182" s="8" t="s">
        <v>572</v>
      </c>
    </row>
    <row r="183" spans="1:16" x14ac:dyDescent="0.2">
      <c r="A183" s="8" t="s">
        <v>507</v>
      </c>
      <c r="B183" s="18">
        <f t="shared" si="20"/>
        <v>82</v>
      </c>
      <c r="C183" s="18">
        <f t="shared" si="21"/>
        <v>43</v>
      </c>
      <c r="D183" s="18">
        <f t="shared" si="22"/>
        <v>29</v>
      </c>
      <c r="E183" s="18">
        <f t="shared" si="23"/>
        <v>0</v>
      </c>
      <c r="F183" s="18">
        <f t="shared" si="24"/>
        <v>10</v>
      </c>
      <c r="G183" s="18">
        <f t="shared" si="25"/>
        <v>96</v>
      </c>
      <c r="H183" s="13">
        <f t="shared" si="26"/>
        <v>0.58536585365853655</v>
      </c>
      <c r="I183" s="19">
        <f t="shared" si="27"/>
        <v>-2.9792000000000058</v>
      </c>
      <c r="J183" s="14">
        <f t="shared" si="28"/>
        <v>-2.9792000000000058</v>
      </c>
      <c r="K183" s="18">
        <f t="shared" si="29"/>
        <v>0</v>
      </c>
      <c r="L183" s="8">
        <v>1</v>
      </c>
      <c r="M183" s="8"/>
      <c r="N183" s="8"/>
      <c r="O183" s="8"/>
      <c r="P183" s="8" t="s">
        <v>571</v>
      </c>
    </row>
    <row r="184" spans="1:16" x14ac:dyDescent="0.2">
      <c r="A184" s="8" t="s">
        <v>359</v>
      </c>
      <c r="B184" s="18">
        <f t="shared" si="20"/>
        <v>580</v>
      </c>
      <c r="C184" s="18">
        <f t="shared" si="21"/>
        <v>256</v>
      </c>
      <c r="D184" s="18">
        <f t="shared" si="22"/>
        <v>246</v>
      </c>
      <c r="E184" s="18">
        <f t="shared" si="23"/>
        <v>78</v>
      </c>
      <c r="F184" s="18">
        <f t="shared" si="24"/>
        <v>0</v>
      </c>
      <c r="G184" s="18">
        <f t="shared" si="25"/>
        <v>590</v>
      </c>
      <c r="H184" s="13">
        <f t="shared" si="26"/>
        <v>0.50862068965517238</v>
      </c>
      <c r="I184" s="19">
        <f t="shared" si="27"/>
        <v>-3.0054166666666546</v>
      </c>
      <c r="J184" s="14">
        <f t="shared" si="28"/>
        <v>-0.4249037356321822</v>
      </c>
      <c r="K184" s="18">
        <f t="shared" si="29"/>
        <v>0</v>
      </c>
      <c r="L184" s="8">
        <v>1</v>
      </c>
      <c r="M184" s="8"/>
      <c r="N184" s="8"/>
      <c r="O184" s="8"/>
      <c r="P184" s="8" t="s">
        <v>571</v>
      </c>
    </row>
    <row r="185" spans="1:16" x14ac:dyDescent="0.2">
      <c r="A185" s="8" t="s">
        <v>221</v>
      </c>
      <c r="B185" s="18">
        <f t="shared" si="20"/>
        <v>307</v>
      </c>
      <c r="C185" s="18">
        <f t="shared" si="21"/>
        <v>88</v>
      </c>
      <c r="D185" s="18">
        <f t="shared" si="22"/>
        <v>153</v>
      </c>
      <c r="E185" s="18">
        <f t="shared" si="23"/>
        <v>66</v>
      </c>
      <c r="F185" s="18">
        <f t="shared" si="24"/>
        <v>0</v>
      </c>
      <c r="G185" s="18">
        <f t="shared" si="25"/>
        <v>242</v>
      </c>
      <c r="H185" s="13">
        <f t="shared" si="26"/>
        <v>0.39413680781758959</v>
      </c>
      <c r="I185" s="19">
        <f t="shared" si="27"/>
        <v>-3.1171052631578959</v>
      </c>
      <c r="J185" s="14">
        <f t="shared" si="28"/>
        <v>-0.83258186182067573</v>
      </c>
      <c r="K185" s="18">
        <f t="shared" si="29"/>
        <v>0</v>
      </c>
      <c r="L185" s="8"/>
      <c r="M185" s="8">
        <v>1</v>
      </c>
      <c r="N185" s="8"/>
      <c r="O185" s="8"/>
      <c r="P185" s="8" t="s">
        <v>571</v>
      </c>
    </row>
    <row r="186" spans="1:16" x14ac:dyDescent="0.2">
      <c r="A186" s="8" t="s">
        <v>321</v>
      </c>
      <c r="B186" s="18">
        <f t="shared" si="20"/>
        <v>18</v>
      </c>
      <c r="C186" s="18">
        <f t="shared" si="21"/>
        <v>4</v>
      </c>
      <c r="D186" s="18">
        <f t="shared" si="22"/>
        <v>9</v>
      </c>
      <c r="E186" s="18">
        <f t="shared" si="23"/>
        <v>5</v>
      </c>
      <c r="F186" s="18">
        <f t="shared" si="24"/>
        <v>0</v>
      </c>
      <c r="G186" s="18">
        <f t="shared" si="25"/>
        <v>13</v>
      </c>
      <c r="H186" s="13">
        <f t="shared" si="26"/>
        <v>0.3611111111111111</v>
      </c>
      <c r="I186" s="19">
        <f t="shared" si="27"/>
        <v>-3.3912499999999994</v>
      </c>
      <c r="J186" s="14">
        <f t="shared" si="28"/>
        <v>-15.449027777777776</v>
      </c>
      <c r="K186" s="18">
        <f t="shared" si="29"/>
        <v>0</v>
      </c>
      <c r="L186" s="8">
        <v>1</v>
      </c>
      <c r="M186" s="8"/>
      <c r="N186" s="8"/>
      <c r="O186" s="8"/>
      <c r="P186" s="8" t="s">
        <v>571</v>
      </c>
    </row>
    <row r="187" spans="1:16" x14ac:dyDescent="0.2">
      <c r="A187" s="8" t="s">
        <v>495</v>
      </c>
      <c r="B187" s="18">
        <f t="shared" si="20"/>
        <v>124</v>
      </c>
      <c r="C187" s="18">
        <f t="shared" si="21"/>
        <v>56</v>
      </c>
      <c r="D187" s="18">
        <f t="shared" si="22"/>
        <v>51</v>
      </c>
      <c r="E187" s="18">
        <f t="shared" si="23"/>
        <v>11</v>
      </c>
      <c r="F187" s="18">
        <f t="shared" si="24"/>
        <v>6</v>
      </c>
      <c r="G187" s="18">
        <f t="shared" si="25"/>
        <v>129</v>
      </c>
      <c r="H187" s="13">
        <f t="shared" si="26"/>
        <v>0.52016129032258063</v>
      </c>
      <c r="I187" s="19">
        <f t="shared" si="27"/>
        <v>-3.6834791965566751</v>
      </c>
      <c r="J187" s="14">
        <f t="shared" si="28"/>
        <v>-2.4358491461100593</v>
      </c>
      <c r="K187" s="18">
        <f t="shared" si="29"/>
        <v>0</v>
      </c>
      <c r="L187" s="8"/>
      <c r="M187" s="8"/>
      <c r="N187" s="8"/>
      <c r="O187" s="8"/>
      <c r="P187" s="8" t="s">
        <v>571</v>
      </c>
    </row>
    <row r="188" spans="1:16" x14ac:dyDescent="0.2">
      <c r="A188" s="8" t="s">
        <v>56</v>
      </c>
      <c r="B188" s="18">
        <f t="shared" si="20"/>
        <v>48</v>
      </c>
      <c r="C188" s="18">
        <f t="shared" si="21"/>
        <v>13</v>
      </c>
      <c r="D188" s="18">
        <f t="shared" si="22"/>
        <v>35</v>
      </c>
      <c r="E188" s="18">
        <f t="shared" si="23"/>
        <v>0</v>
      </c>
      <c r="F188" s="18">
        <f t="shared" si="24"/>
        <v>0</v>
      </c>
      <c r="G188" s="18">
        <f t="shared" si="25"/>
        <v>26</v>
      </c>
      <c r="H188" s="13">
        <f t="shared" si="26"/>
        <v>0.27083333333333331</v>
      </c>
      <c r="I188" s="19">
        <f t="shared" si="27"/>
        <v>-3.8000000000000025</v>
      </c>
      <c r="J188" s="14">
        <f t="shared" si="28"/>
        <v>-6.4916666666666707</v>
      </c>
      <c r="K188" s="18">
        <f t="shared" si="29"/>
        <v>0</v>
      </c>
      <c r="L188" s="8"/>
      <c r="M188" s="8"/>
      <c r="N188" s="8"/>
      <c r="O188" s="8"/>
      <c r="P188" s="8" t="s">
        <v>571</v>
      </c>
    </row>
    <row r="189" spans="1:16" x14ac:dyDescent="0.2">
      <c r="A189" s="8" t="s">
        <v>515</v>
      </c>
      <c r="B189" s="18">
        <f t="shared" si="20"/>
        <v>164</v>
      </c>
      <c r="C189" s="18">
        <f t="shared" si="21"/>
        <v>70</v>
      </c>
      <c r="D189" s="18">
        <f t="shared" si="22"/>
        <v>75</v>
      </c>
      <c r="E189" s="18">
        <f t="shared" si="23"/>
        <v>0</v>
      </c>
      <c r="F189" s="18">
        <f t="shared" si="24"/>
        <v>19</v>
      </c>
      <c r="G189" s="18">
        <f t="shared" si="25"/>
        <v>159</v>
      </c>
      <c r="H189" s="13">
        <f t="shared" si="26"/>
        <v>0.4847560975609756</v>
      </c>
      <c r="I189" s="19">
        <f t="shared" si="27"/>
        <v>-3.8584000000000174</v>
      </c>
      <c r="J189" s="14">
        <f t="shared" si="28"/>
        <v>-1.9292000000000087</v>
      </c>
      <c r="K189" s="18">
        <f t="shared" si="29"/>
        <v>0</v>
      </c>
      <c r="L189" s="8"/>
      <c r="M189" s="8">
        <v>1</v>
      </c>
      <c r="N189" s="8"/>
      <c r="O189" s="8"/>
      <c r="P189" s="8" t="s">
        <v>571</v>
      </c>
    </row>
    <row r="190" spans="1:16" x14ac:dyDescent="0.2">
      <c r="A190" s="8" t="s">
        <v>506</v>
      </c>
      <c r="B190" s="18">
        <f t="shared" si="20"/>
        <v>5</v>
      </c>
      <c r="C190" s="18">
        <f t="shared" si="21"/>
        <v>0</v>
      </c>
      <c r="D190" s="18">
        <f t="shared" si="22"/>
        <v>4</v>
      </c>
      <c r="E190" s="18">
        <f t="shared" si="23"/>
        <v>0</v>
      </c>
      <c r="F190" s="18">
        <f t="shared" si="24"/>
        <v>1</v>
      </c>
      <c r="G190" s="18">
        <f t="shared" si="25"/>
        <v>1</v>
      </c>
      <c r="H190" s="13">
        <f t="shared" si="26"/>
        <v>0.1</v>
      </c>
      <c r="I190" s="19">
        <f t="shared" si="27"/>
        <v>-3.8859268292682927</v>
      </c>
      <c r="J190" s="14">
        <f t="shared" si="28"/>
        <v>-63.729199999999999</v>
      </c>
      <c r="K190" s="18">
        <f t="shared" si="29"/>
        <v>0</v>
      </c>
      <c r="L190" s="8"/>
      <c r="M190" s="8"/>
      <c r="N190" s="8"/>
      <c r="O190" s="8"/>
      <c r="P190" s="8" t="s">
        <v>571</v>
      </c>
    </row>
    <row r="191" spans="1:16" x14ac:dyDescent="0.2">
      <c r="A191" s="8" t="s">
        <v>136</v>
      </c>
      <c r="B191" s="18">
        <f t="shared" si="20"/>
        <v>272</v>
      </c>
      <c r="C191" s="18">
        <f t="shared" si="21"/>
        <v>104</v>
      </c>
      <c r="D191" s="18">
        <f t="shared" si="22"/>
        <v>127</v>
      </c>
      <c r="E191" s="18">
        <f t="shared" si="23"/>
        <v>41</v>
      </c>
      <c r="F191" s="18">
        <f t="shared" si="24"/>
        <v>0</v>
      </c>
      <c r="G191" s="18">
        <f t="shared" si="25"/>
        <v>249</v>
      </c>
      <c r="H191" s="13">
        <f t="shared" si="26"/>
        <v>0.4577205882352941</v>
      </c>
      <c r="I191" s="19">
        <f t="shared" si="27"/>
        <v>-3.9880416666666765</v>
      </c>
      <c r="J191" s="14">
        <f t="shared" si="28"/>
        <v>-1.2022772671568658</v>
      </c>
      <c r="K191" s="18">
        <f t="shared" si="29"/>
        <v>0</v>
      </c>
      <c r="L191" s="8"/>
      <c r="M191" s="8">
        <v>1</v>
      </c>
      <c r="N191" s="8"/>
      <c r="O191" s="8"/>
      <c r="P191" s="8" t="s">
        <v>571</v>
      </c>
    </row>
    <row r="192" spans="1:16" x14ac:dyDescent="0.2">
      <c r="A192" s="8" t="s">
        <v>73</v>
      </c>
      <c r="B192" s="18">
        <f t="shared" si="20"/>
        <v>66</v>
      </c>
      <c r="C192" s="18">
        <f t="shared" si="21"/>
        <v>31</v>
      </c>
      <c r="D192" s="18">
        <f t="shared" si="22"/>
        <v>32</v>
      </c>
      <c r="E192" s="18">
        <f t="shared" si="23"/>
        <v>3</v>
      </c>
      <c r="F192" s="18">
        <f t="shared" si="24"/>
        <v>0</v>
      </c>
      <c r="G192" s="18">
        <f t="shared" si="25"/>
        <v>65</v>
      </c>
      <c r="H192" s="13">
        <f t="shared" si="26"/>
        <v>0.49242424242424243</v>
      </c>
      <c r="I192" s="19">
        <f t="shared" si="27"/>
        <v>-3.990000000000002</v>
      </c>
      <c r="J192" s="14">
        <f t="shared" si="28"/>
        <v>-4.9572727272727297</v>
      </c>
      <c r="K192" s="18">
        <f t="shared" si="29"/>
        <v>0</v>
      </c>
      <c r="L192" s="8"/>
      <c r="M192" s="8"/>
      <c r="N192" s="8"/>
      <c r="O192" s="8"/>
      <c r="P192" s="8" t="s">
        <v>571</v>
      </c>
    </row>
    <row r="193" spans="1:16" x14ac:dyDescent="0.2">
      <c r="A193" s="8" t="s">
        <v>558</v>
      </c>
      <c r="B193" s="18">
        <f t="shared" si="20"/>
        <v>51</v>
      </c>
      <c r="C193" s="18">
        <f t="shared" si="21"/>
        <v>17</v>
      </c>
      <c r="D193" s="18">
        <f t="shared" si="22"/>
        <v>25</v>
      </c>
      <c r="E193" s="18">
        <f t="shared" si="23"/>
        <v>0</v>
      </c>
      <c r="F193" s="18">
        <f t="shared" si="24"/>
        <v>9</v>
      </c>
      <c r="G193" s="18">
        <f t="shared" si="25"/>
        <v>43</v>
      </c>
      <c r="H193" s="13">
        <f t="shared" si="26"/>
        <v>0.42156862745098039</v>
      </c>
      <c r="I193" s="19">
        <f t="shared" si="27"/>
        <v>-4.0065756097560978</v>
      </c>
      <c r="J193" s="14">
        <f t="shared" si="28"/>
        <v>-6.4419450980392154</v>
      </c>
      <c r="K193" s="18">
        <f t="shared" si="29"/>
        <v>0</v>
      </c>
      <c r="L193" s="8">
        <v>1</v>
      </c>
      <c r="M193" s="8"/>
      <c r="N193" s="8"/>
      <c r="O193" s="8"/>
      <c r="P193" s="8" t="s">
        <v>571</v>
      </c>
    </row>
    <row r="194" spans="1:16" x14ac:dyDescent="0.2">
      <c r="A194" s="8" t="s">
        <v>256</v>
      </c>
      <c r="B194" s="18">
        <f t="shared" si="20"/>
        <v>41</v>
      </c>
      <c r="C194" s="18">
        <f t="shared" si="21"/>
        <v>18</v>
      </c>
      <c r="D194" s="18">
        <f t="shared" si="22"/>
        <v>14</v>
      </c>
      <c r="E194" s="18">
        <f t="shared" si="23"/>
        <v>9</v>
      </c>
      <c r="F194" s="18">
        <f t="shared" si="24"/>
        <v>0</v>
      </c>
      <c r="G194" s="18">
        <f t="shared" si="25"/>
        <v>45</v>
      </c>
      <c r="H194" s="13">
        <f t="shared" si="26"/>
        <v>0.54878048780487809</v>
      </c>
      <c r="I194" s="19">
        <f t="shared" si="27"/>
        <v>-4.1999999999999957</v>
      </c>
      <c r="J194" s="14">
        <f t="shared" si="28"/>
        <v>-8.3999999999999915</v>
      </c>
      <c r="K194" s="18">
        <f t="shared" si="29"/>
        <v>0</v>
      </c>
      <c r="L194" s="8"/>
      <c r="M194" s="8">
        <v>1</v>
      </c>
      <c r="N194" s="8"/>
      <c r="O194" s="8"/>
      <c r="P194" s="8" t="s">
        <v>571</v>
      </c>
    </row>
    <row r="195" spans="1:16" x14ac:dyDescent="0.2">
      <c r="A195" s="8" t="s">
        <v>117</v>
      </c>
      <c r="B195" s="18">
        <f t="shared" ref="B195:B258" si="30">SUMIF(Coaches,A195,GP)</f>
        <v>48</v>
      </c>
      <c r="C195" s="18">
        <f t="shared" ref="C195:C258" si="31">SUMIF(Coaches,A195,Wins)</f>
        <v>19</v>
      </c>
      <c r="D195" s="18">
        <f t="shared" ref="D195:D258" si="32">SUMIF(Coaches,A195,Losses)</f>
        <v>22</v>
      </c>
      <c r="E195" s="18">
        <f t="shared" ref="E195:E258" si="33">SUMIF(Coaches,A195,Ties)</f>
        <v>7</v>
      </c>
      <c r="F195" s="18">
        <f t="shared" ref="F195:F258" si="34">SUMIF(Coaches,A195,OTL)</f>
        <v>0</v>
      </c>
      <c r="G195" s="18">
        <f t="shared" ref="G195:G258" si="35">C195*2+F195+E195</f>
        <v>45</v>
      </c>
      <c r="H195" s="13">
        <f t="shared" ref="H195:H258" si="36">G195/2/B195</f>
        <v>0.46875</v>
      </c>
      <c r="I195" s="19">
        <f t="shared" ref="I195:I258" si="37">SUMIF(Coaches,A195,XPts)</f>
        <v>-4.4181818181818215</v>
      </c>
      <c r="J195" s="14">
        <f t="shared" ref="J195:J258" si="38">I195/B195*82</f>
        <v>-7.5477272727272782</v>
      </c>
      <c r="K195" s="18">
        <f t="shared" ref="K195:K258" si="39">SUMIF(Coaches,A195,Active)</f>
        <v>0</v>
      </c>
      <c r="L195" s="8">
        <v>1</v>
      </c>
      <c r="M195" s="8"/>
      <c r="N195" s="8"/>
      <c r="O195" s="8">
        <v>1</v>
      </c>
      <c r="P195" s="8" t="s">
        <v>571</v>
      </c>
    </row>
    <row r="196" spans="1:16" x14ac:dyDescent="0.2">
      <c r="A196" s="8" t="s">
        <v>478</v>
      </c>
      <c r="B196" s="18">
        <f t="shared" si="30"/>
        <v>32</v>
      </c>
      <c r="C196" s="18">
        <f t="shared" si="31"/>
        <v>13</v>
      </c>
      <c r="D196" s="18">
        <f t="shared" si="32"/>
        <v>11</v>
      </c>
      <c r="E196" s="18">
        <f t="shared" si="33"/>
        <v>7</v>
      </c>
      <c r="F196" s="18">
        <f t="shared" si="34"/>
        <v>1</v>
      </c>
      <c r="G196" s="18">
        <f t="shared" si="35"/>
        <v>34</v>
      </c>
      <c r="H196" s="13">
        <f t="shared" si="36"/>
        <v>0.53125</v>
      </c>
      <c r="I196" s="19">
        <f t="shared" si="37"/>
        <v>-4.6926048780487832</v>
      </c>
      <c r="J196" s="14">
        <f t="shared" si="38"/>
        <v>-12.024800000000006</v>
      </c>
      <c r="K196" s="18">
        <f t="shared" si="39"/>
        <v>0</v>
      </c>
      <c r="L196" s="8">
        <v>1</v>
      </c>
      <c r="M196" s="8"/>
      <c r="N196" s="8"/>
      <c r="O196" s="8"/>
      <c r="P196" s="8" t="s">
        <v>571</v>
      </c>
    </row>
    <row r="197" spans="1:16" x14ac:dyDescent="0.2">
      <c r="A197" s="8" t="s">
        <v>203</v>
      </c>
      <c r="B197" s="18">
        <f t="shared" si="30"/>
        <v>64</v>
      </c>
      <c r="C197" s="18">
        <f t="shared" si="31"/>
        <v>11</v>
      </c>
      <c r="D197" s="18">
        <f t="shared" si="32"/>
        <v>37</v>
      </c>
      <c r="E197" s="18">
        <f t="shared" si="33"/>
        <v>16</v>
      </c>
      <c r="F197" s="18">
        <f t="shared" si="34"/>
        <v>0</v>
      </c>
      <c r="G197" s="18">
        <f t="shared" si="35"/>
        <v>38</v>
      </c>
      <c r="H197" s="13">
        <f t="shared" si="36"/>
        <v>0.296875</v>
      </c>
      <c r="I197" s="19">
        <f t="shared" si="37"/>
        <v>-4.7520000000000024</v>
      </c>
      <c r="J197" s="14">
        <f t="shared" si="38"/>
        <v>-6.0885000000000034</v>
      </c>
      <c r="K197" s="18">
        <f t="shared" si="39"/>
        <v>0</v>
      </c>
      <c r="L197" s="8"/>
      <c r="M197" s="8">
        <v>1</v>
      </c>
      <c r="N197" s="8"/>
      <c r="O197" s="8">
        <v>1</v>
      </c>
      <c r="P197" s="8" t="s">
        <v>571</v>
      </c>
    </row>
    <row r="198" spans="1:16" x14ac:dyDescent="0.2">
      <c r="A198" s="8" t="s">
        <v>457</v>
      </c>
      <c r="B198" s="18">
        <f t="shared" si="30"/>
        <v>37</v>
      </c>
      <c r="C198" s="18">
        <f t="shared" si="31"/>
        <v>11</v>
      </c>
      <c r="D198" s="18">
        <f t="shared" si="32"/>
        <v>19</v>
      </c>
      <c r="E198" s="18">
        <f t="shared" si="33"/>
        <v>7</v>
      </c>
      <c r="F198" s="18">
        <f t="shared" si="34"/>
        <v>0</v>
      </c>
      <c r="G198" s="18">
        <f t="shared" si="35"/>
        <v>29</v>
      </c>
      <c r="H198" s="13">
        <f t="shared" si="36"/>
        <v>0.39189189189189189</v>
      </c>
      <c r="I198" s="19">
        <f t="shared" si="37"/>
        <v>-4.7737804878048777</v>
      </c>
      <c r="J198" s="14">
        <f t="shared" si="38"/>
        <v>-10.579729729729729</v>
      </c>
      <c r="K198" s="18">
        <f t="shared" si="39"/>
        <v>0</v>
      </c>
      <c r="L198" s="8">
        <v>1</v>
      </c>
      <c r="M198" s="8"/>
      <c r="N198" s="8"/>
      <c r="O198" s="8"/>
      <c r="P198" s="8" t="s">
        <v>571</v>
      </c>
    </row>
    <row r="199" spans="1:16" x14ac:dyDescent="0.2">
      <c r="A199" s="8" t="s">
        <v>368</v>
      </c>
      <c r="B199" s="18">
        <f t="shared" si="30"/>
        <v>368</v>
      </c>
      <c r="C199" s="18">
        <f t="shared" si="31"/>
        <v>159</v>
      </c>
      <c r="D199" s="18">
        <f t="shared" si="32"/>
        <v>168</v>
      </c>
      <c r="E199" s="18">
        <f t="shared" si="33"/>
        <v>41</v>
      </c>
      <c r="F199" s="18">
        <f t="shared" si="34"/>
        <v>0</v>
      </c>
      <c r="G199" s="18">
        <f t="shared" si="35"/>
        <v>359</v>
      </c>
      <c r="H199" s="13">
        <f t="shared" si="36"/>
        <v>0.48777173913043476</v>
      </c>
      <c r="I199" s="19">
        <f t="shared" si="37"/>
        <v>-4.7773214285714278</v>
      </c>
      <c r="J199" s="14">
        <f t="shared" si="38"/>
        <v>-1.0645118400621116</v>
      </c>
      <c r="K199" s="18">
        <f t="shared" si="39"/>
        <v>0</v>
      </c>
      <c r="L199" s="8"/>
      <c r="M199" s="8"/>
      <c r="N199" s="8"/>
      <c r="O199" s="8"/>
      <c r="P199" s="8" t="s">
        <v>571</v>
      </c>
    </row>
    <row r="200" spans="1:16" x14ac:dyDescent="0.2">
      <c r="A200" t="s">
        <v>559</v>
      </c>
      <c r="B200" s="18">
        <f t="shared" si="30"/>
        <v>82</v>
      </c>
      <c r="C200" s="18">
        <f t="shared" si="31"/>
        <v>43</v>
      </c>
      <c r="D200" s="18">
        <f t="shared" si="32"/>
        <v>27</v>
      </c>
      <c r="E200" s="18">
        <f t="shared" si="33"/>
        <v>0</v>
      </c>
      <c r="F200" s="18">
        <f t="shared" si="34"/>
        <v>12</v>
      </c>
      <c r="G200" s="18">
        <f t="shared" si="35"/>
        <v>98</v>
      </c>
      <c r="H200" s="13">
        <f t="shared" si="36"/>
        <v>0.59756097560975607</v>
      </c>
      <c r="I200" s="19">
        <f t="shared" si="37"/>
        <v>-4.8791999999999973</v>
      </c>
      <c r="J200" s="14">
        <f t="shared" si="38"/>
        <v>-4.8791999999999973</v>
      </c>
      <c r="K200" s="18">
        <f t="shared" si="39"/>
        <v>1</v>
      </c>
      <c r="L200" s="8"/>
      <c r="M200" s="8"/>
      <c r="N200" s="8"/>
      <c r="O200" s="8"/>
      <c r="P200" s="8" t="s">
        <v>571</v>
      </c>
    </row>
    <row r="201" spans="1:16" x14ac:dyDescent="0.2">
      <c r="A201" s="8" t="s">
        <v>533</v>
      </c>
      <c r="B201" s="18">
        <f t="shared" si="30"/>
        <v>187</v>
      </c>
      <c r="C201" s="18">
        <f t="shared" si="31"/>
        <v>80</v>
      </c>
      <c r="D201" s="18">
        <f t="shared" si="32"/>
        <v>80</v>
      </c>
      <c r="E201" s="18">
        <f t="shared" si="33"/>
        <v>0</v>
      </c>
      <c r="F201" s="18">
        <f t="shared" si="34"/>
        <v>27</v>
      </c>
      <c r="G201" s="18">
        <f t="shared" si="35"/>
        <v>187</v>
      </c>
      <c r="H201" s="13">
        <f t="shared" si="36"/>
        <v>0.5</v>
      </c>
      <c r="I201" s="19">
        <f t="shared" si="37"/>
        <v>-4.9961634146341609</v>
      </c>
      <c r="J201" s="14">
        <f t="shared" si="38"/>
        <v>-2.1908310160427873</v>
      </c>
      <c r="K201" s="18">
        <f t="shared" si="39"/>
        <v>0</v>
      </c>
      <c r="L201" s="8"/>
      <c r="M201" s="8">
        <v>1</v>
      </c>
      <c r="N201" s="8"/>
      <c r="O201" s="8"/>
      <c r="P201" s="8" t="s">
        <v>571</v>
      </c>
    </row>
    <row r="202" spans="1:16" x14ac:dyDescent="0.2">
      <c r="A202" s="8" t="s">
        <v>155</v>
      </c>
      <c r="B202" s="18">
        <f t="shared" si="30"/>
        <v>162</v>
      </c>
      <c r="C202" s="18">
        <f t="shared" si="31"/>
        <v>56</v>
      </c>
      <c r="D202" s="18">
        <f t="shared" si="32"/>
        <v>84</v>
      </c>
      <c r="E202" s="18">
        <f t="shared" si="33"/>
        <v>22</v>
      </c>
      <c r="F202" s="18">
        <f t="shared" si="34"/>
        <v>0</v>
      </c>
      <c r="G202" s="18">
        <f t="shared" si="35"/>
        <v>134</v>
      </c>
      <c r="H202" s="13">
        <f t="shared" si="36"/>
        <v>0.41358024691358025</v>
      </c>
      <c r="I202" s="19">
        <f t="shared" si="37"/>
        <v>-5.0766666666666751</v>
      </c>
      <c r="J202" s="14">
        <f t="shared" si="38"/>
        <v>-2.5696707818930085</v>
      </c>
      <c r="K202" s="18">
        <f t="shared" si="39"/>
        <v>0</v>
      </c>
      <c r="L202" s="8"/>
      <c r="M202" s="8">
        <v>1</v>
      </c>
      <c r="N202" s="8"/>
      <c r="O202" s="8">
        <v>1</v>
      </c>
      <c r="P202" s="8" t="s">
        <v>571</v>
      </c>
    </row>
    <row r="203" spans="1:16" x14ac:dyDescent="0.2">
      <c r="A203" s="8" t="s">
        <v>488</v>
      </c>
      <c r="B203" s="18">
        <f t="shared" si="30"/>
        <v>54</v>
      </c>
      <c r="C203" s="18">
        <f t="shared" si="31"/>
        <v>21</v>
      </c>
      <c r="D203" s="18">
        <f t="shared" si="32"/>
        <v>26</v>
      </c>
      <c r="E203" s="18">
        <f t="shared" si="33"/>
        <v>6</v>
      </c>
      <c r="F203" s="18">
        <f t="shared" si="34"/>
        <v>1</v>
      </c>
      <c r="G203" s="18">
        <f t="shared" si="35"/>
        <v>49</v>
      </c>
      <c r="H203" s="13">
        <f t="shared" si="36"/>
        <v>0.45370370370370372</v>
      </c>
      <c r="I203" s="19">
        <f t="shared" si="37"/>
        <v>-5.1645024390243819</v>
      </c>
      <c r="J203" s="14">
        <f t="shared" si="38"/>
        <v>-7.8423925925925797</v>
      </c>
      <c r="K203" s="18">
        <f t="shared" si="39"/>
        <v>0</v>
      </c>
      <c r="L203" s="8"/>
      <c r="M203" s="8">
        <v>1</v>
      </c>
      <c r="N203" s="8"/>
      <c r="O203" s="8">
        <v>1</v>
      </c>
      <c r="P203" s="8" t="s">
        <v>571</v>
      </c>
    </row>
    <row r="204" spans="1:16" x14ac:dyDescent="0.2">
      <c r="A204" s="8" t="s">
        <v>105</v>
      </c>
      <c r="B204" s="18">
        <f t="shared" si="30"/>
        <v>32</v>
      </c>
      <c r="C204" s="18">
        <f t="shared" si="31"/>
        <v>5</v>
      </c>
      <c r="D204" s="18">
        <f t="shared" si="32"/>
        <v>23</v>
      </c>
      <c r="E204" s="18">
        <f t="shared" si="33"/>
        <v>4</v>
      </c>
      <c r="F204" s="18">
        <f t="shared" si="34"/>
        <v>0</v>
      </c>
      <c r="G204" s="18">
        <f t="shared" si="35"/>
        <v>14</v>
      </c>
      <c r="H204" s="13">
        <f t="shared" si="36"/>
        <v>0.21875</v>
      </c>
      <c r="I204" s="19">
        <f t="shared" si="37"/>
        <v>-5.2363636363636346</v>
      </c>
      <c r="J204" s="14">
        <f t="shared" si="38"/>
        <v>-13.418181818181814</v>
      </c>
      <c r="K204" s="18">
        <f t="shared" si="39"/>
        <v>0</v>
      </c>
      <c r="L204" s="8">
        <v>1</v>
      </c>
      <c r="M204" s="8"/>
      <c r="N204" s="8"/>
      <c r="O204" s="8">
        <v>1</v>
      </c>
      <c r="P204" s="8" t="s">
        <v>571</v>
      </c>
    </row>
    <row r="205" spans="1:16" x14ac:dyDescent="0.2">
      <c r="A205" s="8" t="s">
        <v>448</v>
      </c>
      <c r="B205" s="18">
        <f t="shared" si="30"/>
        <v>6</v>
      </c>
      <c r="C205" s="18">
        <f t="shared" si="31"/>
        <v>0</v>
      </c>
      <c r="D205" s="18">
        <f t="shared" si="32"/>
        <v>6</v>
      </c>
      <c r="E205" s="18">
        <f t="shared" si="33"/>
        <v>0</v>
      </c>
      <c r="F205" s="18">
        <f t="shared" si="34"/>
        <v>0</v>
      </c>
      <c r="G205" s="18">
        <f t="shared" si="35"/>
        <v>0</v>
      </c>
      <c r="H205" s="13">
        <f t="shared" si="36"/>
        <v>0</v>
      </c>
      <c r="I205" s="19">
        <f t="shared" si="37"/>
        <v>-5.6195121951219518</v>
      </c>
      <c r="J205" s="14">
        <f t="shared" si="38"/>
        <v>-76.800000000000011</v>
      </c>
      <c r="K205" s="18">
        <f t="shared" si="39"/>
        <v>0</v>
      </c>
      <c r="L205" s="8"/>
      <c r="M205" s="8">
        <v>1</v>
      </c>
      <c r="N205" s="8"/>
      <c r="O205" s="8"/>
      <c r="P205" s="8" t="s">
        <v>571</v>
      </c>
    </row>
    <row r="206" spans="1:16" x14ac:dyDescent="0.2">
      <c r="A206" s="8" t="s">
        <v>521</v>
      </c>
      <c r="B206" s="18">
        <f t="shared" si="30"/>
        <v>148</v>
      </c>
      <c r="C206" s="18">
        <f t="shared" si="31"/>
        <v>53</v>
      </c>
      <c r="D206" s="18">
        <f t="shared" si="32"/>
        <v>69</v>
      </c>
      <c r="E206" s="18">
        <f t="shared" si="33"/>
        <v>0</v>
      </c>
      <c r="F206" s="18">
        <f t="shared" si="34"/>
        <v>26</v>
      </c>
      <c r="G206" s="18">
        <f t="shared" si="35"/>
        <v>132</v>
      </c>
      <c r="H206" s="13">
        <f t="shared" si="36"/>
        <v>0.44594594594594594</v>
      </c>
      <c r="I206" s="19">
        <f t="shared" si="37"/>
        <v>-5.8539219512195189</v>
      </c>
      <c r="J206" s="14">
        <f t="shared" si="38"/>
        <v>-3.2433891891891928</v>
      </c>
      <c r="K206" s="18">
        <f t="shared" si="39"/>
        <v>0</v>
      </c>
      <c r="L206" s="8"/>
      <c r="M206" s="8">
        <v>1</v>
      </c>
      <c r="N206" s="8"/>
      <c r="O206" s="8"/>
      <c r="P206" s="8" t="s">
        <v>571</v>
      </c>
    </row>
    <row r="207" spans="1:16" x14ac:dyDescent="0.2">
      <c r="A207" s="8" t="s">
        <v>246</v>
      </c>
      <c r="B207" s="18">
        <f t="shared" si="30"/>
        <v>30</v>
      </c>
      <c r="C207" s="18">
        <f t="shared" si="31"/>
        <v>6</v>
      </c>
      <c r="D207" s="18">
        <f t="shared" si="32"/>
        <v>22</v>
      </c>
      <c r="E207" s="18">
        <f t="shared" si="33"/>
        <v>2</v>
      </c>
      <c r="F207" s="18">
        <f t="shared" si="34"/>
        <v>0</v>
      </c>
      <c r="G207" s="18">
        <f t="shared" si="35"/>
        <v>14</v>
      </c>
      <c r="H207" s="13">
        <f t="shared" si="36"/>
        <v>0.23333333333333334</v>
      </c>
      <c r="I207" s="19">
        <f t="shared" si="37"/>
        <v>-6.0400000000000027</v>
      </c>
      <c r="J207" s="14">
        <f t="shared" si="38"/>
        <v>-16.509333333333341</v>
      </c>
      <c r="K207" s="18">
        <f t="shared" si="39"/>
        <v>0</v>
      </c>
      <c r="L207" s="8"/>
      <c r="M207" s="8">
        <v>1</v>
      </c>
      <c r="N207" s="8"/>
      <c r="O207" s="8"/>
      <c r="P207" s="8" t="s">
        <v>571</v>
      </c>
    </row>
    <row r="208" spans="1:16" x14ac:dyDescent="0.2">
      <c r="A208" s="8" t="s">
        <v>443</v>
      </c>
      <c r="B208" s="18">
        <f t="shared" si="30"/>
        <v>592</v>
      </c>
      <c r="C208" s="18">
        <f t="shared" si="31"/>
        <v>260</v>
      </c>
      <c r="D208" s="18">
        <f t="shared" si="32"/>
        <v>255</v>
      </c>
      <c r="E208" s="18">
        <f t="shared" si="33"/>
        <v>9</v>
      </c>
      <c r="F208" s="18">
        <f t="shared" si="34"/>
        <v>68</v>
      </c>
      <c r="G208" s="18">
        <f t="shared" si="35"/>
        <v>597</v>
      </c>
      <c r="H208" s="13">
        <f t="shared" si="36"/>
        <v>0.50422297297297303</v>
      </c>
      <c r="I208" s="19">
        <f t="shared" si="37"/>
        <v>-6.1046889526542323</v>
      </c>
      <c r="J208" s="14">
        <f t="shared" si="38"/>
        <v>-0.84558191573926866</v>
      </c>
      <c r="K208" s="18">
        <f t="shared" si="39"/>
        <v>0</v>
      </c>
      <c r="L208" s="8"/>
      <c r="M208" s="8"/>
      <c r="N208" s="8"/>
      <c r="O208" s="8"/>
      <c r="P208" s="8" t="s">
        <v>571</v>
      </c>
    </row>
    <row r="209" spans="1:16" x14ac:dyDescent="0.2">
      <c r="A209" s="8" t="s">
        <v>503</v>
      </c>
      <c r="B209" s="18">
        <f t="shared" si="30"/>
        <v>40</v>
      </c>
      <c r="C209" s="18">
        <f t="shared" si="31"/>
        <v>18</v>
      </c>
      <c r="D209" s="18">
        <f t="shared" si="32"/>
        <v>18</v>
      </c>
      <c r="E209" s="18">
        <f t="shared" si="33"/>
        <v>0</v>
      </c>
      <c r="F209" s="18">
        <f t="shared" si="34"/>
        <v>4</v>
      </c>
      <c r="G209" s="18">
        <f t="shared" si="35"/>
        <v>40</v>
      </c>
      <c r="H209" s="13">
        <f t="shared" si="36"/>
        <v>0.5</v>
      </c>
      <c r="I209" s="19">
        <f t="shared" si="37"/>
        <v>-6.1749325681492166</v>
      </c>
      <c r="J209" s="14">
        <f t="shared" si="38"/>
        <v>-12.658611764705894</v>
      </c>
      <c r="K209" s="18">
        <f t="shared" si="39"/>
        <v>0</v>
      </c>
      <c r="L209" s="8">
        <v>1</v>
      </c>
      <c r="M209" s="8"/>
      <c r="N209" s="8"/>
      <c r="O209" s="8"/>
      <c r="P209" s="8" t="s">
        <v>571</v>
      </c>
    </row>
    <row r="210" spans="1:16" x14ac:dyDescent="0.2">
      <c r="A210" s="8" t="s">
        <v>490</v>
      </c>
      <c r="B210" s="18">
        <f t="shared" si="30"/>
        <v>110</v>
      </c>
      <c r="C210" s="18">
        <f t="shared" si="31"/>
        <v>47</v>
      </c>
      <c r="D210" s="18">
        <f t="shared" si="32"/>
        <v>47</v>
      </c>
      <c r="E210" s="18">
        <f t="shared" si="33"/>
        <v>9</v>
      </c>
      <c r="F210" s="18">
        <f t="shared" si="34"/>
        <v>7</v>
      </c>
      <c r="G210" s="18">
        <f t="shared" si="35"/>
        <v>110</v>
      </c>
      <c r="H210" s="13">
        <f t="shared" si="36"/>
        <v>0.5</v>
      </c>
      <c r="I210" s="19">
        <f t="shared" si="37"/>
        <v>-6.2485121951219575</v>
      </c>
      <c r="J210" s="14">
        <f t="shared" si="38"/>
        <v>-4.6579818181818231</v>
      </c>
      <c r="K210" s="18">
        <f t="shared" si="39"/>
        <v>0</v>
      </c>
      <c r="L210" s="8">
        <v>1</v>
      </c>
      <c r="M210" s="8"/>
      <c r="N210" s="8"/>
      <c r="O210" s="8"/>
      <c r="P210" s="8" t="s">
        <v>571</v>
      </c>
    </row>
    <row r="211" spans="1:16" x14ac:dyDescent="0.2">
      <c r="A211" s="8" t="s">
        <v>510</v>
      </c>
      <c r="B211" s="18">
        <f t="shared" si="30"/>
        <v>267</v>
      </c>
      <c r="C211" s="18">
        <f t="shared" si="31"/>
        <v>122</v>
      </c>
      <c r="D211" s="18">
        <f t="shared" si="32"/>
        <v>111</v>
      </c>
      <c r="E211" s="18">
        <f t="shared" si="33"/>
        <v>0</v>
      </c>
      <c r="F211" s="18">
        <f t="shared" si="34"/>
        <v>34</v>
      </c>
      <c r="G211" s="18">
        <f t="shared" si="35"/>
        <v>278</v>
      </c>
      <c r="H211" s="13">
        <f t="shared" si="36"/>
        <v>0.52059925093632964</v>
      </c>
      <c r="I211" s="19">
        <f t="shared" si="37"/>
        <v>-6.4115414634146308</v>
      </c>
      <c r="J211" s="14">
        <f t="shared" si="38"/>
        <v>-1.9690876404494371</v>
      </c>
      <c r="K211" s="18">
        <f t="shared" si="39"/>
        <v>0</v>
      </c>
      <c r="L211" s="8">
        <v>1</v>
      </c>
      <c r="M211" s="8"/>
      <c r="N211" s="8"/>
      <c r="O211" s="8"/>
      <c r="P211" s="8" t="s">
        <v>571</v>
      </c>
    </row>
    <row r="212" spans="1:16" x14ac:dyDescent="0.2">
      <c r="A212" s="8" t="s">
        <v>93</v>
      </c>
      <c r="B212" s="18">
        <f t="shared" si="30"/>
        <v>132</v>
      </c>
      <c r="C212" s="18">
        <f t="shared" si="31"/>
        <v>64</v>
      </c>
      <c r="D212" s="18">
        <f t="shared" si="32"/>
        <v>41</v>
      </c>
      <c r="E212" s="18">
        <f t="shared" si="33"/>
        <v>27</v>
      </c>
      <c r="F212" s="18">
        <f t="shared" si="34"/>
        <v>0</v>
      </c>
      <c r="G212" s="18">
        <f t="shared" si="35"/>
        <v>155</v>
      </c>
      <c r="H212" s="13">
        <f t="shared" si="36"/>
        <v>0.58712121212121215</v>
      </c>
      <c r="I212" s="19">
        <f t="shared" si="37"/>
        <v>-6.6111111111111143</v>
      </c>
      <c r="J212" s="14">
        <f t="shared" si="38"/>
        <v>-4.1069023569023591</v>
      </c>
      <c r="K212" s="18">
        <f t="shared" si="39"/>
        <v>0</v>
      </c>
      <c r="L212" s="8"/>
      <c r="M212" s="8"/>
      <c r="N212" s="8"/>
      <c r="O212" s="8"/>
      <c r="P212" s="8" t="s">
        <v>571</v>
      </c>
    </row>
    <row r="213" spans="1:16" x14ac:dyDescent="0.2">
      <c r="A213" s="8" t="s">
        <v>254</v>
      </c>
      <c r="B213" s="18">
        <f t="shared" si="30"/>
        <v>11</v>
      </c>
      <c r="C213" s="18">
        <f t="shared" si="31"/>
        <v>2</v>
      </c>
      <c r="D213" s="18">
        <f t="shared" si="32"/>
        <v>8</v>
      </c>
      <c r="E213" s="18">
        <f t="shared" si="33"/>
        <v>1</v>
      </c>
      <c r="F213" s="18">
        <f t="shared" si="34"/>
        <v>0</v>
      </c>
      <c r="G213" s="18">
        <f t="shared" si="35"/>
        <v>5</v>
      </c>
      <c r="H213" s="13">
        <f t="shared" si="36"/>
        <v>0.22727272727272727</v>
      </c>
      <c r="I213" s="19">
        <f t="shared" si="37"/>
        <v>-6.7333333333333325</v>
      </c>
      <c r="J213" s="14">
        <f t="shared" si="38"/>
        <v>-50.193939393939388</v>
      </c>
      <c r="K213" s="18">
        <f t="shared" si="39"/>
        <v>0</v>
      </c>
      <c r="L213" s="8"/>
      <c r="M213" s="8"/>
      <c r="N213" s="8"/>
      <c r="O213" s="8"/>
      <c r="P213" s="8" t="s">
        <v>571</v>
      </c>
    </row>
    <row r="214" spans="1:16" x14ac:dyDescent="0.2">
      <c r="A214" s="8" t="s">
        <v>178</v>
      </c>
      <c r="B214" s="18">
        <f t="shared" si="30"/>
        <v>70</v>
      </c>
      <c r="C214" s="18">
        <f t="shared" si="31"/>
        <v>21</v>
      </c>
      <c r="D214" s="18">
        <f t="shared" si="32"/>
        <v>34</v>
      </c>
      <c r="E214" s="18">
        <f t="shared" si="33"/>
        <v>15</v>
      </c>
      <c r="F214" s="18">
        <f t="shared" si="34"/>
        <v>0</v>
      </c>
      <c r="G214" s="18">
        <f t="shared" si="35"/>
        <v>57</v>
      </c>
      <c r="H214" s="13">
        <f t="shared" si="36"/>
        <v>0.40714285714285714</v>
      </c>
      <c r="I214" s="19">
        <f t="shared" si="37"/>
        <v>-7.1500000000000057</v>
      </c>
      <c r="J214" s="14">
        <f t="shared" si="38"/>
        <v>-8.3757142857142934</v>
      </c>
      <c r="K214" s="18">
        <f t="shared" si="39"/>
        <v>0</v>
      </c>
      <c r="L214" s="8"/>
      <c r="M214" s="8">
        <v>1</v>
      </c>
      <c r="N214" s="8"/>
      <c r="O214" s="8"/>
      <c r="P214" s="8" t="s">
        <v>571</v>
      </c>
    </row>
    <row r="215" spans="1:16" x14ac:dyDescent="0.2">
      <c r="A215" s="8" t="s">
        <v>350</v>
      </c>
      <c r="B215" s="18">
        <f t="shared" si="30"/>
        <v>205</v>
      </c>
      <c r="C215" s="18">
        <f t="shared" si="31"/>
        <v>87</v>
      </c>
      <c r="D215" s="18">
        <f t="shared" si="32"/>
        <v>93</v>
      </c>
      <c r="E215" s="18">
        <f t="shared" si="33"/>
        <v>25</v>
      </c>
      <c r="F215" s="18">
        <f t="shared" si="34"/>
        <v>0</v>
      </c>
      <c r="G215" s="18">
        <f t="shared" si="35"/>
        <v>199</v>
      </c>
      <c r="H215" s="13">
        <f t="shared" si="36"/>
        <v>0.48536585365853657</v>
      </c>
      <c r="I215" s="19">
        <f t="shared" si="37"/>
        <v>-7.1537500000000023</v>
      </c>
      <c r="J215" s="14">
        <f t="shared" si="38"/>
        <v>-2.8615000000000008</v>
      </c>
      <c r="K215" s="18">
        <f t="shared" si="39"/>
        <v>0</v>
      </c>
      <c r="L215" s="8">
        <v>1</v>
      </c>
      <c r="M215" s="8"/>
      <c r="N215" s="8"/>
      <c r="O215" s="8"/>
      <c r="P215" s="8" t="s">
        <v>571</v>
      </c>
    </row>
    <row r="216" spans="1:16" x14ac:dyDescent="0.2">
      <c r="A216" s="8" t="s">
        <v>312</v>
      </c>
      <c r="B216" s="18">
        <f t="shared" si="30"/>
        <v>32</v>
      </c>
      <c r="C216" s="18">
        <f t="shared" si="31"/>
        <v>7</v>
      </c>
      <c r="D216" s="18">
        <f t="shared" si="32"/>
        <v>22</v>
      </c>
      <c r="E216" s="18">
        <f t="shared" si="33"/>
        <v>3</v>
      </c>
      <c r="F216" s="18">
        <f t="shared" si="34"/>
        <v>0</v>
      </c>
      <c r="G216" s="18">
        <f t="shared" si="35"/>
        <v>17</v>
      </c>
      <c r="H216" s="13">
        <f t="shared" si="36"/>
        <v>0.265625</v>
      </c>
      <c r="I216" s="19">
        <f t="shared" si="37"/>
        <v>-7.1708750000000006</v>
      </c>
      <c r="J216" s="14">
        <f t="shared" si="38"/>
        <v>-18.3753671875</v>
      </c>
      <c r="K216" s="18">
        <f t="shared" si="39"/>
        <v>0</v>
      </c>
      <c r="L216" s="8"/>
      <c r="M216" s="8">
        <v>1</v>
      </c>
      <c r="N216" s="8"/>
      <c r="O216" s="8"/>
      <c r="P216" s="8" t="s">
        <v>571</v>
      </c>
    </row>
    <row r="217" spans="1:16" x14ac:dyDescent="0.2">
      <c r="A217" s="8" t="s">
        <v>381</v>
      </c>
      <c r="B217" s="18">
        <f t="shared" si="30"/>
        <v>636</v>
      </c>
      <c r="C217" s="18">
        <f t="shared" si="31"/>
        <v>253</v>
      </c>
      <c r="D217" s="18">
        <f t="shared" si="32"/>
        <v>301</v>
      </c>
      <c r="E217" s="18">
        <f t="shared" si="33"/>
        <v>82</v>
      </c>
      <c r="F217" s="18">
        <f t="shared" si="34"/>
        <v>0</v>
      </c>
      <c r="G217" s="18">
        <f t="shared" si="35"/>
        <v>588</v>
      </c>
      <c r="H217" s="13">
        <f t="shared" si="36"/>
        <v>0.46226415094339623</v>
      </c>
      <c r="I217" s="19">
        <f t="shared" si="37"/>
        <v>-7.1854166666666899</v>
      </c>
      <c r="J217" s="14">
        <f t="shared" si="38"/>
        <v>-0.92642164570230912</v>
      </c>
      <c r="K217" s="18">
        <f t="shared" si="39"/>
        <v>0</v>
      </c>
      <c r="L217" s="8"/>
      <c r="M217" s="8"/>
      <c r="N217" s="8"/>
      <c r="O217" s="8"/>
      <c r="P217" s="8" t="s">
        <v>571</v>
      </c>
    </row>
    <row r="218" spans="1:16" x14ac:dyDescent="0.2">
      <c r="A218" s="8" t="s">
        <v>286</v>
      </c>
      <c r="B218" s="18">
        <f t="shared" si="30"/>
        <v>29</v>
      </c>
      <c r="C218" s="18">
        <f t="shared" si="31"/>
        <v>7</v>
      </c>
      <c r="D218" s="18">
        <f t="shared" si="32"/>
        <v>18</v>
      </c>
      <c r="E218" s="18">
        <f t="shared" si="33"/>
        <v>4</v>
      </c>
      <c r="F218" s="18">
        <f t="shared" si="34"/>
        <v>0</v>
      </c>
      <c r="G218" s="18">
        <f t="shared" si="35"/>
        <v>18</v>
      </c>
      <c r="H218" s="13">
        <f t="shared" si="36"/>
        <v>0.31034482758620691</v>
      </c>
      <c r="I218" s="19">
        <f t="shared" si="37"/>
        <v>-7.23</v>
      </c>
      <c r="J218" s="14">
        <f t="shared" si="38"/>
        <v>-20.443448275862071</v>
      </c>
      <c r="K218" s="18">
        <f t="shared" si="39"/>
        <v>0</v>
      </c>
      <c r="L218" s="8">
        <v>1</v>
      </c>
      <c r="M218" s="8"/>
      <c r="N218" s="8"/>
      <c r="O218" s="8"/>
      <c r="P218" s="8" t="s">
        <v>571</v>
      </c>
    </row>
    <row r="219" spans="1:16" x14ac:dyDescent="0.2">
      <c r="A219" s="8" t="s">
        <v>249</v>
      </c>
      <c r="B219" s="18">
        <f t="shared" si="30"/>
        <v>203</v>
      </c>
      <c r="C219" s="18">
        <f t="shared" si="31"/>
        <v>83</v>
      </c>
      <c r="D219" s="18">
        <f t="shared" si="32"/>
        <v>92</v>
      </c>
      <c r="E219" s="18">
        <f t="shared" si="33"/>
        <v>28</v>
      </c>
      <c r="F219" s="18">
        <f t="shared" si="34"/>
        <v>0</v>
      </c>
      <c r="G219" s="18">
        <f t="shared" si="35"/>
        <v>194</v>
      </c>
      <c r="H219" s="13">
        <f t="shared" si="36"/>
        <v>0.47783251231527096</v>
      </c>
      <c r="I219" s="19">
        <f t="shared" si="37"/>
        <v>-7.3222916666666578</v>
      </c>
      <c r="J219" s="14">
        <f t="shared" si="38"/>
        <v>-2.9577729885057433</v>
      </c>
      <c r="K219" s="18">
        <f t="shared" si="39"/>
        <v>0</v>
      </c>
      <c r="L219" s="8"/>
      <c r="M219" s="8">
        <v>1</v>
      </c>
      <c r="N219" s="8"/>
      <c r="O219" s="8"/>
      <c r="P219" s="8" t="s">
        <v>571</v>
      </c>
    </row>
    <row r="220" spans="1:16" x14ac:dyDescent="0.2">
      <c r="A220" s="8" t="s">
        <v>539</v>
      </c>
      <c r="B220" s="18">
        <f t="shared" si="30"/>
        <v>60</v>
      </c>
      <c r="C220" s="18">
        <f t="shared" si="31"/>
        <v>30</v>
      </c>
      <c r="D220" s="18">
        <f t="shared" si="32"/>
        <v>23</v>
      </c>
      <c r="E220" s="18">
        <f t="shared" si="33"/>
        <v>0</v>
      </c>
      <c r="F220" s="18">
        <f t="shared" si="34"/>
        <v>7</v>
      </c>
      <c r="G220" s="18">
        <f t="shared" si="35"/>
        <v>67</v>
      </c>
      <c r="H220" s="13">
        <f t="shared" si="36"/>
        <v>0.55833333333333335</v>
      </c>
      <c r="I220" s="19">
        <f t="shared" si="37"/>
        <v>-7.3262439024390318</v>
      </c>
      <c r="J220" s="14">
        <f t="shared" si="38"/>
        <v>-10.012533333333344</v>
      </c>
      <c r="K220" s="18">
        <f t="shared" si="39"/>
        <v>0</v>
      </c>
      <c r="L220" s="8"/>
      <c r="M220" s="8">
        <v>1</v>
      </c>
      <c r="N220" s="8"/>
      <c r="O220" s="8"/>
      <c r="P220" s="8" t="s">
        <v>571</v>
      </c>
    </row>
    <row r="221" spans="1:16" x14ac:dyDescent="0.2">
      <c r="A221" s="8" t="s">
        <v>535</v>
      </c>
      <c r="B221" s="18">
        <f t="shared" si="30"/>
        <v>146</v>
      </c>
      <c r="C221" s="18">
        <f t="shared" si="31"/>
        <v>56</v>
      </c>
      <c r="D221" s="18">
        <f t="shared" si="32"/>
        <v>62</v>
      </c>
      <c r="E221" s="18">
        <f t="shared" si="33"/>
        <v>0</v>
      </c>
      <c r="F221" s="18">
        <f t="shared" si="34"/>
        <v>28</v>
      </c>
      <c r="G221" s="18">
        <f t="shared" si="35"/>
        <v>140</v>
      </c>
      <c r="H221" s="13">
        <f t="shared" si="36"/>
        <v>0.47945205479452052</v>
      </c>
      <c r="I221" s="19">
        <f t="shared" si="37"/>
        <v>-7.393453658536588</v>
      </c>
      <c r="J221" s="14">
        <f t="shared" si="38"/>
        <v>-4.152487671232878</v>
      </c>
      <c r="K221" s="18">
        <f t="shared" si="39"/>
        <v>0</v>
      </c>
      <c r="L221" s="8"/>
      <c r="M221" s="8">
        <v>1</v>
      </c>
      <c r="N221" s="8"/>
      <c r="O221" s="8"/>
      <c r="P221" s="8" t="s">
        <v>571</v>
      </c>
    </row>
    <row r="222" spans="1:16" x14ac:dyDescent="0.2">
      <c r="A222" s="8" t="s">
        <v>471</v>
      </c>
      <c r="B222" s="18">
        <f t="shared" si="30"/>
        <v>656</v>
      </c>
      <c r="C222" s="18">
        <f t="shared" si="31"/>
        <v>301</v>
      </c>
      <c r="D222" s="18">
        <f t="shared" si="32"/>
        <v>252</v>
      </c>
      <c r="E222" s="18">
        <f t="shared" si="33"/>
        <v>47</v>
      </c>
      <c r="F222" s="18">
        <f t="shared" si="34"/>
        <v>56</v>
      </c>
      <c r="G222" s="18">
        <f t="shared" si="35"/>
        <v>705</v>
      </c>
      <c r="H222" s="13">
        <f t="shared" si="36"/>
        <v>0.53734756097560976</v>
      </c>
      <c r="I222" s="19">
        <f t="shared" si="37"/>
        <v>-7.718941176470608</v>
      </c>
      <c r="J222" s="14">
        <f t="shared" si="38"/>
        <v>-0.96486764705882599</v>
      </c>
      <c r="K222" s="18">
        <f t="shared" si="39"/>
        <v>0</v>
      </c>
      <c r="L222" s="8"/>
      <c r="M222" s="8">
        <v>1</v>
      </c>
      <c r="N222" s="8"/>
      <c r="O222" s="8"/>
      <c r="P222" s="8" t="s">
        <v>571</v>
      </c>
    </row>
    <row r="223" spans="1:16" x14ac:dyDescent="0.2">
      <c r="A223" s="8" t="s">
        <v>518</v>
      </c>
      <c r="B223" s="18">
        <f t="shared" si="30"/>
        <v>198</v>
      </c>
      <c r="C223" s="18">
        <f t="shared" si="31"/>
        <v>95</v>
      </c>
      <c r="D223" s="18">
        <f t="shared" si="32"/>
        <v>83</v>
      </c>
      <c r="E223" s="18">
        <f t="shared" si="33"/>
        <v>0</v>
      </c>
      <c r="F223" s="18">
        <f t="shared" si="34"/>
        <v>20</v>
      </c>
      <c r="G223" s="18">
        <f t="shared" si="35"/>
        <v>210</v>
      </c>
      <c r="H223" s="13">
        <f t="shared" si="36"/>
        <v>0.53030303030303028</v>
      </c>
      <c r="I223" s="19">
        <f t="shared" si="37"/>
        <v>-7.7229463414634196</v>
      </c>
      <c r="J223" s="14">
        <f t="shared" si="38"/>
        <v>-3.1983919191919217</v>
      </c>
      <c r="K223" s="18">
        <f t="shared" si="39"/>
        <v>0</v>
      </c>
      <c r="L223" s="8"/>
      <c r="M223" s="8"/>
      <c r="N223" s="8"/>
      <c r="O223" s="8"/>
      <c r="P223" s="8" t="s">
        <v>571</v>
      </c>
    </row>
    <row r="224" spans="1:16" x14ac:dyDescent="0.2">
      <c r="A224" s="8" t="s">
        <v>394</v>
      </c>
      <c r="B224" s="18">
        <f t="shared" si="30"/>
        <v>144</v>
      </c>
      <c r="C224" s="18">
        <f t="shared" si="31"/>
        <v>71</v>
      </c>
      <c r="D224" s="18">
        <f t="shared" si="32"/>
        <v>56</v>
      </c>
      <c r="E224" s="18">
        <f t="shared" si="33"/>
        <v>17</v>
      </c>
      <c r="F224" s="18">
        <f t="shared" si="34"/>
        <v>0</v>
      </c>
      <c r="G224" s="18">
        <f t="shared" si="35"/>
        <v>159</v>
      </c>
      <c r="H224" s="13">
        <f t="shared" si="36"/>
        <v>0.55208333333333337</v>
      </c>
      <c r="I224" s="19">
        <f t="shared" si="37"/>
        <v>-7.75</v>
      </c>
      <c r="J224" s="14">
        <f t="shared" si="38"/>
        <v>-4.4131944444444446</v>
      </c>
      <c r="K224" s="18">
        <f t="shared" si="39"/>
        <v>0</v>
      </c>
      <c r="L224" s="8"/>
      <c r="M224" s="8">
        <v>1</v>
      </c>
      <c r="N224" s="8"/>
      <c r="O224" s="8"/>
      <c r="P224" s="8" t="s">
        <v>571</v>
      </c>
    </row>
    <row r="225" spans="1:16" x14ac:dyDescent="0.2">
      <c r="A225" s="8" t="s">
        <v>63</v>
      </c>
      <c r="B225" s="18">
        <f t="shared" si="30"/>
        <v>72</v>
      </c>
      <c r="C225" s="18">
        <f t="shared" si="31"/>
        <v>29</v>
      </c>
      <c r="D225" s="18">
        <f t="shared" si="32"/>
        <v>38</v>
      </c>
      <c r="E225" s="18">
        <f t="shared" si="33"/>
        <v>5</v>
      </c>
      <c r="F225" s="18">
        <f t="shared" si="34"/>
        <v>0</v>
      </c>
      <c r="G225" s="18">
        <f t="shared" si="35"/>
        <v>63</v>
      </c>
      <c r="H225" s="13">
        <f t="shared" si="36"/>
        <v>0.4375</v>
      </c>
      <c r="I225" s="19">
        <f t="shared" si="37"/>
        <v>-7.7812500000000036</v>
      </c>
      <c r="J225" s="14">
        <f t="shared" si="38"/>
        <v>-8.8619791666666696</v>
      </c>
      <c r="K225" s="18">
        <f t="shared" si="39"/>
        <v>0</v>
      </c>
      <c r="L225" s="8"/>
      <c r="M225" s="8"/>
      <c r="N225" s="8"/>
      <c r="O225" s="8"/>
      <c r="P225" s="8" t="s">
        <v>571</v>
      </c>
    </row>
    <row r="226" spans="1:16" x14ac:dyDescent="0.2">
      <c r="A226" s="8" t="s">
        <v>391</v>
      </c>
      <c r="B226" s="18">
        <f t="shared" si="30"/>
        <v>284</v>
      </c>
      <c r="C226" s="18">
        <f t="shared" si="31"/>
        <v>116</v>
      </c>
      <c r="D226" s="18">
        <f t="shared" si="32"/>
        <v>121</v>
      </c>
      <c r="E226" s="18">
        <f t="shared" si="33"/>
        <v>47</v>
      </c>
      <c r="F226" s="18">
        <f t="shared" si="34"/>
        <v>0</v>
      </c>
      <c r="G226" s="18">
        <f t="shared" si="35"/>
        <v>279</v>
      </c>
      <c r="H226" s="13">
        <f t="shared" si="36"/>
        <v>0.49119718309859156</v>
      </c>
      <c r="I226" s="19">
        <f t="shared" si="37"/>
        <v>-7.9714285714285751</v>
      </c>
      <c r="J226" s="14">
        <f t="shared" si="38"/>
        <v>-2.301609657947687</v>
      </c>
      <c r="K226" s="18">
        <f t="shared" si="39"/>
        <v>0</v>
      </c>
      <c r="L226" s="8">
        <v>1</v>
      </c>
      <c r="M226" s="8"/>
      <c r="N226" s="8"/>
      <c r="O226" s="8"/>
      <c r="P226" s="8" t="s">
        <v>571</v>
      </c>
    </row>
    <row r="227" spans="1:16" x14ac:dyDescent="0.2">
      <c r="A227" s="8" t="s">
        <v>50</v>
      </c>
      <c r="B227" s="18">
        <f t="shared" si="30"/>
        <v>24</v>
      </c>
      <c r="C227" s="18">
        <f t="shared" si="31"/>
        <v>4</v>
      </c>
      <c r="D227" s="18">
        <f t="shared" si="32"/>
        <v>20</v>
      </c>
      <c r="E227" s="18">
        <f t="shared" si="33"/>
        <v>0</v>
      </c>
      <c r="F227" s="18">
        <f t="shared" si="34"/>
        <v>0</v>
      </c>
      <c r="G227" s="18">
        <f t="shared" si="35"/>
        <v>8</v>
      </c>
      <c r="H227" s="13">
        <f t="shared" si="36"/>
        <v>0.16666666666666666</v>
      </c>
      <c r="I227" s="19">
        <f t="shared" si="37"/>
        <v>-8.032</v>
      </c>
      <c r="J227" s="14">
        <f t="shared" si="38"/>
        <v>-27.442666666666668</v>
      </c>
      <c r="K227" s="18">
        <f t="shared" si="39"/>
        <v>0</v>
      </c>
      <c r="L227" s="8"/>
      <c r="M227" s="8"/>
      <c r="N227" s="8"/>
      <c r="O227" s="8"/>
      <c r="P227" s="8" t="s">
        <v>571</v>
      </c>
    </row>
    <row r="228" spans="1:16" x14ac:dyDescent="0.2">
      <c r="A228" s="8" t="s">
        <v>396</v>
      </c>
      <c r="B228" s="18">
        <f t="shared" si="30"/>
        <v>98</v>
      </c>
      <c r="C228" s="18">
        <f t="shared" si="31"/>
        <v>19</v>
      </c>
      <c r="D228" s="18">
        <f t="shared" si="32"/>
        <v>64</v>
      </c>
      <c r="E228" s="18">
        <f t="shared" si="33"/>
        <v>15</v>
      </c>
      <c r="F228" s="18">
        <f t="shared" si="34"/>
        <v>0</v>
      </c>
      <c r="G228" s="18">
        <f t="shared" si="35"/>
        <v>53</v>
      </c>
      <c r="H228" s="13">
        <f t="shared" si="36"/>
        <v>0.27040816326530615</v>
      </c>
      <c r="I228" s="19">
        <f t="shared" si="37"/>
        <v>-8.1775000000000038</v>
      </c>
      <c r="J228" s="14">
        <f t="shared" si="38"/>
        <v>-6.8423979591836765</v>
      </c>
      <c r="K228" s="18">
        <f t="shared" si="39"/>
        <v>0</v>
      </c>
      <c r="L228" s="8"/>
      <c r="M228" s="8"/>
      <c r="N228" s="8"/>
      <c r="O228" s="8"/>
      <c r="P228" s="8" t="s">
        <v>571</v>
      </c>
    </row>
    <row r="229" spans="1:16" x14ac:dyDescent="0.2">
      <c r="A229" s="8" t="s">
        <v>347</v>
      </c>
      <c r="B229" s="18">
        <f t="shared" si="30"/>
        <v>93</v>
      </c>
      <c r="C229" s="18">
        <f t="shared" si="31"/>
        <v>42</v>
      </c>
      <c r="D229" s="18">
        <f t="shared" si="32"/>
        <v>39</v>
      </c>
      <c r="E229" s="18">
        <f t="shared" si="33"/>
        <v>12</v>
      </c>
      <c r="F229" s="18">
        <f t="shared" si="34"/>
        <v>0</v>
      </c>
      <c r="G229" s="18">
        <f t="shared" si="35"/>
        <v>96</v>
      </c>
      <c r="H229" s="13">
        <f t="shared" si="36"/>
        <v>0.5161290322580645</v>
      </c>
      <c r="I229" s="19">
        <f t="shared" si="37"/>
        <v>-8.2449999999999903</v>
      </c>
      <c r="J229" s="14">
        <f t="shared" si="38"/>
        <v>-7.2697849462365509</v>
      </c>
      <c r="K229" s="18">
        <f t="shared" si="39"/>
        <v>0</v>
      </c>
      <c r="L229" s="8"/>
      <c r="M229" s="8"/>
      <c r="N229" s="8"/>
      <c r="O229" s="8"/>
      <c r="P229" s="8" t="s">
        <v>571</v>
      </c>
    </row>
    <row r="230" spans="1:16" x14ac:dyDescent="0.2">
      <c r="A230" s="8" t="s">
        <v>523</v>
      </c>
      <c r="B230" s="18">
        <f t="shared" si="30"/>
        <v>201</v>
      </c>
      <c r="C230" s="18">
        <f t="shared" si="31"/>
        <v>90</v>
      </c>
      <c r="D230" s="18">
        <f t="shared" si="32"/>
        <v>87</v>
      </c>
      <c r="E230" s="18">
        <f t="shared" si="33"/>
        <v>0</v>
      </c>
      <c r="F230" s="18">
        <f t="shared" si="34"/>
        <v>24</v>
      </c>
      <c r="G230" s="18">
        <f t="shared" si="35"/>
        <v>204</v>
      </c>
      <c r="H230" s="13">
        <f t="shared" si="36"/>
        <v>0.5074626865671642</v>
      </c>
      <c r="I230" s="19">
        <f t="shared" si="37"/>
        <v>-8.4333896341463443</v>
      </c>
      <c r="J230" s="14">
        <f t="shared" si="38"/>
        <v>-3.4404873134328371</v>
      </c>
      <c r="K230" s="18">
        <f t="shared" si="39"/>
        <v>0</v>
      </c>
      <c r="L230" s="8"/>
      <c r="M230" s="8">
        <v>1</v>
      </c>
      <c r="N230" s="8"/>
      <c r="O230" s="8"/>
      <c r="P230" s="8" t="s">
        <v>571</v>
      </c>
    </row>
    <row r="231" spans="1:16" x14ac:dyDescent="0.2">
      <c r="A231" s="8" t="s">
        <v>466</v>
      </c>
      <c r="B231" s="18">
        <f t="shared" si="30"/>
        <v>121</v>
      </c>
      <c r="C231" s="18">
        <f t="shared" si="31"/>
        <v>31</v>
      </c>
      <c r="D231" s="18">
        <f t="shared" si="32"/>
        <v>67</v>
      </c>
      <c r="E231" s="18">
        <f t="shared" si="33"/>
        <v>14</v>
      </c>
      <c r="F231" s="18">
        <f t="shared" si="34"/>
        <v>9</v>
      </c>
      <c r="G231" s="18">
        <f t="shared" si="35"/>
        <v>85</v>
      </c>
      <c r="H231" s="13">
        <f t="shared" si="36"/>
        <v>0.3512396694214876</v>
      </c>
      <c r="I231" s="19">
        <f t="shared" si="37"/>
        <v>-8.5305024390243922</v>
      </c>
      <c r="J231" s="14">
        <f t="shared" si="38"/>
        <v>-5.781001652892563</v>
      </c>
      <c r="K231" s="18">
        <f t="shared" si="39"/>
        <v>0</v>
      </c>
      <c r="L231" s="8"/>
      <c r="M231" s="8">
        <v>1</v>
      </c>
      <c r="N231" s="8"/>
      <c r="O231" s="8"/>
      <c r="P231" s="8" t="s">
        <v>571</v>
      </c>
    </row>
    <row r="232" spans="1:16" x14ac:dyDescent="0.2">
      <c r="A232" s="8" t="s">
        <v>79</v>
      </c>
      <c r="B232" s="18">
        <f t="shared" si="30"/>
        <v>168</v>
      </c>
      <c r="C232" s="18">
        <f t="shared" si="31"/>
        <v>62</v>
      </c>
      <c r="D232" s="18">
        <f t="shared" si="32"/>
        <v>86</v>
      </c>
      <c r="E232" s="18">
        <f t="shared" si="33"/>
        <v>20</v>
      </c>
      <c r="F232" s="18">
        <f t="shared" si="34"/>
        <v>0</v>
      </c>
      <c r="G232" s="18">
        <f t="shared" si="35"/>
        <v>144</v>
      </c>
      <c r="H232" s="13">
        <f t="shared" si="36"/>
        <v>0.42857142857142855</v>
      </c>
      <c r="I232" s="19">
        <f t="shared" si="37"/>
        <v>-8.5813333333333333</v>
      </c>
      <c r="J232" s="14">
        <f t="shared" si="38"/>
        <v>-4.1885079365079365</v>
      </c>
      <c r="K232" s="18">
        <f t="shared" si="39"/>
        <v>0</v>
      </c>
      <c r="L232" s="8"/>
      <c r="M232" s="8">
        <v>1</v>
      </c>
      <c r="N232" s="8"/>
      <c r="O232" s="8"/>
      <c r="P232" s="8" t="s">
        <v>571</v>
      </c>
    </row>
    <row r="233" spans="1:16" x14ac:dyDescent="0.2">
      <c r="A233" s="8" t="s">
        <v>277</v>
      </c>
      <c r="B233" s="18">
        <f t="shared" si="30"/>
        <v>46</v>
      </c>
      <c r="C233" s="18">
        <f t="shared" si="31"/>
        <v>16</v>
      </c>
      <c r="D233" s="18">
        <f t="shared" si="32"/>
        <v>24</v>
      </c>
      <c r="E233" s="18">
        <f t="shared" si="33"/>
        <v>6</v>
      </c>
      <c r="F233" s="18">
        <f t="shared" si="34"/>
        <v>0</v>
      </c>
      <c r="G233" s="18">
        <f t="shared" si="35"/>
        <v>38</v>
      </c>
      <c r="H233" s="13">
        <f t="shared" si="36"/>
        <v>0.41304347826086957</v>
      </c>
      <c r="I233" s="19">
        <f t="shared" si="37"/>
        <v>-8.7474999999999952</v>
      </c>
      <c r="J233" s="14">
        <f t="shared" si="38"/>
        <v>-15.593369565217383</v>
      </c>
      <c r="K233" s="18">
        <f t="shared" si="39"/>
        <v>0</v>
      </c>
      <c r="L233" s="8">
        <v>1</v>
      </c>
      <c r="M233" s="8"/>
      <c r="N233" s="8"/>
      <c r="O233" s="8"/>
      <c r="P233" s="8" t="s">
        <v>571</v>
      </c>
    </row>
    <row r="234" spans="1:16" x14ac:dyDescent="0.2">
      <c r="A234" s="8" t="s">
        <v>356</v>
      </c>
      <c r="B234" s="18">
        <f t="shared" si="30"/>
        <v>20</v>
      </c>
      <c r="C234" s="18">
        <f t="shared" si="31"/>
        <v>4</v>
      </c>
      <c r="D234" s="18">
        <f t="shared" si="32"/>
        <v>14</v>
      </c>
      <c r="E234" s="18">
        <f t="shared" si="33"/>
        <v>2</v>
      </c>
      <c r="F234" s="18">
        <f t="shared" si="34"/>
        <v>0</v>
      </c>
      <c r="G234" s="18">
        <f t="shared" si="35"/>
        <v>10</v>
      </c>
      <c r="H234" s="13">
        <f t="shared" si="36"/>
        <v>0.25</v>
      </c>
      <c r="I234" s="19">
        <f t="shared" si="37"/>
        <v>-8.8625000000000007</v>
      </c>
      <c r="J234" s="14">
        <f t="shared" si="38"/>
        <v>-36.336250000000007</v>
      </c>
      <c r="K234" s="18">
        <f t="shared" si="39"/>
        <v>0</v>
      </c>
      <c r="L234" s="8"/>
      <c r="M234" s="8"/>
      <c r="N234" s="8"/>
      <c r="O234" s="8"/>
      <c r="P234" s="8" t="s">
        <v>571</v>
      </c>
    </row>
    <row r="235" spans="1:16" x14ac:dyDescent="0.2">
      <c r="A235" s="8" t="s">
        <v>341</v>
      </c>
      <c r="B235" s="18">
        <f t="shared" si="30"/>
        <v>240</v>
      </c>
      <c r="C235" s="18">
        <f t="shared" si="31"/>
        <v>79</v>
      </c>
      <c r="D235" s="18">
        <f t="shared" si="32"/>
        <v>127</v>
      </c>
      <c r="E235" s="18">
        <f t="shared" si="33"/>
        <v>34</v>
      </c>
      <c r="F235" s="18">
        <f t="shared" si="34"/>
        <v>0</v>
      </c>
      <c r="G235" s="18">
        <f t="shared" si="35"/>
        <v>192</v>
      </c>
      <c r="H235" s="13">
        <f t="shared" si="36"/>
        <v>0.4</v>
      </c>
      <c r="I235" s="19">
        <f t="shared" si="37"/>
        <v>-9</v>
      </c>
      <c r="J235" s="14">
        <f t="shared" si="38"/>
        <v>-3.0749999999999997</v>
      </c>
      <c r="K235" s="18">
        <f t="shared" si="39"/>
        <v>0</v>
      </c>
      <c r="L235" s="8"/>
      <c r="M235" s="8"/>
      <c r="N235" s="8"/>
      <c r="O235" s="8"/>
      <c r="P235" s="8" t="s">
        <v>571</v>
      </c>
    </row>
    <row r="236" spans="1:16" x14ac:dyDescent="0.2">
      <c r="A236" s="8" t="s">
        <v>524</v>
      </c>
      <c r="B236" s="18">
        <f t="shared" si="30"/>
        <v>294</v>
      </c>
      <c r="C236" s="18">
        <f t="shared" si="31"/>
        <v>130</v>
      </c>
      <c r="D236" s="18">
        <f t="shared" si="32"/>
        <v>134</v>
      </c>
      <c r="E236" s="18">
        <f t="shared" si="33"/>
        <v>0</v>
      </c>
      <c r="F236" s="18">
        <f t="shared" si="34"/>
        <v>30</v>
      </c>
      <c r="G236" s="18">
        <f t="shared" si="35"/>
        <v>290</v>
      </c>
      <c r="H236" s="13">
        <f t="shared" si="36"/>
        <v>0.49319727891156462</v>
      </c>
      <c r="I236" s="19">
        <f t="shared" si="37"/>
        <v>-9.1193268292682887</v>
      </c>
      <c r="J236" s="14">
        <f t="shared" si="38"/>
        <v>-2.5434857142857132</v>
      </c>
      <c r="K236" s="18">
        <f t="shared" si="39"/>
        <v>0</v>
      </c>
      <c r="L236" s="8"/>
      <c r="M236" s="8">
        <v>1</v>
      </c>
      <c r="N236" s="8"/>
      <c r="O236" s="8"/>
      <c r="P236" s="8" t="s">
        <v>572</v>
      </c>
    </row>
    <row r="237" spans="1:16" x14ac:dyDescent="0.2">
      <c r="A237" s="8" t="s">
        <v>469</v>
      </c>
      <c r="B237" s="18">
        <f t="shared" si="30"/>
        <v>121</v>
      </c>
      <c r="C237" s="18">
        <f t="shared" si="31"/>
        <v>42</v>
      </c>
      <c r="D237" s="18">
        <f t="shared" si="32"/>
        <v>56</v>
      </c>
      <c r="E237" s="18">
        <f t="shared" si="33"/>
        <v>17</v>
      </c>
      <c r="F237" s="18">
        <f t="shared" si="34"/>
        <v>6</v>
      </c>
      <c r="G237" s="18">
        <f t="shared" si="35"/>
        <v>107</v>
      </c>
      <c r="H237" s="13">
        <f t="shared" si="36"/>
        <v>0.44214876033057854</v>
      </c>
      <c r="I237" s="19">
        <f t="shared" si="37"/>
        <v>-9.2875097560975579</v>
      </c>
      <c r="J237" s="14">
        <f t="shared" si="38"/>
        <v>-6.2940148760330556</v>
      </c>
      <c r="K237" s="18">
        <f t="shared" si="39"/>
        <v>0</v>
      </c>
      <c r="L237" s="8"/>
      <c r="M237" s="8">
        <v>1</v>
      </c>
      <c r="N237" s="8"/>
      <c r="O237" s="8"/>
      <c r="P237" s="8" t="s">
        <v>571</v>
      </c>
    </row>
    <row r="238" spans="1:16" x14ac:dyDescent="0.2">
      <c r="A238" s="8" t="s">
        <v>60</v>
      </c>
      <c r="B238" s="18">
        <f t="shared" si="30"/>
        <v>163</v>
      </c>
      <c r="C238" s="18">
        <f t="shared" si="31"/>
        <v>78</v>
      </c>
      <c r="D238" s="18">
        <f t="shared" si="32"/>
        <v>76</v>
      </c>
      <c r="E238" s="18">
        <f t="shared" si="33"/>
        <v>9</v>
      </c>
      <c r="F238" s="18">
        <f t="shared" si="34"/>
        <v>0</v>
      </c>
      <c r="G238" s="18">
        <f t="shared" si="35"/>
        <v>165</v>
      </c>
      <c r="H238" s="13">
        <f t="shared" si="36"/>
        <v>0.50613496932515334</v>
      </c>
      <c r="I238" s="19">
        <f t="shared" si="37"/>
        <v>-9.342499999999994</v>
      </c>
      <c r="J238" s="14">
        <f t="shared" si="38"/>
        <v>-4.6999079754601194</v>
      </c>
      <c r="K238" s="18">
        <f t="shared" si="39"/>
        <v>0</v>
      </c>
      <c r="L238" s="8"/>
      <c r="M238" s="8"/>
      <c r="N238" s="8"/>
      <c r="O238" s="8"/>
      <c r="P238" s="8" t="s">
        <v>571</v>
      </c>
    </row>
    <row r="239" spans="1:16" x14ac:dyDescent="0.2">
      <c r="A239" s="8" t="s">
        <v>534</v>
      </c>
      <c r="B239" s="18">
        <f t="shared" si="30"/>
        <v>130</v>
      </c>
      <c r="C239" s="18">
        <f t="shared" si="31"/>
        <v>64</v>
      </c>
      <c r="D239" s="18">
        <f t="shared" si="32"/>
        <v>57</v>
      </c>
      <c r="E239" s="18">
        <f t="shared" si="33"/>
        <v>0</v>
      </c>
      <c r="F239" s="18">
        <f t="shared" si="34"/>
        <v>9</v>
      </c>
      <c r="G239" s="18">
        <f t="shared" si="35"/>
        <v>137</v>
      </c>
      <c r="H239" s="13">
        <f t="shared" si="36"/>
        <v>0.52692307692307694</v>
      </c>
      <c r="I239" s="19">
        <f t="shared" si="37"/>
        <v>-9.3914146341463507</v>
      </c>
      <c r="J239" s="14">
        <f t="shared" si="38"/>
        <v>-5.9238153846153905</v>
      </c>
      <c r="K239" s="18">
        <f t="shared" si="39"/>
        <v>0</v>
      </c>
      <c r="L239" s="8"/>
      <c r="M239" s="8"/>
      <c r="N239" s="8"/>
      <c r="O239" s="8"/>
      <c r="P239" s="8" t="s">
        <v>571</v>
      </c>
    </row>
    <row r="240" spans="1:16" x14ac:dyDescent="0.2">
      <c r="A240" s="8" t="s">
        <v>330</v>
      </c>
      <c r="B240" s="18">
        <f t="shared" si="30"/>
        <v>24</v>
      </c>
      <c r="C240" s="18">
        <f t="shared" si="31"/>
        <v>3</v>
      </c>
      <c r="D240" s="18">
        <f t="shared" si="32"/>
        <v>17</v>
      </c>
      <c r="E240" s="18">
        <f t="shared" si="33"/>
        <v>4</v>
      </c>
      <c r="F240" s="18">
        <f t="shared" si="34"/>
        <v>0</v>
      </c>
      <c r="G240" s="18">
        <f t="shared" si="35"/>
        <v>10</v>
      </c>
      <c r="H240" s="13">
        <f t="shared" si="36"/>
        <v>0.20833333333333334</v>
      </c>
      <c r="I240" s="19">
        <f t="shared" si="37"/>
        <v>-9.5150000000000006</v>
      </c>
      <c r="J240" s="14">
        <f t="shared" si="38"/>
        <v>-32.509583333333339</v>
      </c>
      <c r="K240" s="18">
        <f t="shared" si="39"/>
        <v>0</v>
      </c>
      <c r="L240" s="8">
        <v>1</v>
      </c>
      <c r="M240" s="8"/>
      <c r="N240" s="8"/>
      <c r="O240" s="8"/>
      <c r="P240" s="8" t="s">
        <v>571</v>
      </c>
    </row>
    <row r="241" spans="1:16" x14ac:dyDescent="0.2">
      <c r="A241" s="8" t="s">
        <v>327</v>
      </c>
      <c r="B241" s="18">
        <f t="shared" si="30"/>
        <v>23</v>
      </c>
      <c r="C241" s="18">
        <f t="shared" si="31"/>
        <v>2</v>
      </c>
      <c r="D241" s="18">
        <f t="shared" si="32"/>
        <v>17</v>
      </c>
      <c r="E241" s="18">
        <f t="shared" si="33"/>
        <v>4</v>
      </c>
      <c r="F241" s="18">
        <f t="shared" si="34"/>
        <v>0</v>
      </c>
      <c r="G241" s="18">
        <f t="shared" si="35"/>
        <v>8</v>
      </c>
      <c r="H241" s="13">
        <f t="shared" si="36"/>
        <v>0.17391304347826086</v>
      </c>
      <c r="I241" s="19">
        <f t="shared" si="37"/>
        <v>-9.5806250000000013</v>
      </c>
      <c r="J241" s="14">
        <f t="shared" si="38"/>
        <v>-34.157010869565219</v>
      </c>
      <c r="K241" s="18">
        <f t="shared" si="39"/>
        <v>0</v>
      </c>
      <c r="L241" s="8"/>
      <c r="M241" s="8"/>
      <c r="N241" s="8"/>
      <c r="O241" s="8"/>
      <c r="P241" s="8" t="s">
        <v>572</v>
      </c>
    </row>
    <row r="242" spans="1:16" x14ac:dyDescent="0.2">
      <c r="A242" s="8" t="s">
        <v>315</v>
      </c>
      <c r="B242" s="18">
        <f t="shared" si="30"/>
        <v>157</v>
      </c>
      <c r="C242" s="18">
        <f t="shared" si="31"/>
        <v>50</v>
      </c>
      <c r="D242" s="18">
        <f t="shared" si="32"/>
        <v>78</v>
      </c>
      <c r="E242" s="18">
        <f t="shared" si="33"/>
        <v>29</v>
      </c>
      <c r="F242" s="18">
        <f t="shared" si="34"/>
        <v>0</v>
      </c>
      <c r="G242" s="18">
        <f t="shared" si="35"/>
        <v>129</v>
      </c>
      <c r="H242" s="13">
        <f t="shared" si="36"/>
        <v>0.41082802547770703</v>
      </c>
      <c r="I242" s="19">
        <f t="shared" si="37"/>
        <v>-9.6537499999999934</v>
      </c>
      <c r="J242" s="14">
        <f t="shared" si="38"/>
        <v>-5.0420859872611432</v>
      </c>
      <c r="K242" s="18">
        <f t="shared" si="39"/>
        <v>0</v>
      </c>
      <c r="L242" s="8"/>
      <c r="M242" s="8"/>
      <c r="N242" s="8"/>
      <c r="O242" s="8"/>
      <c r="P242" s="8" t="s">
        <v>571</v>
      </c>
    </row>
    <row r="243" spans="1:16" x14ac:dyDescent="0.2">
      <c r="A243" s="8" t="s">
        <v>470</v>
      </c>
      <c r="B243" s="18">
        <f t="shared" si="30"/>
        <v>82</v>
      </c>
      <c r="C243" s="18">
        <f t="shared" si="31"/>
        <v>29</v>
      </c>
      <c r="D243" s="18">
        <f t="shared" si="32"/>
        <v>40</v>
      </c>
      <c r="E243" s="18">
        <f t="shared" si="33"/>
        <v>8</v>
      </c>
      <c r="F243" s="18">
        <f t="shared" si="34"/>
        <v>5</v>
      </c>
      <c r="G243" s="18">
        <f t="shared" si="35"/>
        <v>71</v>
      </c>
      <c r="H243" s="13">
        <f t="shared" si="36"/>
        <v>0.43292682926829268</v>
      </c>
      <c r="I243" s="19">
        <f t="shared" si="37"/>
        <v>-9.9497999999999962</v>
      </c>
      <c r="J243" s="14">
        <f t="shared" si="38"/>
        <v>-9.9497999999999962</v>
      </c>
      <c r="K243" s="18">
        <f t="shared" si="39"/>
        <v>0</v>
      </c>
      <c r="L243" s="8"/>
      <c r="M243" s="8"/>
      <c r="N243" s="8"/>
      <c r="O243" s="8"/>
      <c r="P243" s="8" t="s">
        <v>576</v>
      </c>
    </row>
    <row r="244" spans="1:16" x14ac:dyDescent="0.2">
      <c r="A244" s="8" t="s">
        <v>484</v>
      </c>
      <c r="B244" s="18">
        <f t="shared" si="30"/>
        <v>215</v>
      </c>
      <c r="C244" s="18">
        <f t="shared" si="31"/>
        <v>104</v>
      </c>
      <c r="D244" s="18">
        <f t="shared" si="32"/>
        <v>78</v>
      </c>
      <c r="E244" s="18">
        <f t="shared" si="33"/>
        <v>17</v>
      </c>
      <c r="F244" s="18">
        <f t="shared" si="34"/>
        <v>16</v>
      </c>
      <c r="G244" s="18">
        <f t="shared" si="35"/>
        <v>241</v>
      </c>
      <c r="H244" s="13">
        <f t="shared" si="36"/>
        <v>0.56046511627906981</v>
      </c>
      <c r="I244" s="19">
        <f t="shared" si="37"/>
        <v>-10.11546097560975</v>
      </c>
      <c r="J244" s="14">
        <f t="shared" si="38"/>
        <v>-3.857989767441858</v>
      </c>
      <c r="K244" s="18">
        <f t="shared" si="39"/>
        <v>0</v>
      </c>
      <c r="L244" s="8"/>
      <c r="M244" s="8">
        <v>1</v>
      </c>
      <c r="N244" s="8"/>
      <c r="O244" s="8"/>
      <c r="P244" s="8" t="s">
        <v>572</v>
      </c>
    </row>
    <row r="245" spans="1:16" x14ac:dyDescent="0.2">
      <c r="A245" s="8" t="s">
        <v>423</v>
      </c>
      <c r="B245" s="18">
        <f t="shared" si="30"/>
        <v>269</v>
      </c>
      <c r="C245" s="18">
        <f t="shared" si="31"/>
        <v>118</v>
      </c>
      <c r="D245" s="18">
        <f t="shared" si="32"/>
        <v>108</v>
      </c>
      <c r="E245" s="18">
        <f t="shared" si="33"/>
        <v>43</v>
      </c>
      <c r="F245" s="18">
        <f t="shared" si="34"/>
        <v>0</v>
      </c>
      <c r="G245" s="18">
        <f t="shared" si="35"/>
        <v>279</v>
      </c>
      <c r="H245" s="13">
        <f t="shared" si="36"/>
        <v>0.51858736059479549</v>
      </c>
      <c r="I245" s="19">
        <f t="shared" si="37"/>
        <v>-10.196900406504056</v>
      </c>
      <c r="J245" s="14">
        <f t="shared" si="38"/>
        <v>-3.108348822800493</v>
      </c>
      <c r="K245" s="18">
        <f t="shared" si="39"/>
        <v>0</v>
      </c>
      <c r="L245" s="8">
        <v>1</v>
      </c>
      <c r="M245" s="8"/>
      <c r="N245" s="8"/>
      <c r="O245" s="8"/>
      <c r="P245" s="8" t="s">
        <v>571</v>
      </c>
    </row>
    <row r="246" spans="1:16" x14ac:dyDescent="0.2">
      <c r="A246" s="8" t="s">
        <v>379</v>
      </c>
      <c r="B246" s="18">
        <f t="shared" si="30"/>
        <v>89</v>
      </c>
      <c r="C246" s="18">
        <f t="shared" si="31"/>
        <v>33</v>
      </c>
      <c r="D246" s="18">
        <f t="shared" si="32"/>
        <v>50</v>
      </c>
      <c r="E246" s="18">
        <f t="shared" si="33"/>
        <v>6</v>
      </c>
      <c r="F246" s="18">
        <f t="shared" si="34"/>
        <v>0</v>
      </c>
      <c r="G246" s="18">
        <f t="shared" si="35"/>
        <v>72</v>
      </c>
      <c r="H246" s="13">
        <f t="shared" si="36"/>
        <v>0.4044943820224719</v>
      </c>
      <c r="I246" s="19">
        <f t="shared" si="37"/>
        <v>-10.410625</v>
      </c>
      <c r="J246" s="14">
        <f t="shared" si="38"/>
        <v>-9.5918117977528095</v>
      </c>
      <c r="K246" s="18">
        <f t="shared" si="39"/>
        <v>0</v>
      </c>
      <c r="L246" s="8"/>
      <c r="M246" s="8"/>
      <c r="N246" s="8"/>
      <c r="O246" s="8"/>
      <c r="P246" s="8" t="s">
        <v>571</v>
      </c>
    </row>
    <row r="247" spans="1:16" x14ac:dyDescent="0.2">
      <c r="A247" s="8" t="s">
        <v>134</v>
      </c>
      <c r="B247" s="18">
        <f t="shared" si="30"/>
        <v>228</v>
      </c>
      <c r="C247" s="18">
        <f t="shared" si="31"/>
        <v>86</v>
      </c>
      <c r="D247" s="18">
        <f t="shared" si="32"/>
        <v>92</v>
      </c>
      <c r="E247" s="18">
        <f t="shared" si="33"/>
        <v>50</v>
      </c>
      <c r="F247" s="18">
        <f t="shared" si="34"/>
        <v>0</v>
      </c>
      <c r="G247" s="18">
        <f t="shared" si="35"/>
        <v>222</v>
      </c>
      <c r="H247" s="13">
        <f t="shared" si="36"/>
        <v>0.48684210526315791</v>
      </c>
      <c r="I247" s="19">
        <f t="shared" si="37"/>
        <v>-10.468750000000004</v>
      </c>
      <c r="J247" s="14">
        <f t="shared" si="38"/>
        <v>-3.7650767543859662</v>
      </c>
      <c r="K247" s="18">
        <f t="shared" si="39"/>
        <v>0</v>
      </c>
      <c r="L247" s="8">
        <v>1</v>
      </c>
      <c r="M247" s="8"/>
      <c r="N247" s="8"/>
      <c r="O247" s="8">
        <v>1</v>
      </c>
      <c r="P247" s="8" t="s">
        <v>571</v>
      </c>
    </row>
    <row r="248" spans="1:16" x14ac:dyDescent="0.2">
      <c r="A248" s="8" t="s">
        <v>395</v>
      </c>
      <c r="B248" s="18">
        <f t="shared" si="30"/>
        <v>472</v>
      </c>
      <c r="C248" s="18">
        <f t="shared" si="31"/>
        <v>194</v>
      </c>
      <c r="D248" s="18">
        <f t="shared" si="32"/>
        <v>211</v>
      </c>
      <c r="E248" s="18">
        <f t="shared" si="33"/>
        <v>60</v>
      </c>
      <c r="F248" s="18">
        <f t="shared" si="34"/>
        <v>7</v>
      </c>
      <c r="G248" s="18">
        <f t="shared" si="35"/>
        <v>455</v>
      </c>
      <c r="H248" s="13">
        <f t="shared" si="36"/>
        <v>0.48199152542372881</v>
      </c>
      <c r="I248" s="19">
        <f t="shared" si="37"/>
        <v>-10.59220650748102</v>
      </c>
      <c r="J248" s="14">
        <f t="shared" si="38"/>
        <v>-1.8401714695200078</v>
      </c>
      <c r="K248" s="18">
        <f t="shared" si="39"/>
        <v>0</v>
      </c>
      <c r="L248" s="8"/>
      <c r="M248" s="8">
        <v>1</v>
      </c>
      <c r="N248" s="8"/>
      <c r="O248" s="8">
        <v>1</v>
      </c>
      <c r="P248" s="8" t="s">
        <v>571</v>
      </c>
    </row>
    <row r="249" spans="1:16" x14ac:dyDescent="0.2">
      <c r="A249" s="8" t="s">
        <v>375</v>
      </c>
      <c r="B249" s="18">
        <f t="shared" si="30"/>
        <v>240</v>
      </c>
      <c r="C249" s="18">
        <f t="shared" si="31"/>
        <v>93</v>
      </c>
      <c r="D249" s="18">
        <f t="shared" si="32"/>
        <v>116</v>
      </c>
      <c r="E249" s="18">
        <f t="shared" si="33"/>
        <v>31</v>
      </c>
      <c r="F249" s="18">
        <f t="shared" si="34"/>
        <v>0</v>
      </c>
      <c r="G249" s="18">
        <f t="shared" si="35"/>
        <v>217</v>
      </c>
      <c r="H249" s="13">
        <f t="shared" si="36"/>
        <v>0.45208333333333334</v>
      </c>
      <c r="I249" s="19">
        <f t="shared" si="37"/>
        <v>-10.650000000000006</v>
      </c>
      <c r="J249" s="14">
        <f t="shared" si="38"/>
        <v>-3.6387500000000021</v>
      </c>
      <c r="K249" s="18">
        <f t="shared" si="39"/>
        <v>0</v>
      </c>
      <c r="L249" s="8">
        <v>1</v>
      </c>
      <c r="M249" s="8"/>
      <c r="N249" s="8"/>
      <c r="O249" s="8"/>
      <c r="P249" s="8" t="s">
        <v>571</v>
      </c>
    </row>
    <row r="250" spans="1:16" x14ac:dyDescent="0.2">
      <c r="A250" s="8" t="s">
        <v>500</v>
      </c>
      <c r="B250" s="18">
        <f t="shared" si="30"/>
        <v>103</v>
      </c>
      <c r="C250" s="18">
        <f t="shared" si="31"/>
        <v>33</v>
      </c>
      <c r="D250" s="18">
        <f t="shared" si="32"/>
        <v>55</v>
      </c>
      <c r="E250" s="18">
        <f t="shared" si="33"/>
        <v>0</v>
      </c>
      <c r="F250" s="18">
        <f t="shared" si="34"/>
        <v>15</v>
      </c>
      <c r="G250" s="18">
        <f t="shared" si="35"/>
        <v>81</v>
      </c>
      <c r="H250" s="13">
        <f t="shared" si="36"/>
        <v>0.39320388349514562</v>
      </c>
      <c r="I250" s="19">
        <f t="shared" si="37"/>
        <v>-10.657804304160681</v>
      </c>
      <c r="J250" s="14">
        <f t="shared" si="38"/>
        <v>-8.4848539120502515</v>
      </c>
      <c r="K250" s="18">
        <f t="shared" si="39"/>
        <v>0</v>
      </c>
      <c r="L250" s="8">
        <v>1</v>
      </c>
      <c r="M250" s="8"/>
      <c r="N250" s="8"/>
      <c r="O250" s="8"/>
      <c r="P250" s="8" t="s">
        <v>571</v>
      </c>
    </row>
    <row r="251" spans="1:16" x14ac:dyDescent="0.2">
      <c r="A251" s="8" t="s">
        <v>541</v>
      </c>
      <c r="B251" s="18">
        <f t="shared" si="30"/>
        <v>51</v>
      </c>
      <c r="C251" s="18">
        <f t="shared" si="31"/>
        <v>19</v>
      </c>
      <c r="D251" s="18">
        <f t="shared" si="32"/>
        <v>26</v>
      </c>
      <c r="E251" s="18">
        <f t="shared" si="33"/>
        <v>0</v>
      </c>
      <c r="F251" s="18">
        <f t="shared" si="34"/>
        <v>6</v>
      </c>
      <c r="G251" s="18">
        <f t="shared" si="35"/>
        <v>44</v>
      </c>
      <c r="H251" s="13">
        <f t="shared" si="36"/>
        <v>0.43137254901960786</v>
      </c>
      <c r="I251" s="19">
        <f t="shared" si="37"/>
        <v>-10.790721951219517</v>
      </c>
      <c r="J251" s="14">
        <f t="shared" si="38"/>
        <v>-17.349788235294124</v>
      </c>
      <c r="K251" s="18">
        <f t="shared" si="39"/>
        <v>0</v>
      </c>
      <c r="L251" s="8"/>
      <c r="M251" s="8"/>
      <c r="N251" s="8"/>
      <c r="O251" s="8"/>
      <c r="P251" s="8" t="s">
        <v>572</v>
      </c>
    </row>
    <row r="252" spans="1:16" x14ac:dyDescent="0.2">
      <c r="A252" s="8" t="s">
        <v>100</v>
      </c>
      <c r="B252" s="18">
        <f t="shared" si="30"/>
        <v>44</v>
      </c>
      <c r="C252" s="18">
        <f t="shared" si="31"/>
        <v>11</v>
      </c>
      <c r="D252" s="18">
        <f t="shared" si="32"/>
        <v>27</v>
      </c>
      <c r="E252" s="18">
        <f t="shared" si="33"/>
        <v>6</v>
      </c>
      <c r="F252" s="18">
        <f t="shared" si="34"/>
        <v>0</v>
      </c>
      <c r="G252" s="18">
        <f t="shared" si="35"/>
        <v>28</v>
      </c>
      <c r="H252" s="13">
        <f t="shared" si="36"/>
        <v>0.31818181818181818</v>
      </c>
      <c r="I252" s="19">
        <f t="shared" si="37"/>
        <v>-10.799999999999997</v>
      </c>
      <c r="J252" s="14">
        <f t="shared" si="38"/>
        <v>-20.127272727272722</v>
      </c>
      <c r="K252" s="18">
        <f t="shared" si="39"/>
        <v>0</v>
      </c>
      <c r="L252" s="8"/>
      <c r="M252" s="8">
        <v>1</v>
      </c>
      <c r="N252" s="8"/>
      <c r="O252" s="8">
        <v>1</v>
      </c>
      <c r="P252" s="8" t="s">
        <v>571</v>
      </c>
    </row>
    <row r="253" spans="1:16" x14ac:dyDescent="0.2">
      <c r="A253" s="8" t="s">
        <v>213</v>
      </c>
      <c r="B253" s="18">
        <f t="shared" si="30"/>
        <v>648</v>
      </c>
      <c r="C253" s="18">
        <f t="shared" si="31"/>
        <v>276</v>
      </c>
      <c r="D253" s="18">
        <f t="shared" si="32"/>
        <v>285</v>
      </c>
      <c r="E253" s="18">
        <f t="shared" si="33"/>
        <v>84</v>
      </c>
      <c r="F253" s="18">
        <f t="shared" si="34"/>
        <v>3</v>
      </c>
      <c r="G253" s="18">
        <f t="shared" si="35"/>
        <v>639</v>
      </c>
      <c r="H253" s="13">
        <f t="shared" si="36"/>
        <v>0.49305555555555558</v>
      </c>
      <c r="I253" s="19">
        <f t="shared" si="37"/>
        <v>-10.922332611356996</v>
      </c>
      <c r="J253" s="14">
        <f t="shared" si="38"/>
        <v>-1.3821470279803605</v>
      </c>
      <c r="K253" s="18">
        <f t="shared" si="39"/>
        <v>0</v>
      </c>
      <c r="L253" s="8"/>
      <c r="M253" s="8"/>
      <c r="N253" s="8"/>
      <c r="O253" s="8"/>
      <c r="P253" s="8" t="s">
        <v>571</v>
      </c>
    </row>
    <row r="254" spans="1:16" x14ac:dyDescent="0.2">
      <c r="A254" s="8" t="s">
        <v>325</v>
      </c>
      <c r="B254" s="18">
        <f t="shared" si="30"/>
        <v>792</v>
      </c>
      <c r="C254" s="18">
        <f t="shared" si="31"/>
        <v>338</v>
      </c>
      <c r="D254" s="18">
        <f t="shared" si="32"/>
        <v>350</v>
      </c>
      <c r="E254" s="18">
        <f t="shared" si="33"/>
        <v>104</v>
      </c>
      <c r="F254" s="18">
        <f t="shared" si="34"/>
        <v>0</v>
      </c>
      <c r="G254" s="18">
        <f t="shared" si="35"/>
        <v>780</v>
      </c>
      <c r="H254" s="13">
        <f t="shared" si="36"/>
        <v>0.49242424242424243</v>
      </c>
      <c r="I254" s="19">
        <f t="shared" si="37"/>
        <v>-10.943749999999959</v>
      </c>
      <c r="J254" s="14">
        <f t="shared" si="38"/>
        <v>-1.133065025252521</v>
      </c>
      <c r="K254" s="18">
        <f t="shared" si="39"/>
        <v>0</v>
      </c>
      <c r="L254" s="8"/>
      <c r="M254" s="8"/>
      <c r="N254" s="8"/>
      <c r="O254" s="8"/>
      <c r="P254" s="8" t="s">
        <v>571</v>
      </c>
    </row>
    <row r="255" spans="1:16" x14ac:dyDescent="0.2">
      <c r="A255" s="8" t="s">
        <v>272</v>
      </c>
      <c r="B255" s="18">
        <f t="shared" si="30"/>
        <v>135</v>
      </c>
      <c r="C255" s="18">
        <f t="shared" si="31"/>
        <v>50</v>
      </c>
      <c r="D255" s="18">
        <f t="shared" si="32"/>
        <v>65</v>
      </c>
      <c r="E255" s="18">
        <f t="shared" si="33"/>
        <v>20</v>
      </c>
      <c r="F255" s="18">
        <f t="shared" si="34"/>
        <v>0</v>
      </c>
      <c r="G255" s="18">
        <f t="shared" si="35"/>
        <v>120</v>
      </c>
      <c r="H255" s="13">
        <f t="shared" si="36"/>
        <v>0.44444444444444442</v>
      </c>
      <c r="I255" s="19">
        <f t="shared" si="37"/>
        <v>-11.034999999999995</v>
      </c>
      <c r="J255" s="14">
        <f t="shared" si="38"/>
        <v>-6.7027407407407376</v>
      </c>
      <c r="K255" s="18">
        <f t="shared" si="39"/>
        <v>0</v>
      </c>
      <c r="L255" s="8"/>
      <c r="M255" s="8">
        <v>1</v>
      </c>
      <c r="N255" s="8"/>
      <c r="O255" s="8"/>
      <c r="P255" s="8" t="s">
        <v>571</v>
      </c>
    </row>
    <row r="256" spans="1:16" x14ac:dyDescent="0.2">
      <c r="A256" s="8" t="s">
        <v>482</v>
      </c>
      <c r="B256" s="18">
        <f t="shared" si="30"/>
        <v>86</v>
      </c>
      <c r="C256" s="18">
        <f t="shared" si="31"/>
        <v>38</v>
      </c>
      <c r="D256" s="18">
        <f t="shared" si="32"/>
        <v>39</v>
      </c>
      <c r="E256" s="18">
        <f t="shared" si="33"/>
        <v>1</v>
      </c>
      <c r="F256" s="18">
        <f t="shared" si="34"/>
        <v>8</v>
      </c>
      <c r="G256" s="18">
        <f t="shared" si="35"/>
        <v>85</v>
      </c>
      <c r="H256" s="13">
        <f t="shared" si="36"/>
        <v>0.4941860465116279</v>
      </c>
      <c r="I256" s="19">
        <f t="shared" si="37"/>
        <v>-11.091673170731703</v>
      </c>
      <c r="J256" s="14">
        <f t="shared" si="38"/>
        <v>-10.575781395348834</v>
      </c>
      <c r="K256" s="18">
        <f t="shared" si="39"/>
        <v>0</v>
      </c>
      <c r="L256" s="8">
        <v>1</v>
      </c>
      <c r="M256" s="8"/>
      <c r="N256" s="8"/>
      <c r="O256" s="8"/>
      <c r="P256" s="8" t="s">
        <v>572</v>
      </c>
    </row>
    <row r="257" spans="1:16" x14ac:dyDescent="0.2">
      <c r="A257" s="8" t="s">
        <v>125</v>
      </c>
      <c r="B257" s="18">
        <f t="shared" si="30"/>
        <v>144</v>
      </c>
      <c r="C257" s="18">
        <f t="shared" si="31"/>
        <v>61</v>
      </c>
      <c r="D257" s="18">
        <f t="shared" si="32"/>
        <v>63</v>
      </c>
      <c r="E257" s="18">
        <f t="shared" si="33"/>
        <v>20</v>
      </c>
      <c r="F257" s="18">
        <f t="shared" si="34"/>
        <v>0</v>
      </c>
      <c r="G257" s="18">
        <f t="shared" si="35"/>
        <v>142</v>
      </c>
      <c r="H257" s="13">
        <f t="shared" si="36"/>
        <v>0.49305555555555558</v>
      </c>
      <c r="I257" s="19">
        <f t="shared" si="37"/>
        <v>-11.099999999999987</v>
      </c>
      <c r="J257" s="14">
        <f t="shared" si="38"/>
        <v>-6.3208333333333258</v>
      </c>
      <c r="K257" s="18">
        <f t="shared" si="39"/>
        <v>0</v>
      </c>
      <c r="L257" s="8">
        <v>1</v>
      </c>
      <c r="M257" s="8"/>
      <c r="N257" s="8"/>
      <c r="O257" s="8"/>
      <c r="P257" s="8" t="s">
        <v>571</v>
      </c>
    </row>
    <row r="258" spans="1:16" x14ac:dyDescent="0.2">
      <c r="A258" s="8" t="s">
        <v>162</v>
      </c>
      <c r="B258" s="18">
        <f t="shared" si="30"/>
        <v>93</v>
      </c>
      <c r="C258" s="18">
        <f t="shared" si="31"/>
        <v>26</v>
      </c>
      <c r="D258" s="18">
        <f t="shared" si="32"/>
        <v>41</v>
      </c>
      <c r="E258" s="18">
        <f t="shared" si="33"/>
        <v>26</v>
      </c>
      <c r="F258" s="18">
        <f t="shared" si="34"/>
        <v>0</v>
      </c>
      <c r="G258" s="18">
        <f t="shared" si="35"/>
        <v>78</v>
      </c>
      <c r="H258" s="13">
        <f t="shared" si="36"/>
        <v>0.41935483870967744</v>
      </c>
      <c r="I258" s="19">
        <f t="shared" si="37"/>
        <v>-11.127857142857142</v>
      </c>
      <c r="J258" s="14">
        <f t="shared" si="38"/>
        <v>-9.8116589861751144</v>
      </c>
      <c r="K258" s="18">
        <f t="shared" si="39"/>
        <v>0</v>
      </c>
      <c r="L258" s="8"/>
      <c r="M258" s="8">
        <v>1</v>
      </c>
      <c r="N258" s="8"/>
      <c r="O258" s="8">
        <v>1</v>
      </c>
      <c r="P258" s="8" t="s">
        <v>571</v>
      </c>
    </row>
    <row r="259" spans="1:16" x14ac:dyDescent="0.2">
      <c r="A259" s="8" t="s">
        <v>143</v>
      </c>
      <c r="B259" s="18">
        <f t="shared" ref="B259:B322" si="40">SUMIF(Coaches,A259,GP)</f>
        <v>96</v>
      </c>
      <c r="C259" s="18">
        <f t="shared" ref="C259:C322" si="41">SUMIF(Coaches,A259,Wins)</f>
        <v>24</v>
      </c>
      <c r="D259" s="18">
        <f t="shared" ref="D259:D322" si="42">SUMIF(Coaches,A259,Losses)</f>
        <v>58</v>
      </c>
      <c r="E259" s="18">
        <f t="shared" ref="E259:E322" si="43">SUMIF(Coaches,A259,Ties)</f>
        <v>14</v>
      </c>
      <c r="F259" s="18">
        <f t="shared" ref="F259:F322" si="44">SUMIF(Coaches,A259,OTL)</f>
        <v>0</v>
      </c>
      <c r="G259" s="18">
        <f t="shared" ref="G259:G322" si="45">C259*2+F259+E259</f>
        <v>62</v>
      </c>
      <c r="H259" s="13">
        <f t="shared" ref="H259:H322" si="46">G259/2/B259</f>
        <v>0.32291666666666669</v>
      </c>
      <c r="I259" s="19">
        <f t="shared" ref="I259:I322" si="47">SUMIF(Coaches,A259,XPts)</f>
        <v>-11.249999999999993</v>
      </c>
      <c r="J259" s="14">
        <f t="shared" ref="J259:J322" si="48">I259/B259*82</f>
        <v>-9.6093749999999947</v>
      </c>
      <c r="K259" s="18">
        <f t="shared" ref="K259:K322" si="49">SUMIF(Coaches,A259,Active)</f>
        <v>0</v>
      </c>
      <c r="L259" s="8"/>
      <c r="M259" s="8">
        <v>1</v>
      </c>
      <c r="N259" s="8"/>
      <c r="O259" s="8"/>
      <c r="P259" s="8" t="s">
        <v>571</v>
      </c>
    </row>
    <row r="260" spans="1:16" x14ac:dyDescent="0.2">
      <c r="A260" s="8" t="s">
        <v>283</v>
      </c>
      <c r="B260" s="18">
        <f t="shared" si="40"/>
        <v>101</v>
      </c>
      <c r="C260" s="18">
        <f t="shared" si="41"/>
        <v>22</v>
      </c>
      <c r="D260" s="18">
        <f t="shared" si="42"/>
        <v>54</v>
      </c>
      <c r="E260" s="18">
        <f t="shared" si="43"/>
        <v>25</v>
      </c>
      <c r="F260" s="18">
        <f t="shared" si="44"/>
        <v>0</v>
      </c>
      <c r="G260" s="18">
        <f t="shared" si="45"/>
        <v>69</v>
      </c>
      <c r="H260" s="13">
        <f t="shared" si="46"/>
        <v>0.34158415841584161</v>
      </c>
      <c r="I260" s="19">
        <f t="shared" si="47"/>
        <v>-11.51687500000001</v>
      </c>
      <c r="J260" s="14">
        <f t="shared" si="48"/>
        <v>-9.3503341584158495</v>
      </c>
      <c r="K260" s="18">
        <f t="shared" si="49"/>
        <v>0</v>
      </c>
      <c r="L260" s="8"/>
      <c r="M260" s="8"/>
      <c r="N260" s="8"/>
      <c r="O260" s="8"/>
      <c r="P260" s="8" t="s">
        <v>571</v>
      </c>
    </row>
    <row r="261" spans="1:16" x14ac:dyDescent="0.2">
      <c r="A261" s="8" t="s">
        <v>436</v>
      </c>
      <c r="B261" s="18">
        <f t="shared" si="40"/>
        <v>25</v>
      </c>
      <c r="C261" s="18">
        <f t="shared" si="41"/>
        <v>2</v>
      </c>
      <c r="D261" s="18">
        <f t="shared" si="42"/>
        <v>22</v>
      </c>
      <c r="E261" s="18">
        <f t="shared" si="43"/>
        <v>1</v>
      </c>
      <c r="F261" s="18">
        <f t="shared" si="44"/>
        <v>0</v>
      </c>
      <c r="G261" s="18">
        <f t="shared" si="45"/>
        <v>5</v>
      </c>
      <c r="H261" s="13">
        <f t="shared" si="46"/>
        <v>0.1</v>
      </c>
      <c r="I261" s="19">
        <f t="shared" si="47"/>
        <v>-11.536458333333332</v>
      </c>
      <c r="J261" s="14">
        <f t="shared" si="48"/>
        <v>-37.83958333333333</v>
      </c>
      <c r="K261" s="18">
        <f t="shared" si="49"/>
        <v>0</v>
      </c>
      <c r="L261" s="8">
        <v>1</v>
      </c>
      <c r="M261" s="8"/>
      <c r="N261" s="8"/>
      <c r="O261" s="8"/>
      <c r="P261" s="8" t="s">
        <v>571</v>
      </c>
    </row>
    <row r="262" spans="1:16" x14ac:dyDescent="0.2">
      <c r="A262" s="8" t="s">
        <v>465</v>
      </c>
      <c r="B262" s="18">
        <f t="shared" si="40"/>
        <v>390</v>
      </c>
      <c r="C262" s="18">
        <f t="shared" si="41"/>
        <v>165</v>
      </c>
      <c r="D262" s="18">
        <f t="shared" si="42"/>
        <v>144</v>
      </c>
      <c r="E262" s="18">
        <f t="shared" si="43"/>
        <v>60</v>
      </c>
      <c r="F262" s="18">
        <f t="shared" si="44"/>
        <v>21</v>
      </c>
      <c r="G262" s="18">
        <f t="shared" si="45"/>
        <v>411</v>
      </c>
      <c r="H262" s="13">
        <f t="shared" si="46"/>
        <v>0.52692307692307694</v>
      </c>
      <c r="I262" s="19">
        <f t="shared" si="47"/>
        <v>-11.614146341463396</v>
      </c>
      <c r="J262" s="14">
        <f t="shared" si="48"/>
        <v>-2.4419487179487138</v>
      </c>
      <c r="K262" s="18">
        <f t="shared" si="49"/>
        <v>0</v>
      </c>
      <c r="L262" s="8"/>
      <c r="M262" s="8">
        <v>1</v>
      </c>
      <c r="N262" s="8"/>
      <c r="O262" s="8"/>
      <c r="P262" s="8" t="s">
        <v>571</v>
      </c>
    </row>
    <row r="263" spans="1:16" x14ac:dyDescent="0.2">
      <c r="A263" s="8" t="s">
        <v>318</v>
      </c>
      <c r="B263" s="18">
        <f t="shared" si="40"/>
        <v>132</v>
      </c>
      <c r="C263" s="18">
        <f t="shared" si="41"/>
        <v>49</v>
      </c>
      <c r="D263" s="18">
        <f t="shared" si="42"/>
        <v>57</v>
      </c>
      <c r="E263" s="18">
        <f t="shared" si="43"/>
        <v>26</v>
      </c>
      <c r="F263" s="18">
        <f t="shared" si="44"/>
        <v>0</v>
      </c>
      <c r="G263" s="18">
        <f t="shared" si="45"/>
        <v>124</v>
      </c>
      <c r="H263" s="13">
        <f t="shared" si="46"/>
        <v>0.46969696969696972</v>
      </c>
      <c r="I263" s="19">
        <f t="shared" si="47"/>
        <v>-11.704999999999998</v>
      </c>
      <c r="J263" s="14">
        <f t="shared" si="48"/>
        <v>-7.2712878787878772</v>
      </c>
      <c r="K263" s="18">
        <f t="shared" si="49"/>
        <v>0</v>
      </c>
      <c r="L263" s="8">
        <v>1</v>
      </c>
      <c r="M263" s="8"/>
      <c r="N263" s="8"/>
      <c r="O263" s="8"/>
      <c r="P263" s="8" t="s">
        <v>571</v>
      </c>
    </row>
    <row r="264" spans="1:16" x14ac:dyDescent="0.2">
      <c r="A264" s="8" t="s">
        <v>115</v>
      </c>
      <c r="B264" s="18">
        <f t="shared" si="40"/>
        <v>44</v>
      </c>
      <c r="C264" s="18">
        <f t="shared" si="41"/>
        <v>4</v>
      </c>
      <c r="D264" s="18">
        <f t="shared" si="42"/>
        <v>36</v>
      </c>
      <c r="E264" s="18">
        <f t="shared" si="43"/>
        <v>4</v>
      </c>
      <c r="F264" s="18">
        <f t="shared" si="44"/>
        <v>0</v>
      </c>
      <c r="G264" s="18">
        <f t="shared" si="45"/>
        <v>12</v>
      </c>
      <c r="H264" s="13">
        <f t="shared" si="46"/>
        <v>0.13636363636363635</v>
      </c>
      <c r="I264" s="19">
        <f t="shared" si="47"/>
        <v>-11.849999999999998</v>
      </c>
      <c r="J264" s="14">
        <f t="shared" si="48"/>
        <v>-22.084090909090907</v>
      </c>
      <c r="K264" s="18">
        <f t="shared" si="49"/>
        <v>0</v>
      </c>
      <c r="L264" s="8"/>
      <c r="M264" s="8"/>
      <c r="N264" s="8"/>
      <c r="O264" s="8"/>
      <c r="P264" s="8" t="s">
        <v>571</v>
      </c>
    </row>
    <row r="265" spans="1:16" x14ac:dyDescent="0.2">
      <c r="A265" s="8" t="s">
        <v>270</v>
      </c>
      <c r="B265" s="18">
        <f t="shared" si="40"/>
        <v>32</v>
      </c>
      <c r="C265" s="18">
        <f t="shared" si="41"/>
        <v>1</v>
      </c>
      <c r="D265" s="18">
        <f t="shared" si="42"/>
        <v>23</v>
      </c>
      <c r="E265" s="18">
        <f t="shared" si="43"/>
        <v>8</v>
      </c>
      <c r="F265" s="18">
        <f t="shared" si="44"/>
        <v>0</v>
      </c>
      <c r="G265" s="18">
        <f t="shared" si="45"/>
        <v>10</v>
      </c>
      <c r="H265" s="13">
        <f t="shared" si="46"/>
        <v>0.15625</v>
      </c>
      <c r="I265" s="19">
        <f t="shared" si="47"/>
        <v>-11.86</v>
      </c>
      <c r="J265" s="14">
        <f t="shared" si="48"/>
        <v>-30.391249999999999</v>
      </c>
      <c r="K265" s="18">
        <f t="shared" si="49"/>
        <v>0</v>
      </c>
      <c r="L265" s="8">
        <v>1</v>
      </c>
      <c r="M265" s="8"/>
      <c r="N265" s="8"/>
      <c r="O265" s="8"/>
      <c r="P265" s="8" t="s">
        <v>571</v>
      </c>
    </row>
    <row r="266" spans="1:16" x14ac:dyDescent="0.2">
      <c r="A266" s="8" t="s">
        <v>301</v>
      </c>
      <c r="B266" s="18">
        <f t="shared" si="40"/>
        <v>29</v>
      </c>
      <c r="C266" s="18">
        <f t="shared" si="41"/>
        <v>5</v>
      </c>
      <c r="D266" s="18">
        <f t="shared" si="42"/>
        <v>21</v>
      </c>
      <c r="E266" s="18">
        <f t="shared" si="43"/>
        <v>3</v>
      </c>
      <c r="F266" s="18">
        <f t="shared" si="44"/>
        <v>0</v>
      </c>
      <c r="G266" s="18">
        <f t="shared" si="45"/>
        <v>13</v>
      </c>
      <c r="H266" s="13">
        <f t="shared" si="46"/>
        <v>0.22413793103448276</v>
      </c>
      <c r="I266" s="19">
        <f t="shared" si="47"/>
        <v>-11.921249999999997</v>
      </c>
      <c r="J266" s="14">
        <f t="shared" si="48"/>
        <v>-33.708362068965506</v>
      </c>
      <c r="K266" s="18">
        <f t="shared" si="49"/>
        <v>0</v>
      </c>
      <c r="L266" s="8"/>
      <c r="M266" s="8">
        <v>1</v>
      </c>
      <c r="N266" s="8"/>
      <c r="O266" s="8">
        <v>1</v>
      </c>
      <c r="P266" s="8" t="s">
        <v>571</v>
      </c>
    </row>
    <row r="267" spans="1:16" x14ac:dyDescent="0.2">
      <c r="A267" s="8" t="s">
        <v>464</v>
      </c>
      <c r="B267" s="18">
        <f t="shared" si="40"/>
        <v>936</v>
      </c>
      <c r="C267" s="18">
        <f t="shared" si="41"/>
        <v>446</v>
      </c>
      <c r="D267" s="18">
        <f t="shared" si="42"/>
        <v>375</v>
      </c>
      <c r="E267" s="18">
        <f t="shared" si="43"/>
        <v>37</v>
      </c>
      <c r="F267" s="18">
        <f t="shared" si="44"/>
        <v>78</v>
      </c>
      <c r="G267" s="18">
        <f t="shared" si="45"/>
        <v>1007</v>
      </c>
      <c r="H267" s="13">
        <f t="shared" si="46"/>
        <v>0.5379273504273504</v>
      </c>
      <c r="I267" s="19">
        <f t="shared" si="47"/>
        <v>-11.960546461023441</v>
      </c>
      <c r="J267" s="14">
        <f t="shared" si="48"/>
        <v>-1.0478256514999167</v>
      </c>
      <c r="K267" s="18">
        <f t="shared" si="49"/>
        <v>0</v>
      </c>
      <c r="L267" s="8"/>
      <c r="M267" s="8"/>
      <c r="N267" s="8"/>
      <c r="O267" s="8"/>
      <c r="P267" s="8" t="s">
        <v>572</v>
      </c>
    </row>
    <row r="268" spans="1:16" x14ac:dyDescent="0.2">
      <c r="A268" s="8" t="s">
        <v>97</v>
      </c>
      <c r="B268" s="18">
        <f t="shared" si="40"/>
        <v>23</v>
      </c>
      <c r="C268" s="18">
        <f t="shared" si="41"/>
        <v>4</v>
      </c>
      <c r="D268" s="18">
        <f t="shared" si="42"/>
        <v>17</v>
      </c>
      <c r="E268" s="18">
        <f t="shared" si="43"/>
        <v>2</v>
      </c>
      <c r="F268" s="18">
        <f t="shared" si="44"/>
        <v>0</v>
      </c>
      <c r="G268" s="18">
        <f t="shared" si="45"/>
        <v>10</v>
      </c>
      <c r="H268" s="13">
        <f t="shared" si="46"/>
        <v>0.21739130434782608</v>
      </c>
      <c r="I268" s="19">
        <f t="shared" si="47"/>
        <v>-11.980681818181818</v>
      </c>
      <c r="J268" s="14">
        <f t="shared" si="48"/>
        <v>-42.713735177865608</v>
      </c>
      <c r="K268" s="18">
        <f t="shared" si="49"/>
        <v>0</v>
      </c>
      <c r="L268" s="8"/>
      <c r="M268" s="8">
        <v>1</v>
      </c>
      <c r="N268" s="8"/>
      <c r="O268" s="8">
        <v>1</v>
      </c>
      <c r="P268" s="8" t="s">
        <v>571</v>
      </c>
    </row>
    <row r="269" spans="1:16" x14ac:dyDescent="0.2">
      <c r="A269" s="8" t="s">
        <v>343</v>
      </c>
      <c r="B269" s="18">
        <f t="shared" si="40"/>
        <v>49</v>
      </c>
      <c r="C269" s="18">
        <f t="shared" si="41"/>
        <v>12</v>
      </c>
      <c r="D269" s="18">
        <f t="shared" si="42"/>
        <v>32</v>
      </c>
      <c r="E269" s="18">
        <f t="shared" si="43"/>
        <v>5</v>
      </c>
      <c r="F269" s="18">
        <f t="shared" si="44"/>
        <v>0</v>
      </c>
      <c r="G269" s="18">
        <f t="shared" si="45"/>
        <v>29</v>
      </c>
      <c r="H269" s="13">
        <f t="shared" si="46"/>
        <v>0.29591836734693877</v>
      </c>
      <c r="I269" s="19">
        <f t="shared" si="47"/>
        <v>-12.037500000000001</v>
      </c>
      <c r="J269" s="14">
        <f t="shared" si="48"/>
        <v>-20.144387755102045</v>
      </c>
      <c r="K269" s="18">
        <f t="shared" si="49"/>
        <v>0</v>
      </c>
      <c r="L269" s="8"/>
      <c r="M269" s="8"/>
      <c r="N269" s="8"/>
      <c r="O269" s="8"/>
      <c r="P269" s="8" t="s">
        <v>571</v>
      </c>
    </row>
    <row r="270" spans="1:16" x14ac:dyDescent="0.2">
      <c r="A270" s="8" t="s">
        <v>329</v>
      </c>
      <c r="B270" s="18">
        <f t="shared" si="40"/>
        <v>134</v>
      </c>
      <c r="C270" s="18">
        <f t="shared" si="41"/>
        <v>50</v>
      </c>
      <c r="D270" s="18">
        <f t="shared" si="42"/>
        <v>60</v>
      </c>
      <c r="E270" s="18">
        <f t="shared" si="43"/>
        <v>24</v>
      </c>
      <c r="F270" s="18">
        <f t="shared" si="44"/>
        <v>0</v>
      </c>
      <c r="G270" s="18">
        <f t="shared" si="45"/>
        <v>124</v>
      </c>
      <c r="H270" s="13">
        <f t="shared" si="46"/>
        <v>0.46268656716417911</v>
      </c>
      <c r="I270" s="19">
        <f t="shared" si="47"/>
        <v>-12.254192073170733</v>
      </c>
      <c r="J270" s="14">
        <f t="shared" si="48"/>
        <v>-7.4988339552238816</v>
      </c>
      <c r="K270" s="18">
        <f t="shared" si="49"/>
        <v>0</v>
      </c>
      <c r="L270" s="8">
        <v>1</v>
      </c>
      <c r="M270" s="8"/>
      <c r="N270" s="8"/>
      <c r="O270" s="8"/>
      <c r="P270" s="8" t="s">
        <v>571</v>
      </c>
    </row>
    <row r="271" spans="1:16" x14ac:dyDescent="0.2">
      <c r="A271" s="8" t="s">
        <v>320</v>
      </c>
      <c r="B271" s="18">
        <f t="shared" si="40"/>
        <v>129</v>
      </c>
      <c r="C271" s="18">
        <f t="shared" si="41"/>
        <v>34</v>
      </c>
      <c r="D271" s="18">
        <f t="shared" si="42"/>
        <v>68</v>
      </c>
      <c r="E271" s="18">
        <f t="shared" si="43"/>
        <v>27</v>
      </c>
      <c r="F271" s="18">
        <f t="shared" si="44"/>
        <v>0</v>
      </c>
      <c r="G271" s="18">
        <f t="shared" si="45"/>
        <v>95</v>
      </c>
      <c r="H271" s="13">
        <f t="shared" si="46"/>
        <v>0.36821705426356588</v>
      </c>
      <c r="I271" s="19">
        <f t="shared" si="47"/>
        <v>-12.257499999999993</v>
      </c>
      <c r="J271" s="14">
        <f t="shared" si="48"/>
        <v>-7.7915891472868175</v>
      </c>
      <c r="K271" s="18">
        <f t="shared" si="49"/>
        <v>0</v>
      </c>
      <c r="L271" s="8"/>
      <c r="M271" s="8">
        <v>1</v>
      </c>
      <c r="N271" s="8"/>
      <c r="O271" s="8"/>
      <c r="P271" s="8" t="s">
        <v>571</v>
      </c>
    </row>
    <row r="272" spans="1:16" x14ac:dyDescent="0.2">
      <c r="A272" s="8" t="s">
        <v>128</v>
      </c>
      <c r="B272" s="18">
        <f t="shared" si="40"/>
        <v>48</v>
      </c>
      <c r="C272" s="18">
        <f t="shared" si="41"/>
        <v>11</v>
      </c>
      <c r="D272" s="18">
        <f t="shared" si="42"/>
        <v>26</v>
      </c>
      <c r="E272" s="18">
        <f t="shared" si="43"/>
        <v>11</v>
      </c>
      <c r="F272" s="18">
        <f t="shared" si="44"/>
        <v>0</v>
      </c>
      <c r="G272" s="18">
        <f t="shared" si="45"/>
        <v>33</v>
      </c>
      <c r="H272" s="13">
        <f t="shared" si="46"/>
        <v>0.34375</v>
      </c>
      <c r="I272" s="19">
        <f t="shared" si="47"/>
        <v>-12.399999999999999</v>
      </c>
      <c r="J272" s="14">
        <f t="shared" si="48"/>
        <v>-21.18333333333333</v>
      </c>
      <c r="K272" s="18">
        <f t="shared" si="49"/>
        <v>0</v>
      </c>
      <c r="L272" s="8">
        <v>1</v>
      </c>
      <c r="M272" s="8"/>
      <c r="N272" s="8"/>
      <c r="O272" s="8">
        <v>1</v>
      </c>
      <c r="P272" s="8" t="s">
        <v>571</v>
      </c>
    </row>
    <row r="273" spans="1:16" x14ac:dyDescent="0.2">
      <c r="A273" s="8" t="s">
        <v>492</v>
      </c>
      <c r="B273" s="18">
        <f t="shared" si="40"/>
        <v>164</v>
      </c>
      <c r="C273" s="18">
        <f t="shared" si="41"/>
        <v>70</v>
      </c>
      <c r="D273" s="18">
        <f t="shared" si="42"/>
        <v>56</v>
      </c>
      <c r="E273" s="18">
        <f t="shared" si="43"/>
        <v>15</v>
      </c>
      <c r="F273" s="18">
        <f t="shared" si="44"/>
        <v>23</v>
      </c>
      <c r="G273" s="18">
        <f t="shared" si="45"/>
        <v>178</v>
      </c>
      <c r="H273" s="13">
        <f t="shared" si="46"/>
        <v>0.54268292682926833</v>
      </c>
      <c r="I273" s="19">
        <f t="shared" si="47"/>
        <v>-12.405470588235303</v>
      </c>
      <c r="J273" s="14">
        <f t="shared" si="48"/>
        <v>-6.2027352941176517</v>
      </c>
      <c r="K273" s="18">
        <f t="shared" si="49"/>
        <v>0</v>
      </c>
      <c r="L273" s="8"/>
      <c r="M273" s="8">
        <v>1</v>
      </c>
      <c r="N273" s="8"/>
      <c r="O273" s="8"/>
      <c r="P273" s="8" t="s">
        <v>572</v>
      </c>
    </row>
    <row r="274" spans="1:16" x14ac:dyDescent="0.2">
      <c r="A274" s="8" t="s">
        <v>273</v>
      </c>
      <c r="B274" s="18">
        <f t="shared" si="40"/>
        <v>119</v>
      </c>
      <c r="C274" s="18">
        <f t="shared" si="41"/>
        <v>46</v>
      </c>
      <c r="D274" s="18">
        <f t="shared" si="42"/>
        <v>54</v>
      </c>
      <c r="E274" s="18">
        <f t="shared" si="43"/>
        <v>19</v>
      </c>
      <c r="F274" s="18">
        <f t="shared" si="44"/>
        <v>0</v>
      </c>
      <c r="G274" s="18">
        <f t="shared" si="45"/>
        <v>111</v>
      </c>
      <c r="H274" s="13">
        <f t="shared" si="46"/>
        <v>0.46638655462184875</v>
      </c>
      <c r="I274" s="19">
        <f t="shared" si="47"/>
        <v>-12.484999999999999</v>
      </c>
      <c r="J274" s="14">
        <f t="shared" si="48"/>
        <v>-8.6031092436974781</v>
      </c>
      <c r="K274" s="18">
        <f t="shared" si="49"/>
        <v>0</v>
      </c>
      <c r="L274" s="8"/>
      <c r="M274" s="8">
        <v>1</v>
      </c>
      <c r="N274" s="8"/>
      <c r="O274" s="8"/>
      <c r="P274" s="8" t="s">
        <v>571</v>
      </c>
    </row>
    <row r="275" spans="1:16" x14ac:dyDescent="0.2">
      <c r="A275" s="8" t="s">
        <v>361</v>
      </c>
      <c r="B275" s="18">
        <f t="shared" si="40"/>
        <v>223</v>
      </c>
      <c r="C275" s="18">
        <f t="shared" si="41"/>
        <v>87</v>
      </c>
      <c r="D275" s="18">
        <f t="shared" si="42"/>
        <v>111</v>
      </c>
      <c r="E275" s="18">
        <f t="shared" si="43"/>
        <v>25</v>
      </c>
      <c r="F275" s="18">
        <f t="shared" si="44"/>
        <v>0</v>
      </c>
      <c r="G275" s="18">
        <f t="shared" si="45"/>
        <v>199</v>
      </c>
      <c r="H275" s="13">
        <f t="shared" si="46"/>
        <v>0.4461883408071749</v>
      </c>
      <c r="I275" s="19">
        <f t="shared" si="47"/>
        <v>-12.55590365853657</v>
      </c>
      <c r="J275" s="14">
        <f t="shared" si="48"/>
        <v>-4.6169690582959584</v>
      </c>
      <c r="K275" s="18">
        <f t="shared" si="49"/>
        <v>0</v>
      </c>
      <c r="L275" s="8"/>
      <c r="M275" s="8">
        <v>1</v>
      </c>
      <c r="N275" s="8"/>
      <c r="O275" s="8"/>
      <c r="P275" s="8" t="s">
        <v>571</v>
      </c>
    </row>
    <row r="276" spans="1:16" x14ac:dyDescent="0.2">
      <c r="A276" s="8" t="s">
        <v>537</v>
      </c>
      <c r="B276" s="18">
        <f t="shared" si="40"/>
        <v>50</v>
      </c>
      <c r="C276" s="18">
        <f t="shared" si="41"/>
        <v>18</v>
      </c>
      <c r="D276" s="18">
        <f t="shared" si="42"/>
        <v>23</v>
      </c>
      <c r="E276" s="18">
        <f t="shared" si="43"/>
        <v>0</v>
      </c>
      <c r="F276" s="18">
        <f t="shared" si="44"/>
        <v>9</v>
      </c>
      <c r="G276" s="18">
        <f t="shared" si="45"/>
        <v>45</v>
      </c>
      <c r="H276" s="13">
        <f t="shared" si="46"/>
        <v>0.45</v>
      </c>
      <c r="I276" s="19">
        <f t="shared" si="47"/>
        <v>-12.578780487804885</v>
      </c>
      <c r="J276" s="14">
        <f t="shared" si="48"/>
        <v>-20.629200000000012</v>
      </c>
      <c r="K276" s="18">
        <f t="shared" si="49"/>
        <v>0</v>
      </c>
      <c r="L276" s="8"/>
      <c r="M276" s="8">
        <v>1</v>
      </c>
      <c r="N276" s="8"/>
      <c r="O276" s="8"/>
      <c r="P276" s="8" t="s">
        <v>571</v>
      </c>
    </row>
    <row r="277" spans="1:16" x14ac:dyDescent="0.2">
      <c r="A277" s="8" t="s">
        <v>285</v>
      </c>
      <c r="B277" s="18">
        <f t="shared" si="40"/>
        <v>32</v>
      </c>
      <c r="C277" s="18">
        <f t="shared" si="41"/>
        <v>6</v>
      </c>
      <c r="D277" s="18">
        <f t="shared" si="42"/>
        <v>23</v>
      </c>
      <c r="E277" s="18">
        <f t="shared" si="43"/>
        <v>3</v>
      </c>
      <c r="F277" s="18">
        <f t="shared" si="44"/>
        <v>0</v>
      </c>
      <c r="G277" s="18">
        <f t="shared" si="45"/>
        <v>15</v>
      </c>
      <c r="H277" s="13">
        <f t="shared" si="46"/>
        <v>0.234375</v>
      </c>
      <c r="I277" s="19">
        <f t="shared" si="47"/>
        <v>-12.84</v>
      </c>
      <c r="J277" s="14">
        <f t="shared" si="48"/>
        <v>-32.902499999999996</v>
      </c>
      <c r="K277" s="18">
        <f t="shared" si="49"/>
        <v>0</v>
      </c>
      <c r="L277" s="8"/>
      <c r="M277" s="8"/>
      <c r="N277" s="8"/>
      <c r="O277" s="8"/>
      <c r="P277" s="8" t="s">
        <v>571</v>
      </c>
    </row>
    <row r="278" spans="1:16" x14ac:dyDescent="0.2">
      <c r="A278" s="8" t="s">
        <v>98</v>
      </c>
      <c r="B278" s="18">
        <f t="shared" si="40"/>
        <v>21</v>
      </c>
      <c r="C278" s="18">
        <f t="shared" si="41"/>
        <v>3</v>
      </c>
      <c r="D278" s="18">
        <f t="shared" si="42"/>
        <v>17</v>
      </c>
      <c r="E278" s="18">
        <f t="shared" si="43"/>
        <v>1</v>
      </c>
      <c r="F278" s="18">
        <f t="shared" si="44"/>
        <v>0</v>
      </c>
      <c r="G278" s="18">
        <f t="shared" si="45"/>
        <v>7</v>
      </c>
      <c r="H278" s="13">
        <f t="shared" si="46"/>
        <v>0.16666666666666666</v>
      </c>
      <c r="I278" s="19">
        <f t="shared" si="47"/>
        <v>-13.069318181818183</v>
      </c>
      <c r="J278" s="14">
        <f t="shared" si="48"/>
        <v>-51.032575757575763</v>
      </c>
      <c r="K278" s="18">
        <f t="shared" si="49"/>
        <v>0</v>
      </c>
      <c r="L278" s="8"/>
      <c r="M278" s="8"/>
      <c r="N278" s="8">
        <v>1</v>
      </c>
      <c r="O278" s="8">
        <v>1</v>
      </c>
      <c r="P278" s="8" t="s">
        <v>571</v>
      </c>
    </row>
    <row r="279" spans="1:16" x14ac:dyDescent="0.2">
      <c r="A279" s="8" t="s">
        <v>220</v>
      </c>
      <c r="B279" s="18">
        <f t="shared" si="40"/>
        <v>86</v>
      </c>
      <c r="C279" s="18">
        <f t="shared" si="41"/>
        <v>22</v>
      </c>
      <c r="D279" s="18">
        <f t="shared" si="42"/>
        <v>50</v>
      </c>
      <c r="E279" s="18">
        <f t="shared" si="43"/>
        <v>14</v>
      </c>
      <c r="F279" s="18">
        <f t="shared" si="44"/>
        <v>0</v>
      </c>
      <c r="G279" s="18">
        <f t="shared" si="45"/>
        <v>58</v>
      </c>
      <c r="H279" s="13">
        <f t="shared" si="46"/>
        <v>0.33720930232558138</v>
      </c>
      <c r="I279" s="19">
        <f t="shared" si="47"/>
        <v>-13.34210526315789</v>
      </c>
      <c r="J279" s="14">
        <f t="shared" si="48"/>
        <v>-12.721542227662173</v>
      </c>
      <c r="K279" s="18">
        <f t="shared" si="49"/>
        <v>0</v>
      </c>
      <c r="L279" s="8"/>
      <c r="M279" s="8">
        <v>1</v>
      </c>
      <c r="N279" s="8"/>
      <c r="O279" s="8"/>
      <c r="P279" s="8" t="s">
        <v>572</v>
      </c>
    </row>
    <row r="280" spans="1:16" x14ac:dyDescent="0.2">
      <c r="A280" s="8" t="s">
        <v>185</v>
      </c>
      <c r="B280" s="18">
        <f t="shared" si="40"/>
        <v>123</v>
      </c>
      <c r="C280" s="18">
        <f t="shared" si="41"/>
        <v>36</v>
      </c>
      <c r="D280" s="18">
        <f t="shared" si="42"/>
        <v>66</v>
      </c>
      <c r="E280" s="18">
        <f t="shared" si="43"/>
        <v>21</v>
      </c>
      <c r="F280" s="18">
        <f t="shared" si="44"/>
        <v>0</v>
      </c>
      <c r="G280" s="18">
        <f t="shared" si="45"/>
        <v>93</v>
      </c>
      <c r="H280" s="13">
        <f t="shared" si="46"/>
        <v>0.37804878048780488</v>
      </c>
      <c r="I280" s="19">
        <f t="shared" si="47"/>
        <v>-13.397142857142853</v>
      </c>
      <c r="J280" s="14">
        <f t="shared" si="48"/>
        <v>-8.9314285714285688</v>
      </c>
      <c r="K280" s="18">
        <f t="shared" si="49"/>
        <v>0</v>
      </c>
      <c r="L280" s="8"/>
      <c r="M280" s="8">
        <v>1</v>
      </c>
      <c r="N280" s="8"/>
      <c r="O280" s="8"/>
      <c r="P280" s="8" t="s">
        <v>571</v>
      </c>
    </row>
    <row r="281" spans="1:16" x14ac:dyDescent="0.2">
      <c r="A281" s="8" t="s">
        <v>333</v>
      </c>
      <c r="B281" s="18">
        <f t="shared" si="40"/>
        <v>506</v>
      </c>
      <c r="C281" s="18">
        <f t="shared" si="41"/>
        <v>219</v>
      </c>
      <c r="D281" s="18">
        <f t="shared" si="42"/>
        <v>219</v>
      </c>
      <c r="E281" s="18">
        <f t="shared" si="43"/>
        <v>66</v>
      </c>
      <c r="F281" s="18">
        <f t="shared" si="44"/>
        <v>2</v>
      </c>
      <c r="G281" s="18">
        <f t="shared" si="45"/>
        <v>506</v>
      </c>
      <c r="H281" s="13">
        <f t="shared" si="46"/>
        <v>0.5</v>
      </c>
      <c r="I281" s="19">
        <f t="shared" si="47"/>
        <v>-13.81844939024392</v>
      </c>
      <c r="J281" s="14">
        <f t="shared" si="48"/>
        <v>-2.2393534584980266</v>
      </c>
      <c r="K281" s="18">
        <f t="shared" si="49"/>
        <v>0</v>
      </c>
      <c r="L281" s="8"/>
      <c r="M281" s="8"/>
      <c r="N281" s="8"/>
      <c r="O281" s="8"/>
      <c r="P281" s="8" t="s">
        <v>572</v>
      </c>
    </row>
    <row r="282" spans="1:16" x14ac:dyDescent="0.2">
      <c r="A282" s="8" t="s">
        <v>165</v>
      </c>
      <c r="B282" s="18">
        <f t="shared" si="40"/>
        <v>117</v>
      </c>
      <c r="C282" s="18">
        <f t="shared" si="41"/>
        <v>34</v>
      </c>
      <c r="D282" s="18">
        <f t="shared" si="42"/>
        <v>59</v>
      </c>
      <c r="E282" s="18">
        <f t="shared" si="43"/>
        <v>24</v>
      </c>
      <c r="F282" s="18">
        <f t="shared" si="44"/>
        <v>0</v>
      </c>
      <c r="G282" s="18">
        <f t="shared" si="45"/>
        <v>92</v>
      </c>
      <c r="H282" s="13">
        <f t="shared" si="46"/>
        <v>0.39316239316239315</v>
      </c>
      <c r="I282" s="19">
        <f t="shared" si="47"/>
        <v>-13.922142857142859</v>
      </c>
      <c r="J282" s="14">
        <f t="shared" si="48"/>
        <v>-9.7573992673992684</v>
      </c>
      <c r="K282" s="18">
        <f t="shared" si="49"/>
        <v>0</v>
      </c>
      <c r="L282" s="8"/>
      <c r="M282" s="8">
        <v>1</v>
      </c>
      <c r="N282" s="8"/>
      <c r="O282" s="8">
        <v>1</v>
      </c>
      <c r="P282" s="8" t="s">
        <v>571</v>
      </c>
    </row>
    <row r="283" spans="1:16" x14ac:dyDescent="0.2">
      <c r="A283" s="8" t="s">
        <v>131</v>
      </c>
      <c r="B283" s="18">
        <f t="shared" si="40"/>
        <v>192</v>
      </c>
      <c r="C283" s="18">
        <f t="shared" si="41"/>
        <v>66</v>
      </c>
      <c r="D283" s="18">
        <f t="shared" si="42"/>
        <v>97</v>
      </c>
      <c r="E283" s="18">
        <f t="shared" si="43"/>
        <v>29</v>
      </c>
      <c r="F283" s="18">
        <f t="shared" si="44"/>
        <v>0</v>
      </c>
      <c r="G283" s="18">
        <f t="shared" si="45"/>
        <v>161</v>
      </c>
      <c r="H283" s="13">
        <f t="shared" si="46"/>
        <v>0.41927083333333331</v>
      </c>
      <c r="I283" s="19">
        <f t="shared" si="47"/>
        <v>-14.099999999999994</v>
      </c>
      <c r="J283" s="14">
        <f t="shared" si="48"/>
        <v>-6.0218749999999979</v>
      </c>
      <c r="K283" s="18">
        <f t="shared" si="49"/>
        <v>0</v>
      </c>
      <c r="L283" s="8">
        <v>1</v>
      </c>
      <c r="M283" s="8"/>
      <c r="N283" s="8"/>
      <c r="O283" s="8">
        <v>1</v>
      </c>
      <c r="P283" s="8" t="s">
        <v>571</v>
      </c>
    </row>
    <row r="284" spans="1:16" x14ac:dyDescent="0.2">
      <c r="A284" s="8" t="s">
        <v>169</v>
      </c>
      <c r="B284" s="18">
        <f t="shared" si="40"/>
        <v>136</v>
      </c>
      <c r="C284" s="18">
        <f t="shared" si="41"/>
        <v>43</v>
      </c>
      <c r="D284" s="18">
        <f t="shared" si="42"/>
        <v>66</v>
      </c>
      <c r="E284" s="18">
        <f t="shared" si="43"/>
        <v>27</v>
      </c>
      <c r="F284" s="18">
        <f t="shared" si="44"/>
        <v>0</v>
      </c>
      <c r="G284" s="18">
        <f t="shared" si="45"/>
        <v>113</v>
      </c>
      <c r="H284" s="13">
        <f t="shared" si="46"/>
        <v>0.41544117647058826</v>
      </c>
      <c r="I284" s="19">
        <f t="shared" si="47"/>
        <v>-14.122857142857143</v>
      </c>
      <c r="J284" s="14">
        <f t="shared" si="48"/>
        <v>-8.5152521008403355</v>
      </c>
      <c r="K284" s="18">
        <f t="shared" si="49"/>
        <v>0</v>
      </c>
      <c r="L284" s="8">
        <v>1</v>
      </c>
      <c r="M284" s="8"/>
      <c r="N284" s="8"/>
      <c r="O284" s="8"/>
      <c r="P284" s="8" t="s">
        <v>571</v>
      </c>
    </row>
    <row r="285" spans="1:16" x14ac:dyDescent="0.2">
      <c r="A285" s="8" t="s">
        <v>355</v>
      </c>
      <c r="B285" s="18">
        <f t="shared" si="40"/>
        <v>372</v>
      </c>
      <c r="C285" s="18">
        <f t="shared" si="41"/>
        <v>136</v>
      </c>
      <c r="D285" s="18">
        <f t="shared" si="42"/>
        <v>193</v>
      </c>
      <c r="E285" s="18">
        <f t="shared" si="43"/>
        <v>43</v>
      </c>
      <c r="F285" s="18">
        <f t="shared" si="44"/>
        <v>0</v>
      </c>
      <c r="G285" s="18">
        <f t="shared" si="45"/>
        <v>315</v>
      </c>
      <c r="H285" s="13">
        <f t="shared" si="46"/>
        <v>0.42338709677419356</v>
      </c>
      <c r="I285" s="19">
        <f t="shared" si="47"/>
        <v>-14.132499999999979</v>
      </c>
      <c r="J285" s="14">
        <f t="shared" si="48"/>
        <v>-3.115228494623651</v>
      </c>
      <c r="K285" s="18">
        <f t="shared" si="49"/>
        <v>0</v>
      </c>
      <c r="L285" s="8"/>
      <c r="M285" s="8">
        <v>1</v>
      </c>
      <c r="N285" s="8"/>
      <c r="O285" s="8"/>
      <c r="P285" s="8" t="s">
        <v>571</v>
      </c>
    </row>
    <row r="286" spans="1:16" x14ac:dyDescent="0.2">
      <c r="A286" s="8" t="s">
        <v>176</v>
      </c>
      <c r="B286" s="18">
        <f t="shared" si="40"/>
        <v>379</v>
      </c>
      <c r="C286" s="18">
        <f t="shared" si="41"/>
        <v>135</v>
      </c>
      <c r="D286" s="18">
        <f t="shared" si="42"/>
        <v>179</v>
      </c>
      <c r="E286" s="18">
        <f t="shared" si="43"/>
        <v>65</v>
      </c>
      <c r="F286" s="18">
        <f t="shared" si="44"/>
        <v>0</v>
      </c>
      <c r="G286" s="18">
        <f t="shared" si="45"/>
        <v>335</v>
      </c>
      <c r="H286" s="13">
        <f t="shared" si="46"/>
        <v>0.44195250659630608</v>
      </c>
      <c r="I286" s="19">
        <f t="shared" si="47"/>
        <v>-14.304285714285712</v>
      </c>
      <c r="J286" s="14">
        <f t="shared" si="48"/>
        <v>-3.0948586505842437</v>
      </c>
      <c r="K286" s="18">
        <f t="shared" si="49"/>
        <v>0</v>
      </c>
      <c r="L286" s="8"/>
      <c r="M286" s="8">
        <v>1</v>
      </c>
      <c r="N286" s="8"/>
      <c r="O286" s="8"/>
      <c r="P286" s="8" t="s">
        <v>571</v>
      </c>
    </row>
    <row r="287" spans="1:16" x14ac:dyDescent="0.2">
      <c r="A287" s="8" t="s">
        <v>271</v>
      </c>
      <c r="B287" s="18">
        <f t="shared" si="40"/>
        <v>179</v>
      </c>
      <c r="C287" s="18">
        <f t="shared" si="41"/>
        <v>48</v>
      </c>
      <c r="D287" s="18">
        <f t="shared" si="42"/>
        <v>104</v>
      </c>
      <c r="E287" s="18">
        <f t="shared" si="43"/>
        <v>27</v>
      </c>
      <c r="F287" s="18">
        <f t="shared" si="44"/>
        <v>0</v>
      </c>
      <c r="G287" s="18">
        <f t="shared" si="45"/>
        <v>123</v>
      </c>
      <c r="H287" s="13">
        <f t="shared" si="46"/>
        <v>0.34357541899441341</v>
      </c>
      <c r="I287" s="19">
        <f t="shared" si="47"/>
        <v>-14.530000000000008</v>
      </c>
      <c r="J287" s="14">
        <f t="shared" si="48"/>
        <v>-6.6562011173184397</v>
      </c>
      <c r="K287" s="18">
        <f t="shared" si="49"/>
        <v>0</v>
      </c>
      <c r="L287" s="8">
        <v>1</v>
      </c>
      <c r="M287" s="8"/>
      <c r="N287" s="8"/>
      <c r="O287" s="8"/>
      <c r="P287" s="8" t="s">
        <v>571</v>
      </c>
    </row>
    <row r="288" spans="1:16" x14ac:dyDescent="0.2">
      <c r="A288" s="8" t="s">
        <v>450</v>
      </c>
      <c r="B288" s="18">
        <f t="shared" si="40"/>
        <v>59</v>
      </c>
      <c r="C288" s="18">
        <f t="shared" si="41"/>
        <v>16</v>
      </c>
      <c r="D288" s="18">
        <f t="shared" si="42"/>
        <v>35</v>
      </c>
      <c r="E288" s="18">
        <f t="shared" si="43"/>
        <v>8</v>
      </c>
      <c r="F288" s="18">
        <f t="shared" si="44"/>
        <v>0</v>
      </c>
      <c r="G288" s="18">
        <f t="shared" si="45"/>
        <v>40</v>
      </c>
      <c r="H288" s="13">
        <f t="shared" si="46"/>
        <v>0.33898305084745761</v>
      </c>
      <c r="I288" s="19">
        <f t="shared" si="47"/>
        <v>-14.790853658536591</v>
      </c>
      <c r="J288" s="14">
        <f t="shared" si="48"/>
        <v>-20.556779661016954</v>
      </c>
      <c r="K288" s="18">
        <f t="shared" si="49"/>
        <v>0</v>
      </c>
      <c r="L288" s="8"/>
      <c r="M288" s="8">
        <v>1</v>
      </c>
      <c r="N288" s="8"/>
      <c r="O288" s="8"/>
      <c r="P288" s="8" t="s">
        <v>571</v>
      </c>
    </row>
    <row r="289" spans="1:16" x14ac:dyDescent="0.2">
      <c r="A289" s="8" t="s">
        <v>110</v>
      </c>
      <c r="B289" s="18">
        <f t="shared" si="40"/>
        <v>44</v>
      </c>
      <c r="C289" s="18">
        <f t="shared" si="41"/>
        <v>14</v>
      </c>
      <c r="D289" s="18">
        <f t="shared" si="42"/>
        <v>25</v>
      </c>
      <c r="E289" s="18">
        <f t="shared" si="43"/>
        <v>5</v>
      </c>
      <c r="F289" s="18">
        <f t="shared" si="44"/>
        <v>0</v>
      </c>
      <c r="G289" s="18">
        <f t="shared" si="45"/>
        <v>33</v>
      </c>
      <c r="H289" s="13">
        <f t="shared" si="46"/>
        <v>0.375</v>
      </c>
      <c r="I289" s="19">
        <f t="shared" si="47"/>
        <v>-14.899999999999999</v>
      </c>
      <c r="J289" s="14">
        <f t="shared" si="48"/>
        <v>-27.768181818181816</v>
      </c>
      <c r="K289" s="18">
        <f t="shared" si="49"/>
        <v>0</v>
      </c>
      <c r="L289" s="8">
        <v>1</v>
      </c>
      <c r="M289" s="8"/>
      <c r="N289" s="8"/>
      <c r="O289" s="8">
        <v>1</v>
      </c>
      <c r="P289" s="8" t="s">
        <v>571</v>
      </c>
    </row>
    <row r="290" spans="1:16" x14ac:dyDescent="0.2">
      <c r="A290" t="s">
        <v>560</v>
      </c>
      <c r="B290" s="18">
        <f t="shared" si="40"/>
        <v>82</v>
      </c>
      <c r="C290" s="18">
        <f t="shared" si="41"/>
        <v>30</v>
      </c>
      <c r="D290" s="18">
        <f t="shared" si="42"/>
        <v>41</v>
      </c>
      <c r="E290" s="18">
        <f t="shared" si="43"/>
        <v>0</v>
      </c>
      <c r="F290" s="18">
        <f t="shared" si="44"/>
        <v>11</v>
      </c>
      <c r="G290" s="18">
        <f t="shared" si="45"/>
        <v>71</v>
      </c>
      <c r="H290" s="13">
        <f t="shared" si="46"/>
        <v>0.43292682926829268</v>
      </c>
      <c r="I290" s="19">
        <f t="shared" si="47"/>
        <v>-14.979200000000006</v>
      </c>
      <c r="J290" s="14">
        <f t="shared" si="48"/>
        <v>-14.979200000000006</v>
      </c>
      <c r="K290" s="18">
        <f t="shared" si="49"/>
        <v>1</v>
      </c>
      <c r="L290" s="8"/>
      <c r="M290" s="8"/>
      <c r="N290" s="8"/>
      <c r="O290" s="8"/>
      <c r="P290" s="8" t="s">
        <v>571</v>
      </c>
    </row>
    <row r="291" spans="1:16" x14ac:dyDescent="0.2">
      <c r="A291" s="8" t="s">
        <v>121</v>
      </c>
      <c r="B291" s="18">
        <f t="shared" si="40"/>
        <v>144</v>
      </c>
      <c r="C291" s="18">
        <f t="shared" si="41"/>
        <v>42</v>
      </c>
      <c r="D291" s="18">
        <f t="shared" si="42"/>
        <v>72</v>
      </c>
      <c r="E291" s="18">
        <f t="shared" si="43"/>
        <v>30</v>
      </c>
      <c r="F291" s="18">
        <f t="shared" si="44"/>
        <v>0</v>
      </c>
      <c r="G291" s="18">
        <f t="shared" si="45"/>
        <v>114</v>
      </c>
      <c r="H291" s="13">
        <f t="shared" si="46"/>
        <v>0.39583333333333331</v>
      </c>
      <c r="I291" s="19">
        <f t="shared" si="47"/>
        <v>-15.050000000000004</v>
      </c>
      <c r="J291" s="14">
        <f t="shared" si="48"/>
        <v>-8.5701388888888914</v>
      </c>
      <c r="K291" s="18">
        <f t="shared" si="49"/>
        <v>0</v>
      </c>
      <c r="L291" s="8">
        <v>1</v>
      </c>
      <c r="M291" s="8"/>
      <c r="N291" s="8"/>
      <c r="O291" s="8">
        <v>1</v>
      </c>
      <c r="P291" s="8" t="s">
        <v>571</v>
      </c>
    </row>
    <row r="292" spans="1:16" x14ac:dyDescent="0.2">
      <c r="A292" s="8" t="s">
        <v>504</v>
      </c>
      <c r="B292" s="18">
        <f t="shared" si="40"/>
        <v>328</v>
      </c>
      <c r="C292" s="18">
        <f t="shared" si="41"/>
        <v>143</v>
      </c>
      <c r="D292" s="18">
        <f t="shared" si="42"/>
        <v>161</v>
      </c>
      <c r="E292" s="18">
        <f t="shared" si="43"/>
        <v>0</v>
      </c>
      <c r="F292" s="18">
        <f t="shared" si="44"/>
        <v>24</v>
      </c>
      <c r="G292" s="18">
        <f t="shared" si="45"/>
        <v>310</v>
      </c>
      <c r="H292" s="13">
        <f t="shared" si="46"/>
        <v>0.47256097560975607</v>
      </c>
      <c r="I292" s="19">
        <f t="shared" si="47"/>
        <v>-15.066800000000015</v>
      </c>
      <c r="J292" s="14">
        <f t="shared" si="48"/>
        <v>-3.7667000000000037</v>
      </c>
      <c r="K292" s="18">
        <f t="shared" si="49"/>
        <v>0</v>
      </c>
      <c r="L292" s="8"/>
      <c r="M292" s="8">
        <v>1</v>
      </c>
      <c r="N292" s="8"/>
      <c r="O292" s="8">
        <v>1</v>
      </c>
      <c r="P292" s="8" t="s">
        <v>571</v>
      </c>
    </row>
    <row r="293" spans="1:16" x14ac:dyDescent="0.2">
      <c r="A293" s="8" t="s">
        <v>280</v>
      </c>
      <c r="B293" s="18">
        <f t="shared" si="40"/>
        <v>125</v>
      </c>
      <c r="C293" s="18">
        <f t="shared" si="41"/>
        <v>36</v>
      </c>
      <c r="D293" s="18">
        <f t="shared" si="42"/>
        <v>62</v>
      </c>
      <c r="E293" s="18">
        <f t="shared" si="43"/>
        <v>27</v>
      </c>
      <c r="F293" s="18">
        <f t="shared" si="44"/>
        <v>0</v>
      </c>
      <c r="G293" s="18">
        <f t="shared" si="45"/>
        <v>99</v>
      </c>
      <c r="H293" s="13">
        <f t="shared" si="46"/>
        <v>0.39600000000000002</v>
      </c>
      <c r="I293" s="19">
        <f t="shared" si="47"/>
        <v>-15.315624999999983</v>
      </c>
      <c r="J293" s="14">
        <f t="shared" si="48"/>
        <v>-10.04704999999999</v>
      </c>
      <c r="K293" s="18">
        <f t="shared" si="49"/>
        <v>0</v>
      </c>
      <c r="L293" s="8"/>
      <c r="M293" s="8">
        <v>1</v>
      </c>
      <c r="N293" s="8"/>
      <c r="O293" s="8"/>
      <c r="P293" s="8" t="s">
        <v>571</v>
      </c>
    </row>
    <row r="294" spans="1:16" x14ac:dyDescent="0.2">
      <c r="A294" s="8" t="s">
        <v>437</v>
      </c>
      <c r="B294" s="18">
        <f t="shared" si="40"/>
        <v>57</v>
      </c>
      <c r="C294" s="18">
        <f t="shared" si="41"/>
        <v>17</v>
      </c>
      <c r="D294" s="18">
        <f t="shared" si="42"/>
        <v>37</v>
      </c>
      <c r="E294" s="18">
        <f t="shared" si="43"/>
        <v>3</v>
      </c>
      <c r="F294" s="18">
        <f t="shared" si="44"/>
        <v>0</v>
      </c>
      <c r="G294" s="18">
        <f t="shared" si="45"/>
        <v>37</v>
      </c>
      <c r="H294" s="13">
        <f t="shared" si="46"/>
        <v>0.32456140350877194</v>
      </c>
      <c r="I294" s="19">
        <f t="shared" si="47"/>
        <v>-15.368749999999999</v>
      </c>
      <c r="J294" s="14">
        <f t="shared" si="48"/>
        <v>-22.109429824561403</v>
      </c>
      <c r="K294" s="18">
        <f t="shared" si="49"/>
        <v>0</v>
      </c>
      <c r="L294" s="8"/>
      <c r="M294" s="8">
        <v>1</v>
      </c>
      <c r="N294" s="8"/>
      <c r="O294" s="8"/>
      <c r="P294" s="8" t="s">
        <v>571</v>
      </c>
    </row>
    <row r="295" spans="1:16" x14ac:dyDescent="0.2">
      <c r="A295" s="8" t="s">
        <v>408</v>
      </c>
      <c r="B295" s="18">
        <f t="shared" si="40"/>
        <v>44</v>
      </c>
      <c r="C295" s="18">
        <f t="shared" si="41"/>
        <v>15</v>
      </c>
      <c r="D295" s="18">
        <f t="shared" si="42"/>
        <v>22</v>
      </c>
      <c r="E295" s="18">
        <f t="shared" si="43"/>
        <v>7</v>
      </c>
      <c r="F295" s="18">
        <f t="shared" si="44"/>
        <v>0</v>
      </c>
      <c r="G295" s="18">
        <f t="shared" si="45"/>
        <v>37</v>
      </c>
      <c r="H295" s="13">
        <f t="shared" si="46"/>
        <v>0.42045454545454547</v>
      </c>
      <c r="I295" s="19">
        <f t="shared" si="47"/>
        <v>-15.9375</v>
      </c>
      <c r="J295" s="14">
        <f t="shared" si="48"/>
        <v>-29.701704545454547</v>
      </c>
      <c r="K295" s="18">
        <f t="shared" si="49"/>
        <v>0</v>
      </c>
      <c r="L295" s="8">
        <v>1</v>
      </c>
      <c r="M295" s="8"/>
      <c r="N295" s="8"/>
      <c r="O295" s="8"/>
      <c r="P295" s="8" t="s">
        <v>571</v>
      </c>
    </row>
    <row r="296" spans="1:16" x14ac:dyDescent="0.2">
      <c r="A296" s="8" t="s">
        <v>248</v>
      </c>
      <c r="B296" s="18">
        <f t="shared" si="40"/>
        <v>48</v>
      </c>
      <c r="C296" s="18">
        <f t="shared" si="41"/>
        <v>6</v>
      </c>
      <c r="D296" s="18">
        <f t="shared" si="42"/>
        <v>38</v>
      </c>
      <c r="E296" s="18">
        <f t="shared" si="43"/>
        <v>4</v>
      </c>
      <c r="F296" s="18">
        <f t="shared" si="44"/>
        <v>0</v>
      </c>
      <c r="G296" s="18">
        <f t="shared" si="45"/>
        <v>16</v>
      </c>
      <c r="H296" s="13">
        <f t="shared" si="46"/>
        <v>0.16666666666666666</v>
      </c>
      <c r="I296" s="19">
        <f t="shared" si="47"/>
        <v>-16.064</v>
      </c>
      <c r="J296" s="14">
        <f t="shared" si="48"/>
        <v>-27.442666666666668</v>
      </c>
      <c r="K296" s="18">
        <f t="shared" si="49"/>
        <v>0</v>
      </c>
      <c r="L296" s="8"/>
      <c r="M296" s="8">
        <v>1</v>
      </c>
      <c r="N296" s="8"/>
      <c r="O296" s="8"/>
      <c r="P296" s="8" t="s">
        <v>571</v>
      </c>
    </row>
    <row r="297" spans="1:16" x14ac:dyDescent="0.2">
      <c r="A297" s="8" t="s">
        <v>228</v>
      </c>
      <c r="B297" s="18">
        <f t="shared" si="40"/>
        <v>38</v>
      </c>
      <c r="C297" s="18">
        <f t="shared" si="41"/>
        <v>12</v>
      </c>
      <c r="D297" s="18">
        <f t="shared" si="42"/>
        <v>22</v>
      </c>
      <c r="E297" s="18">
        <f t="shared" si="43"/>
        <v>4</v>
      </c>
      <c r="F297" s="18">
        <f t="shared" si="44"/>
        <v>0</v>
      </c>
      <c r="G297" s="18">
        <f t="shared" si="45"/>
        <v>28</v>
      </c>
      <c r="H297" s="13">
        <f t="shared" si="46"/>
        <v>0.36842105263157893</v>
      </c>
      <c r="I297" s="19">
        <f t="shared" si="47"/>
        <v>-16.175000000000004</v>
      </c>
      <c r="J297" s="14">
        <f t="shared" si="48"/>
        <v>-34.903947368421065</v>
      </c>
      <c r="K297" s="18">
        <f t="shared" si="49"/>
        <v>0</v>
      </c>
      <c r="L297" s="8"/>
      <c r="M297" s="8"/>
      <c r="N297" s="8"/>
      <c r="O297" s="8"/>
      <c r="P297" s="8" t="s">
        <v>571</v>
      </c>
    </row>
    <row r="298" spans="1:16" x14ac:dyDescent="0.2">
      <c r="A298" s="8" t="s">
        <v>252</v>
      </c>
      <c r="B298" s="18">
        <f t="shared" si="40"/>
        <v>125</v>
      </c>
      <c r="C298" s="18">
        <f t="shared" si="41"/>
        <v>28</v>
      </c>
      <c r="D298" s="18">
        <f t="shared" si="42"/>
        <v>77</v>
      </c>
      <c r="E298" s="18">
        <f t="shared" si="43"/>
        <v>20</v>
      </c>
      <c r="F298" s="18">
        <f t="shared" si="44"/>
        <v>0</v>
      </c>
      <c r="G298" s="18">
        <f t="shared" si="45"/>
        <v>76</v>
      </c>
      <c r="H298" s="13">
        <f t="shared" si="46"/>
        <v>0.30399999999999999</v>
      </c>
      <c r="I298" s="19">
        <f t="shared" si="47"/>
        <v>-16.484999999999999</v>
      </c>
      <c r="J298" s="14">
        <f t="shared" si="48"/>
        <v>-10.814159999999999</v>
      </c>
      <c r="K298" s="18">
        <f t="shared" si="49"/>
        <v>0</v>
      </c>
      <c r="L298" s="8">
        <v>1</v>
      </c>
      <c r="M298" s="8"/>
      <c r="N298" s="8"/>
      <c r="O298" s="8"/>
      <c r="P298" s="8" t="s">
        <v>571</v>
      </c>
    </row>
    <row r="299" spans="1:16" x14ac:dyDescent="0.2">
      <c r="A299" s="8" t="s">
        <v>472</v>
      </c>
      <c r="B299" s="18">
        <f t="shared" si="40"/>
        <v>72</v>
      </c>
      <c r="C299" s="18">
        <f t="shared" si="41"/>
        <v>22</v>
      </c>
      <c r="D299" s="18">
        <f t="shared" si="42"/>
        <v>35</v>
      </c>
      <c r="E299" s="18">
        <f t="shared" si="43"/>
        <v>8</v>
      </c>
      <c r="F299" s="18">
        <f t="shared" si="44"/>
        <v>7</v>
      </c>
      <c r="G299" s="18">
        <f t="shared" si="45"/>
        <v>59</v>
      </c>
      <c r="H299" s="13">
        <f t="shared" si="46"/>
        <v>0.40972222222222221</v>
      </c>
      <c r="I299" s="19">
        <f t="shared" si="47"/>
        <v>-16.897385365853658</v>
      </c>
      <c r="J299" s="14">
        <f t="shared" si="48"/>
        <v>-19.244244444444444</v>
      </c>
      <c r="K299" s="18">
        <f t="shared" si="49"/>
        <v>0</v>
      </c>
      <c r="L299" s="8"/>
      <c r="M299" s="8">
        <v>1</v>
      </c>
      <c r="N299" s="8"/>
      <c r="O299" s="8"/>
      <c r="P299" s="8" t="s">
        <v>571</v>
      </c>
    </row>
    <row r="300" spans="1:16" x14ac:dyDescent="0.2">
      <c r="A300" s="8" t="s">
        <v>398</v>
      </c>
      <c r="B300" s="18">
        <f t="shared" si="40"/>
        <v>65</v>
      </c>
      <c r="C300" s="18">
        <f t="shared" si="41"/>
        <v>20</v>
      </c>
      <c r="D300" s="18">
        <f t="shared" si="42"/>
        <v>33</v>
      </c>
      <c r="E300" s="18">
        <f t="shared" si="43"/>
        <v>10</v>
      </c>
      <c r="F300" s="18">
        <f t="shared" si="44"/>
        <v>2</v>
      </c>
      <c r="G300" s="18">
        <f t="shared" si="45"/>
        <v>52</v>
      </c>
      <c r="H300" s="13">
        <f t="shared" si="46"/>
        <v>0.4</v>
      </c>
      <c r="I300" s="19">
        <f t="shared" si="47"/>
        <v>-16.914514634146343</v>
      </c>
      <c r="J300" s="14">
        <f t="shared" si="48"/>
        <v>-21.338310769230773</v>
      </c>
      <c r="K300" s="18">
        <f t="shared" si="49"/>
        <v>0</v>
      </c>
      <c r="L300" s="8"/>
      <c r="M300" s="8">
        <v>1</v>
      </c>
      <c r="N300" s="8"/>
      <c r="O300" s="8"/>
      <c r="P300" s="8" t="s">
        <v>571</v>
      </c>
    </row>
    <row r="301" spans="1:16" x14ac:dyDescent="0.2">
      <c r="A301" s="8" t="s">
        <v>291</v>
      </c>
      <c r="B301" s="18">
        <f t="shared" si="40"/>
        <v>59</v>
      </c>
      <c r="C301" s="18">
        <f t="shared" si="41"/>
        <v>12</v>
      </c>
      <c r="D301" s="18">
        <f t="shared" si="42"/>
        <v>39</v>
      </c>
      <c r="E301" s="18">
        <f t="shared" si="43"/>
        <v>8</v>
      </c>
      <c r="F301" s="18">
        <f t="shared" si="44"/>
        <v>0</v>
      </c>
      <c r="G301" s="18">
        <f t="shared" si="45"/>
        <v>32</v>
      </c>
      <c r="H301" s="13">
        <f t="shared" si="46"/>
        <v>0.2711864406779661</v>
      </c>
      <c r="I301" s="19">
        <f t="shared" si="47"/>
        <v>-16.933124999999997</v>
      </c>
      <c r="J301" s="14">
        <f t="shared" si="48"/>
        <v>-23.534173728813553</v>
      </c>
      <c r="K301" s="18">
        <f t="shared" si="49"/>
        <v>0</v>
      </c>
      <c r="L301" s="8"/>
      <c r="M301" s="8">
        <v>1</v>
      </c>
      <c r="N301" s="8"/>
      <c r="O301" s="8"/>
      <c r="P301" s="8" t="s">
        <v>571</v>
      </c>
    </row>
    <row r="302" spans="1:16" x14ac:dyDescent="0.2">
      <c r="A302" s="8" t="s">
        <v>403</v>
      </c>
      <c r="B302" s="18">
        <f t="shared" si="40"/>
        <v>345</v>
      </c>
      <c r="C302" s="18">
        <f t="shared" si="41"/>
        <v>142</v>
      </c>
      <c r="D302" s="18">
        <f t="shared" si="42"/>
        <v>160</v>
      </c>
      <c r="E302" s="18">
        <f t="shared" si="43"/>
        <v>37</v>
      </c>
      <c r="F302" s="18">
        <f t="shared" si="44"/>
        <v>6</v>
      </c>
      <c r="G302" s="18">
        <f t="shared" si="45"/>
        <v>327</v>
      </c>
      <c r="H302" s="13">
        <f t="shared" si="46"/>
        <v>0.47391304347826085</v>
      </c>
      <c r="I302" s="19">
        <f t="shared" si="47"/>
        <v>-16.954549825783968</v>
      </c>
      <c r="J302" s="14">
        <f t="shared" si="48"/>
        <v>-4.0297770600414067</v>
      </c>
      <c r="K302" s="18">
        <f t="shared" si="49"/>
        <v>0</v>
      </c>
      <c r="L302" s="8"/>
      <c r="M302" s="8">
        <v>1</v>
      </c>
      <c r="N302" s="8"/>
      <c r="O302" s="8"/>
      <c r="P302" s="8" t="s">
        <v>571</v>
      </c>
    </row>
    <row r="303" spans="1:16" x14ac:dyDescent="0.2">
      <c r="A303" s="8" t="s">
        <v>140</v>
      </c>
      <c r="B303" s="18">
        <f t="shared" si="40"/>
        <v>48</v>
      </c>
      <c r="C303" s="18">
        <f t="shared" si="41"/>
        <v>10</v>
      </c>
      <c r="D303" s="18">
        <f t="shared" si="42"/>
        <v>33</v>
      </c>
      <c r="E303" s="18">
        <f t="shared" si="43"/>
        <v>5</v>
      </c>
      <c r="F303" s="18">
        <f t="shared" si="44"/>
        <v>0</v>
      </c>
      <c r="G303" s="18">
        <f t="shared" si="45"/>
        <v>25</v>
      </c>
      <c r="H303" s="13">
        <f t="shared" si="46"/>
        <v>0.26041666666666669</v>
      </c>
      <c r="I303" s="19">
        <f t="shared" si="47"/>
        <v>-17.150000000000006</v>
      </c>
      <c r="J303" s="14">
        <f t="shared" si="48"/>
        <v>-29.297916666666676</v>
      </c>
      <c r="K303" s="18">
        <f t="shared" si="49"/>
        <v>0</v>
      </c>
      <c r="L303" s="8"/>
      <c r="M303" s="8">
        <v>1</v>
      </c>
      <c r="N303" s="8"/>
      <c r="O303" s="8"/>
      <c r="P303" s="8" t="s">
        <v>571</v>
      </c>
    </row>
    <row r="304" spans="1:16" x14ac:dyDescent="0.2">
      <c r="A304" s="8" t="s">
        <v>516</v>
      </c>
      <c r="B304" s="18">
        <f t="shared" si="40"/>
        <v>494</v>
      </c>
      <c r="C304" s="18">
        <f t="shared" si="41"/>
        <v>217</v>
      </c>
      <c r="D304" s="18">
        <f t="shared" si="42"/>
        <v>200</v>
      </c>
      <c r="E304" s="18">
        <f t="shared" si="43"/>
        <v>0</v>
      </c>
      <c r="F304" s="18">
        <f t="shared" si="44"/>
        <v>77</v>
      </c>
      <c r="G304" s="18">
        <f t="shared" si="45"/>
        <v>511</v>
      </c>
      <c r="H304" s="13">
        <f t="shared" si="46"/>
        <v>0.51720647773279349</v>
      </c>
      <c r="I304" s="19">
        <f t="shared" si="47"/>
        <v>-17.578351219512207</v>
      </c>
      <c r="J304" s="14">
        <f t="shared" si="48"/>
        <v>-2.9178639676113378</v>
      </c>
      <c r="K304" s="18">
        <f t="shared" si="49"/>
        <v>0</v>
      </c>
      <c r="L304" s="8"/>
      <c r="M304" s="8"/>
      <c r="N304" s="8"/>
      <c r="O304" s="8"/>
      <c r="P304" s="8" t="s">
        <v>571</v>
      </c>
    </row>
    <row r="305" spans="1:16" x14ac:dyDescent="0.2">
      <c r="A305" s="8" t="s">
        <v>528</v>
      </c>
      <c r="B305" s="18">
        <f t="shared" si="40"/>
        <v>123</v>
      </c>
      <c r="C305" s="18">
        <f t="shared" si="41"/>
        <v>45</v>
      </c>
      <c r="D305" s="18">
        <f t="shared" si="42"/>
        <v>60</v>
      </c>
      <c r="E305" s="18">
        <f t="shared" si="43"/>
        <v>0</v>
      </c>
      <c r="F305" s="18">
        <f t="shared" si="44"/>
        <v>18</v>
      </c>
      <c r="G305" s="18">
        <f t="shared" si="45"/>
        <v>108</v>
      </c>
      <c r="H305" s="13">
        <f t="shared" si="46"/>
        <v>0.43902439024390244</v>
      </c>
      <c r="I305" s="19">
        <f t="shared" si="47"/>
        <v>-17.718800000000016</v>
      </c>
      <c r="J305" s="14">
        <f t="shared" si="48"/>
        <v>-11.812533333333345</v>
      </c>
      <c r="K305" s="18">
        <f t="shared" si="49"/>
        <v>0</v>
      </c>
      <c r="L305" s="8"/>
      <c r="M305" s="8">
        <v>1</v>
      </c>
      <c r="N305" s="8"/>
      <c r="O305" s="8"/>
      <c r="P305" s="8" t="s">
        <v>571</v>
      </c>
    </row>
    <row r="306" spans="1:16" x14ac:dyDescent="0.2">
      <c r="A306" s="8" t="s">
        <v>372</v>
      </c>
      <c r="B306" s="18">
        <f t="shared" si="40"/>
        <v>193</v>
      </c>
      <c r="C306" s="18">
        <f t="shared" si="41"/>
        <v>64</v>
      </c>
      <c r="D306" s="18">
        <f t="shared" si="42"/>
        <v>111</v>
      </c>
      <c r="E306" s="18">
        <f t="shared" si="43"/>
        <v>18</v>
      </c>
      <c r="F306" s="18">
        <f t="shared" si="44"/>
        <v>0</v>
      </c>
      <c r="G306" s="18">
        <f t="shared" si="45"/>
        <v>146</v>
      </c>
      <c r="H306" s="13">
        <f t="shared" si="46"/>
        <v>0.37823834196891193</v>
      </c>
      <c r="I306" s="19">
        <f t="shared" si="47"/>
        <v>-18.042499999999997</v>
      </c>
      <c r="J306" s="14">
        <f t="shared" si="48"/>
        <v>-7.665725388601035</v>
      </c>
      <c r="K306" s="18">
        <f t="shared" si="49"/>
        <v>0</v>
      </c>
      <c r="L306" s="8"/>
      <c r="M306" s="8"/>
      <c r="N306" s="8"/>
      <c r="O306" s="8"/>
      <c r="P306" s="8" t="s">
        <v>571</v>
      </c>
    </row>
    <row r="307" spans="1:16" x14ac:dyDescent="0.2">
      <c r="A307" s="8" t="s">
        <v>238</v>
      </c>
      <c r="B307" s="18">
        <f t="shared" si="40"/>
        <v>97</v>
      </c>
      <c r="C307" s="18">
        <f t="shared" si="41"/>
        <v>23</v>
      </c>
      <c r="D307" s="18">
        <f t="shared" si="42"/>
        <v>59</v>
      </c>
      <c r="E307" s="18">
        <f t="shared" si="43"/>
        <v>15</v>
      </c>
      <c r="F307" s="18">
        <f t="shared" si="44"/>
        <v>0</v>
      </c>
      <c r="G307" s="18">
        <f t="shared" si="45"/>
        <v>61</v>
      </c>
      <c r="H307" s="13">
        <f t="shared" si="46"/>
        <v>0.31443298969072164</v>
      </c>
      <c r="I307" s="19">
        <f t="shared" si="47"/>
        <v>-18.058333333333326</v>
      </c>
      <c r="J307" s="14">
        <f t="shared" si="48"/>
        <v>-15.26580756013745</v>
      </c>
      <c r="K307" s="18">
        <f t="shared" si="49"/>
        <v>0</v>
      </c>
      <c r="L307" s="8"/>
      <c r="M307" s="8">
        <v>1</v>
      </c>
      <c r="N307" s="8"/>
      <c r="O307" s="8"/>
      <c r="P307" s="8" t="s">
        <v>571</v>
      </c>
    </row>
    <row r="308" spans="1:16" x14ac:dyDescent="0.2">
      <c r="A308" s="8" t="s">
        <v>297</v>
      </c>
      <c r="B308" s="18">
        <f t="shared" si="40"/>
        <v>442</v>
      </c>
      <c r="C308" s="18">
        <f t="shared" si="41"/>
        <v>150</v>
      </c>
      <c r="D308" s="18">
        <f t="shared" si="42"/>
        <v>212</v>
      </c>
      <c r="E308" s="18">
        <f t="shared" si="43"/>
        <v>80</v>
      </c>
      <c r="F308" s="18">
        <f t="shared" si="44"/>
        <v>0</v>
      </c>
      <c r="G308" s="18">
        <f t="shared" si="45"/>
        <v>380</v>
      </c>
      <c r="H308" s="13">
        <f t="shared" si="46"/>
        <v>0.42986425339366519</v>
      </c>
      <c r="I308" s="19">
        <f t="shared" si="47"/>
        <v>-18.368749999999984</v>
      </c>
      <c r="J308" s="14">
        <f t="shared" si="48"/>
        <v>-3.4077771493212641</v>
      </c>
      <c r="K308" s="18">
        <f t="shared" si="49"/>
        <v>0</v>
      </c>
      <c r="L308" s="8"/>
      <c r="M308" s="8"/>
      <c r="N308" s="8"/>
      <c r="O308" s="8"/>
      <c r="P308" s="8" t="s">
        <v>571</v>
      </c>
    </row>
    <row r="309" spans="1:16" x14ac:dyDescent="0.2">
      <c r="A309" s="8" t="s">
        <v>26</v>
      </c>
      <c r="B309" s="18">
        <f t="shared" si="40"/>
        <v>339</v>
      </c>
      <c r="C309" s="18">
        <f t="shared" si="41"/>
        <v>144</v>
      </c>
      <c r="D309" s="18">
        <f t="shared" si="42"/>
        <v>167</v>
      </c>
      <c r="E309" s="18">
        <f t="shared" si="43"/>
        <v>28</v>
      </c>
      <c r="F309" s="18">
        <f t="shared" si="44"/>
        <v>0</v>
      </c>
      <c r="G309" s="18">
        <f t="shared" si="45"/>
        <v>316</v>
      </c>
      <c r="H309" s="13">
        <f t="shared" si="46"/>
        <v>0.46607669616519176</v>
      </c>
      <c r="I309" s="19">
        <f t="shared" si="47"/>
        <v>-18.563550505050493</v>
      </c>
      <c r="J309" s="14">
        <f t="shared" si="48"/>
        <v>-4.4902983522541016</v>
      </c>
      <c r="K309" s="18">
        <f t="shared" si="49"/>
        <v>0</v>
      </c>
      <c r="L309" s="8"/>
      <c r="M309" s="8">
        <v>1</v>
      </c>
      <c r="N309" s="8"/>
      <c r="O309" s="8">
        <v>1</v>
      </c>
      <c r="P309" s="8" t="s">
        <v>571</v>
      </c>
    </row>
    <row r="310" spans="1:16" x14ac:dyDescent="0.2">
      <c r="A310" s="8" t="s">
        <v>287</v>
      </c>
      <c r="B310" s="18">
        <f t="shared" si="40"/>
        <v>178</v>
      </c>
      <c r="C310" s="18">
        <f t="shared" si="41"/>
        <v>49</v>
      </c>
      <c r="D310" s="18">
        <f t="shared" si="42"/>
        <v>96</v>
      </c>
      <c r="E310" s="18">
        <f t="shared" si="43"/>
        <v>33</v>
      </c>
      <c r="F310" s="18">
        <f t="shared" si="44"/>
        <v>0</v>
      </c>
      <c r="G310" s="18">
        <f t="shared" si="45"/>
        <v>131</v>
      </c>
      <c r="H310" s="13">
        <f t="shared" si="46"/>
        <v>0.36797752808988765</v>
      </c>
      <c r="I310" s="19">
        <f t="shared" si="47"/>
        <v>-18.611250000000002</v>
      </c>
      <c r="J310" s="14">
        <f t="shared" si="48"/>
        <v>-8.5737219101123596</v>
      </c>
      <c r="K310" s="18">
        <f t="shared" si="49"/>
        <v>0</v>
      </c>
      <c r="L310" s="8">
        <v>1</v>
      </c>
      <c r="M310" s="8"/>
      <c r="N310" s="8"/>
      <c r="O310" s="8"/>
      <c r="P310" s="8" t="s">
        <v>571</v>
      </c>
    </row>
    <row r="311" spans="1:16" x14ac:dyDescent="0.2">
      <c r="A311" s="8" t="s">
        <v>111</v>
      </c>
      <c r="B311" s="18">
        <f t="shared" si="40"/>
        <v>44</v>
      </c>
      <c r="C311" s="18">
        <f t="shared" si="41"/>
        <v>5</v>
      </c>
      <c r="D311" s="18">
        <f t="shared" si="42"/>
        <v>36</v>
      </c>
      <c r="E311" s="18">
        <f t="shared" si="43"/>
        <v>3</v>
      </c>
      <c r="F311" s="18">
        <f t="shared" si="44"/>
        <v>0</v>
      </c>
      <c r="G311" s="18">
        <f t="shared" si="45"/>
        <v>13</v>
      </c>
      <c r="H311" s="13">
        <f t="shared" si="46"/>
        <v>0.14772727272727273</v>
      </c>
      <c r="I311" s="19">
        <f t="shared" si="47"/>
        <v>-19.300000000000004</v>
      </c>
      <c r="J311" s="14">
        <f t="shared" si="48"/>
        <v>-35.968181818181826</v>
      </c>
      <c r="K311" s="18">
        <f t="shared" si="49"/>
        <v>0</v>
      </c>
      <c r="L311" s="8"/>
      <c r="M311" s="8">
        <v>1</v>
      </c>
      <c r="N311" s="8"/>
      <c r="O311" s="8">
        <v>1</v>
      </c>
      <c r="P311" s="8" t="s">
        <v>571</v>
      </c>
    </row>
    <row r="312" spans="1:16" x14ac:dyDescent="0.2">
      <c r="A312" s="8" t="s">
        <v>222</v>
      </c>
      <c r="B312" s="18">
        <f t="shared" si="40"/>
        <v>310</v>
      </c>
      <c r="C312" s="18">
        <f t="shared" si="41"/>
        <v>126</v>
      </c>
      <c r="D312" s="18">
        <f t="shared" si="42"/>
        <v>139</v>
      </c>
      <c r="E312" s="18">
        <f t="shared" si="43"/>
        <v>45</v>
      </c>
      <c r="F312" s="18">
        <f t="shared" si="44"/>
        <v>0</v>
      </c>
      <c r="G312" s="18">
        <f t="shared" si="45"/>
        <v>297</v>
      </c>
      <c r="H312" s="13">
        <f t="shared" si="46"/>
        <v>0.4790322580645161</v>
      </c>
      <c r="I312" s="19">
        <f t="shared" si="47"/>
        <v>-19.414473684210535</v>
      </c>
      <c r="J312" s="14">
        <f t="shared" si="48"/>
        <v>-5.1354414261460128</v>
      </c>
      <c r="K312" s="18">
        <f t="shared" si="49"/>
        <v>0</v>
      </c>
      <c r="L312" s="8"/>
      <c r="M312" s="8">
        <v>1</v>
      </c>
      <c r="N312" s="8"/>
      <c r="O312" s="8"/>
      <c r="P312" s="8" t="s">
        <v>571</v>
      </c>
    </row>
    <row r="313" spans="1:16" x14ac:dyDescent="0.2">
      <c r="A313" s="8" t="s">
        <v>496</v>
      </c>
      <c r="B313" s="18">
        <f t="shared" si="40"/>
        <v>113</v>
      </c>
      <c r="C313" s="18">
        <f t="shared" si="41"/>
        <v>31</v>
      </c>
      <c r="D313" s="18">
        <f t="shared" si="42"/>
        <v>64</v>
      </c>
      <c r="E313" s="18">
        <f t="shared" si="43"/>
        <v>8</v>
      </c>
      <c r="F313" s="18">
        <f t="shared" si="44"/>
        <v>10</v>
      </c>
      <c r="G313" s="18">
        <f t="shared" si="45"/>
        <v>80</v>
      </c>
      <c r="H313" s="13">
        <f t="shared" si="46"/>
        <v>0.35398230088495575</v>
      </c>
      <c r="I313" s="19">
        <f t="shared" si="47"/>
        <v>-19.699217790530852</v>
      </c>
      <c r="J313" s="14">
        <f t="shared" si="48"/>
        <v>-14.29500760020823</v>
      </c>
      <c r="K313" s="18">
        <f t="shared" si="49"/>
        <v>0</v>
      </c>
      <c r="L313" s="8"/>
      <c r="M313" s="8">
        <v>1</v>
      </c>
      <c r="N313" s="8"/>
      <c r="O313" s="8"/>
      <c r="P313" s="8" t="s">
        <v>572</v>
      </c>
    </row>
    <row r="314" spans="1:16" x14ac:dyDescent="0.2">
      <c r="A314" s="8" t="s">
        <v>322</v>
      </c>
      <c r="B314" s="18">
        <f t="shared" si="40"/>
        <v>224</v>
      </c>
      <c r="C314" s="18">
        <f t="shared" si="41"/>
        <v>81</v>
      </c>
      <c r="D314" s="18">
        <f t="shared" si="42"/>
        <v>117</v>
      </c>
      <c r="E314" s="18">
        <f t="shared" si="43"/>
        <v>26</v>
      </c>
      <c r="F314" s="18">
        <f t="shared" si="44"/>
        <v>0</v>
      </c>
      <c r="G314" s="18">
        <f t="shared" si="45"/>
        <v>188</v>
      </c>
      <c r="H314" s="13">
        <f t="shared" si="46"/>
        <v>0.41964285714285715</v>
      </c>
      <c r="I314" s="19">
        <f t="shared" si="47"/>
        <v>-19.733750000000001</v>
      </c>
      <c r="J314" s="14">
        <f t="shared" si="48"/>
        <v>-7.2239620535714284</v>
      </c>
      <c r="K314" s="18">
        <f t="shared" si="49"/>
        <v>0</v>
      </c>
      <c r="L314" s="8"/>
      <c r="M314" s="8">
        <v>1</v>
      </c>
      <c r="N314" s="8"/>
      <c r="O314" s="8"/>
      <c r="P314" s="8" t="s">
        <v>572</v>
      </c>
    </row>
    <row r="315" spans="1:16" x14ac:dyDescent="0.2">
      <c r="A315" s="8" t="s">
        <v>114</v>
      </c>
      <c r="B315" s="18">
        <f t="shared" si="40"/>
        <v>165</v>
      </c>
      <c r="C315" s="18">
        <f t="shared" si="41"/>
        <v>50</v>
      </c>
      <c r="D315" s="18">
        <f t="shared" si="42"/>
        <v>86</v>
      </c>
      <c r="E315" s="18">
        <f t="shared" si="43"/>
        <v>29</v>
      </c>
      <c r="F315" s="18">
        <f t="shared" si="44"/>
        <v>0</v>
      </c>
      <c r="G315" s="18">
        <f t="shared" si="45"/>
        <v>129</v>
      </c>
      <c r="H315" s="13">
        <f t="shared" si="46"/>
        <v>0.39090909090909093</v>
      </c>
      <c r="I315" s="19">
        <f t="shared" si="47"/>
        <v>-19.770909090909093</v>
      </c>
      <c r="J315" s="14">
        <f t="shared" si="48"/>
        <v>-9.8255426997245188</v>
      </c>
      <c r="K315" s="18">
        <f t="shared" si="49"/>
        <v>0</v>
      </c>
      <c r="L315" s="8">
        <v>1</v>
      </c>
      <c r="M315" s="8"/>
      <c r="N315" s="8"/>
      <c r="O315" s="8">
        <v>1</v>
      </c>
      <c r="P315" s="8" t="s">
        <v>571</v>
      </c>
    </row>
    <row r="316" spans="1:16" x14ac:dyDescent="0.2">
      <c r="A316" s="8" t="s">
        <v>529</v>
      </c>
      <c r="B316" s="18">
        <f t="shared" si="40"/>
        <v>33</v>
      </c>
      <c r="C316" s="18">
        <f t="shared" si="41"/>
        <v>9</v>
      </c>
      <c r="D316" s="18">
        <f t="shared" si="42"/>
        <v>22</v>
      </c>
      <c r="E316" s="18">
        <f t="shared" si="43"/>
        <v>0</v>
      </c>
      <c r="F316" s="18">
        <f t="shared" si="44"/>
        <v>2</v>
      </c>
      <c r="G316" s="18">
        <f t="shared" si="45"/>
        <v>20</v>
      </c>
      <c r="H316" s="13">
        <f t="shared" si="46"/>
        <v>0.30303030303030304</v>
      </c>
      <c r="I316" s="19">
        <f t="shared" si="47"/>
        <v>-19.833092682926832</v>
      </c>
      <c r="J316" s="14">
        <f t="shared" si="48"/>
        <v>-49.28223030303031</v>
      </c>
      <c r="K316" s="18">
        <f t="shared" si="49"/>
        <v>0</v>
      </c>
      <c r="L316" s="8"/>
      <c r="M316" s="8">
        <v>1</v>
      </c>
      <c r="N316" s="8"/>
      <c r="O316" s="8"/>
      <c r="P316" s="8" t="s">
        <v>571</v>
      </c>
    </row>
    <row r="317" spans="1:16" x14ac:dyDescent="0.2">
      <c r="A317" s="8" t="s">
        <v>360</v>
      </c>
      <c r="B317" s="18">
        <f t="shared" si="40"/>
        <v>45</v>
      </c>
      <c r="C317" s="18">
        <f t="shared" si="41"/>
        <v>9</v>
      </c>
      <c r="D317" s="18">
        <f t="shared" si="42"/>
        <v>34</v>
      </c>
      <c r="E317" s="18">
        <f t="shared" si="43"/>
        <v>2</v>
      </c>
      <c r="F317" s="18">
        <f t="shared" si="44"/>
        <v>0</v>
      </c>
      <c r="G317" s="18">
        <f t="shared" si="45"/>
        <v>20</v>
      </c>
      <c r="H317" s="13">
        <f t="shared" si="46"/>
        <v>0.22222222222222221</v>
      </c>
      <c r="I317" s="19">
        <f t="shared" si="47"/>
        <v>-19.881250000000001</v>
      </c>
      <c r="J317" s="14">
        <f t="shared" si="48"/>
        <v>-36.228055555555557</v>
      </c>
      <c r="K317" s="18">
        <f t="shared" si="49"/>
        <v>0</v>
      </c>
      <c r="L317" s="8">
        <v>1</v>
      </c>
      <c r="M317" s="8"/>
      <c r="N317" s="8"/>
      <c r="O317" s="8">
        <v>1</v>
      </c>
      <c r="P317" s="8" t="s">
        <v>571</v>
      </c>
    </row>
    <row r="318" spans="1:16" x14ac:dyDescent="0.2">
      <c r="A318" s="8" t="s">
        <v>433</v>
      </c>
      <c r="B318" s="18">
        <f t="shared" si="40"/>
        <v>501</v>
      </c>
      <c r="C318" s="18">
        <f t="shared" si="41"/>
        <v>209</v>
      </c>
      <c r="D318" s="18">
        <f t="shared" si="42"/>
        <v>217</v>
      </c>
      <c r="E318" s="18">
        <f t="shared" si="43"/>
        <v>64</v>
      </c>
      <c r="F318" s="18">
        <f t="shared" si="44"/>
        <v>11</v>
      </c>
      <c r="G318" s="18">
        <f t="shared" si="45"/>
        <v>493</v>
      </c>
      <c r="H318" s="13">
        <f t="shared" si="46"/>
        <v>0.49201596806387227</v>
      </c>
      <c r="I318" s="19">
        <f t="shared" si="47"/>
        <v>-20.541024079387839</v>
      </c>
      <c r="J318" s="14">
        <f t="shared" si="48"/>
        <v>-3.3620039411373308</v>
      </c>
      <c r="K318" s="18">
        <f t="shared" si="49"/>
        <v>0</v>
      </c>
      <c r="L318" s="8">
        <v>1</v>
      </c>
      <c r="M318" s="8"/>
      <c r="N318" s="8"/>
      <c r="O318" s="8">
        <v>1</v>
      </c>
      <c r="P318" s="8" t="s">
        <v>571</v>
      </c>
    </row>
    <row r="319" spans="1:16" x14ac:dyDescent="0.2">
      <c r="A319" s="8" t="s">
        <v>279</v>
      </c>
      <c r="B319" s="18">
        <f t="shared" si="40"/>
        <v>36</v>
      </c>
      <c r="C319" s="18">
        <f t="shared" si="41"/>
        <v>3</v>
      </c>
      <c r="D319" s="18">
        <f t="shared" si="42"/>
        <v>29</v>
      </c>
      <c r="E319" s="18">
        <f t="shared" si="43"/>
        <v>4</v>
      </c>
      <c r="F319" s="18">
        <f t="shared" si="44"/>
        <v>0</v>
      </c>
      <c r="G319" s="18">
        <f t="shared" si="45"/>
        <v>10</v>
      </c>
      <c r="H319" s="13">
        <f t="shared" si="46"/>
        <v>0.1388888888888889</v>
      </c>
      <c r="I319" s="19">
        <f t="shared" si="47"/>
        <v>-20.734999999999999</v>
      </c>
      <c r="J319" s="14">
        <f t="shared" si="48"/>
        <v>-47.229722222222222</v>
      </c>
      <c r="K319" s="18">
        <f t="shared" si="49"/>
        <v>0</v>
      </c>
      <c r="L319" s="8"/>
      <c r="M319" s="8">
        <v>1</v>
      </c>
      <c r="N319" s="8"/>
      <c r="O319" s="8"/>
      <c r="P319" s="8" t="s">
        <v>571</v>
      </c>
    </row>
    <row r="320" spans="1:16" x14ac:dyDescent="0.2">
      <c r="A320" s="8" t="s">
        <v>218</v>
      </c>
      <c r="B320" s="18">
        <f t="shared" si="40"/>
        <v>180</v>
      </c>
      <c r="C320" s="18">
        <f t="shared" si="41"/>
        <v>49</v>
      </c>
      <c r="D320" s="18">
        <f t="shared" si="42"/>
        <v>114</v>
      </c>
      <c r="E320" s="18">
        <f t="shared" si="43"/>
        <v>17</v>
      </c>
      <c r="F320" s="18">
        <f t="shared" si="44"/>
        <v>0</v>
      </c>
      <c r="G320" s="18">
        <f t="shared" si="45"/>
        <v>115</v>
      </c>
      <c r="H320" s="13">
        <f t="shared" si="46"/>
        <v>0.31944444444444442</v>
      </c>
      <c r="I320" s="19">
        <f t="shared" si="47"/>
        <v>-21.109263157894738</v>
      </c>
      <c r="J320" s="14">
        <f t="shared" si="48"/>
        <v>-9.6164421052631592</v>
      </c>
      <c r="K320" s="18">
        <f t="shared" si="49"/>
        <v>0</v>
      </c>
      <c r="L320" s="8">
        <v>1</v>
      </c>
      <c r="M320" s="8"/>
      <c r="N320" s="8"/>
      <c r="O320" s="8"/>
      <c r="P320" s="8" t="s">
        <v>571</v>
      </c>
    </row>
    <row r="321" spans="1:16" x14ac:dyDescent="0.2">
      <c r="A321" s="8" t="s">
        <v>428</v>
      </c>
      <c r="B321" s="18">
        <f t="shared" si="40"/>
        <v>491</v>
      </c>
      <c r="C321" s="18">
        <f t="shared" si="41"/>
        <v>201</v>
      </c>
      <c r="D321" s="18">
        <f t="shared" si="42"/>
        <v>208</v>
      </c>
      <c r="E321" s="18">
        <f t="shared" si="43"/>
        <v>69</v>
      </c>
      <c r="F321" s="18">
        <f t="shared" si="44"/>
        <v>13</v>
      </c>
      <c r="G321" s="18">
        <f t="shared" si="45"/>
        <v>484</v>
      </c>
      <c r="H321" s="13">
        <f t="shared" si="46"/>
        <v>0.49287169042769857</v>
      </c>
      <c r="I321" s="19">
        <f t="shared" si="47"/>
        <v>-21.165122357723561</v>
      </c>
      <c r="J321" s="14">
        <f t="shared" si="48"/>
        <v>-3.534704752206379</v>
      </c>
      <c r="K321" s="18">
        <f t="shared" si="49"/>
        <v>0</v>
      </c>
      <c r="L321" s="8">
        <v>1</v>
      </c>
      <c r="M321" s="8"/>
      <c r="N321" s="8"/>
      <c r="O321" s="8"/>
      <c r="P321" s="8" t="s">
        <v>571</v>
      </c>
    </row>
    <row r="322" spans="1:16" x14ac:dyDescent="0.2">
      <c r="A322" s="8" t="s">
        <v>517</v>
      </c>
      <c r="B322" s="18">
        <f t="shared" si="40"/>
        <v>181</v>
      </c>
      <c r="C322" s="18">
        <f t="shared" si="41"/>
        <v>64</v>
      </c>
      <c r="D322" s="18">
        <f t="shared" si="42"/>
        <v>94</v>
      </c>
      <c r="E322" s="18">
        <f t="shared" si="43"/>
        <v>0</v>
      </c>
      <c r="F322" s="18">
        <f t="shared" si="44"/>
        <v>23</v>
      </c>
      <c r="G322" s="18">
        <f t="shared" si="45"/>
        <v>151</v>
      </c>
      <c r="H322" s="13">
        <f t="shared" si="46"/>
        <v>0.41712707182320441</v>
      </c>
      <c r="I322" s="19">
        <f t="shared" si="47"/>
        <v>-21.344331707317096</v>
      </c>
      <c r="J322" s="14">
        <f t="shared" si="48"/>
        <v>-9.6698077348066409</v>
      </c>
      <c r="K322" s="18">
        <f t="shared" si="49"/>
        <v>0</v>
      </c>
      <c r="L322" s="8"/>
      <c r="M322" s="8"/>
      <c r="N322" s="8">
        <v>1</v>
      </c>
      <c r="O322" s="8"/>
      <c r="P322" s="8" t="s">
        <v>572</v>
      </c>
    </row>
    <row r="323" spans="1:16" x14ac:dyDescent="0.2">
      <c r="A323" s="8" t="s">
        <v>300</v>
      </c>
      <c r="B323" s="18">
        <f t="shared" ref="B323:B386" si="50">SUMIF(Coaches,A323,GP)</f>
        <v>596</v>
      </c>
      <c r="C323" s="18">
        <f t="shared" ref="C323:C358" si="51">SUMIF(Coaches,A323,Wins)</f>
        <v>266</v>
      </c>
      <c r="D323" s="18">
        <f t="shared" ref="D323:D358" si="52">SUMIF(Coaches,A323,Losses)</f>
        <v>251</v>
      </c>
      <c r="E323" s="18">
        <f t="shared" ref="E323:E358" si="53">SUMIF(Coaches,A323,Ties)</f>
        <v>79</v>
      </c>
      <c r="F323" s="18">
        <f t="shared" ref="F323:F358" si="54">SUMIF(Coaches,A323,OTL)</f>
        <v>0</v>
      </c>
      <c r="G323" s="18">
        <f t="shared" ref="G323:G386" si="55">C323*2+F323+E323</f>
        <v>611</v>
      </c>
      <c r="H323" s="13">
        <f t="shared" ref="H323:H386" si="56">G323/2/B323</f>
        <v>0.51258389261744963</v>
      </c>
      <c r="I323" s="19">
        <f t="shared" ref="I323:I358" si="57">SUMIF(Coaches,A323,XPts)</f>
        <v>-21.428970673635334</v>
      </c>
      <c r="J323" s="14">
        <f t="shared" ref="J323:J386" si="58">I323/B323*82</f>
        <v>-2.948281200063922</v>
      </c>
      <c r="K323" s="18">
        <f t="shared" ref="K323:K358" si="59">SUMIF(Coaches,A323,Active)</f>
        <v>0</v>
      </c>
      <c r="L323" s="8"/>
      <c r="M323" s="8"/>
      <c r="N323" s="8">
        <v>1</v>
      </c>
      <c r="O323" s="8"/>
      <c r="P323" s="8" t="s">
        <v>571</v>
      </c>
    </row>
    <row r="324" spans="1:16" x14ac:dyDescent="0.2">
      <c r="A324" s="8" t="s">
        <v>357</v>
      </c>
      <c r="B324" s="18">
        <f t="shared" si="50"/>
        <v>240</v>
      </c>
      <c r="C324" s="18">
        <f t="shared" si="51"/>
        <v>83</v>
      </c>
      <c r="D324" s="18">
        <f t="shared" si="52"/>
        <v>126</v>
      </c>
      <c r="E324" s="18">
        <f t="shared" si="53"/>
        <v>27</v>
      </c>
      <c r="F324" s="18">
        <f t="shared" si="54"/>
        <v>4</v>
      </c>
      <c r="G324" s="18">
        <f t="shared" si="55"/>
        <v>197</v>
      </c>
      <c r="H324" s="13">
        <f t="shared" si="56"/>
        <v>0.41041666666666665</v>
      </c>
      <c r="I324" s="19">
        <f t="shared" si="57"/>
        <v>-21.781996341463397</v>
      </c>
      <c r="J324" s="14">
        <f t="shared" si="58"/>
        <v>-7.4421820833333276</v>
      </c>
      <c r="K324" s="18">
        <f t="shared" si="59"/>
        <v>0</v>
      </c>
      <c r="L324" s="8"/>
      <c r="M324" s="8">
        <v>1</v>
      </c>
      <c r="N324" s="8"/>
      <c r="O324" s="8"/>
      <c r="P324" s="8" t="s">
        <v>571</v>
      </c>
    </row>
    <row r="325" spans="1:16" x14ac:dyDescent="0.2">
      <c r="A325" s="8" t="s">
        <v>332</v>
      </c>
      <c r="B325" s="18">
        <f t="shared" si="50"/>
        <v>168</v>
      </c>
      <c r="C325" s="18">
        <f t="shared" si="51"/>
        <v>52</v>
      </c>
      <c r="D325" s="18">
        <f t="shared" si="52"/>
        <v>85</v>
      </c>
      <c r="E325" s="18">
        <f t="shared" si="53"/>
        <v>31</v>
      </c>
      <c r="F325" s="18">
        <f t="shared" si="54"/>
        <v>0</v>
      </c>
      <c r="G325" s="18">
        <f t="shared" si="55"/>
        <v>135</v>
      </c>
      <c r="H325" s="13">
        <f t="shared" si="56"/>
        <v>0.4017857142857143</v>
      </c>
      <c r="I325" s="19">
        <f t="shared" si="57"/>
        <v>-22.128749999999982</v>
      </c>
      <c r="J325" s="14">
        <f t="shared" si="58"/>
        <v>-10.800937499999991</v>
      </c>
      <c r="K325" s="18">
        <f t="shared" si="59"/>
        <v>0</v>
      </c>
      <c r="L325" s="8"/>
      <c r="M325" s="8"/>
      <c r="N325" s="8"/>
      <c r="O325" s="8"/>
      <c r="P325" s="8" t="s">
        <v>571</v>
      </c>
    </row>
    <row r="326" spans="1:16" x14ac:dyDescent="0.2">
      <c r="A326" s="8" t="s">
        <v>366</v>
      </c>
      <c r="B326" s="18">
        <f t="shared" si="50"/>
        <v>131</v>
      </c>
      <c r="C326" s="18">
        <f t="shared" si="51"/>
        <v>50</v>
      </c>
      <c r="D326" s="18">
        <f t="shared" si="52"/>
        <v>63</v>
      </c>
      <c r="E326" s="18">
        <f t="shared" si="53"/>
        <v>6</v>
      </c>
      <c r="F326" s="18">
        <f t="shared" si="54"/>
        <v>12</v>
      </c>
      <c r="G326" s="18">
        <f t="shared" si="55"/>
        <v>118</v>
      </c>
      <c r="H326" s="13">
        <f t="shared" si="56"/>
        <v>0.45038167938931295</v>
      </c>
      <c r="I326" s="19">
        <f t="shared" si="57"/>
        <v>-22.613278048780494</v>
      </c>
      <c r="J326" s="14">
        <f t="shared" si="58"/>
        <v>-14.154876335877868</v>
      </c>
      <c r="K326" s="18">
        <f t="shared" si="59"/>
        <v>0</v>
      </c>
      <c r="L326" s="8"/>
      <c r="M326" s="8">
        <v>1</v>
      </c>
      <c r="N326" s="8"/>
      <c r="O326" s="8"/>
      <c r="P326" s="8" t="s">
        <v>571</v>
      </c>
    </row>
    <row r="327" spans="1:16" x14ac:dyDescent="0.2">
      <c r="A327" s="8" t="s">
        <v>407</v>
      </c>
      <c r="B327" s="18">
        <f t="shared" si="50"/>
        <v>225</v>
      </c>
      <c r="C327" s="18">
        <f t="shared" si="51"/>
        <v>84</v>
      </c>
      <c r="D327" s="18">
        <f t="shared" si="52"/>
        <v>108</v>
      </c>
      <c r="E327" s="18">
        <f t="shared" si="53"/>
        <v>29</v>
      </c>
      <c r="F327" s="18">
        <f t="shared" si="54"/>
        <v>4</v>
      </c>
      <c r="G327" s="18">
        <f t="shared" si="55"/>
        <v>201</v>
      </c>
      <c r="H327" s="13">
        <f t="shared" si="56"/>
        <v>0.44666666666666666</v>
      </c>
      <c r="I327" s="19">
        <f t="shared" si="57"/>
        <v>-22.873763763066211</v>
      </c>
      <c r="J327" s="14">
        <f t="shared" si="58"/>
        <v>-8.3362161269841302</v>
      </c>
      <c r="K327" s="18">
        <f t="shared" si="59"/>
        <v>0</v>
      </c>
      <c r="L327" s="8">
        <v>1</v>
      </c>
      <c r="M327" s="8"/>
      <c r="N327" s="8"/>
      <c r="O327" s="8"/>
      <c r="P327" s="8" t="s">
        <v>571</v>
      </c>
    </row>
    <row r="328" spans="1:16" x14ac:dyDescent="0.2">
      <c r="A328" s="8" t="s">
        <v>266</v>
      </c>
      <c r="B328" s="18">
        <f t="shared" si="50"/>
        <v>54</v>
      </c>
      <c r="C328" s="18">
        <f t="shared" si="51"/>
        <v>4</v>
      </c>
      <c r="D328" s="18">
        <f t="shared" si="52"/>
        <v>45</v>
      </c>
      <c r="E328" s="18">
        <f t="shared" si="53"/>
        <v>5</v>
      </c>
      <c r="F328" s="18">
        <f t="shared" si="54"/>
        <v>0</v>
      </c>
      <c r="G328" s="18">
        <f t="shared" si="55"/>
        <v>13</v>
      </c>
      <c r="H328" s="13">
        <f t="shared" si="56"/>
        <v>0.12037037037037036</v>
      </c>
      <c r="I328" s="19">
        <f t="shared" si="57"/>
        <v>-23.072000000000003</v>
      </c>
      <c r="J328" s="14">
        <f t="shared" si="58"/>
        <v>-35.035259259259263</v>
      </c>
      <c r="K328" s="18">
        <f t="shared" si="59"/>
        <v>0</v>
      </c>
      <c r="L328" s="8"/>
      <c r="M328" s="8">
        <v>1</v>
      </c>
      <c r="N328" s="8"/>
      <c r="O328" s="8"/>
      <c r="P328" s="8" t="s">
        <v>571</v>
      </c>
    </row>
    <row r="329" spans="1:16" x14ac:dyDescent="0.2">
      <c r="A329" s="8" t="s">
        <v>552</v>
      </c>
      <c r="B329" s="18">
        <f t="shared" si="50"/>
        <v>108</v>
      </c>
      <c r="C329" s="18">
        <f t="shared" si="51"/>
        <v>35</v>
      </c>
      <c r="D329" s="18">
        <f t="shared" si="52"/>
        <v>64</v>
      </c>
      <c r="E329" s="18">
        <f t="shared" si="53"/>
        <v>0</v>
      </c>
      <c r="F329" s="18">
        <f t="shared" si="54"/>
        <v>9</v>
      </c>
      <c r="G329" s="18">
        <f t="shared" si="55"/>
        <v>79</v>
      </c>
      <c r="H329" s="13">
        <f t="shared" si="56"/>
        <v>0.36574074074074076</v>
      </c>
      <c r="I329" s="19">
        <f t="shared" si="57"/>
        <v>-23.325653658536581</v>
      </c>
      <c r="J329" s="14">
        <f t="shared" si="58"/>
        <v>-17.710218518518516</v>
      </c>
      <c r="K329" s="18">
        <f t="shared" si="59"/>
        <v>0</v>
      </c>
      <c r="L329" s="8"/>
      <c r="M329" s="8"/>
      <c r="N329" s="8"/>
      <c r="O329" s="8"/>
      <c r="P329" s="8" t="s">
        <v>571</v>
      </c>
    </row>
    <row r="330" spans="1:16" x14ac:dyDescent="0.2">
      <c r="A330" s="8" t="s">
        <v>274</v>
      </c>
      <c r="B330" s="18">
        <f t="shared" si="50"/>
        <v>97</v>
      </c>
      <c r="C330" s="18">
        <f t="shared" si="51"/>
        <v>28</v>
      </c>
      <c r="D330" s="18">
        <f t="shared" si="52"/>
        <v>53</v>
      </c>
      <c r="E330" s="18">
        <f t="shared" si="53"/>
        <v>16</v>
      </c>
      <c r="F330" s="18">
        <f t="shared" si="54"/>
        <v>0</v>
      </c>
      <c r="G330" s="18">
        <f t="shared" si="55"/>
        <v>72</v>
      </c>
      <c r="H330" s="13">
        <f t="shared" si="56"/>
        <v>0.37113402061855671</v>
      </c>
      <c r="I330" s="19">
        <f t="shared" si="57"/>
        <v>-23.326250000000002</v>
      </c>
      <c r="J330" s="14">
        <f t="shared" si="58"/>
        <v>-19.719097938144333</v>
      </c>
      <c r="K330" s="18">
        <f t="shared" si="59"/>
        <v>0</v>
      </c>
      <c r="L330" s="8">
        <v>1</v>
      </c>
      <c r="M330" s="8"/>
      <c r="N330" s="8"/>
      <c r="O330" s="8">
        <v>1</v>
      </c>
      <c r="P330" s="8" t="s">
        <v>571</v>
      </c>
    </row>
    <row r="331" spans="1:16" x14ac:dyDescent="0.2">
      <c r="A331" s="8" t="s">
        <v>367</v>
      </c>
      <c r="B331" s="18">
        <f t="shared" si="50"/>
        <v>229</v>
      </c>
      <c r="C331" s="18">
        <f t="shared" si="51"/>
        <v>80</v>
      </c>
      <c r="D331" s="18">
        <f t="shared" si="52"/>
        <v>124</v>
      </c>
      <c r="E331" s="18">
        <f t="shared" si="53"/>
        <v>25</v>
      </c>
      <c r="F331" s="18">
        <f t="shared" si="54"/>
        <v>0</v>
      </c>
      <c r="G331" s="18">
        <f t="shared" si="55"/>
        <v>185</v>
      </c>
      <c r="H331" s="13">
        <f t="shared" si="56"/>
        <v>0.40393013100436681</v>
      </c>
      <c r="I331" s="19">
        <f t="shared" si="57"/>
        <v>-23.378750000000011</v>
      </c>
      <c r="J331" s="14">
        <f t="shared" si="58"/>
        <v>-8.3714301310043702</v>
      </c>
      <c r="K331" s="18">
        <f t="shared" si="59"/>
        <v>0</v>
      </c>
      <c r="L331" s="8"/>
      <c r="M331" s="8">
        <v>1</v>
      </c>
      <c r="N331" s="8"/>
      <c r="O331" s="8"/>
      <c r="P331" s="8" t="s">
        <v>571</v>
      </c>
    </row>
    <row r="332" spans="1:16" x14ac:dyDescent="0.2">
      <c r="A332" s="8" t="s">
        <v>326</v>
      </c>
      <c r="B332" s="18">
        <f t="shared" si="50"/>
        <v>280</v>
      </c>
      <c r="C332" s="18">
        <f t="shared" si="51"/>
        <v>89</v>
      </c>
      <c r="D332" s="18">
        <f t="shared" si="52"/>
        <v>144</v>
      </c>
      <c r="E332" s="18">
        <f t="shared" si="53"/>
        <v>47</v>
      </c>
      <c r="F332" s="18">
        <f t="shared" si="54"/>
        <v>0</v>
      </c>
      <c r="G332" s="18">
        <f t="shared" si="55"/>
        <v>225</v>
      </c>
      <c r="H332" s="13">
        <f t="shared" si="56"/>
        <v>0.4017857142857143</v>
      </c>
      <c r="I332" s="19">
        <f t="shared" si="57"/>
        <v>-24.125</v>
      </c>
      <c r="J332" s="14">
        <f t="shared" si="58"/>
        <v>-7.0651785714285715</v>
      </c>
      <c r="K332" s="18">
        <f t="shared" si="59"/>
        <v>0</v>
      </c>
      <c r="L332" s="8"/>
      <c r="M332" s="8">
        <v>1</v>
      </c>
      <c r="N332" s="8"/>
      <c r="O332" s="8"/>
      <c r="P332" s="8" t="s">
        <v>571</v>
      </c>
    </row>
    <row r="333" spans="1:16" x14ac:dyDescent="0.2">
      <c r="A333" s="8" t="s">
        <v>551</v>
      </c>
      <c r="B333" s="18">
        <f t="shared" si="50"/>
        <v>113</v>
      </c>
      <c r="C333" s="18">
        <f t="shared" si="51"/>
        <v>36</v>
      </c>
      <c r="D333" s="18">
        <f t="shared" si="52"/>
        <v>63</v>
      </c>
      <c r="E333" s="18">
        <f t="shared" si="53"/>
        <v>0</v>
      </c>
      <c r="F333" s="18">
        <f t="shared" si="54"/>
        <v>14</v>
      </c>
      <c r="G333" s="18">
        <f t="shared" si="55"/>
        <v>86</v>
      </c>
      <c r="H333" s="13">
        <f t="shared" si="56"/>
        <v>0.38053097345132741</v>
      </c>
      <c r="I333" s="19">
        <f t="shared" si="57"/>
        <v>-24.570574390243905</v>
      </c>
      <c r="J333" s="14">
        <f t="shared" si="58"/>
        <v>-17.829974336283186</v>
      </c>
      <c r="K333" s="18">
        <f t="shared" si="59"/>
        <v>0</v>
      </c>
      <c r="L333" s="8">
        <v>1</v>
      </c>
      <c r="M333" s="8"/>
      <c r="N333" s="8"/>
      <c r="O333" s="8"/>
      <c r="P333" s="8" t="s">
        <v>572</v>
      </c>
    </row>
    <row r="334" spans="1:16" x14ac:dyDescent="0.2">
      <c r="A334" s="8" t="s">
        <v>432</v>
      </c>
      <c r="B334" s="18">
        <f t="shared" si="50"/>
        <v>1201</v>
      </c>
      <c r="C334" s="18">
        <f t="shared" si="51"/>
        <v>521</v>
      </c>
      <c r="D334" s="18">
        <f t="shared" si="52"/>
        <v>495</v>
      </c>
      <c r="E334" s="18">
        <f t="shared" si="53"/>
        <v>99</v>
      </c>
      <c r="F334" s="18">
        <f t="shared" si="54"/>
        <v>86</v>
      </c>
      <c r="G334" s="18">
        <f t="shared" si="55"/>
        <v>1227</v>
      </c>
      <c r="H334" s="13">
        <f t="shared" si="56"/>
        <v>0.51082431307243958</v>
      </c>
      <c r="I334" s="19">
        <f t="shared" si="57"/>
        <v>-24.621218495934997</v>
      </c>
      <c r="J334" s="14">
        <f t="shared" si="58"/>
        <v>-1.6810490563419398</v>
      </c>
      <c r="K334" s="18">
        <f t="shared" si="59"/>
        <v>1</v>
      </c>
      <c r="L334" s="8"/>
      <c r="M334" s="8"/>
      <c r="N334" s="8"/>
      <c r="O334" s="8"/>
      <c r="P334" s="8" t="s">
        <v>571</v>
      </c>
    </row>
    <row r="335" spans="1:16" x14ac:dyDescent="0.2">
      <c r="A335" s="8" t="s">
        <v>275</v>
      </c>
      <c r="B335" s="18">
        <f t="shared" si="50"/>
        <v>462</v>
      </c>
      <c r="C335" s="18">
        <f t="shared" si="51"/>
        <v>126</v>
      </c>
      <c r="D335" s="18">
        <f t="shared" si="52"/>
        <v>263</v>
      </c>
      <c r="E335" s="18">
        <f t="shared" si="53"/>
        <v>73</v>
      </c>
      <c r="F335" s="18">
        <f t="shared" si="54"/>
        <v>0</v>
      </c>
      <c r="G335" s="18">
        <f t="shared" si="55"/>
        <v>325</v>
      </c>
      <c r="H335" s="13">
        <f t="shared" si="56"/>
        <v>0.35173160173160173</v>
      </c>
      <c r="I335" s="19">
        <f t="shared" si="57"/>
        <v>-24.912875</v>
      </c>
      <c r="J335" s="14">
        <f t="shared" si="58"/>
        <v>-4.421765692640693</v>
      </c>
      <c r="K335" s="18">
        <f t="shared" si="59"/>
        <v>0</v>
      </c>
      <c r="L335" s="8"/>
      <c r="M335" s="8"/>
      <c r="N335" s="8"/>
      <c r="O335" s="8"/>
      <c r="P335" s="8" t="s">
        <v>571</v>
      </c>
    </row>
    <row r="336" spans="1:16" x14ac:dyDescent="0.2">
      <c r="A336" s="8" t="s">
        <v>167</v>
      </c>
      <c r="B336" s="18">
        <f t="shared" si="50"/>
        <v>964</v>
      </c>
      <c r="C336" s="18">
        <f t="shared" si="51"/>
        <v>382</v>
      </c>
      <c r="D336" s="18">
        <f t="shared" si="52"/>
        <v>427</v>
      </c>
      <c r="E336" s="18">
        <f t="shared" si="53"/>
        <v>155</v>
      </c>
      <c r="F336" s="18">
        <f t="shared" si="54"/>
        <v>0</v>
      </c>
      <c r="G336" s="18">
        <f t="shared" si="55"/>
        <v>919</v>
      </c>
      <c r="H336" s="13">
        <f t="shared" si="56"/>
        <v>0.47665975103734443</v>
      </c>
      <c r="I336" s="19">
        <f t="shared" si="57"/>
        <v>-25.135164473684231</v>
      </c>
      <c r="J336" s="14">
        <f t="shared" si="58"/>
        <v>-2.1380534095872479</v>
      </c>
      <c r="K336" s="18">
        <f t="shared" si="59"/>
        <v>0</v>
      </c>
      <c r="L336" s="8"/>
      <c r="M336" s="8">
        <v>1</v>
      </c>
      <c r="N336" s="8"/>
      <c r="O336" s="8">
        <v>1</v>
      </c>
      <c r="P336" s="8" t="s">
        <v>571</v>
      </c>
    </row>
    <row r="337" spans="1:16" x14ac:dyDescent="0.2">
      <c r="A337" s="8" t="s">
        <v>227</v>
      </c>
      <c r="B337" s="18">
        <f t="shared" si="50"/>
        <v>77</v>
      </c>
      <c r="C337" s="18">
        <f t="shared" si="51"/>
        <v>20</v>
      </c>
      <c r="D337" s="18">
        <f t="shared" si="52"/>
        <v>46</v>
      </c>
      <c r="E337" s="18">
        <f t="shared" si="53"/>
        <v>11</v>
      </c>
      <c r="F337" s="18">
        <f t="shared" si="54"/>
        <v>0</v>
      </c>
      <c r="G337" s="18">
        <f t="shared" si="55"/>
        <v>51</v>
      </c>
      <c r="H337" s="13">
        <f t="shared" si="56"/>
        <v>0.33116883116883117</v>
      </c>
      <c r="I337" s="19">
        <f t="shared" si="57"/>
        <v>-25.744166666666665</v>
      </c>
      <c r="J337" s="14">
        <f t="shared" si="58"/>
        <v>-27.415865800865799</v>
      </c>
      <c r="K337" s="18">
        <f t="shared" si="59"/>
        <v>0</v>
      </c>
      <c r="L337" s="8">
        <v>1</v>
      </c>
      <c r="M337" s="8"/>
      <c r="N337" s="8"/>
      <c r="O337" s="8"/>
      <c r="P337" s="8" t="s">
        <v>571</v>
      </c>
    </row>
    <row r="338" spans="1:16" x14ac:dyDescent="0.2">
      <c r="A338" s="8" t="s">
        <v>319</v>
      </c>
      <c r="B338" s="18">
        <f t="shared" si="50"/>
        <v>180</v>
      </c>
      <c r="C338" s="18">
        <f t="shared" si="51"/>
        <v>41</v>
      </c>
      <c r="D338" s="18">
        <f t="shared" si="52"/>
        <v>112</v>
      </c>
      <c r="E338" s="18">
        <f t="shared" si="53"/>
        <v>27</v>
      </c>
      <c r="F338" s="18">
        <f t="shared" si="54"/>
        <v>0</v>
      </c>
      <c r="G338" s="18">
        <f t="shared" si="55"/>
        <v>109</v>
      </c>
      <c r="H338" s="13">
        <f t="shared" si="56"/>
        <v>0.30277777777777776</v>
      </c>
      <c r="I338" s="19">
        <f t="shared" si="57"/>
        <v>-26.800000000000008</v>
      </c>
      <c r="J338" s="14">
        <f t="shared" si="58"/>
        <v>-12.208888888888893</v>
      </c>
      <c r="K338" s="18">
        <f t="shared" si="59"/>
        <v>0</v>
      </c>
      <c r="L338" s="8"/>
      <c r="M338" s="8">
        <v>1</v>
      </c>
      <c r="N338" s="8"/>
      <c r="O338" s="8"/>
      <c r="P338" s="8" t="s">
        <v>571</v>
      </c>
    </row>
    <row r="339" spans="1:16" x14ac:dyDescent="0.2">
      <c r="A339" s="8" t="s">
        <v>425</v>
      </c>
      <c r="B339" s="18">
        <f t="shared" si="50"/>
        <v>164</v>
      </c>
      <c r="C339" s="18">
        <f t="shared" si="51"/>
        <v>66</v>
      </c>
      <c r="D339" s="18">
        <f t="shared" si="52"/>
        <v>78</v>
      </c>
      <c r="E339" s="18">
        <f t="shared" si="53"/>
        <v>20</v>
      </c>
      <c r="F339" s="18">
        <f t="shared" si="54"/>
        <v>0</v>
      </c>
      <c r="G339" s="18">
        <f t="shared" si="55"/>
        <v>152</v>
      </c>
      <c r="H339" s="13">
        <f t="shared" si="56"/>
        <v>0.46341463414634149</v>
      </c>
      <c r="I339" s="19">
        <f t="shared" si="57"/>
        <v>-27.843749999999986</v>
      </c>
      <c r="J339" s="14">
        <f t="shared" si="58"/>
        <v>-13.921874999999993</v>
      </c>
      <c r="K339" s="18">
        <f t="shared" si="59"/>
        <v>0</v>
      </c>
      <c r="L339" s="8"/>
      <c r="M339" s="8">
        <v>1</v>
      </c>
      <c r="N339" s="8"/>
      <c r="O339" s="8"/>
      <c r="P339" s="8" t="s">
        <v>571</v>
      </c>
    </row>
    <row r="340" spans="1:16" x14ac:dyDescent="0.2">
      <c r="A340" s="8" t="s">
        <v>323</v>
      </c>
      <c r="B340" s="18">
        <f t="shared" si="50"/>
        <v>169</v>
      </c>
      <c r="C340" s="18">
        <f t="shared" si="51"/>
        <v>66</v>
      </c>
      <c r="D340" s="18">
        <f t="shared" si="52"/>
        <v>81</v>
      </c>
      <c r="E340" s="18">
        <f t="shared" si="53"/>
        <v>22</v>
      </c>
      <c r="F340" s="18">
        <f t="shared" si="54"/>
        <v>0</v>
      </c>
      <c r="G340" s="18">
        <f t="shared" si="55"/>
        <v>154</v>
      </c>
      <c r="H340" s="13">
        <f t="shared" si="56"/>
        <v>0.45562130177514792</v>
      </c>
      <c r="I340" s="19">
        <f t="shared" si="57"/>
        <v>-27.86385670731708</v>
      </c>
      <c r="J340" s="14">
        <f t="shared" si="58"/>
        <v>-13.519741124260358</v>
      </c>
      <c r="K340" s="18">
        <f t="shared" si="59"/>
        <v>0</v>
      </c>
      <c r="L340" s="8"/>
      <c r="M340" s="8">
        <v>1</v>
      </c>
      <c r="N340" s="8"/>
      <c r="O340" s="8"/>
      <c r="P340" s="8" t="s">
        <v>572</v>
      </c>
    </row>
    <row r="341" spans="1:16" x14ac:dyDescent="0.2">
      <c r="A341" s="8" t="s">
        <v>150</v>
      </c>
      <c r="B341" s="18">
        <f t="shared" si="50"/>
        <v>187</v>
      </c>
      <c r="C341" s="18">
        <f t="shared" si="51"/>
        <v>62</v>
      </c>
      <c r="D341" s="18">
        <f t="shared" si="52"/>
        <v>105</v>
      </c>
      <c r="E341" s="18">
        <f t="shared" si="53"/>
        <v>20</v>
      </c>
      <c r="F341" s="18">
        <f t="shared" si="54"/>
        <v>0</v>
      </c>
      <c r="G341" s="18">
        <f t="shared" si="55"/>
        <v>144</v>
      </c>
      <c r="H341" s="13">
        <f t="shared" si="56"/>
        <v>0.38502673796791442</v>
      </c>
      <c r="I341" s="19">
        <f t="shared" si="57"/>
        <v>-28.193000000000012</v>
      </c>
      <c r="J341" s="14">
        <f t="shared" si="58"/>
        <v>-12.362705882352946</v>
      </c>
      <c r="K341" s="18">
        <f t="shared" si="59"/>
        <v>0</v>
      </c>
      <c r="L341" s="8"/>
      <c r="M341" s="8">
        <v>1</v>
      </c>
      <c r="N341" s="8"/>
      <c r="O341" s="8"/>
      <c r="P341" s="8" t="s">
        <v>577</v>
      </c>
    </row>
    <row r="342" spans="1:16" x14ac:dyDescent="0.2">
      <c r="A342" s="8" t="s">
        <v>161</v>
      </c>
      <c r="B342" s="18">
        <f t="shared" si="50"/>
        <v>140</v>
      </c>
      <c r="C342" s="18">
        <f t="shared" si="51"/>
        <v>30</v>
      </c>
      <c r="D342" s="18">
        <f t="shared" si="52"/>
        <v>91</v>
      </c>
      <c r="E342" s="18">
        <f t="shared" si="53"/>
        <v>19</v>
      </c>
      <c r="F342" s="18">
        <f t="shared" si="54"/>
        <v>0</v>
      </c>
      <c r="G342" s="18">
        <f t="shared" si="55"/>
        <v>79</v>
      </c>
      <c r="H342" s="13">
        <f t="shared" si="56"/>
        <v>0.28214285714285714</v>
      </c>
      <c r="I342" s="19">
        <f t="shared" si="57"/>
        <v>-28.5</v>
      </c>
      <c r="J342" s="14">
        <f t="shared" si="58"/>
        <v>-16.692857142857143</v>
      </c>
      <c r="K342" s="18">
        <f t="shared" si="59"/>
        <v>0</v>
      </c>
      <c r="L342" s="8"/>
      <c r="M342" s="8">
        <v>1</v>
      </c>
      <c r="N342" s="8"/>
      <c r="O342" s="8">
        <v>1</v>
      </c>
      <c r="P342" s="8" t="s">
        <v>571</v>
      </c>
    </row>
    <row r="343" spans="1:16" x14ac:dyDescent="0.2">
      <c r="A343" s="8" t="s">
        <v>480</v>
      </c>
      <c r="B343" s="18">
        <f t="shared" si="50"/>
        <v>160</v>
      </c>
      <c r="C343" s="18">
        <f t="shared" si="51"/>
        <v>55</v>
      </c>
      <c r="D343" s="18">
        <f t="shared" si="52"/>
        <v>81</v>
      </c>
      <c r="E343" s="18">
        <f t="shared" si="53"/>
        <v>14</v>
      </c>
      <c r="F343" s="18">
        <f t="shared" si="54"/>
        <v>10</v>
      </c>
      <c r="G343" s="18">
        <f t="shared" si="55"/>
        <v>134</v>
      </c>
      <c r="H343" s="13">
        <f t="shared" si="56"/>
        <v>0.41875000000000001</v>
      </c>
      <c r="I343" s="19">
        <f t="shared" si="57"/>
        <v>-29.230097560975594</v>
      </c>
      <c r="J343" s="14">
        <f t="shared" si="58"/>
        <v>-14.980424999999991</v>
      </c>
      <c r="K343" s="18">
        <f t="shared" si="59"/>
        <v>0</v>
      </c>
      <c r="L343" s="8"/>
      <c r="M343" s="8">
        <v>1</v>
      </c>
      <c r="N343" s="8"/>
      <c r="O343" s="8"/>
      <c r="P343" s="8" t="s">
        <v>571</v>
      </c>
    </row>
    <row r="344" spans="1:16" x14ac:dyDescent="0.2">
      <c r="A344" s="8" t="s">
        <v>253</v>
      </c>
      <c r="B344" s="18">
        <f t="shared" si="50"/>
        <v>245</v>
      </c>
      <c r="C344" s="18">
        <f t="shared" si="51"/>
        <v>82</v>
      </c>
      <c r="D344" s="18">
        <f t="shared" si="52"/>
        <v>131</v>
      </c>
      <c r="E344" s="18">
        <f t="shared" si="53"/>
        <v>32</v>
      </c>
      <c r="F344" s="18">
        <f t="shared" si="54"/>
        <v>0</v>
      </c>
      <c r="G344" s="18">
        <f t="shared" si="55"/>
        <v>196</v>
      </c>
      <c r="H344" s="13">
        <f t="shared" si="56"/>
        <v>0.4</v>
      </c>
      <c r="I344" s="19">
        <f t="shared" si="57"/>
        <v>-30.712499999999999</v>
      </c>
      <c r="J344" s="14">
        <f t="shared" si="58"/>
        <v>-10.279285714285715</v>
      </c>
      <c r="K344" s="18">
        <f t="shared" si="59"/>
        <v>0</v>
      </c>
      <c r="L344" s="8"/>
      <c r="M344" s="8">
        <v>1</v>
      </c>
      <c r="N344" s="8"/>
      <c r="O344" s="8">
        <v>1</v>
      </c>
      <c r="P344" s="8" t="s">
        <v>571</v>
      </c>
    </row>
    <row r="345" spans="1:16" x14ac:dyDescent="0.2">
      <c r="A345" s="8" t="s">
        <v>190</v>
      </c>
      <c r="B345" s="18">
        <f t="shared" si="50"/>
        <v>364</v>
      </c>
      <c r="C345" s="18">
        <f t="shared" si="51"/>
        <v>107</v>
      </c>
      <c r="D345" s="18">
        <f t="shared" si="52"/>
        <v>198</v>
      </c>
      <c r="E345" s="18">
        <f t="shared" si="53"/>
        <v>59</v>
      </c>
      <c r="F345" s="18">
        <f t="shared" si="54"/>
        <v>0</v>
      </c>
      <c r="G345" s="18">
        <f t="shared" si="55"/>
        <v>273</v>
      </c>
      <c r="H345" s="13">
        <f t="shared" si="56"/>
        <v>0.375</v>
      </c>
      <c r="I345" s="19">
        <f t="shared" si="57"/>
        <v>-30.934455598455607</v>
      </c>
      <c r="J345" s="14">
        <f t="shared" si="58"/>
        <v>-6.9687509864652739</v>
      </c>
      <c r="K345" s="18">
        <f t="shared" si="59"/>
        <v>0</v>
      </c>
      <c r="L345" s="8"/>
      <c r="M345" s="8">
        <v>1</v>
      </c>
      <c r="N345" s="8"/>
      <c r="O345" s="8"/>
      <c r="P345" s="8" t="s">
        <v>571</v>
      </c>
    </row>
    <row r="346" spans="1:16" x14ac:dyDescent="0.2">
      <c r="A346" s="8" t="s">
        <v>255</v>
      </c>
      <c r="B346" s="18">
        <f t="shared" si="50"/>
        <v>103</v>
      </c>
      <c r="C346" s="18">
        <f t="shared" si="51"/>
        <v>33</v>
      </c>
      <c r="D346" s="18">
        <f t="shared" si="52"/>
        <v>54</v>
      </c>
      <c r="E346" s="18">
        <f t="shared" si="53"/>
        <v>16</v>
      </c>
      <c r="F346" s="18">
        <f t="shared" si="54"/>
        <v>0</v>
      </c>
      <c r="G346" s="18">
        <f t="shared" si="55"/>
        <v>82</v>
      </c>
      <c r="H346" s="13">
        <f t="shared" si="56"/>
        <v>0.39805825242718446</v>
      </c>
      <c r="I346" s="19">
        <f t="shared" si="57"/>
        <v>-31.042083333333338</v>
      </c>
      <c r="J346" s="14">
        <f t="shared" si="58"/>
        <v>-24.713114886731397</v>
      </c>
      <c r="K346" s="18">
        <f t="shared" si="59"/>
        <v>0</v>
      </c>
      <c r="L346" s="8"/>
      <c r="M346" s="8">
        <v>1</v>
      </c>
      <c r="N346" s="8"/>
      <c r="O346" s="8"/>
      <c r="P346" s="8" t="s">
        <v>571</v>
      </c>
    </row>
    <row r="347" spans="1:16" x14ac:dyDescent="0.2">
      <c r="A347" s="8" t="s">
        <v>259</v>
      </c>
      <c r="B347" s="18">
        <f t="shared" si="50"/>
        <v>112</v>
      </c>
      <c r="C347" s="18">
        <f t="shared" si="51"/>
        <v>22</v>
      </c>
      <c r="D347" s="18">
        <f t="shared" si="52"/>
        <v>78</v>
      </c>
      <c r="E347" s="18">
        <f t="shared" si="53"/>
        <v>12</v>
      </c>
      <c r="F347" s="18">
        <f t="shared" si="54"/>
        <v>0</v>
      </c>
      <c r="G347" s="18">
        <f t="shared" si="55"/>
        <v>56</v>
      </c>
      <c r="H347" s="13">
        <f t="shared" si="56"/>
        <v>0.25</v>
      </c>
      <c r="I347" s="19">
        <f t="shared" si="57"/>
        <v>-31.816666666666666</v>
      </c>
      <c r="J347" s="14">
        <f t="shared" si="58"/>
        <v>-23.294345238095236</v>
      </c>
      <c r="K347" s="18">
        <f t="shared" si="59"/>
        <v>0</v>
      </c>
      <c r="L347" s="8"/>
      <c r="M347" s="8">
        <v>1</v>
      </c>
      <c r="N347" s="8"/>
      <c r="O347" s="8"/>
      <c r="P347" s="8" t="s">
        <v>571</v>
      </c>
    </row>
    <row r="348" spans="1:16" x14ac:dyDescent="0.2">
      <c r="A348" s="8" t="s">
        <v>458</v>
      </c>
      <c r="B348" s="18">
        <f t="shared" si="50"/>
        <v>279</v>
      </c>
      <c r="C348" s="18">
        <f t="shared" si="51"/>
        <v>64</v>
      </c>
      <c r="D348" s="18">
        <f t="shared" si="52"/>
        <v>169</v>
      </c>
      <c r="E348" s="18">
        <f t="shared" si="53"/>
        <v>31</v>
      </c>
      <c r="F348" s="18">
        <f t="shared" si="54"/>
        <v>15</v>
      </c>
      <c r="G348" s="18">
        <f t="shared" si="55"/>
        <v>174</v>
      </c>
      <c r="H348" s="13">
        <f t="shared" si="56"/>
        <v>0.31182795698924731</v>
      </c>
      <c r="I348" s="19">
        <f t="shared" si="57"/>
        <v>-31.924909756097556</v>
      </c>
      <c r="J348" s="14">
        <f t="shared" si="58"/>
        <v>-9.3829483870967731</v>
      </c>
      <c r="K348" s="18">
        <f t="shared" si="59"/>
        <v>0</v>
      </c>
      <c r="L348" s="8"/>
      <c r="M348" s="8">
        <v>1</v>
      </c>
      <c r="N348" s="8"/>
      <c r="O348" s="8"/>
      <c r="P348" s="8" t="s">
        <v>572</v>
      </c>
    </row>
    <row r="349" spans="1:16" x14ac:dyDescent="0.2">
      <c r="A349" s="8" t="s">
        <v>383</v>
      </c>
      <c r="B349" s="18">
        <f t="shared" si="50"/>
        <v>425</v>
      </c>
      <c r="C349" s="18">
        <f t="shared" si="51"/>
        <v>161</v>
      </c>
      <c r="D349" s="18">
        <f t="shared" si="52"/>
        <v>219</v>
      </c>
      <c r="E349" s="18">
        <f t="shared" si="53"/>
        <v>45</v>
      </c>
      <c r="F349" s="18">
        <f t="shared" si="54"/>
        <v>0</v>
      </c>
      <c r="G349" s="18">
        <f t="shared" si="55"/>
        <v>367</v>
      </c>
      <c r="H349" s="13">
        <f t="shared" si="56"/>
        <v>0.43176470588235294</v>
      </c>
      <c r="I349" s="19">
        <f t="shared" si="57"/>
        <v>-32.34976190476192</v>
      </c>
      <c r="J349" s="14">
        <f t="shared" si="58"/>
        <v>-6.2416011204481823</v>
      </c>
      <c r="K349" s="18">
        <f t="shared" si="59"/>
        <v>0</v>
      </c>
      <c r="L349" s="8"/>
      <c r="M349" s="8">
        <v>1</v>
      </c>
      <c r="N349" s="8"/>
      <c r="O349" s="8"/>
      <c r="P349" s="8" t="s">
        <v>572</v>
      </c>
    </row>
    <row r="350" spans="1:16" x14ac:dyDescent="0.2">
      <c r="A350" s="8" t="s">
        <v>399</v>
      </c>
      <c r="B350" s="18">
        <f t="shared" si="50"/>
        <v>188</v>
      </c>
      <c r="C350" s="18">
        <f t="shared" si="51"/>
        <v>65</v>
      </c>
      <c r="D350" s="18">
        <f t="shared" si="52"/>
        <v>102</v>
      </c>
      <c r="E350" s="18">
        <f t="shared" si="53"/>
        <v>21</v>
      </c>
      <c r="F350" s="18">
        <f t="shared" si="54"/>
        <v>0</v>
      </c>
      <c r="G350" s="18">
        <f t="shared" si="55"/>
        <v>151</v>
      </c>
      <c r="H350" s="13">
        <f t="shared" si="56"/>
        <v>0.40159574468085107</v>
      </c>
      <c r="I350" s="19">
        <f t="shared" si="57"/>
        <v>-33.907857142857139</v>
      </c>
      <c r="J350" s="14">
        <f t="shared" si="58"/>
        <v>-14.789597264437688</v>
      </c>
      <c r="K350" s="18">
        <f t="shared" si="59"/>
        <v>0</v>
      </c>
      <c r="L350" s="8">
        <v>1</v>
      </c>
      <c r="M350" s="8"/>
      <c r="N350" s="8"/>
      <c r="O350" s="8"/>
      <c r="P350" s="8" t="s">
        <v>571</v>
      </c>
    </row>
    <row r="351" spans="1:16" x14ac:dyDescent="0.2">
      <c r="A351" s="8" t="s">
        <v>427</v>
      </c>
      <c r="B351" s="18">
        <f t="shared" si="50"/>
        <v>471</v>
      </c>
      <c r="C351" s="18">
        <f t="shared" si="51"/>
        <v>187</v>
      </c>
      <c r="D351" s="18">
        <f t="shared" si="52"/>
        <v>227</v>
      </c>
      <c r="E351" s="18">
        <f t="shared" si="53"/>
        <v>19</v>
      </c>
      <c r="F351" s="18">
        <f t="shared" si="54"/>
        <v>38</v>
      </c>
      <c r="G351" s="18">
        <f t="shared" si="55"/>
        <v>431</v>
      </c>
      <c r="H351" s="13">
        <f t="shared" si="56"/>
        <v>0.4575371549893843</v>
      </c>
      <c r="I351" s="19">
        <f t="shared" si="57"/>
        <v>-34.266181707317074</v>
      </c>
      <c r="J351" s="14">
        <f t="shared" si="58"/>
        <v>-5.9656622080679407</v>
      </c>
      <c r="K351" s="18">
        <f t="shared" si="59"/>
        <v>0</v>
      </c>
      <c r="L351" s="8"/>
      <c r="M351" s="8">
        <v>1</v>
      </c>
      <c r="N351" s="8"/>
      <c r="O351" s="8"/>
      <c r="P351" s="8" t="s">
        <v>571</v>
      </c>
    </row>
    <row r="352" spans="1:16" x14ac:dyDescent="0.2">
      <c r="A352" s="8" t="s">
        <v>498</v>
      </c>
      <c r="B352" s="18">
        <f t="shared" si="50"/>
        <v>239</v>
      </c>
      <c r="C352" s="18">
        <f t="shared" si="51"/>
        <v>78</v>
      </c>
      <c r="D352" s="18">
        <f t="shared" si="52"/>
        <v>122</v>
      </c>
      <c r="E352" s="18">
        <f t="shared" si="53"/>
        <v>9</v>
      </c>
      <c r="F352" s="18">
        <f t="shared" si="54"/>
        <v>30</v>
      </c>
      <c r="G352" s="18">
        <f t="shared" si="55"/>
        <v>195</v>
      </c>
      <c r="H352" s="13">
        <f t="shared" si="56"/>
        <v>0.40794979079497906</v>
      </c>
      <c r="I352" s="19">
        <f t="shared" si="57"/>
        <v>-35.008644476327127</v>
      </c>
      <c r="J352" s="14">
        <f t="shared" si="58"/>
        <v>-12.011334088112237</v>
      </c>
      <c r="K352" s="18">
        <f t="shared" si="59"/>
        <v>0</v>
      </c>
      <c r="L352" s="8"/>
      <c r="M352" s="8"/>
      <c r="N352" s="8">
        <v>1</v>
      </c>
      <c r="O352" s="8"/>
      <c r="P352" s="8" t="s">
        <v>571</v>
      </c>
    </row>
    <row r="353" spans="1:16" x14ac:dyDescent="0.2">
      <c r="A353" s="8" t="s">
        <v>141</v>
      </c>
      <c r="B353" s="18">
        <f t="shared" si="50"/>
        <v>527</v>
      </c>
      <c r="C353" s="18">
        <f t="shared" si="51"/>
        <v>181</v>
      </c>
      <c r="D353" s="18">
        <f t="shared" si="52"/>
        <v>263</v>
      </c>
      <c r="E353" s="18">
        <f t="shared" si="53"/>
        <v>83</v>
      </c>
      <c r="F353" s="18">
        <f t="shared" si="54"/>
        <v>0</v>
      </c>
      <c r="G353" s="18">
        <f t="shared" si="55"/>
        <v>445</v>
      </c>
      <c r="H353" s="13">
        <f t="shared" si="56"/>
        <v>0.42220113851992408</v>
      </c>
      <c r="I353" s="19">
        <f t="shared" si="57"/>
        <v>-35.300595238095212</v>
      </c>
      <c r="J353" s="14">
        <f t="shared" si="58"/>
        <v>-5.4926922381855929</v>
      </c>
      <c r="K353" s="18">
        <f t="shared" si="59"/>
        <v>0</v>
      </c>
      <c r="L353" s="8"/>
      <c r="M353" s="8">
        <v>1</v>
      </c>
      <c r="N353" s="8"/>
      <c r="O353" s="8">
        <v>1</v>
      </c>
      <c r="P353" s="8" t="s">
        <v>571</v>
      </c>
    </row>
    <row r="354" spans="1:16" x14ac:dyDescent="0.2">
      <c r="A354" s="8" t="s">
        <v>497</v>
      </c>
      <c r="B354" s="18">
        <f t="shared" si="50"/>
        <v>131</v>
      </c>
      <c r="C354" s="18">
        <f t="shared" si="51"/>
        <v>38</v>
      </c>
      <c r="D354" s="18">
        <f t="shared" si="52"/>
        <v>70</v>
      </c>
      <c r="E354" s="18">
        <f t="shared" si="53"/>
        <v>4</v>
      </c>
      <c r="F354" s="18">
        <f t="shared" si="54"/>
        <v>19</v>
      </c>
      <c r="G354" s="18">
        <f t="shared" si="55"/>
        <v>99</v>
      </c>
      <c r="H354" s="13">
        <f t="shared" si="56"/>
        <v>0.37786259541984735</v>
      </c>
      <c r="I354" s="19">
        <f t="shared" si="57"/>
        <v>-43.473409325681502</v>
      </c>
      <c r="J354" s="14">
        <f t="shared" si="58"/>
        <v>-27.212363089357883</v>
      </c>
      <c r="K354" s="18">
        <f t="shared" si="59"/>
        <v>0</v>
      </c>
      <c r="L354" s="8">
        <v>1</v>
      </c>
      <c r="M354" s="8"/>
      <c r="N354" s="8"/>
      <c r="O354" s="8"/>
      <c r="P354" s="8" t="s">
        <v>571</v>
      </c>
    </row>
    <row r="355" spans="1:16" x14ac:dyDescent="0.2">
      <c r="A355" s="8" t="s">
        <v>401</v>
      </c>
      <c r="B355" s="18">
        <f t="shared" si="50"/>
        <v>164</v>
      </c>
      <c r="C355" s="18">
        <f t="shared" si="51"/>
        <v>28</v>
      </c>
      <c r="D355" s="18">
        <f t="shared" si="52"/>
        <v>129</v>
      </c>
      <c r="E355" s="18">
        <f t="shared" si="53"/>
        <v>7</v>
      </c>
      <c r="F355" s="18">
        <f t="shared" si="54"/>
        <v>0</v>
      </c>
      <c r="G355" s="18">
        <f t="shared" si="55"/>
        <v>63</v>
      </c>
      <c r="H355" s="13">
        <f t="shared" si="56"/>
        <v>0.19207317073170732</v>
      </c>
      <c r="I355" s="19">
        <f t="shared" si="57"/>
        <v>-46.457500000000003</v>
      </c>
      <c r="J355" s="14">
        <f t="shared" si="58"/>
        <v>-23.228750000000005</v>
      </c>
      <c r="K355" s="18">
        <f t="shared" si="59"/>
        <v>0</v>
      </c>
      <c r="L355" s="8"/>
      <c r="M355" s="8"/>
      <c r="N355" s="8"/>
      <c r="O355" s="8"/>
      <c r="P355" s="8" t="s">
        <v>571</v>
      </c>
    </row>
    <row r="356" spans="1:16" x14ac:dyDescent="0.2">
      <c r="A356" s="8" t="s">
        <v>171</v>
      </c>
      <c r="B356" s="18">
        <f t="shared" si="50"/>
        <v>770</v>
      </c>
      <c r="C356" s="18">
        <f t="shared" si="51"/>
        <v>250</v>
      </c>
      <c r="D356" s="18">
        <f t="shared" si="52"/>
        <v>394</v>
      </c>
      <c r="E356" s="18">
        <f t="shared" si="53"/>
        <v>126</v>
      </c>
      <c r="F356" s="18">
        <f t="shared" si="54"/>
        <v>0</v>
      </c>
      <c r="G356" s="18">
        <f t="shared" si="55"/>
        <v>626</v>
      </c>
      <c r="H356" s="13">
        <f t="shared" si="56"/>
        <v>0.40649350649350652</v>
      </c>
      <c r="I356" s="19">
        <f t="shared" si="57"/>
        <v>-58.882214285714284</v>
      </c>
      <c r="J356" s="14">
        <f t="shared" si="58"/>
        <v>-6.2705734693877551</v>
      </c>
      <c r="K356" s="18">
        <f t="shared" si="59"/>
        <v>0</v>
      </c>
      <c r="L356" s="8"/>
      <c r="M356" s="8">
        <v>1</v>
      </c>
      <c r="N356" s="8"/>
      <c r="O356" s="8">
        <v>1</v>
      </c>
      <c r="P356" s="8" t="s">
        <v>571</v>
      </c>
    </row>
    <row r="357" spans="1:16" x14ac:dyDescent="0.2">
      <c r="A357" s="8" t="s">
        <v>216</v>
      </c>
      <c r="B357" s="18">
        <f t="shared" si="50"/>
        <v>424</v>
      </c>
      <c r="C357" s="18">
        <f t="shared" si="51"/>
        <v>114</v>
      </c>
      <c r="D357" s="18">
        <f t="shared" si="52"/>
        <v>249</v>
      </c>
      <c r="E357" s="18">
        <f t="shared" si="53"/>
        <v>61</v>
      </c>
      <c r="F357" s="18">
        <f t="shared" si="54"/>
        <v>0</v>
      </c>
      <c r="G357" s="18">
        <f t="shared" si="55"/>
        <v>289</v>
      </c>
      <c r="H357" s="13">
        <f t="shared" si="56"/>
        <v>0.34080188679245282</v>
      </c>
      <c r="I357" s="19">
        <f t="shared" si="57"/>
        <v>-64.898355263157896</v>
      </c>
      <c r="J357" s="14">
        <f t="shared" si="58"/>
        <v>-12.551097008440912</v>
      </c>
      <c r="K357" s="18">
        <f t="shared" si="59"/>
        <v>0</v>
      </c>
      <c r="L357" s="8"/>
      <c r="M357" s="8">
        <v>1</v>
      </c>
      <c r="N357" s="8"/>
      <c r="O357" s="8"/>
      <c r="P357" s="8" t="s">
        <v>571</v>
      </c>
    </row>
    <row r="358" spans="1:16" x14ac:dyDescent="0.2">
      <c r="A358" s="8" t="s">
        <v>387</v>
      </c>
      <c r="B358" s="18">
        <f t="shared" si="50"/>
        <v>463</v>
      </c>
      <c r="C358" s="18">
        <f t="shared" si="51"/>
        <v>123</v>
      </c>
      <c r="D358" s="18">
        <f t="shared" si="52"/>
        <v>289</v>
      </c>
      <c r="E358" s="18">
        <f t="shared" si="53"/>
        <v>48</v>
      </c>
      <c r="F358" s="18">
        <f t="shared" si="54"/>
        <v>3</v>
      </c>
      <c r="G358" s="18">
        <f t="shared" si="55"/>
        <v>297</v>
      </c>
      <c r="H358" s="13">
        <f t="shared" si="56"/>
        <v>0.32073434125269978</v>
      </c>
      <c r="I358" s="19">
        <f t="shared" si="57"/>
        <v>-73.079041085946585</v>
      </c>
      <c r="J358" s="14">
        <f t="shared" si="58"/>
        <v>-12.942724339195724</v>
      </c>
      <c r="K358" s="18">
        <f t="shared" si="59"/>
        <v>0</v>
      </c>
      <c r="L358" s="8"/>
      <c r="M358" s="8">
        <v>1</v>
      </c>
      <c r="N358" s="8"/>
      <c r="O358" s="8"/>
      <c r="P358" s="8" t="s">
        <v>571</v>
      </c>
    </row>
    <row r="359" spans="1:16" x14ac:dyDescent="0.2">
      <c r="A359" s="8"/>
    </row>
    <row r="360" spans="1:16" x14ac:dyDescent="0.2">
      <c r="A360" s="8"/>
    </row>
    <row r="361" spans="1:16" x14ac:dyDescent="0.2">
      <c r="A361" s="8"/>
    </row>
    <row r="362" spans="1:16" x14ac:dyDescent="0.2">
      <c r="A362" s="8"/>
    </row>
    <row r="363" spans="1:16" x14ac:dyDescent="0.2">
      <c r="A363" s="8"/>
    </row>
    <row r="364" spans="1:16" x14ac:dyDescent="0.2">
      <c r="A364" s="8"/>
    </row>
    <row r="365" spans="1:16" x14ac:dyDescent="0.2">
      <c r="A365" s="8"/>
    </row>
    <row r="367" spans="1:16" x14ac:dyDescent="0.2">
      <c r="A367" s="8"/>
    </row>
    <row r="368" spans="1:16" x14ac:dyDescent="0.2">
      <c r="A368" s="8"/>
    </row>
    <row r="369" spans="1:1" x14ac:dyDescent="0.2">
      <c r="A369" s="8"/>
    </row>
    <row r="370" spans="1:1" x14ac:dyDescent="0.2">
      <c r="A370" s="8"/>
    </row>
    <row r="371" spans="1:1" x14ac:dyDescent="0.2">
      <c r="A371" s="8"/>
    </row>
    <row r="373" spans="1:1" x14ac:dyDescent="0.2">
      <c r="A373" s="8"/>
    </row>
    <row r="374" spans="1:1" x14ac:dyDescent="0.2">
      <c r="A374" s="8"/>
    </row>
    <row r="375" spans="1:1" x14ac:dyDescent="0.2">
      <c r="A375" s="8"/>
    </row>
    <row r="376" spans="1:1" x14ac:dyDescent="0.2">
      <c r="A376" s="8"/>
    </row>
    <row r="377" spans="1:1" x14ac:dyDescent="0.2">
      <c r="A377" s="8"/>
    </row>
    <row r="378" spans="1:1" x14ac:dyDescent="0.2">
      <c r="A378" s="8"/>
    </row>
    <row r="380" spans="1:1" x14ac:dyDescent="0.2">
      <c r="A380" s="8"/>
    </row>
    <row r="381" spans="1:1" x14ac:dyDescent="0.2">
      <c r="A381" s="8"/>
    </row>
    <row r="382" spans="1:1" x14ac:dyDescent="0.2">
      <c r="A382" s="8"/>
    </row>
    <row r="383" spans="1:1" x14ac:dyDescent="0.2">
      <c r="A383" s="8"/>
    </row>
    <row r="384" spans="1:1" x14ac:dyDescent="0.2">
      <c r="A384" s="8"/>
    </row>
    <row r="386" spans="1:1" x14ac:dyDescent="0.2">
      <c r="A386" s="8"/>
    </row>
    <row r="387" spans="1:1" x14ac:dyDescent="0.2">
      <c r="A387" s="8"/>
    </row>
  </sheetData>
  <sheetProtection selectLockedCells="1" selectUnlockedCells="1"/>
  <mergeCells count="2">
    <mergeCell ref="B1:J1"/>
    <mergeCell ref="K1:P1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18" sqref="A18"/>
    </sheetView>
  </sheetViews>
  <sheetFormatPr defaultColWidth="11.5703125" defaultRowHeight="12.75" x14ac:dyDescent="0.2"/>
  <cols>
    <col min="1" max="1" width="16" customWidth="1"/>
    <col min="2" max="5" width="6.5703125" customWidth="1"/>
    <col min="6" max="6" width="5.5703125" customWidth="1"/>
    <col min="7" max="7" width="6.5703125" customWidth="1"/>
    <col min="8" max="8" width="7.85546875" customWidth="1"/>
    <col min="9" max="9" width="7.140625" style="15" customWidth="1"/>
    <col min="10" max="10" width="9.7109375" customWidth="1"/>
  </cols>
  <sheetData>
    <row r="1" spans="1:10" ht="15.75" x14ac:dyDescent="0.25">
      <c r="B1" s="29" t="s">
        <v>562</v>
      </c>
      <c r="C1" s="29"/>
      <c r="D1" s="29"/>
      <c r="E1" s="29"/>
      <c r="F1" s="29"/>
      <c r="G1" s="29"/>
      <c r="H1" s="29"/>
      <c r="I1" s="29"/>
      <c r="J1" s="29"/>
    </row>
    <row r="2" spans="1:10" ht="15.75" x14ac:dyDescent="0.25"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4" t="s">
        <v>20</v>
      </c>
      <c r="I2" s="20" t="s">
        <v>564</v>
      </c>
      <c r="J2" s="3" t="s">
        <v>578</v>
      </c>
    </row>
    <row r="3" spans="1:10" x14ac:dyDescent="0.2">
      <c r="A3" t="s">
        <v>579</v>
      </c>
      <c r="B3">
        <v>32361</v>
      </c>
      <c r="C3">
        <v>14709</v>
      </c>
      <c r="D3">
        <v>13043</v>
      </c>
      <c r="E3">
        <v>3640</v>
      </c>
      <c r="F3">
        <v>969</v>
      </c>
      <c r="G3" s="21">
        <f t="shared" ref="G3:G12" si="0">C3*2+F3+E3</f>
        <v>34027</v>
      </c>
      <c r="H3" s="22">
        <f t="shared" ref="H3:H12" si="1">G3/2/B3</f>
        <v>0.52574086091282712</v>
      </c>
      <c r="I3" s="15">
        <v>1206.0518</v>
      </c>
      <c r="J3" s="22">
        <f t="shared" ref="J3:J12" si="2">I3/B3</f>
        <v>3.7268681437532834E-2</v>
      </c>
    </row>
    <row r="4" spans="1:10" x14ac:dyDescent="0.2">
      <c r="A4" t="s">
        <v>580</v>
      </c>
      <c r="B4">
        <v>22896</v>
      </c>
      <c r="C4">
        <v>10381</v>
      </c>
      <c r="D4">
        <v>9216</v>
      </c>
      <c r="E4">
        <v>304</v>
      </c>
      <c r="F4">
        <v>722</v>
      </c>
      <c r="G4" s="21">
        <f t="shared" si="0"/>
        <v>21788</v>
      </c>
      <c r="H4" s="22">
        <f t="shared" si="1"/>
        <v>0.47580363382250174</v>
      </c>
      <c r="I4" s="15">
        <v>535.87580000000003</v>
      </c>
      <c r="J4" s="22">
        <f t="shared" si="2"/>
        <v>2.3404778127183789E-2</v>
      </c>
    </row>
    <row r="5" spans="1:10" x14ac:dyDescent="0.2">
      <c r="A5" t="s">
        <v>581</v>
      </c>
      <c r="B5">
        <v>7519</v>
      </c>
      <c r="C5">
        <v>3341</v>
      </c>
      <c r="D5">
        <v>3213</v>
      </c>
      <c r="E5">
        <v>596</v>
      </c>
      <c r="F5">
        <v>369</v>
      </c>
      <c r="G5" s="21">
        <f t="shared" si="0"/>
        <v>7647</v>
      </c>
      <c r="H5" s="22">
        <f t="shared" si="1"/>
        <v>0.50851177018220506</v>
      </c>
      <c r="I5" s="15">
        <v>149.4162</v>
      </c>
      <c r="J5" s="22">
        <f t="shared" si="2"/>
        <v>1.9871818060912354E-2</v>
      </c>
    </row>
    <row r="6" spans="1:10" x14ac:dyDescent="0.2">
      <c r="A6" t="s">
        <v>582</v>
      </c>
      <c r="B6">
        <v>89841</v>
      </c>
      <c r="C6">
        <v>39727</v>
      </c>
      <c r="D6">
        <v>36933</v>
      </c>
      <c r="E6">
        <v>10740</v>
      </c>
      <c r="F6">
        <v>2441</v>
      </c>
      <c r="G6" s="21">
        <f t="shared" si="0"/>
        <v>92635</v>
      </c>
      <c r="H6" s="22">
        <f t="shared" si="1"/>
        <v>0.51554969334713552</v>
      </c>
      <c r="I6" s="15">
        <v>1768.4762000000001</v>
      </c>
      <c r="J6" s="22">
        <f t="shared" si="2"/>
        <v>1.9684511525918012E-2</v>
      </c>
    </row>
    <row r="7" spans="1:10" x14ac:dyDescent="0.2">
      <c r="A7" t="s">
        <v>583</v>
      </c>
      <c r="B7">
        <v>49011</v>
      </c>
      <c r="C7">
        <v>21489</v>
      </c>
      <c r="D7">
        <v>20500</v>
      </c>
      <c r="E7">
        <v>5288</v>
      </c>
      <c r="F7">
        <v>1734</v>
      </c>
      <c r="G7" s="21">
        <f t="shared" si="0"/>
        <v>50000</v>
      </c>
      <c r="H7" s="22">
        <f t="shared" si="1"/>
        <v>0.51008957172879554</v>
      </c>
      <c r="I7" s="15">
        <v>538.70339999999999</v>
      </c>
      <c r="J7" s="22">
        <f t="shared" si="2"/>
        <v>1.0991479463793842E-2</v>
      </c>
    </row>
    <row r="8" spans="1:10" x14ac:dyDescent="0.2">
      <c r="A8" t="s">
        <v>584</v>
      </c>
      <c r="B8">
        <v>66174</v>
      </c>
      <c r="C8">
        <v>28832</v>
      </c>
      <c r="D8">
        <v>27660</v>
      </c>
      <c r="E8">
        <v>7817</v>
      </c>
      <c r="F8">
        <v>1865</v>
      </c>
      <c r="G8" s="21">
        <f t="shared" si="0"/>
        <v>67346</v>
      </c>
      <c r="H8" s="22">
        <f t="shared" si="1"/>
        <v>0.50885544171426844</v>
      </c>
      <c r="I8" s="15">
        <v>712.58600000000001</v>
      </c>
      <c r="J8" s="22">
        <f t="shared" si="2"/>
        <v>1.0768368241303231E-2</v>
      </c>
    </row>
    <row r="9" spans="1:10" x14ac:dyDescent="0.2">
      <c r="A9" t="s">
        <v>585</v>
      </c>
      <c r="B9">
        <v>17163</v>
      </c>
      <c r="C9">
        <v>7343</v>
      </c>
      <c r="D9">
        <v>7160</v>
      </c>
      <c r="E9">
        <v>2529</v>
      </c>
      <c r="F9">
        <v>131</v>
      </c>
      <c r="G9" s="21">
        <f t="shared" si="0"/>
        <v>17346</v>
      </c>
      <c r="H9" s="22">
        <f t="shared" si="1"/>
        <v>0.50533123579793737</v>
      </c>
      <c r="I9" s="15">
        <v>173.8826</v>
      </c>
      <c r="J9" s="22">
        <f t="shared" si="2"/>
        <v>1.0131247450911846E-2</v>
      </c>
    </row>
    <row r="10" spans="1:10" x14ac:dyDescent="0.2">
      <c r="A10" t="s">
        <v>586</v>
      </c>
      <c r="B10">
        <v>40561</v>
      </c>
      <c r="C10">
        <v>17233</v>
      </c>
      <c r="D10">
        <v>17307</v>
      </c>
      <c r="E10">
        <v>4936</v>
      </c>
      <c r="F10">
        <v>1085</v>
      </c>
      <c r="G10" s="21">
        <f t="shared" si="0"/>
        <v>40487</v>
      </c>
      <c r="H10" s="22">
        <f t="shared" si="1"/>
        <v>0.49908779369344936</v>
      </c>
      <c r="I10" s="15">
        <v>172.72389999999999</v>
      </c>
      <c r="J10" s="22">
        <f t="shared" si="2"/>
        <v>4.2583738073518895E-3</v>
      </c>
    </row>
    <row r="11" spans="1:10" x14ac:dyDescent="0.2">
      <c r="A11" t="s">
        <v>587</v>
      </c>
      <c r="B11">
        <v>2717</v>
      </c>
      <c r="C11">
        <v>1218</v>
      </c>
      <c r="D11">
        <v>1137</v>
      </c>
      <c r="E11">
        <v>304</v>
      </c>
      <c r="F11">
        <v>58</v>
      </c>
      <c r="G11" s="21">
        <f t="shared" si="0"/>
        <v>2798</v>
      </c>
      <c r="H11" s="22">
        <f t="shared" si="1"/>
        <v>0.51490614648509381</v>
      </c>
      <c r="I11" s="15">
        <v>3.9863</v>
      </c>
      <c r="J11" s="22">
        <f t="shared" si="2"/>
        <v>1.4671696724328303E-3</v>
      </c>
    </row>
    <row r="12" spans="1:10" x14ac:dyDescent="0.2">
      <c r="A12" t="s">
        <v>588</v>
      </c>
      <c r="B12">
        <v>1175</v>
      </c>
      <c r="C12">
        <v>473</v>
      </c>
      <c r="D12">
        <v>557</v>
      </c>
      <c r="E12">
        <v>121</v>
      </c>
      <c r="F12">
        <v>24</v>
      </c>
      <c r="G12" s="21">
        <f t="shared" si="0"/>
        <v>1091</v>
      </c>
      <c r="H12" s="22">
        <f t="shared" si="1"/>
        <v>0.4642553191489362</v>
      </c>
      <c r="I12" s="15">
        <v>0.74540000000000006</v>
      </c>
      <c r="J12" s="22">
        <f t="shared" si="2"/>
        <v>6.3438297872340436E-4</v>
      </c>
    </row>
    <row r="15" spans="1:10" x14ac:dyDescent="0.2">
      <c r="A15" s="23"/>
    </row>
    <row r="17" spans="1:1" x14ac:dyDescent="0.2">
      <c r="A17" t="s">
        <v>589</v>
      </c>
    </row>
  </sheetData>
  <sheetProtection selectLockedCells="1" selectUnlockedCells="1"/>
  <mergeCells count="1">
    <mergeCell ref="B1:J1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655"/>
  <sheetViews>
    <sheetView topLeftCell="A1326" workbookViewId="0">
      <selection activeCell="H1347" sqref="H1347"/>
    </sheetView>
  </sheetViews>
  <sheetFormatPr defaultColWidth="11.5703125" defaultRowHeight="12.75" x14ac:dyDescent="0.2"/>
  <cols>
    <col min="1" max="1" width="8.140625" customWidth="1"/>
    <col min="2" max="2" width="6.140625" customWidth="1"/>
    <col min="3" max="3" width="3.5703125" customWidth="1"/>
    <col min="4" max="4" width="4.5703125" customWidth="1"/>
    <col min="5" max="5" width="5.140625" customWidth="1"/>
    <col min="6" max="7" width="4.5703125" customWidth="1"/>
    <col min="8" max="8" width="7.5703125" customWidth="1"/>
  </cols>
  <sheetData>
    <row r="2" spans="1:12" x14ac:dyDescent="0.2">
      <c r="A2" s="8" t="s">
        <v>45</v>
      </c>
      <c r="B2" s="10" t="s">
        <v>29</v>
      </c>
      <c r="C2" s="21">
        <f>SUMPRODUCT((NHL!C$3:C$1656=A2)*(NHL!G$3:G$1656=B2)*NHL!I$3:I$1656)</f>
        <v>18</v>
      </c>
      <c r="D2" s="21">
        <f>SUMPRODUCT((NHL!C$3:C$1656=A2)*(NHL!G$3:G$1656=B2)*NHL!N$3:N$1656)</f>
        <v>20</v>
      </c>
      <c r="E2" s="22">
        <f t="shared" ref="E2:E65" si="0">D2/C2/2</f>
        <v>0.55555555555555558</v>
      </c>
      <c r="F2" s="21" t="e">
        <f>SUMPRODUCT((NHL!C$3:C$1656=A2)*(NHL!G$3:G$1656=B2)*NHL!X$3:X$1656)</f>
        <v>#VALUE!</v>
      </c>
      <c r="G2" s="21">
        <f>SUMPRODUCT((NHL!C$3:C$1656=A2)*(NHL!G$3:G$1656=B2)*NHL!AC$3:AC$1656)</f>
        <v>26</v>
      </c>
      <c r="H2" s="22" t="e">
        <f t="shared" ref="H2:H65" si="1">G2/F2/2</f>
        <v>#VALUE!</v>
      </c>
    </row>
    <row r="3" spans="1:12" x14ac:dyDescent="0.2">
      <c r="A3" s="8" t="s">
        <v>45</v>
      </c>
      <c r="B3" s="10" t="s">
        <v>38</v>
      </c>
      <c r="C3" s="21">
        <f>SUMPRODUCT((NHL!C$3:C$1656=A3)*(NHL!G$3:G$1656=B3)*NHL!I$3:I$1656)</f>
        <v>18</v>
      </c>
      <c r="D3" s="21">
        <f>SUMPRODUCT((NHL!C$3:C$1656=A3)*(NHL!G$3:G$1656=B3)*NHL!N$3:N$1656)</f>
        <v>24</v>
      </c>
      <c r="E3" s="22">
        <f t="shared" si="0"/>
        <v>0.66666666666666663</v>
      </c>
      <c r="F3" s="21" t="e">
        <f>SUMPRODUCT((NHL!C$3:C$1656=A3)*(NHL!G$3:G$1656=B3)*NHL!X$3:X$1656)</f>
        <v>#VALUE!</v>
      </c>
      <c r="G3" s="21">
        <f>SUMPRODUCT((NHL!C$3:C$1656=A3)*(NHL!G$3:G$1656=B3)*NHL!AC$3:AC$1656)</f>
        <v>18</v>
      </c>
      <c r="H3" s="22" t="e">
        <f t="shared" si="1"/>
        <v>#VALUE!</v>
      </c>
      <c r="K3" s="8"/>
      <c r="L3" s="22"/>
    </row>
    <row r="4" spans="1:12" x14ac:dyDescent="0.2">
      <c r="A4" s="8" t="s">
        <v>45</v>
      </c>
      <c r="B4" s="10" t="s">
        <v>42</v>
      </c>
      <c r="C4" s="21">
        <f>SUMPRODUCT((NHL!C$3:C$1656=A4)*(NHL!G$3:G$1656=B4)*NHL!I$3:I$1656)</f>
        <v>18</v>
      </c>
      <c r="D4" s="21">
        <f>SUMPRODUCT((NHL!C$3:C$1656=A4)*(NHL!G$3:G$1656=B4)*NHL!N$3:N$1656)</f>
        <v>10</v>
      </c>
      <c r="E4" s="22">
        <f t="shared" si="0"/>
        <v>0.27777777777777779</v>
      </c>
      <c r="F4" s="21" t="e">
        <f>SUMPRODUCT((NHL!C$3:C$1656=A4)*(NHL!G$3:G$1656=B4)*NHL!X$3:X$1656)</f>
        <v>#VALUE!</v>
      </c>
      <c r="G4" s="21">
        <f>SUMPRODUCT((NHL!C$3:C$1656=A4)*(NHL!G$3:G$1656=B4)*NHL!AC$3:AC$1656)</f>
        <v>26</v>
      </c>
      <c r="H4" s="22" t="e">
        <f t="shared" si="1"/>
        <v>#VALUE!</v>
      </c>
      <c r="K4" s="8"/>
      <c r="L4" s="22"/>
    </row>
    <row r="5" spans="1:12" x14ac:dyDescent="0.2">
      <c r="A5" s="8" t="s">
        <v>48</v>
      </c>
      <c r="B5" s="10" t="s">
        <v>29</v>
      </c>
      <c r="C5" s="21">
        <f>SUMPRODUCT((NHL!C$3:C$1656=A5)*(NHL!G$3:G$1656=B5)*NHL!I$3:I$1656)</f>
        <v>24</v>
      </c>
      <c r="D5" s="21">
        <f>SUMPRODUCT((NHL!C$3:C$1656=A5)*(NHL!G$3:G$1656=B5)*NHL!N$3:N$1656)</f>
        <v>26</v>
      </c>
      <c r="E5" s="22">
        <f t="shared" si="0"/>
        <v>0.54166666666666663</v>
      </c>
      <c r="F5" s="21" t="e">
        <f>SUMPRODUCT((NHL!C$3:C$1656=A5)*(NHL!G$3:G$1656=B5)*NHL!X$3:X$1656)</f>
        <v>#VALUE!</v>
      </c>
      <c r="G5" s="21">
        <f>SUMPRODUCT((NHL!C$3:C$1656=A5)*(NHL!G$3:G$1656=B5)*NHL!AC$3:AC$1656)</f>
        <v>20</v>
      </c>
      <c r="H5" s="22" t="e">
        <f t="shared" si="1"/>
        <v>#VALUE!</v>
      </c>
      <c r="K5" s="8"/>
      <c r="L5" s="22"/>
    </row>
    <row r="6" spans="1:12" x14ac:dyDescent="0.2">
      <c r="A6" s="8" t="s">
        <v>48</v>
      </c>
      <c r="B6" s="10" t="s">
        <v>38</v>
      </c>
      <c r="C6" s="21">
        <f>SUMPRODUCT((NHL!C$3:C$1656=A6)*(NHL!G$3:G$1656=B6)*NHL!I$3:I$1656)</f>
        <v>24</v>
      </c>
      <c r="D6" s="21">
        <f>SUMPRODUCT((NHL!C$3:C$1656=A6)*(NHL!G$3:G$1656=B6)*NHL!N$3:N$1656)</f>
        <v>38</v>
      </c>
      <c r="E6" s="22">
        <f t="shared" si="0"/>
        <v>0.79166666666666663</v>
      </c>
      <c r="F6" s="21" t="e">
        <f>SUMPRODUCT((NHL!C$3:C$1656=A6)*(NHL!G$3:G$1656=B6)*NHL!X$3:X$1656)</f>
        <v>#VALUE!</v>
      </c>
      <c r="G6" s="21">
        <f>SUMPRODUCT((NHL!C$3:C$1656=A6)*(NHL!G$3:G$1656=B6)*NHL!AC$3:AC$1656)</f>
        <v>24</v>
      </c>
      <c r="H6" s="22" t="e">
        <f t="shared" si="1"/>
        <v>#VALUE!</v>
      </c>
      <c r="K6" s="8"/>
      <c r="L6" s="22"/>
    </row>
    <row r="7" spans="1:12" x14ac:dyDescent="0.2">
      <c r="A7" s="8" t="s">
        <v>48</v>
      </c>
      <c r="B7" s="10" t="s">
        <v>54</v>
      </c>
      <c r="C7" s="21">
        <f>SUMPRODUCT((NHL!C$3:C$1656=A7)*(NHL!G$3:G$1656=B7)*NHL!I$3:I$1656)</f>
        <v>24</v>
      </c>
      <c r="D7" s="21">
        <f>SUMPRODUCT((NHL!C$3:C$1656=A7)*(NHL!G$3:G$1656=B7)*NHL!N$3:N$1656)</f>
        <v>24</v>
      </c>
      <c r="E7" s="22">
        <f t="shared" si="0"/>
        <v>0.5</v>
      </c>
      <c r="F7" s="21" t="e">
        <f>SUMPRODUCT((NHL!C$3:C$1656=A7)*(NHL!G$3:G$1656=B7)*NHL!X$3:X$1656)</f>
        <v>#VALUE!</v>
      </c>
      <c r="G7" s="21">
        <f>SUMPRODUCT((NHL!C$3:C$1656=A7)*(NHL!G$3:G$1656=B7)*NHL!AC$3:AC$1656)</f>
        <v>20</v>
      </c>
      <c r="H7" s="22" t="e">
        <f t="shared" si="1"/>
        <v>#VALUE!</v>
      </c>
      <c r="K7" s="8"/>
      <c r="L7" s="22"/>
    </row>
    <row r="8" spans="1:12" x14ac:dyDescent="0.2">
      <c r="A8" s="8" t="s">
        <v>57</v>
      </c>
      <c r="B8" s="10" t="s">
        <v>51</v>
      </c>
      <c r="C8" s="21">
        <f>SUMPRODUCT((NHL!C$3:C$1656=A8)*(NHL!G$3:G$1656=B8)*NHL!I$3:I$1656)</f>
        <v>24</v>
      </c>
      <c r="D8" s="21">
        <f>SUMPRODUCT((NHL!C$3:C$1656=A8)*(NHL!G$3:G$1656=B8)*NHL!N$3:N$1656)</f>
        <v>12</v>
      </c>
      <c r="E8" s="22">
        <f t="shared" si="0"/>
        <v>0.25</v>
      </c>
      <c r="F8" s="21" t="e">
        <f>SUMPRODUCT((NHL!C$3:C$1656=A8)*(NHL!G$3:G$1656=B8)*NHL!X$3:X$1656)</f>
        <v>#VALUE!</v>
      </c>
      <c r="G8" s="21">
        <f>SUMPRODUCT((NHL!C$3:C$1656=A8)*(NHL!G$3:G$1656=B8)*NHL!AC$3:AC$1656)</f>
        <v>8</v>
      </c>
      <c r="H8" s="22" t="e">
        <f t="shared" si="1"/>
        <v>#VALUE!</v>
      </c>
      <c r="K8" s="8"/>
      <c r="L8" s="22"/>
    </row>
    <row r="9" spans="1:12" x14ac:dyDescent="0.2">
      <c r="A9" s="8" t="s">
        <v>57</v>
      </c>
      <c r="B9" s="10" t="s">
        <v>29</v>
      </c>
      <c r="C9" s="21">
        <f>SUMPRODUCT((NHL!C$3:C$1656=A9)*(NHL!G$3:G$1656=B9)*NHL!I$3:I$1656)</f>
        <v>24</v>
      </c>
      <c r="D9" s="21">
        <f>SUMPRODUCT((NHL!C$3:C$1656=A9)*(NHL!G$3:G$1656=B9)*NHL!N$3:N$1656)</f>
        <v>26</v>
      </c>
      <c r="E9" s="22">
        <f t="shared" si="0"/>
        <v>0.54166666666666663</v>
      </c>
      <c r="F9" s="21" t="e">
        <f>SUMPRODUCT((NHL!C$3:C$1656=A9)*(NHL!G$3:G$1656=B9)*NHL!X$3:X$1656)</f>
        <v>#VALUE!</v>
      </c>
      <c r="G9" s="21">
        <f>SUMPRODUCT((NHL!C$3:C$1656=A9)*(NHL!G$3:G$1656=B9)*NHL!AC$3:AC$1656)</f>
        <v>26</v>
      </c>
      <c r="H9" s="22" t="e">
        <f t="shared" si="1"/>
        <v>#VALUE!</v>
      </c>
      <c r="K9" s="8"/>
      <c r="L9" s="22"/>
    </row>
    <row r="10" spans="1:12" x14ac:dyDescent="0.2">
      <c r="A10" s="8" t="s">
        <v>57</v>
      </c>
      <c r="B10" s="10" t="s">
        <v>38</v>
      </c>
      <c r="C10" s="21">
        <f>SUMPRODUCT((NHL!C$3:C$1656=A10)*(NHL!G$3:G$1656=B10)*NHL!I$3:I$1656)</f>
        <v>24</v>
      </c>
      <c r="D10" s="21">
        <f>SUMPRODUCT((NHL!C$3:C$1656=A10)*(NHL!G$3:G$1656=B10)*NHL!N$3:N$1656)</f>
        <v>28</v>
      </c>
      <c r="E10" s="22">
        <f t="shared" si="0"/>
        <v>0.58333333333333337</v>
      </c>
      <c r="F10" s="21" t="e">
        <f>SUMPRODUCT((NHL!C$3:C$1656=A10)*(NHL!G$3:G$1656=B10)*NHL!X$3:X$1656)</f>
        <v>#VALUE!</v>
      </c>
      <c r="G10" s="21">
        <f>SUMPRODUCT((NHL!C$3:C$1656=A10)*(NHL!G$3:G$1656=B10)*NHL!AC$3:AC$1656)</f>
        <v>38</v>
      </c>
      <c r="H10" s="22" t="e">
        <f t="shared" si="1"/>
        <v>#VALUE!</v>
      </c>
      <c r="K10" s="8"/>
      <c r="L10" s="22"/>
    </row>
    <row r="11" spans="1:12" x14ac:dyDescent="0.2">
      <c r="A11" s="8" t="s">
        <v>57</v>
      </c>
      <c r="B11" s="10" t="s">
        <v>54</v>
      </c>
      <c r="C11" s="21">
        <f>SUMPRODUCT((NHL!C$3:C$1656=A11)*(NHL!G$3:G$1656=B11)*NHL!I$3:I$1656)</f>
        <v>24</v>
      </c>
      <c r="D11" s="21">
        <f>SUMPRODUCT((NHL!C$3:C$1656=A11)*(NHL!G$3:G$1656=B11)*NHL!N$3:N$1656)</f>
        <v>30</v>
      </c>
      <c r="E11" s="22">
        <f t="shared" si="0"/>
        <v>0.625</v>
      </c>
      <c r="F11" s="21" t="e">
        <f>SUMPRODUCT((NHL!C$3:C$1656=A11)*(NHL!G$3:G$1656=B11)*NHL!X$3:X$1656)</f>
        <v>#VALUE!</v>
      </c>
      <c r="G11" s="21">
        <f>SUMPRODUCT((NHL!C$3:C$1656=A11)*(NHL!G$3:G$1656=B11)*NHL!AC$3:AC$1656)</f>
        <v>24</v>
      </c>
      <c r="H11" s="22" t="e">
        <f t="shared" si="1"/>
        <v>#VALUE!</v>
      </c>
      <c r="K11" s="8"/>
      <c r="L11" s="22"/>
    </row>
    <row r="12" spans="1:12" x14ac:dyDescent="0.2">
      <c r="A12" s="8" t="s">
        <v>59</v>
      </c>
      <c r="B12" s="10" t="s">
        <v>51</v>
      </c>
      <c r="C12" s="21">
        <f>SUMPRODUCT((NHL!C$3:C$1656=A12)*(NHL!G$3:G$1656=B12)*NHL!I$3:I$1656)</f>
        <v>24</v>
      </c>
      <c r="D12" s="21">
        <f>SUMPRODUCT((NHL!C$3:C$1656=A12)*(NHL!G$3:G$1656=B12)*NHL!N$3:N$1656)</f>
        <v>14</v>
      </c>
      <c r="E12" s="22">
        <f t="shared" si="0"/>
        <v>0.29166666666666669</v>
      </c>
      <c r="F12" s="21" t="e">
        <f>SUMPRODUCT((NHL!C$3:C$1656=A12)*(NHL!G$3:G$1656=B12)*NHL!X$3:X$1656)</f>
        <v>#VALUE!</v>
      </c>
      <c r="G12" s="21">
        <f>SUMPRODUCT((NHL!C$3:C$1656=A12)*(NHL!G$3:G$1656=B12)*NHL!AC$3:AC$1656)</f>
        <v>12</v>
      </c>
      <c r="H12" s="22" t="e">
        <f t="shared" si="1"/>
        <v>#VALUE!</v>
      </c>
      <c r="K12" s="8"/>
      <c r="L12" s="22"/>
    </row>
    <row r="13" spans="1:12" x14ac:dyDescent="0.2">
      <c r="A13" s="8" t="s">
        <v>59</v>
      </c>
      <c r="B13" s="10" t="s">
        <v>29</v>
      </c>
      <c r="C13" s="21">
        <f>SUMPRODUCT((NHL!C$3:C$1656=A13)*(NHL!G$3:G$1656=B13)*NHL!I$3:I$1656)</f>
        <v>24</v>
      </c>
      <c r="D13" s="21">
        <f>SUMPRODUCT((NHL!C$3:C$1656=A13)*(NHL!G$3:G$1656=B13)*NHL!N$3:N$1656)</f>
        <v>25</v>
      </c>
      <c r="E13" s="22">
        <f t="shared" si="0"/>
        <v>0.52083333333333337</v>
      </c>
      <c r="F13" s="21" t="e">
        <f>SUMPRODUCT((NHL!C$3:C$1656=A13)*(NHL!G$3:G$1656=B13)*NHL!X$3:X$1656)</f>
        <v>#VALUE!</v>
      </c>
      <c r="G13" s="21">
        <f>SUMPRODUCT((NHL!C$3:C$1656=A13)*(NHL!G$3:G$1656=B13)*NHL!AC$3:AC$1656)</f>
        <v>52</v>
      </c>
      <c r="H13" s="22" t="e">
        <f t="shared" si="1"/>
        <v>#VALUE!</v>
      </c>
      <c r="K13" s="8"/>
      <c r="L13" s="22"/>
    </row>
    <row r="14" spans="1:12" x14ac:dyDescent="0.2">
      <c r="A14" s="8" t="s">
        <v>59</v>
      </c>
      <c r="B14" s="10" t="s">
        <v>38</v>
      </c>
      <c r="C14" s="21">
        <f>SUMPRODUCT((NHL!C$3:C$1656=A14)*(NHL!G$3:G$1656=B14)*NHL!I$3:I$1656)</f>
        <v>24</v>
      </c>
      <c r="D14" s="21">
        <f>SUMPRODUCT((NHL!C$3:C$1656=A14)*(NHL!G$3:G$1656=B14)*NHL!N$3:N$1656)</f>
        <v>30</v>
      </c>
      <c r="E14" s="22">
        <f t="shared" si="0"/>
        <v>0.625</v>
      </c>
      <c r="F14" s="21" t="e">
        <f>SUMPRODUCT((NHL!C$3:C$1656=A14)*(NHL!G$3:G$1656=B14)*NHL!X$3:X$1656)</f>
        <v>#VALUE!</v>
      </c>
      <c r="G14" s="21">
        <f>SUMPRODUCT((NHL!C$3:C$1656=A14)*(NHL!G$3:G$1656=B14)*NHL!AC$3:AC$1656)</f>
        <v>28</v>
      </c>
      <c r="H14" s="22" t="e">
        <f t="shared" si="1"/>
        <v>#VALUE!</v>
      </c>
      <c r="K14" s="8"/>
      <c r="L14" s="22"/>
    </row>
    <row r="15" spans="1:12" x14ac:dyDescent="0.2">
      <c r="A15" s="8" t="s">
        <v>59</v>
      </c>
      <c r="B15" s="10" t="s">
        <v>54</v>
      </c>
      <c r="C15" s="21">
        <f>SUMPRODUCT((NHL!C$3:C$1656=A15)*(NHL!G$3:G$1656=B15)*NHL!I$3:I$1656)</f>
        <v>24</v>
      </c>
      <c r="D15" s="21">
        <f>SUMPRODUCT((NHL!C$3:C$1656=A15)*(NHL!G$3:G$1656=B15)*NHL!N$3:N$1656)</f>
        <v>27</v>
      </c>
      <c r="E15" s="22">
        <f t="shared" si="0"/>
        <v>0.5625</v>
      </c>
      <c r="F15" s="21" t="e">
        <f>SUMPRODUCT((NHL!C$3:C$1656=A15)*(NHL!G$3:G$1656=B15)*NHL!X$3:X$1656)</f>
        <v>#VALUE!</v>
      </c>
      <c r="G15" s="21">
        <f>SUMPRODUCT((NHL!C$3:C$1656=A15)*(NHL!G$3:G$1656=B15)*NHL!AC$3:AC$1656)</f>
        <v>30</v>
      </c>
      <c r="H15" s="22" t="e">
        <f t="shared" si="1"/>
        <v>#VALUE!</v>
      </c>
      <c r="K15" s="8"/>
      <c r="L15" s="22"/>
    </row>
    <row r="16" spans="1:12" x14ac:dyDescent="0.2">
      <c r="A16" s="8" t="s">
        <v>62</v>
      </c>
      <c r="B16" s="10" t="s">
        <v>51</v>
      </c>
      <c r="C16" s="21">
        <f>SUMPRODUCT((NHL!C$3:C$1656=A16)*(NHL!G$3:G$1656=B16)*NHL!I$3:I$1656)</f>
        <v>24</v>
      </c>
      <c r="D16" s="21">
        <f>SUMPRODUCT((NHL!C$3:C$1656=A16)*(NHL!G$3:G$1656=B16)*NHL!N$3:N$1656)</f>
        <v>12</v>
      </c>
      <c r="E16" s="22">
        <f t="shared" si="0"/>
        <v>0.25</v>
      </c>
      <c r="F16" s="21" t="e">
        <f>SUMPRODUCT((NHL!C$3:C$1656=A16)*(NHL!G$3:G$1656=B16)*NHL!X$3:X$1656)</f>
        <v>#VALUE!</v>
      </c>
      <c r="G16" s="21">
        <f>SUMPRODUCT((NHL!C$3:C$1656=A16)*(NHL!G$3:G$1656=B16)*NHL!AC$3:AC$1656)</f>
        <v>14</v>
      </c>
      <c r="H16" s="22" t="e">
        <f t="shared" si="1"/>
        <v>#VALUE!</v>
      </c>
      <c r="K16" s="8"/>
      <c r="L16" s="22"/>
    </row>
    <row r="17" spans="1:12" x14ac:dyDescent="0.2">
      <c r="A17" s="8" t="s">
        <v>62</v>
      </c>
      <c r="B17" s="10" t="s">
        <v>29</v>
      </c>
      <c r="C17" s="21">
        <f>SUMPRODUCT((NHL!C$3:C$1656=A17)*(NHL!G$3:G$1656=B17)*NHL!I$3:I$1656)</f>
        <v>24</v>
      </c>
      <c r="D17" s="21">
        <f>SUMPRODUCT((NHL!C$3:C$1656=A17)*(NHL!G$3:G$1656=B17)*NHL!N$3:N$1656)</f>
        <v>28</v>
      </c>
      <c r="E17" s="22">
        <f t="shared" si="0"/>
        <v>0.58333333333333337</v>
      </c>
      <c r="F17" s="21" t="e">
        <f>SUMPRODUCT((NHL!C$3:C$1656=A17)*(NHL!G$3:G$1656=B17)*NHL!X$3:X$1656)</f>
        <v>#VALUE!</v>
      </c>
      <c r="G17" s="21">
        <f>SUMPRODUCT((NHL!C$3:C$1656=A17)*(NHL!G$3:G$1656=B17)*NHL!AC$3:AC$1656)</f>
        <v>25</v>
      </c>
      <c r="H17" s="22" t="e">
        <f t="shared" si="1"/>
        <v>#VALUE!</v>
      </c>
      <c r="K17" s="8"/>
      <c r="L17" s="22"/>
    </row>
    <row r="18" spans="1:12" x14ac:dyDescent="0.2">
      <c r="A18" s="8" t="s">
        <v>62</v>
      </c>
      <c r="B18" s="10" t="s">
        <v>38</v>
      </c>
      <c r="C18" s="21">
        <f>SUMPRODUCT((NHL!C$3:C$1656=A18)*(NHL!G$3:G$1656=B18)*NHL!I$3:I$1656)</f>
        <v>24</v>
      </c>
      <c r="D18" s="21">
        <f>SUMPRODUCT((NHL!C$3:C$1656=A18)*(NHL!G$3:G$1656=B18)*NHL!N$3:N$1656)</f>
        <v>29</v>
      </c>
      <c r="E18" s="22">
        <f t="shared" si="0"/>
        <v>0.60416666666666663</v>
      </c>
      <c r="F18" s="21" t="e">
        <f>SUMPRODUCT((NHL!C$3:C$1656=A18)*(NHL!G$3:G$1656=B18)*NHL!X$3:X$1656)</f>
        <v>#VALUE!</v>
      </c>
      <c r="G18" s="21">
        <f>SUMPRODUCT((NHL!C$3:C$1656=A18)*(NHL!G$3:G$1656=B18)*NHL!AC$3:AC$1656)</f>
        <v>30</v>
      </c>
      <c r="H18" s="22" t="e">
        <f t="shared" si="1"/>
        <v>#VALUE!</v>
      </c>
      <c r="K18" s="8"/>
      <c r="L18" s="22"/>
    </row>
    <row r="19" spans="1:12" x14ac:dyDescent="0.2">
      <c r="A19" s="8" t="s">
        <v>62</v>
      </c>
      <c r="B19" s="10" t="s">
        <v>54</v>
      </c>
      <c r="C19" s="21">
        <f>SUMPRODUCT((NHL!C$3:C$1656=A19)*(NHL!G$3:G$1656=B19)*NHL!I$3:I$1656)</f>
        <v>24</v>
      </c>
      <c r="D19" s="21">
        <f>SUMPRODUCT((NHL!C$3:C$1656=A19)*(NHL!G$3:G$1656=B19)*NHL!N$3:N$1656)</f>
        <v>27</v>
      </c>
      <c r="E19" s="22">
        <f t="shared" si="0"/>
        <v>0.5625</v>
      </c>
      <c r="F19" s="21" t="e">
        <f>SUMPRODUCT((NHL!C$3:C$1656=A19)*(NHL!G$3:G$1656=B19)*NHL!X$3:X$1656)</f>
        <v>#VALUE!</v>
      </c>
      <c r="G19" s="21">
        <f>SUMPRODUCT((NHL!C$3:C$1656=A19)*(NHL!G$3:G$1656=B19)*NHL!AC$3:AC$1656)</f>
        <v>54</v>
      </c>
      <c r="H19" s="22" t="e">
        <f t="shared" si="1"/>
        <v>#VALUE!</v>
      </c>
      <c r="K19" s="8"/>
      <c r="L19" s="22"/>
    </row>
    <row r="20" spans="1:12" x14ac:dyDescent="0.2">
      <c r="A20" s="8" t="s">
        <v>65</v>
      </c>
      <c r="B20" s="10" t="s">
        <v>51</v>
      </c>
      <c r="C20" s="21">
        <f>SUMPRODUCT((NHL!C$3:C$1656=A20)*(NHL!G$3:G$1656=B20)*NHL!I$3:I$1656)</f>
        <v>24</v>
      </c>
      <c r="D20" s="21">
        <f>SUMPRODUCT((NHL!C$3:C$1656=A20)*(NHL!G$3:G$1656=B20)*NHL!N$3:N$1656)</f>
        <v>18</v>
      </c>
      <c r="E20" s="22">
        <f t="shared" si="0"/>
        <v>0.375</v>
      </c>
      <c r="F20" s="21" t="e">
        <f>SUMPRODUCT((NHL!C$3:C$1656=A20)*(NHL!G$3:G$1656=B20)*NHL!X$3:X$1656)</f>
        <v>#VALUE!</v>
      </c>
      <c r="G20" s="21">
        <f>SUMPRODUCT((NHL!C$3:C$1656=A20)*(NHL!G$3:G$1656=B20)*NHL!AC$3:AC$1656)</f>
        <v>24</v>
      </c>
      <c r="H20" s="22" t="e">
        <f t="shared" si="1"/>
        <v>#VALUE!</v>
      </c>
      <c r="K20" s="8"/>
      <c r="L20" s="22"/>
    </row>
    <row r="21" spans="1:12" x14ac:dyDescent="0.2">
      <c r="A21" s="8" t="s">
        <v>65</v>
      </c>
      <c r="B21" s="10" t="s">
        <v>29</v>
      </c>
      <c r="C21" s="21">
        <f>SUMPRODUCT((NHL!C$3:C$1656=A21)*(NHL!G$3:G$1656=B21)*NHL!I$3:I$1656)</f>
        <v>24</v>
      </c>
      <c r="D21" s="21">
        <f>SUMPRODUCT((NHL!C$3:C$1656=A21)*(NHL!G$3:G$1656=B21)*NHL!N$3:N$1656)</f>
        <v>26</v>
      </c>
      <c r="E21" s="22">
        <f t="shared" si="0"/>
        <v>0.54166666666666663</v>
      </c>
      <c r="F21" s="21" t="e">
        <f>SUMPRODUCT((NHL!C$3:C$1656=A21)*(NHL!G$3:G$1656=B21)*NHL!X$3:X$1656)</f>
        <v>#VALUE!</v>
      </c>
      <c r="G21" s="21">
        <f>SUMPRODUCT((NHL!C$3:C$1656=A21)*(NHL!G$3:G$1656=B21)*NHL!AC$3:AC$1656)</f>
        <v>28</v>
      </c>
      <c r="H21" s="22" t="e">
        <f t="shared" si="1"/>
        <v>#VALUE!</v>
      </c>
      <c r="K21" s="8"/>
      <c r="L21" s="22"/>
    </row>
    <row r="22" spans="1:12" x14ac:dyDescent="0.2">
      <c r="A22" s="8" t="s">
        <v>65</v>
      </c>
      <c r="B22" s="10" t="s">
        <v>38</v>
      </c>
      <c r="C22" s="21">
        <f>SUMPRODUCT((NHL!C$3:C$1656=A22)*(NHL!G$3:G$1656=B22)*NHL!I$3:I$1656)</f>
        <v>24</v>
      </c>
      <c r="D22" s="21">
        <f>SUMPRODUCT((NHL!C$3:C$1656=A22)*(NHL!G$3:G$1656=B22)*NHL!N$3:N$1656)</f>
        <v>32</v>
      </c>
      <c r="E22" s="22">
        <f t="shared" si="0"/>
        <v>0.66666666666666663</v>
      </c>
      <c r="F22" s="21" t="e">
        <f>SUMPRODUCT((NHL!C$3:C$1656=A22)*(NHL!G$3:G$1656=B22)*NHL!X$3:X$1656)</f>
        <v>#VALUE!</v>
      </c>
      <c r="G22" s="21">
        <f>SUMPRODUCT((NHL!C$3:C$1656=A22)*(NHL!G$3:G$1656=B22)*NHL!AC$3:AC$1656)</f>
        <v>29</v>
      </c>
      <c r="H22" s="22" t="e">
        <f t="shared" si="1"/>
        <v>#VALUE!</v>
      </c>
      <c r="K22" s="8"/>
      <c r="L22" s="22"/>
    </row>
    <row r="23" spans="1:12" x14ac:dyDescent="0.2">
      <c r="A23" s="8" t="s">
        <v>65</v>
      </c>
      <c r="B23" s="10" t="s">
        <v>54</v>
      </c>
      <c r="C23" s="21">
        <f>SUMPRODUCT((NHL!C$3:C$1656=A23)*(NHL!G$3:G$1656=B23)*NHL!I$3:I$1656)</f>
        <v>24</v>
      </c>
      <c r="D23" s="21">
        <f>SUMPRODUCT((NHL!C$3:C$1656=A23)*(NHL!G$3:G$1656=B23)*NHL!N$3:N$1656)</f>
        <v>20</v>
      </c>
      <c r="E23" s="22">
        <f t="shared" si="0"/>
        <v>0.41666666666666669</v>
      </c>
      <c r="F23" s="21" t="e">
        <f>SUMPRODUCT((NHL!C$3:C$1656=A23)*(NHL!G$3:G$1656=B23)*NHL!X$3:X$1656)</f>
        <v>#VALUE!</v>
      </c>
      <c r="G23" s="21">
        <f>SUMPRODUCT((NHL!C$3:C$1656=A23)*(NHL!G$3:G$1656=B23)*NHL!AC$3:AC$1656)</f>
        <v>27</v>
      </c>
      <c r="H23" s="22" t="e">
        <f t="shared" si="1"/>
        <v>#VALUE!</v>
      </c>
      <c r="K23" s="8"/>
      <c r="L23" s="22"/>
    </row>
    <row r="24" spans="1:12" x14ac:dyDescent="0.2">
      <c r="A24" s="8" t="s">
        <v>67</v>
      </c>
      <c r="B24" s="10" t="s">
        <v>51</v>
      </c>
      <c r="C24" s="21">
        <f>SUMPRODUCT((NHL!C$3:C$1656=A24)*(NHL!G$3:G$1656=B24)*NHL!I$3:I$1656)</f>
        <v>30</v>
      </c>
      <c r="D24" s="21">
        <f>SUMPRODUCT((NHL!C$3:C$1656=A24)*(NHL!G$3:G$1656=B24)*NHL!N$3:N$1656)</f>
        <v>39</v>
      </c>
      <c r="E24" s="22">
        <f t="shared" si="0"/>
        <v>0.65</v>
      </c>
      <c r="F24" s="21" t="e">
        <f>SUMPRODUCT((NHL!C$3:C$1656=A24)*(NHL!G$3:G$1656=B24)*NHL!X$3:X$1656)</f>
        <v>#VALUE!</v>
      </c>
      <c r="G24" s="21">
        <f>SUMPRODUCT((NHL!C$3:C$1656=A24)*(NHL!G$3:G$1656=B24)*NHL!AC$3:AC$1656)</f>
        <v>18</v>
      </c>
      <c r="H24" s="22" t="e">
        <f t="shared" si="1"/>
        <v>#VALUE!</v>
      </c>
      <c r="K24" s="8"/>
      <c r="L24" s="22"/>
    </row>
    <row r="25" spans="1:12" x14ac:dyDescent="0.2">
      <c r="A25" s="8" t="s">
        <v>67</v>
      </c>
      <c r="B25" s="10" t="s">
        <v>29</v>
      </c>
      <c r="C25" s="21">
        <f>SUMPRODUCT((NHL!C$3:C$1656=A25)*(NHL!G$3:G$1656=B25)*NHL!I$3:I$1656)</f>
        <v>30</v>
      </c>
      <c r="D25" s="21">
        <f>SUMPRODUCT((NHL!C$3:C$1656=A25)*(NHL!G$3:G$1656=B25)*NHL!N$3:N$1656)</f>
        <v>36</v>
      </c>
      <c r="E25" s="22">
        <f t="shared" si="0"/>
        <v>0.6</v>
      </c>
      <c r="F25" s="21" t="e">
        <f>SUMPRODUCT((NHL!C$3:C$1656=A25)*(NHL!G$3:G$1656=B25)*NHL!X$3:X$1656)</f>
        <v>#VALUE!</v>
      </c>
      <c r="G25" s="21">
        <f>SUMPRODUCT((NHL!C$3:C$1656=A25)*(NHL!G$3:G$1656=B25)*NHL!AC$3:AC$1656)</f>
        <v>26</v>
      </c>
      <c r="H25" s="22" t="e">
        <f t="shared" si="1"/>
        <v>#VALUE!</v>
      </c>
      <c r="K25" s="8"/>
      <c r="L25" s="22"/>
    </row>
    <row r="26" spans="1:12" x14ac:dyDescent="0.2">
      <c r="A26" s="8" t="s">
        <v>67</v>
      </c>
      <c r="B26" s="10" t="s">
        <v>38</v>
      </c>
      <c r="C26" s="21">
        <f>SUMPRODUCT((NHL!C$3:C$1656=A26)*(NHL!G$3:G$1656=B26)*NHL!I$3:I$1656)</f>
        <v>30</v>
      </c>
      <c r="D26" s="21">
        <f>SUMPRODUCT((NHL!C$3:C$1656=A26)*(NHL!G$3:G$1656=B26)*NHL!N$3:N$1656)</f>
        <v>35</v>
      </c>
      <c r="E26" s="22">
        <f t="shared" si="0"/>
        <v>0.58333333333333337</v>
      </c>
      <c r="F26" s="21" t="e">
        <f>SUMPRODUCT((NHL!C$3:C$1656=A26)*(NHL!G$3:G$1656=B26)*NHL!X$3:X$1656)</f>
        <v>#VALUE!</v>
      </c>
      <c r="G26" s="21">
        <f>SUMPRODUCT((NHL!C$3:C$1656=A26)*(NHL!G$3:G$1656=B26)*NHL!AC$3:AC$1656)</f>
        <v>32</v>
      </c>
      <c r="H26" s="22" t="e">
        <f t="shared" si="1"/>
        <v>#VALUE!</v>
      </c>
      <c r="K26" s="8"/>
      <c r="L26" s="22"/>
    </row>
    <row r="27" spans="1:12" x14ac:dyDescent="0.2">
      <c r="A27" s="8" t="s">
        <v>67</v>
      </c>
      <c r="B27" s="10" t="s">
        <v>54</v>
      </c>
      <c r="C27" s="21">
        <f>SUMPRODUCT((NHL!C$3:C$1656=A27)*(NHL!G$3:G$1656=B27)*NHL!I$3:I$1656)</f>
        <v>30</v>
      </c>
      <c r="D27" s="21">
        <f>SUMPRODUCT((NHL!C$3:C$1656=A27)*(NHL!G$3:G$1656=B27)*NHL!N$3:N$1656)</f>
        <v>38</v>
      </c>
      <c r="E27" s="22">
        <f t="shared" si="0"/>
        <v>0.6333333333333333</v>
      </c>
      <c r="F27" s="21" t="e">
        <f>SUMPRODUCT((NHL!C$3:C$1656=A27)*(NHL!G$3:G$1656=B27)*NHL!X$3:X$1656)</f>
        <v>#VALUE!</v>
      </c>
      <c r="G27" s="21">
        <f>SUMPRODUCT((NHL!C$3:C$1656=A27)*(NHL!G$3:G$1656=B27)*NHL!AC$3:AC$1656)</f>
        <v>20</v>
      </c>
      <c r="H27" s="22" t="e">
        <f t="shared" si="1"/>
        <v>#VALUE!</v>
      </c>
      <c r="K27" s="8"/>
      <c r="L27" s="22"/>
    </row>
    <row r="28" spans="1:12" x14ac:dyDescent="0.2">
      <c r="A28" s="8" t="s">
        <v>74</v>
      </c>
      <c r="B28" s="10" t="s">
        <v>68</v>
      </c>
      <c r="C28" s="21">
        <f>SUMPRODUCT((NHL!C$3:C$1656=A28)*(NHL!G$3:G$1656=B28)*NHL!I$3:I$1656)</f>
        <v>36</v>
      </c>
      <c r="D28" s="21">
        <f>SUMPRODUCT((NHL!C$3:C$1656=A28)*(NHL!G$3:G$1656=B28)*NHL!N$3:N$1656)</f>
        <v>38</v>
      </c>
      <c r="E28" s="22">
        <f t="shared" si="0"/>
        <v>0.52777777777777779</v>
      </c>
      <c r="F28" s="21" t="e">
        <f>SUMPRODUCT((NHL!C$3:C$1656=A28)*(NHL!G$3:G$1656=B28)*NHL!X$3:X$1656)</f>
        <v>#VALUE!</v>
      </c>
      <c r="G28" s="21">
        <f>SUMPRODUCT((NHL!C$3:C$1656=A28)*(NHL!G$3:G$1656=B28)*NHL!AC$3:AC$1656)</f>
        <v>12</v>
      </c>
      <c r="H28" s="22" t="e">
        <f t="shared" si="1"/>
        <v>#VALUE!</v>
      </c>
      <c r="K28" s="8"/>
      <c r="L28" s="22"/>
    </row>
    <row r="29" spans="1:12" x14ac:dyDescent="0.2">
      <c r="A29" s="8" t="s">
        <v>74</v>
      </c>
      <c r="B29" s="10" t="s">
        <v>29</v>
      </c>
      <c r="C29" s="21">
        <f>SUMPRODUCT((NHL!C$3:C$1656=A29)*(NHL!G$3:G$1656=B29)*NHL!I$3:I$1656)</f>
        <v>36</v>
      </c>
      <c r="D29" s="21">
        <f>SUMPRODUCT((NHL!C$3:C$1656=A29)*(NHL!G$3:G$1656=B29)*NHL!N$3:N$1656)</f>
        <v>23</v>
      </c>
      <c r="E29" s="22">
        <f t="shared" si="0"/>
        <v>0.31944444444444442</v>
      </c>
      <c r="F29" s="21" t="e">
        <f>SUMPRODUCT((NHL!C$3:C$1656=A29)*(NHL!G$3:G$1656=B29)*NHL!X$3:X$1656)</f>
        <v>#VALUE!</v>
      </c>
      <c r="G29" s="21">
        <f>SUMPRODUCT((NHL!C$3:C$1656=A29)*(NHL!G$3:G$1656=B29)*NHL!AC$3:AC$1656)</f>
        <v>36</v>
      </c>
      <c r="H29" s="22" t="e">
        <f t="shared" si="1"/>
        <v>#VALUE!</v>
      </c>
      <c r="K29" s="8"/>
      <c r="L29" s="22"/>
    </row>
    <row r="30" spans="1:12" x14ac:dyDescent="0.2">
      <c r="A30" s="8" t="s">
        <v>74</v>
      </c>
      <c r="B30" s="10" t="s">
        <v>71</v>
      </c>
      <c r="C30" s="21">
        <f>SUMPRODUCT((NHL!C$3:C$1656=A30)*(NHL!G$3:G$1656=B30)*NHL!I$3:I$1656)</f>
        <v>36</v>
      </c>
      <c r="D30" s="21">
        <f>SUMPRODUCT((NHL!C$3:C$1656=A30)*(NHL!G$3:G$1656=B30)*NHL!N$3:N$1656)</f>
        <v>45</v>
      </c>
      <c r="E30" s="22">
        <f t="shared" si="0"/>
        <v>0.625</v>
      </c>
      <c r="F30" s="21" t="e">
        <f>SUMPRODUCT((NHL!C$3:C$1656=A30)*(NHL!G$3:G$1656=B30)*NHL!X$3:X$1656)</f>
        <v>#VALUE!</v>
      </c>
      <c r="G30" s="21">
        <f>SUMPRODUCT((NHL!C$3:C$1656=A30)*(NHL!G$3:G$1656=B30)*NHL!AC$3:AC$1656)</f>
        <v>20</v>
      </c>
      <c r="H30" s="22" t="e">
        <f t="shared" si="1"/>
        <v>#VALUE!</v>
      </c>
      <c r="K30" s="8"/>
      <c r="L30" s="22"/>
    </row>
    <row r="31" spans="1:12" x14ac:dyDescent="0.2">
      <c r="A31" s="8" t="s">
        <v>74</v>
      </c>
      <c r="B31" s="10" t="s">
        <v>38</v>
      </c>
      <c r="C31" s="21">
        <f>SUMPRODUCT((NHL!C$3:C$1656=A31)*(NHL!G$3:G$1656=B31)*NHL!I$3:I$1656)</f>
        <v>36</v>
      </c>
      <c r="D31" s="21">
        <f>SUMPRODUCT((NHL!C$3:C$1656=A31)*(NHL!G$3:G$1656=B31)*NHL!N$3:N$1656)</f>
        <v>52</v>
      </c>
      <c r="E31" s="22">
        <f t="shared" si="0"/>
        <v>0.72222222222222221</v>
      </c>
      <c r="F31" s="21" t="e">
        <f>SUMPRODUCT((NHL!C$3:C$1656=A31)*(NHL!G$3:G$1656=B31)*NHL!X$3:X$1656)</f>
        <v>#VALUE!</v>
      </c>
      <c r="G31" s="21">
        <f>SUMPRODUCT((NHL!C$3:C$1656=A31)*(NHL!G$3:G$1656=B31)*NHL!AC$3:AC$1656)</f>
        <v>35</v>
      </c>
      <c r="H31" s="22" t="e">
        <f t="shared" si="1"/>
        <v>#VALUE!</v>
      </c>
      <c r="K31" s="8"/>
      <c r="L31" s="22"/>
    </row>
    <row r="32" spans="1:12" x14ac:dyDescent="0.2">
      <c r="A32" s="8" t="s">
        <v>74</v>
      </c>
      <c r="B32" s="10" t="s">
        <v>54</v>
      </c>
      <c r="C32" s="21">
        <f>SUMPRODUCT((NHL!C$3:C$1656=A32)*(NHL!G$3:G$1656=B32)*NHL!I$3:I$1656)</f>
        <v>36</v>
      </c>
      <c r="D32" s="21">
        <f>SUMPRODUCT((NHL!C$3:C$1656=A32)*(NHL!G$3:G$1656=B32)*NHL!N$3:N$1656)</f>
        <v>27</v>
      </c>
      <c r="E32" s="22">
        <f t="shared" si="0"/>
        <v>0.375</v>
      </c>
      <c r="F32" s="21" t="e">
        <f>SUMPRODUCT((NHL!C$3:C$1656=A32)*(NHL!G$3:G$1656=B32)*NHL!X$3:X$1656)</f>
        <v>#VALUE!</v>
      </c>
      <c r="G32" s="21">
        <f>SUMPRODUCT((NHL!C$3:C$1656=A32)*(NHL!G$3:G$1656=B32)*NHL!AC$3:AC$1656)</f>
        <v>38</v>
      </c>
      <c r="H32" s="22" t="e">
        <f t="shared" si="1"/>
        <v>#VALUE!</v>
      </c>
      <c r="K32" s="8"/>
      <c r="L32" s="22"/>
    </row>
    <row r="33" spans="1:12" x14ac:dyDescent="0.2">
      <c r="A33" s="8" t="s">
        <v>82</v>
      </c>
      <c r="B33" s="10" t="s">
        <v>68</v>
      </c>
      <c r="C33" s="21">
        <f>SUMPRODUCT((NHL!C$3:C$1656=A33)*(NHL!G$3:G$1656=B33)*NHL!I$3:I$1656)</f>
        <v>44</v>
      </c>
      <c r="D33" s="21">
        <f>SUMPRODUCT((NHL!C$3:C$1656=A33)*(NHL!G$3:G$1656=B33)*NHL!N$3:N$1656)</f>
        <v>45</v>
      </c>
      <c r="E33" s="22">
        <f t="shared" si="0"/>
        <v>0.51136363636363635</v>
      </c>
      <c r="F33" s="21" t="e">
        <f>SUMPRODUCT((NHL!C$3:C$1656=A33)*(NHL!G$3:G$1656=B33)*NHL!X$3:X$1656)</f>
        <v>#VALUE!</v>
      </c>
      <c r="G33" s="21">
        <f>SUMPRODUCT((NHL!C$3:C$1656=A33)*(NHL!G$3:G$1656=B33)*NHL!AC$3:AC$1656)</f>
        <v>38</v>
      </c>
      <c r="H33" s="22" t="e">
        <f t="shared" si="1"/>
        <v>#VALUE!</v>
      </c>
      <c r="K33" s="8"/>
      <c r="L33" s="22"/>
    </row>
    <row r="34" spans="1:12" x14ac:dyDescent="0.2">
      <c r="A34" s="8" t="s">
        <v>82</v>
      </c>
      <c r="B34" s="10" t="s">
        <v>29</v>
      </c>
      <c r="C34" s="21">
        <f>SUMPRODUCT((NHL!C$3:C$1656=A34)*(NHL!G$3:G$1656=B34)*NHL!I$3:I$1656)</f>
        <v>44</v>
      </c>
      <c r="D34" s="21">
        <f>SUMPRODUCT((NHL!C$3:C$1656=A34)*(NHL!G$3:G$1656=B34)*NHL!N$3:N$1656)</f>
        <v>58</v>
      </c>
      <c r="E34" s="22">
        <f t="shared" si="0"/>
        <v>0.65909090909090906</v>
      </c>
      <c r="F34" s="21" t="e">
        <f>SUMPRODUCT((NHL!C$3:C$1656=A34)*(NHL!G$3:G$1656=B34)*NHL!X$3:X$1656)</f>
        <v>#VALUE!</v>
      </c>
      <c r="G34" s="21">
        <f>SUMPRODUCT((NHL!C$3:C$1656=A34)*(NHL!G$3:G$1656=B34)*NHL!AC$3:AC$1656)</f>
        <v>23</v>
      </c>
      <c r="H34" s="22" t="e">
        <f t="shared" si="1"/>
        <v>#VALUE!</v>
      </c>
      <c r="K34" s="8"/>
      <c r="L34" s="22"/>
    </row>
    <row r="35" spans="1:12" x14ac:dyDescent="0.2">
      <c r="A35" s="8" t="s">
        <v>82</v>
      </c>
      <c r="B35" s="10" t="s">
        <v>71</v>
      </c>
      <c r="C35" s="21">
        <f>SUMPRODUCT((NHL!C$3:C$1656=A35)*(NHL!G$3:G$1656=B35)*NHL!I$3:I$1656)</f>
        <v>44</v>
      </c>
      <c r="D35" s="21">
        <f>SUMPRODUCT((NHL!C$3:C$1656=A35)*(NHL!G$3:G$1656=B35)*NHL!N$3:N$1656)</f>
        <v>44</v>
      </c>
      <c r="E35" s="22">
        <f t="shared" si="0"/>
        <v>0.5</v>
      </c>
      <c r="F35" s="21" t="e">
        <f>SUMPRODUCT((NHL!C$3:C$1656=A35)*(NHL!G$3:G$1656=B35)*NHL!X$3:X$1656)</f>
        <v>#VALUE!</v>
      </c>
      <c r="G35" s="21">
        <f>SUMPRODUCT((NHL!C$3:C$1656=A35)*(NHL!G$3:G$1656=B35)*NHL!AC$3:AC$1656)</f>
        <v>45</v>
      </c>
      <c r="H35" s="22" t="e">
        <f t="shared" si="1"/>
        <v>#VALUE!</v>
      </c>
      <c r="K35" s="8"/>
      <c r="L35" s="22"/>
    </row>
    <row r="36" spans="1:12" x14ac:dyDescent="0.2">
      <c r="A36" s="8" t="s">
        <v>82</v>
      </c>
      <c r="B36" s="10" t="s">
        <v>77</v>
      </c>
      <c r="C36" s="21">
        <f>SUMPRODUCT((NHL!C$3:C$1656=A36)*(NHL!G$3:G$1656=B36)*NHL!I$3:I$1656)</f>
        <v>44</v>
      </c>
      <c r="D36" s="21">
        <f>SUMPRODUCT((NHL!C$3:C$1656=A36)*(NHL!G$3:G$1656=B36)*NHL!N$3:N$1656)</f>
        <v>36</v>
      </c>
      <c r="E36" s="22">
        <f t="shared" si="0"/>
        <v>0.40909090909090912</v>
      </c>
      <c r="F36" s="21" t="e">
        <f>SUMPRODUCT((NHL!C$3:C$1656=A36)*(NHL!G$3:G$1656=B36)*NHL!X$3:X$1656)</f>
        <v>#VALUE!</v>
      </c>
      <c r="G36" s="21">
        <f>SUMPRODUCT((NHL!C$3:C$1656=A36)*(NHL!G$3:G$1656=B36)*NHL!AC$3:AC$1656)</f>
        <v>28</v>
      </c>
      <c r="H36" s="22" t="e">
        <f t="shared" si="1"/>
        <v>#VALUE!</v>
      </c>
      <c r="K36" s="8"/>
      <c r="L36" s="22"/>
    </row>
    <row r="37" spans="1:12" x14ac:dyDescent="0.2">
      <c r="A37" s="8" t="s">
        <v>82</v>
      </c>
      <c r="B37" s="10" t="s">
        <v>38</v>
      </c>
      <c r="C37" s="21">
        <f>SUMPRODUCT((NHL!C$3:C$1656=A37)*(NHL!G$3:G$1656=B37)*NHL!I$3:I$1656)</f>
        <v>44</v>
      </c>
      <c r="D37" s="21">
        <f>SUMPRODUCT((NHL!C$3:C$1656=A37)*(NHL!G$3:G$1656=B37)*NHL!N$3:N$1656)</f>
        <v>64</v>
      </c>
      <c r="E37" s="22">
        <f t="shared" si="0"/>
        <v>0.72727272727272729</v>
      </c>
      <c r="F37" s="21" t="e">
        <f>SUMPRODUCT((NHL!C$3:C$1656=A37)*(NHL!G$3:G$1656=B37)*NHL!X$3:X$1656)</f>
        <v>#VALUE!</v>
      </c>
      <c r="G37" s="21">
        <f>SUMPRODUCT((NHL!C$3:C$1656=A37)*(NHL!G$3:G$1656=B37)*NHL!AC$3:AC$1656)</f>
        <v>52</v>
      </c>
      <c r="H37" s="22" t="e">
        <f t="shared" si="1"/>
        <v>#VALUE!</v>
      </c>
      <c r="K37" s="8"/>
      <c r="L37" s="22"/>
    </row>
    <row r="38" spans="1:12" x14ac:dyDescent="0.2">
      <c r="A38" s="8" t="s">
        <v>82</v>
      </c>
      <c r="B38" s="10" t="s">
        <v>81</v>
      </c>
      <c r="C38" s="21">
        <f>SUMPRODUCT((NHL!C$3:C$1656=A38)*(NHL!G$3:G$1656=B38)*NHL!I$3:I$1656)</f>
        <v>44</v>
      </c>
      <c r="D38" s="21">
        <f>SUMPRODUCT((NHL!C$3:C$1656=A38)*(NHL!G$3:G$1656=B38)*NHL!N$3:N$1656)</f>
        <v>33</v>
      </c>
      <c r="E38" s="22">
        <f t="shared" si="0"/>
        <v>0.375</v>
      </c>
      <c r="F38" s="21" t="e">
        <f>SUMPRODUCT((NHL!C$3:C$1656=A38)*(NHL!G$3:G$1656=B38)*NHL!X$3:X$1656)</f>
        <v>#VALUE!</v>
      </c>
      <c r="G38" s="21">
        <f>SUMPRODUCT((NHL!C$3:C$1656=A38)*(NHL!G$3:G$1656=B38)*NHL!AC$3:AC$1656)</f>
        <v>39</v>
      </c>
      <c r="H38" s="22" t="e">
        <f t="shared" si="1"/>
        <v>#VALUE!</v>
      </c>
      <c r="K38" s="8"/>
      <c r="L38" s="22"/>
    </row>
    <row r="39" spans="1:12" x14ac:dyDescent="0.2">
      <c r="A39" s="8" t="s">
        <v>82</v>
      </c>
      <c r="B39" s="10" t="s">
        <v>41</v>
      </c>
      <c r="C39" s="21">
        <f>SUMPRODUCT((NHL!C$3:C$1656=A39)*(NHL!G$3:G$1656=B39)*NHL!I$3:I$1656)</f>
        <v>44</v>
      </c>
      <c r="D39" s="21">
        <f>SUMPRODUCT((NHL!C$3:C$1656=A39)*(NHL!G$3:G$1656=B39)*NHL!N$3:N$1656)</f>
        <v>35</v>
      </c>
      <c r="E39" s="22">
        <f t="shared" si="0"/>
        <v>0.39772727272727271</v>
      </c>
      <c r="F39" s="21" t="e">
        <f>SUMPRODUCT((NHL!C$3:C$1656=A39)*(NHL!G$3:G$1656=B39)*NHL!X$3:X$1656)</f>
        <v>#VALUE!</v>
      </c>
      <c r="G39" s="21">
        <f>SUMPRODUCT((NHL!C$3:C$1656=A39)*(NHL!G$3:G$1656=B39)*NHL!AC$3:AC$1656)</f>
        <v>81</v>
      </c>
      <c r="H39" s="22" t="e">
        <f t="shared" si="1"/>
        <v>#VALUE!</v>
      </c>
      <c r="K39" s="8"/>
      <c r="L39" s="22"/>
    </row>
    <row r="40" spans="1:12" x14ac:dyDescent="0.2">
      <c r="A40" s="8" t="s">
        <v>96</v>
      </c>
      <c r="B40" s="10" t="s">
        <v>68</v>
      </c>
      <c r="C40" s="21">
        <f>SUMPRODUCT((NHL!C$3:C$1656=A40)*(NHL!G$3:G$1656=B40)*NHL!I$3:I$1656)</f>
        <v>44</v>
      </c>
      <c r="D40" s="21">
        <f>SUMPRODUCT((NHL!C$3:C$1656=A40)*(NHL!G$3:G$1656=B40)*NHL!N$3:N$1656)</f>
        <v>51</v>
      </c>
      <c r="E40" s="22">
        <f t="shared" si="0"/>
        <v>0.57954545454545459</v>
      </c>
      <c r="F40" s="21" t="e">
        <f>SUMPRODUCT((NHL!C$3:C$1656=A40)*(NHL!G$3:G$1656=B40)*NHL!X$3:X$1656)</f>
        <v>#VALUE!</v>
      </c>
      <c r="G40" s="21">
        <f>SUMPRODUCT((NHL!C$3:C$1656=A40)*(NHL!G$3:G$1656=B40)*NHL!AC$3:AC$1656)</f>
        <v>45</v>
      </c>
      <c r="H40" s="22" t="e">
        <f t="shared" si="1"/>
        <v>#VALUE!</v>
      </c>
      <c r="K40" s="8"/>
      <c r="L40" s="22"/>
    </row>
    <row r="41" spans="1:12" x14ac:dyDescent="0.2">
      <c r="A41" s="8" t="s">
        <v>96</v>
      </c>
      <c r="B41" s="10" t="s">
        <v>85</v>
      </c>
      <c r="C41" s="21">
        <f>SUMPRODUCT((NHL!C$3:C$1656=A41)*(NHL!G$3:G$1656=B41)*NHL!I$3:I$1656)</f>
        <v>44</v>
      </c>
      <c r="D41" s="21">
        <f>SUMPRODUCT((NHL!C$3:C$1656=A41)*(NHL!G$3:G$1656=B41)*NHL!N$3:N$1656)</f>
        <v>17</v>
      </c>
      <c r="E41" s="22">
        <f t="shared" si="0"/>
        <v>0.19318181818181818</v>
      </c>
      <c r="F41" s="21" t="e">
        <f>SUMPRODUCT((NHL!C$3:C$1656=A41)*(NHL!G$3:G$1656=B41)*NHL!X$3:X$1656)</f>
        <v>#VALUE!</v>
      </c>
      <c r="G41" s="21">
        <f>SUMPRODUCT((NHL!C$3:C$1656=A41)*(NHL!G$3:G$1656=B41)*NHL!AC$3:AC$1656)</f>
        <v>82</v>
      </c>
      <c r="H41" s="22" t="e">
        <f t="shared" si="1"/>
        <v>#VALUE!</v>
      </c>
      <c r="K41" s="8"/>
      <c r="L41" s="22"/>
    </row>
    <row r="42" spans="1:12" x14ac:dyDescent="0.2">
      <c r="A42" s="8" t="s">
        <v>96</v>
      </c>
      <c r="B42" s="10" t="s">
        <v>88</v>
      </c>
      <c r="C42" s="21">
        <f>SUMPRODUCT((NHL!C$3:C$1656=A42)*(NHL!G$3:G$1656=B42)*NHL!I$3:I$1656)</f>
        <v>44</v>
      </c>
      <c r="D42" s="21">
        <f>SUMPRODUCT((NHL!C$3:C$1656=A42)*(NHL!G$3:G$1656=B42)*NHL!N$3:N$1656)</f>
        <v>44</v>
      </c>
      <c r="E42" s="22">
        <f t="shared" si="0"/>
        <v>0.5</v>
      </c>
      <c r="F42" s="21" t="e">
        <f>SUMPRODUCT((NHL!C$3:C$1656=A42)*(NHL!G$3:G$1656=B42)*NHL!X$3:X$1656)</f>
        <v>#VALUE!</v>
      </c>
      <c r="G42" s="21">
        <f>SUMPRODUCT((NHL!C$3:C$1656=A42)*(NHL!G$3:G$1656=B42)*NHL!AC$3:AC$1656)</f>
        <v>28</v>
      </c>
      <c r="H42" s="22" t="e">
        <f t="shared" si="1"/>
        <v>#VALUE!</v>
      </c>
      <c r="K42" s="8"/>
      <c r="L42" s="22"/>
    </row>
    <row r="43" spans="1:12" x14ac:dyDescent="0.2">
      <c r="A43" s="8" t="s">
        <v>96</v>
      </c>
      <c r="B43" s="10" t="s">
        <v>29</v>
      </c>
      <c r="C43" s="21">
        <f>SUMPRODUCT((NHL!C$3:C$1656=A43)*(NHL!G$3:G$1656=B43)*NHL!I$3:I$1656)</f>
        <v>44</v>
      </c>
      <c r="D43" s="21">
        <f>SUMPRODUCT((NHL!C$3:C$1656=A43)*(NHL!G$3:G$1656=B43)*NHL!N$3:N$1656)</f>
        <v>59</v>
      </c>
      <c r="E43" s="22">
        <f t="shared" si="0"/>
        <v>0.67045454545454541</v>
      </c>
      <c r="F43" s="21" t="e">
        <f>SUMPRODUCT((NHL!C$3:C$1656=A43)*(NHL!G$3:G$1656=B43)*NHL!X$3:X$1656)</f>
        <v>#VALUE!</v>
      </c>
      <c r="G43" s="21">
        <f>SUMPRODUCT((NHL!C$3:C$1656=A43)*(NHL!G$3:G$1656=B43)*NHL!AC$3:AC$1656)</f>
        <v>58</v>
      </c>
      <c r="H43" s="22" t="e">
        <f t="shared" si="1"/>
        <v>#VALUE!</v>
      </c>
      <c r="K43" s="8"/>
      <c r="L43" s="22"/>
    </row>
    <row r="44" spans="1:12" x14ac:dyDescent="0.2">
      <c r="A44" s="8" t="s">
        <v>96</v>
      </c>
      <c r="B44" s="10" t="s">
        <v>71</v>
      </c>
      <c r="C44" s="21">
        <f>SUMPRODUCT((NHL!C$3:C$1656=A44)*(NHL!G$3:G$1656=B44)*NHL!I$3:I$1656)</f>
        <v>44</v>
      </c>
      <c r="D44" s="21">
        <f>SUMPRODUCT((NHL!C$3:C$1656=A44)*(NHL!G$3:G$1656=B44)*NHL!N$3:N$1656)</f>
        <v>54</v>
      </c>
      <c r="E44" s="22">
        <f t="shared" si="0"/>
        <v>0.61363636363636365</v>
      </c>
      <c r="F44" s="21" t="e">
        <f>SUMPRODUCT((NHL!C$3:C$1656=A44)*(NHL!G$3:G$1656=B44)*NHL!X$3:X$1656)</f>
        <v>#VALUE!</v>
      </c>
      <c r="G44" s="21">
        <f>SUMPRODUCT((NHL!C$3:C$1656=A44)*(NHL!G$3:G$1656=B44)*NHL!AC$3:AC$1656)</f>
        <v>44</v>
      </c>
      <c r="H44" s="22" t="e">
        <f t="shared" si="1"/>
        <v>#VALUE!</v>
      </c>
      <c r="K44" s="8"/>
      <c r="L44" s="22"/>
    </row>
    <row r="45" spans="1:12" x14ac:dyDescent="0.2">
      <c r="A45" s="8" t="s">
        <v>96</v>
      </c>
      <c r="B45" s="10" t="s">
        <v>77</v>
      </c>
      <c r="C45" s="21">
        <f>SUMPRODUCT((NHL!C$3:C$1656=A45)*(NHL!G$3:G$1656=B45)*NHL!I$3:I$1656)</f>
        <v>44</v>
      </c>
      <c r="D45" s="21">
        <f>SUMPRODUCT((NHL!C$3:C$1656=A45)*(NHL!G$3:G$1656=B45)*NHL!N$3:N$1656)</f>
        <v>28</v>
      </c>
      <c r="E45" s="22">
        <f t="shared" si="0"/>
        <v>0.31818181818181818</v>
      </c>
      <c r="F45" s="21" t="e">
        <f>SUMPRODUCT((NHL!C$3:C$1656=A45)*(NHL!G$3:G$1656=B45)*NHL!X$3:X$1656)</f>
        <v>#VALUE!</v>
      </c>
      <c r="G45" s="21">
        <f>SUMPRODUCT((NHL!C$3:C$1656=A45)*(NHL!G$3:G$1656=B45)*NHL!AC$3:AC$1656)</f>
        <v>36</v>
      </c>
      <c r="H45" s="22" t="e">
        <f t="shared" si="1"/>
        <v>#VALUE!</v>
      </c>
      <c r="K45" s="8"/>
      <c r="L45" s="22"/>
    </row>
    <row r="46" spans="1:12" x14ac:dyDescent="0.2">
      <c r="A46" s="8" t="s">
        <v>96</v>
      </c>
      <c r="B46" s="10" t="s">
        <v>92</v>
      </c>
      <c r="C46" s="21">
        <f>SUMPRODUCT((NHL!C$3:C$1656=A46)*(NHL!G$3:G$1656=B46)*NHL!I$3:I$1656)</f>
        <v>44</v>
      </c>
      <c r="D46" s="21">
        <f>SUMPRODUCT((NHL!C$3:C$1656=A46)*(NHL!G$3:G$1656=B46)*NHL!N$3:N$1656)</f>
        <v>47</v>
      </c>
      <c r="E46" s="22">
        <f t="shared" si="0"/>
        <v>0.53409090909090906</v>
      </c>
      <c r="F46" s="21" t="e">
        <f>SUMPRODUCT((NHL!C$3:C$1656=A46)*(NHL!G$3:G$1656=B46)*NHL!X$3:X$1656)</f>
        <v>#VALUE!</v>
      </c>
      <c r="G46" s="21">
        <f>SUMPRODUCT((NHL!C$3:C$1656=A46)*(NHL!G$3:G$1656=B46)*NHL!AC$3:AC$1656)</f>
        <v>56</v>
      </c>
      <c r="H46" s="22" t="e">
        <f t="shared" si="1"/>
        <v>#VALUE!</v>
      </c>
      <c r="K46" s="8"/>
      <c r="L46" s="22"/>
    </row>
    <row r="47" spans="1:12" x14ac:dyDescent="0.2">
      <c r="A47" s="8" t="s">
        <v>96</v>
      </c>
      <c r="B47" s="10" t="s">
        <v>38</v>
      </c>
      <c r="C47" s="21">
        <f>SUMPRODUCT((NHL!C$3:C$1656=A47)*(NHL!G$3:G$1656=B47)*NHL!I$3:I$1656)</f>
        <v>44</v>
      </c>
      <c r="D47" s="21">
        <f>SUMPRODUCT((NHL!C$3:C$1656=A47)*(NHL!G$3:G$1656=B47)*NHL!N$3:N$1656)</f>
        <v>50</v>
      </c>
      <c r="E47" s="22">
        <f t="shared" si="0"/>
        <v>0.56818181818181823</v>
      </c>
      <c r="F47" s="21" t="e">
        <f>SUMPRODUCT((NHL!C$3:C$1656=A47)*(NHL!G$3:G$1656=B47)*NHL!X$3:X$1656)</f>
        <v>#VALUE!</v>
      </c>
      <c r="G47" s="21">
        <f>SUMPRODUCT((NHL!C$3:C$1656=A47)*(NHL!G$3:G$1656=B47)*NHL!AC$3:AC$1656)</f>
        <v>64</v>
      </c>
      <c r="H47" s="22" t="e">
        <f t="shared" si="1"/>
        <v>#VALUE!</v>
      </c>
      <c r="K47" s="8"/>
      <c r="L47" s="22"/>
    </row>
    <row r="48" spans="1:12" x14ac:dyDescent="0.2">
      <c r="A48" s="8" t="s">
        <v>96</v>
      </c>
      <c r="B48" s="10" t="s">
        <v>81</v>
      </c>
      <c r="C48" s="21">
        <f>SUMPRODUCT((NHL!C$3:C$1656=A48)*(NHL!G$3:G$1656=B48)*NHL!I$3:I$1656)</f>
        <v>44</v>
      </c>
      <c r="D48" s="21">
        <f>SUMPRODUCT((NHL!C$3:C$1656=A48)*(NHL!G$3:G$1656=B48)*NHL!N$3:N$1656)</f>
        <v>46</v>
      </c>
      <c r="E48" s="22">
        <f t="shared" si="0"/>
        <v>0.52272727272727271</v>
      </c>
      <c r="F48" s="21" t="e">
        <f>SUMPRODUCT((NHL!C$3:C$1656=A48)*(NHL!G$3:G$1656=B48)*NHL!X$3:X$1656)</f>
        <v>#VALUE!</v>
      </c>
      <c r="G48" s="21">
        <f>SUMPRODUCT((NHL!C$3:C$1656=A48)*(NHL!G$3:G$1656=B48)*NHL!AC$3:AC$1656)</f>
        <v>33</v>
      </c>
      <c r="H48" s="22" t="e">
        <f t="shared" si="1"/>
        <v>#VALUE!</v>
      </c>
      <c r="K48" s="8"/>
      <c r="L48" s="22"/>
    </row>
    <row r="49" spans="1:12" x14ac:dyDescent="0.2">
      <c r="A49" s="8" t="s">
        <v>96</v>
      </c>
      <c r="B49" s="10" t="s">
        <v>41</v>
      </c>
      <c r="C49" s="21">
        <f>SUMPRODUCT((NHL!C$3:C$1656=A49)*(NHL!G$3:G$1656=B49)*NHL!I$3:I$1656)</f>
        <v>44</v>
      </c>
      <c r="D49" s="21">
        <f>SUMPRODUCT((NHL!C$3:C$1656=A49)*(NHL!G$3:G$1656=B49)*NHL!N$3:N$1656)</f>
        <v>44</v>
      </c>
      <c r="E49" s="22">
        <f t="shared" si="0"/>
        <v>0.5</v>
      </c>
      <c r="F49" s="21" t="e">
        <f>SUMPRODUCT((NHL!C$3:C$1656=A49)*(NHL!G$3:G$1656=B49)*NHL!X$3:X$1656)</f>
        <v>#VALUE!</v>
      </c>
      <c r="G49" s="21">
        <f>SUMPRODUCT((NHL!C$3:C$1656=A49)*(NHL!G$3:G$1656=B49)*NHL!AC$3:AC$1656)</f>
        <v>35</v>
      </c>
      <c r="H49" s="22" t="e">
        <f t="shared" si="1"/>
        <v>#VALUE!</v>
      </c>
      <c r="K49" s="8"/>
      <c r="L49" s="22"/>
    </row>
    <row r="50" spans="1:12" x14ac:dyDescent="0.2">
      <c r="A50" s="8" t="s">
        <v>103</v>
      </c>
      <c r="B50" s="10" t="s">
        <v>68</v>
      </c>
      <c r="C50" s="21">
        <f>SUMPRODUCT((NHL!C$3:C$1656=A50)*(NHL!G$3:G$1656=B50)*NHL!I$3:I$1656)</f>
        <v>44</v>
      </c>
      <c r="D50" s="21">
        <f>SUMPRODUCT((NHL!C$3:C$1656=A50)*(NHL!G$3:G$1656=B50)*NHL!N$3:N$1656)</f>
        <v>57</v>
      </c>
      <c r="E50" s="22">
        <f t="shared" si="0"/>
        <v>0.64772727272727271</v>
      </c>
      <c r="F50" s="21" t="e">
        <f>SUMPRODUCT((NHL!C$3:C$1656=A50)*(NHL!G$3:G$1656=B50)*NHL!X$3:X$1656)</f>
        <v>#VALUE!</v>
      </c>
      <c r="G50" s="21">
        <f>SUMPRODUCT((NHL!C$3:C$1656=A50)*(NHL!G$3:G$1656=B50)*NHL!AC$3:AC$1656)</f>
        <v>51</v>
      </c>
      <c r="H50" s="22" t="e">
        <f t="shared" si="1"/>
        <v>#VALUE!</v>
      </c>
      <c r="K50" s="8"/>
      <c r="L50" s="22"/>
    </row>
    <row r="51" spans="1:12" x14ac:dyDescent="0.2">
      <c r="A51" s="8" t="s">
        <v>103</v>
      </c>
      <c r="B51" s="10" t="s">
        <v>85</v>
      </c>
      <c r="C51" s="21">
        <f>SUMPRODUCT((NHL!C$3:C$1656=A51)*(NHL!G$3:G$1656=B51)*NHL!I$3:I$1656)</f>
        <v>44</v>
      </c>
      <c r="D51" s="21">
        <f>SUMPRODUCT((NHL!C$3:C$1656=A51)*(NHL!G$3:G$1656=B51)*NHL!N$3:N$1656)</f>
        <v>22</v>
      </c>
      <c r="E51" s="22">
        <f t="shared" si="0"/>
        <v>0.25</v>
      </c>
      <c r="F51" s="21" t="e">
        <f>SUMPRODUCT((NHL!C$3:C$1656=A51)*(NHL!G$3:G$1656=B51)*NHL!X$3:X$1656)</f>
        <v>#VALUE!</v>
      </c>
      <c r="G51" s="21">
        <f>SUMPRODUCT((NHL!C$3:C$1656=A51)*(NHL!G$3:G$1656=B51)*NHL!AC$3:AC$1656)</f>
        <v>34</v>
      </c>
      <c r="H51" s="22" t="e">
        <f t="shared" si="1"/>
        <v>#VALUE!</v>
      </c>
      <c r="K51" s="8"/>
      <c r="L51" s="22"/>
    </row>
    <row r="52" spans="1:12" x14ac:dyDescent="0.2">
      <c r="A52" s="8" t="s">
        <v>103</v>
      </c>
      <c r="B52" s="10" t="s">
        <v>88</v>
      </c>
      <c r="C52" s="21">
        <f>SUMPRODUCT((NHL!C$3:C$1656=A52)*(NHL!G$3:G$1656=B52)*NHL!I$3:I$1656)</f>
        <v>44</v>
      </c>
      <c r="D52" s="21">
        <f>SUMPRODUCT((NHL!C$3:C$1656=A52)*(NHL!G$3:G$1656=B52)*NHL!N$3:N$1656)</f>
        <v>47</v>
      </c>
      <c r="E52" s="22">
        <f t="shared" si="0"/>
        <v>0.53409090909090906</v>
      </c>
      <c r="F52" s="21" t="e">
        <f>SUMPRODUCT((NHL!C$3:C$1656=A52)*(NHL!G$3:G$1656=B52)*NHL!X$3:X$1656)</f>
        <v>#VALUE!</v>
      </c>
      <c r="G52" s="21">
        <f>SUMPRODUCT((NHL!C$3:C$1656=A52)*(NHL!G$3:G$1656=B52)*NHL!AC$3:AC$1656)</f>
        <v>44</v>
      </c>
      <c r="H52" s="22" t="e">
        <f t="shared" si="1"/>
        <v>#VALUE!</v>
      </c>
      <c r="K52" s="8"/>
      <c r="L52" s="22"/>
    </row>
    <row r="53" spans="1:12" x14ac:dyDescent="0.2">
      <c r="A53" s="8" t="s">
        <v>103</v>
      </c>
      <c r="B53" s="10" t="s">
        <v>29</v>
      </c>
      <c r="C53" s="21">
        <f>SUMPRODUCT((NHL!C$3:C$1656=A53)*(NHL!G$3:G$1656=B53)*NHL!I$3:I$1656)</f>
        <v>44</v>
      </c>
      <c r="D53" s="21">
        <f>SUMPRODUCT((NHL!C$3:C$1656=A53)*(NHL!G$3:G$1656=B53)*NHL!N$3:N$1656)</f>
        <v>59</v>
      </c>
      <c r="E53" s="22">
        <f t="shared" si="0"/>
        <v>0.67045454545454541</v>
      </c>
      <c r="F53" s="21" t="e">
        <f>SUMPRODUCT((NHL!C$3:C$1656=A53)*(NHL!G$3:G$1656=B53)*NHL!X$3:X$1656)</f>
        <v>#VALUE!</v>
      </c>
      <c r="G53" s="21">
        <f>SUMPRODUCT((NHL!C$3:C$1656=A53)*(NHL!G$3:G$1656=B53)*NHL!AC$3:AC$1656)</f>
        <v>59</v>
      </c>
      <c r="H53" s="22" t="e">
        <f t="shared" si="1"/>
        <v>#VALUE!</v>
      </c>
      <c r="K53" s="8"/>
      <c r="L53" s="22"/>
    </row>
    <row r="54" spans="1:12" x14ac:dyDescent="0.2">
      <c r="A54" s="8" t="s">
        <v>103</v>
      </c>
      <c r="B54" s="10" t="s">
        <v>71</v>
      </c>
      <c r="C54" s="21">
        <f>SUMPRODUCT((NHL!C$3:C$1656=A54)*(NHL!G$3:G$1656=B54)*NHL!I$3:I$1656)</f>
        <v>44</v>
      </c>
      <c r="D54" s="21">
        <f>SUMPRODUCT((NHL!C$3:C$1656=A54)*(NHL!G$3:G$1656=B54)*NHL!N$3:N$1656)</f>
        <v>39</v>
      </c>
      <c r="E54" s="22">
        <f t="shared" si="0"/>
        <v>0.44318181818181818</v>
      </c>
      <c r="F54" s="21" t="e">
        <f>SUMPRODUCT((NHL!C$3:C$1656=A54)*(NHL!G$3:G$1656=B54)*NHL!X$3:X$1656)</f>
        <v>#VALUE!</v>
      </c>
      <c r="G54" s="21">
        <f>SUMPRODUCT((NHL!C$3:C$1656=A54)*(NHL!G$3:G$1656=B54)*NHL!AC$3:AC$1656)</f>
        <v>54</v>
      </c>
      <c r="H54" s="22" t="e">
        <f t="shared" si="1"/>
        <v>#VALUE!</v>
      </c>
      <c r="K54" s="8"/>
      <c r="L54" s="22"/>
    </row>
    <row r="55" spans="1:12" x14ac:dyDescent="0.2">
      <c r="A55" s="8" t="s">
        <v>103</v>
      </c>
      <c r="B55" s="10" t="s">
        <v>77</v>
      </c>
      <c r="C55" s="21">
        <f>SUMPRODUCT((NHL!C$3:C$1656=A55)*(NHL!G$3:G$1656=B55)*NHL!I$3:I$1656)</f>
        <v>44</v>
      </c>
      <c r="D55" s="21">
        <f>SUMPRODUCT((NHL!C$3:C$1656=A55)*(NHL!G$3:G$1656=B55)*NHL!N$3:N$1656)</f>
        <v>50</v>
      </c>
      <c r="E55" s="22">
        <f t="shared" si="0"/>
        <v>0.56818181818181823</v>
      </c>
      <c r="F55" s="21" t="e">
        <f>SUMPRODUCT((NHL!C$3:C$1656=A55)*(NHL!G$3:G$1656=B55)*NHL!X$3:X$1656)</f>
        <v>#VALUE!</v>
      </c>
      <c r="G55" s="21">
        <f>SUMPRODUCT((NHL!C$3:C$1656=A55)*(NHL!G$3:G$1656=B55)*NHL!AC$3:AC$1656)</f>
        <v>28</v>
      </c>
      <c r="H55" s="22" t="e">
        <f t="shared" si="1"/>
        <v>#VALUE!</v>
      </c>
      <c r="K55" s="8"/>
      <c r="L55" s="22"/>
    </row>
    <row r="56" spans="1:12" x14ac:dyDescent="0.2">
      <c r="A56" s="8" t="s">
        <v>103</v>
      </c>
      <c r="B56" s="10" t="s">
        <v>92</v>
      </c>
      <c r="C56" s="21">
        <f>SUMPRODUCT((NHL!C$3:C$1656=A56)*(NHL!G$3:G$1656=B56)*NHL!I$3:I$1656)</f>
        <v>44</v>
      </c>
      <c r="D56" s="21">
        <f>SUMPRODUCT((NHL!C$3:C$1656=A56)*(NHL!G$3:G$1656=B56)*NHL!N$3:N$1656)</f>
        <v>52</v>
      </c>
      <c r="E56" s="22">
        <f t="shared" si="0"/>
        <v>0.59090909090909094</v>
      </c>
      <c r="F56" s="21" t="e">
        <f>SUMPRODUCT((NHL!C$3:C$1656=A56)*(NHL!G$3:G$1656=B56)*NHL!X$3:X$1656)</f>
        <v>#VALUE!</v>
      </c>
      <c r="G56" s="21">
        <f>SUMPRODUCT((NHL!C$3:C$1656=A56)*(NHL!G$3:G$1656=B56)*NHL!AC$3:AC$1656)</f>
        <v>47</v>
      </c>
      <c r="H56" s="22" t="e">
        <f t="shared" si="1"/>
        <v>#VALUE!</v>
      </c>
      <c r="K56" s="8"/>
      <c r="L56" s="22"/>
    </row>
    <row r="57" spans="1:12" x14ac:dyDescent="0.2">
      <c r="A57" s="8" t="s">
        <v>103</v>
      </c>
      <c r="B57" s="10" t="s">
        <v>38</v>
      </c>
      <c r="C57" s="21">
        <f>SUMPRODUCT((NHL!C$3:C$1656=A57)*(NHL!G$3:G$1656=B57)*NHL!I$3:I$1656)</f>
        <v>44</v>
      </c>
      <c r="D57" s="21">
        <f>SUMPRODUCT((NHL!C$3:C$1656=A57)*(NHL!G$3:G$1656=B57)*NHL!N$3:N$1656)</f>
        <v>41</v>
      </c>
      <c r="E57" s="22">
        <f t="shared" si="0"/>
        <v>0.46590909090909088</v>
      </c>
      <c r="F57" s="21" t="e">
        <f>SUMPRODUCT((NHL!C$3:C$1656=A57)*(NHL!G$3:G$1656=B57)*NHL!X$3:X$1656)</f>
        <v>#VALUE!</v>
      </c>
      <c r="G57" s="21">
        <f>SUMPRODUCT((NHL!C$3:C$1656=A57)*(NHL!G$3:G$1656=B57)*NHL!AC$3:AC$1656)</f>
        <v>50</v>
      </c>
      <c r="H57" s="22" t="e">
        <f t="shared" si="1"/>
        <v>#VALUE!</v>
      </c>
      <c r="K57" s="8"/>
      <c r="L57" s="22"/>
    </row>
    <row r="58" spans="1:12" x14ac:dyDescent="0.2">
      <c r="A58" s="8" t="s">
        <v>103</v>
      </c>
      <c r="B58" s="10" t="s">
        <v>81</v>
      </c>
      <c r="C58" s="21">
        <f>SUMPRODUCT((NHL!C$3:C$1656=A58)*(NHL!G$3:G$1656=B58)*NHL!I$3:I$1656)</f>
        <v>44</v>
      </c>
      <c r="D58" s="21">
        <f>SUMPRODUCT((NHL!C$3:C$1656=A58)*(NHL!G$3:G$1656=B58)*NHL!N$3:N$1656)</f>
        <v>26</v>
      </c>
      <c r="E58" s="22">
        <f t="shared" si="0"/>
        <v>0.29545454545454547</v>
      </c>
      <c r="F58" s="21" t="e">
        <f>SUMPRODUCT((NHL!C$3:C$1656=A58)*(NHL!G$3:G$1656=B58)*NHL!X$3:X$1656)</f>
        <v>#VALUE!</v>
      </c>
      <c r="G58" s="21">
        <f>SUMPRODUCT((NHL!C$3:C$1656=A58)*(NHL!G$3:G$1656=B58)*NHL!AC$3:AC$1656)</f>
        <v>46</v>
      </c>
      <c r="H58" s="22" t="e">
        <f t="shared" si="1"/>
        <v>#VALUE!</v>
      </c>
      <c r="K58" s="8"/>
      <c r="L58" s="22"/>
    </row>
    <row r="59" spans="1:12" x14ac:dyDescent="0.2">
      <c r="A59" s="8" t="s">
        <v>103</v>
      </c>
      <c r="B59" s="10" t="s">
        <v>41</v>
      </c>
      <c r="C59" s="21">
        <f>SUMPRODUCT((NHL!C$3:C$1656=A59)*(NHL!G$3:G$1656=B59)*NHL!I$3:I$1656)</f>
        <v>44</v>
      </c>
      <c r="D59" s="21">
        <f>SUMPRODUCT((NHL!C$3:C$1656=A59)*(NHL!G$3:G$1656=B59)*NHL!N$3:N$1656)</f>
        <v>47</v>
      </c>
      <c r="E59" s="22">
        <f t="shared" si="0"/>
        <v>0.53409090909090906</v>
      </c>
      <c r="F59" s="21" t="e">
        <f>SUMPRODUCT((NHL!C$3:C$1656=A59)*(NHL!G$3:G$1656=B59)*NHL!X$3:X$1656)</f>
        <v>#VALUE!</v>
      </c>
      <c r="G59" s="21">
        <f>SUMPRODUCT((NHL!C$3:C$1656=A59)*(NHL!G$3:G$1656=B59)*NHL!AC$3:AC$1656)</f>
        <v>44</v>
      </c>
      <c r="H59" s="22" t="e">
        <f t="shared" si="1"/>
        <v>#VALUE!</v>
      </c>
      <c r="K59" s="8"/>
      <c r="L59" s="22"/>
    </row>
    <row r="60" spans="1:12" x14ac:dyDescent="0.2">
      <c r="A60" s="8" t="s">
        <v>106</v>
      </c>
      <c r="B60" s="10" t="s">
        <v>68</v>
      </c>
      <c r="C60" s="21">
        <f>SUMPRODUCT((NHL!C$3:C$1656=A60)*(NHL!G$3:G$1656=B60)*NHL!I$3:I$1656)</f>
        <v>44</v>
      </c>
      <c r="D60" s="21">
        <f>SUMPRODUCT((NHL!C$3:C$1656=A60)*(NHL!G$3:G$1656=B60)*NHL!N$3:N$1656)</f>
        <v>77</v>
      </c>
      <c r="E60" s="22">
        <f t="shared" si="0"/>
        <v>0.875</v>
      </c>
      <c r="F60" s="21" t="e">
        <f>SUMPRODUCT((NHL!C$3:C$1656=A60)*(NHL!G$3:G$1656=B60)*NHL!X$3:X$1656)</f>
        <v>#VALUE!</v>
      </c>
      <c r="G60" s="21">
        <f>SUMPRODUCT((NHL!C$3:C$1656=A60)*(NHL!G$3:G$1656=B60)*NHL!AC$3:AC$1656)</f>
        <v>57</v>
      </c>
      <c r="H60" s="22" t="e">
        <f t="shared" si="1"/>
        <v>#VALUE!</v>
      </c>
      <c r="K60" s="8"/>
      <c r="L60" s="22"/>
    </row>
    <row r="61" spans="1:12" x14ac:dyDescent="0.2">
      <c r="A61" s="8" t="s">
        <v>106</v>
      </c>
      <c r="B61" s="10" t="s">
        <v>85</v>
      </c>
      <c r="C61" s="21">
        <f>SUMPRODUCT((NHL!C$3:C$1656=A61)*(NHL!G$3:G$1656=B61)*NHL!I$3:I$1656)</f>
        <v>44</v>
      </c>
      <c r="D61" s="21">
        <f>SUMPRODUCT((NHL!C$3:C$1656=A61)*(NHL!G$3:G$1656=B61)*NHL!N$3:N$1656)</f>
        <v>47</v>
      </c>
      <c r="E61" s="22">
        <f t="shared" si="0"/>
        <v>0.53409090909090906</v>
      </c>
      <c r="F61" s="21" t="e">
        <f>SUMPRODUCT((NHL!C$3:C$1656=A61)*(NHL!G$3:G$1656=B61)*NHL!X$3:X$1656)</f>
        <v>#VALUE!</v>
      </c>
      <c r="G61" s="21">
        <f>SUMPRODUCT((NHL!C$3:C$1656=A61)*(NHL!G$3:G$1656=B61)*NHL!AC$3:AC$1656)</f>
        <v>44</v>
      </c>
      <c r="H61" s="22" t="e">
        <f t="shared" si="1"/>
        <v>#VALUE!</v>
      </c>
      <c r="K61" s="8"/>
      <c r="L61" s="22"/>
    </row>
    <row r="62" spans="1:12" x14ac:dyDescent="0.2">
      <c r="A62" s="8" t="s">
        <v>106</v>
      </c>
      <c r="B62" s="10" t="s">
        <v>88</v>
      </c>
      <c r="C62" s="21">
        <f>SUMPRODUCT((NHL!C$3:C$1656=A62)*(NHL!G$3:G$1656=B62)*NHL!I$3:I$1656)</f>
        <v>44</v>
      </c>
      <c r="D62" s="21">
        <f>SUMPRODUCT((NHL!C$3:C$1656=A62)*(NHL!G$3:G$1656=B62)*NHL!N$3:N$1656)</f>
        <v>34</v>
      </c>
      <c r="E62" s="22">
        <f t="shared" si="0"/>
        <v>0.38636363636363635</v>
      </c>
      <c r="F62" s="21" t="e">
        <f>SUMPRODUCT((NHL!C$3:C$1656=A62)*(NHL!G$3:G$1656=B62)*NHL!X$3:X$1656)</f>
        <v>#VALUE!</v>
      </c>
      <c r="G62" s="21">
        <f>SUMPRODUCT((NHL!C$3:C$1656=A62)*(NHL!G$3:G$1656=B62)*NHL!AC$3:AC$1656)</f>
        <v>47</v>
      </c>
      <c r="H62" s="22" t="e">
        <f t="shared" si="1"/>
        <v>#VALUE!</v>
      </c>
      <c r="K62" s="8"/>
      <c r="L62" s="22"/>
    </row>
    <row r="63" spans="1:12" x14ac:dyDescent="0.2">
      <c r="A63" s="8" t="s">
        <v>106</v>
      </c>
      <c r="B63" s="10" t="s">
        <v>29</v>
      </c>
      <c r="C63" s="21">
        <f>SUMPRODUCT((NHL!C$3:C$1656=A63)*(NHL!G$3:G$1656=B63)*NHL!I$3:I$1656)</f>
        <v>44</v>
      </c>
      <c r="D63" s="21">
        <f>SUMPRODUCT((NHL!C$3:C$1656=A63)*(NHL!G$3:G$1656=B63)*NHL!N$3:N$1656)</f>
        <v>51</v>
      </c>
      <c r="E63" s="22">
        <f t="shared" si="0"/>
        <v>0.57954545454545459</v>
      </c>
      <c r="F63" s="21" t="e">
        <f>SUMPRODUCT((NHL!C$3:C$1656=A63)*(NHL!G$3:G$1656=B63)*NHL!X$3:X$1656)</f>
        <v>#VALUE!</v>
      </c>
      <c r="G63" s="21">
        <f>SUMPRODUCT((NHL!C$3:C$1656=A63)*(NHL!G$3:G$1656=B63)*NHL!AC$3:AC$1656)</f>
        <v>59</v>
      </c>
      <c r="H63" s="22" t="e">
        <f t="shared" si="1"/>
        <v>#VALUE!</v>
      </c>
      <c r="K63" s="8"/>
      <c r="L63" s="22"/>
    </row>
    <row r="64" spans="1:12" x14ac:dyDescent="0.2">
      <c r="A64" s="8" t="s">
        <v>106</v>
      </c>
      <c r="B64" s="10" t="s">
        <v>71</v>
      </c>
      <c r="C64" s="21">
        <f>SUMPRODUCT((NHL!C$3:C$1656=A64)*(NHL!G$3:G$1656=B64)*NHL!I$3:I$1656)</f>
        <v>44</v>
      </c>
      <c r="D64" s="21">
        <f>SUMPRODUCT((NHL!C$3:C$1656=A64)*(NHL!G$3:G$1656=B64)*NHL!N$3:N$1656)</f>
        <v>51</v>
      </c>
      <c r="E64" s="22">
        <f t="shared" si="0"/>
        <v>0.57954545454545459</v>
      </c>
      <c r="F64" s="21" t="e">
        <f>SUMPRODUCT((NHL!C$3:C$1656=A64)*(NHL!G$3:G$1656=B64)*NHL!X$3:X$1656)</f>
        <v>#VALUE!</v>
      </c>
      <c r="G64" s="21">
        <f>SUMPRODUCT((NHL!C$3:C$1656=A64)*(NHL!G$3:G$1656=B64)*NHL!AC$3:AC$1656)</f>
        <v>39</v>
      </c>
      <c r="H64" s="22" t="e">
        <f t="shared" si="1"/>
        <v>#VALUE!</v>
      </c>
      <c r="K64" s="8"/>
      <c r="L64" s="22"/>
    </row>
    <row r="65" spans="1:12" x14ac:dyDescent="0.2">
      <c r="A65" s="8" t="s">
        <v>106</v>
      </c>
      <c r="B65" s="10" t="s">
        <v>77</v>
      </c>
      <c r="C65" s="21">
        <f>SUMPRODUCT((NHL!C$3:C$1656=A65)*(NHL!G$3:G$1656=B65)*NHL!I$3:I$1656)</f>
        <v>44</v>
      </c>
      <c r="D65" s="21">
        <f>SUMPRODUCT((NHL!C$3:C$1656=A65)*(NHL!G$3:G$1656=B65)*NHL!N$3:N$1656)</f>
        <v>33</v>
      </c>
      <c r="E65" s="22">
        <f t="shared" si="0"/>
        <v>0.375</v>
      </c>
      <c r="F65" s="21" t="e">
        <f>SUMPRODUCT((NHL!C$3:C$1656=A65)*(NHL!G$3:G$1656=B65)*NHL!X$3:X$1656)</f>
        <v>#VALUE!</v>
      </c>
      <c r="G65" s="21">
        <f>SUMPRODUCT((NHL!C$3:C$1656=A65)*(NHL!G$3:G$1656=B65)*NHL!AC$3:AC$1656)</f>
        <v>50</v>
      </c>
      <c r="H65" s="22" t="e">
        <f t="shared" si="1"/>
        <v>#VALUE!</v>
      </c>
      <c r="K65" s="8"/>
      <c r="L65" s="22"/>
    </row>
    <row r="66" spans="1:12" x14ac:dyDescent="0.2">
      <c r="A66" s="8" t="s">
        <v>106</v>
      </c>
      <c r="B66" s="10" t="s">
        <v>92</v>
      </c>
      <c r="C66" s="21">
        <f>SUMPRODUCT((NHL!C$3:C$1656=A66)*(NHL!G$3:G$1656=B66)*NHL!I$3:I$1656)</f>
        <v>44</v>
      </c>
      <c r="D66" s="21">
        <f>SUMPRODUCT((NHL!C$3:C$1656=A66)*(NHL!G$3:G$1656=B66)*NHL!N$3:N$1656)</f>
        <v>44</v>
      </c>
      <c r="E66" s="22">
        <f t="shared" ref="E66:E129" si="2">D66/C66/2</f>
        <v>0.5</v>
      </c>
      <c r="F66" s="21" t="e">
        <f>SUMPRODUCT((NHL!C$3:C$1656=A66)*(NHL!G$3:G$1656=B66)*NHL!X$3:X$1656)</f>
        <v>#VALUE!</v>
      </c>
      <c r="G66" s="21">
        <f>SUMPRODUCT((NHL!C$3:C$1656=A66)*(NHL!G$3:G$1656=B66)*NHL!AC$3:AC$1656)</f>
        <v>52</v>
      </c>
      <c r="H66" s="22" t="e">
        <f t="shared" ref="H66:H129" si="3">G66/F66/2</f>
        <v>#VALUE!</v>
      </c>
      <c r="K66" s="8"/>
      <c r="L66" s="22"/>
    </row>
    <row r="67" spans="1:12" x14ac:dyDescent="0.2">
      <c r="A67" s="8" t="s">
        <v>106</v>
      </c>
      <c r="B67" s="10" t="s">
        <v>38</v>
      </c>
      <c r="C67" s="21">
        <f>SUMPRODUCT((NHL!C$3:C$1656=A67)*(NHL!G$3:G$1656=B67)*NHL!I$3:I$1656)</f>
        <v>44</v>
      </c>
      <c r="D67" s="21">
        <f>SUMPRODUCT((NHL!C$3:C$1656=A67)*(NHL!G$3:G$1656=B67)*NHL!N$3:N$1656)</f>
        <v>50</v>
      </c>
      <c r="E67" s="22">
        <f t="shared" si="2"/>
        <v>0.56818181818181823</v>
      </c>
      <c r="F67" s="21" t="e">
        <f>SUMPRODUCT((NHL!C$3:C$1656=A67)*(NHL!G$3:G$1656=B67)*NHL!X$3:X$1656)</f>
        <v>#VALUE!</v>
      </c>
      <c r="G67" s="21">
        <f>SUMPRODUCT((NHL!C$3:C$1656=A67)*(NHL!G$3:G$1656=B67)*NHL!AC$3:AC$1656)</f>
        <v>41</v>
      </c>
      <c r="H67" s="22" t="e">
        <f t="shared" si="3"/>
        <v>#VALUE!</v>
      </c>
      <c r="K67" s="8"/>
      <c r="L67" s="22"/>
    </row>
    <row r="68" spans="1:12" x14ac:dyDescent="0.2">
      <c r="A68" s="8" t="s">
        <v>106</v>
      </c>
      <c r="B68" s="10" t="s">
        <v>81</v>
      </c>
      <c r="C68" s="21">
        <f>SUMPRODUCT((NHL!C$3:C$1656=A68)*(NHL!G$3:G$1656=B68)*NHL!I$3:I$1656)</f>
        <v>44</v>
      </c>
      <c r="D68" s="21">
        <f>SUMPRODUCT((NHL!C$3:C$1656=A68)*(NHL!G$3:G$1656=B68)*NHL!N$3:N$1656)</f>
        <v>13</v>
      </c>
      <c r="E68" s="22">
        <f t="shared" si="2"/>
        <v>0.14772727272727273</v>
      </c>
      <c r="F68" s="21" t="e">
        <f>SUMPRODUCT((NHL!C$3:C$1656=A68)*(NHL!G$3:G$1656=B68)*NHL!X$3:X$1656)</f>
        <v>#VALUE!</v>
      </c>
      <c r="G68" s="21">
        <f>SUMPRODUCT((NHL!C$3:C$1656=A68)*(NHL!G$3:G$1656=B68)*NHL!AC$3:AC$1656)</f>
        <v>26</v>
      </c>
      <c r="H68" s="22" t="e">
        <f t="shared" si="3"/>
        <v>#VALUE!</v>
      </c>
      <c r="K68" s="8"/>
      <c r="L68" s="22"/>
    </row>
    <row r="69" spans="1:12" x14ac:dyDescent="0.2">
      <c r="A69" s="8" t="s">
        <v>106</v>
      </c>
      <c r="B69" s="10" t="s">
        <v>41</v>
      </c>
      <c r="C69" s="21">
        <f>SUMPRODUCT((NHL!C$3:C$1656=A69)*(NHL!G$3:G$1656=B69)*NHL!I$3:I$1656)</f>
        <v>44</v>
      </c>
      <c r="D69" s="21">
        <f>SUMPRODUCT((NHL!C$3:C$1656=A69)*(NHL!G$3:G$1656=B69)*NHL!N$3:N$1656)</f>
        <v>40</v>
      </c>
      <c r="E69" s="22">
        <f t="shared" si="2"/>
        <v>0.45454545454545453</v>
      </c>
      <c r="F69" s="21" t="e">
        <f>SUMPRODUCT((NHL!C$3:C$1656=A69)*(NHL!G$3:G$1656=B69)*NHL!X$3:X$1656)</f>
        <v>#VALUE!</v>
      </c>
      <c r="G69" s="21">
        <f>SUMPRODUCT((NHL!C$3:C$1656=A69)*(NHL!G$3:G$1656=B69)*NHL!AC$3:AC$1656)</f>
        <v>47</v>
      </c>
      <c r="H69" s="22" t="e">
        <f t="shared" si="3"/>
        <v>#VALUE!</v>
      </c>
      <c r="K69" s="8"/>
      <c r="L69" s="22"/>
    </row>
    <row r="70" spans="1:12" x14ac:dyDescent="0.2">
      <c r="A70" s="8" t="s">
        <v>112</v>
      </c>
      <c r="B70" s="10" t="s">
        <v>68</v>
      </c>
      <c r="C70" s="21">
        <f>SUMPRODUCT((NHL!C$3:C$1656=A70)*(NHL!G$3:G$1656=B70)*NHL!I$3:I$1656)</f>
        <v>44</v>
      </c>
      <c r="D70" s="21">
        <f>SUMPRODUCT((NHL!C$3:C$1656=A70)*(NHL!G$3:G$1656=B70)*NHL!N$3:N$1656)</f>
        <v>62</v>
      </c>
      <c r="E70" s="22">
        <f t="shared" si="2"/>
        <v>0.70454545454545459</v>
      </c>
      <c r="F70" s="21" t="e">
        <f>SUMPRODUCT((NHL!C$3:C$1656=A70)*(NHL!G$3:G$1656=B70)*NHL!X$3:X$1656)</f>
        <v>#VALUE!</v>
      </c>
      <c r="G70" s="21">
        <f>SUMPRODUCT((NHL!C$3:C$1656=A70)*(NHL!G$3:G$1656=B70)*NHL!AC$3:AC$1656)</f>
        <v>77</v>
      </c>
      <c r="H70" s="22" t="e">
        <f t="shared" si="3"/>
        <v>#VALUE!</v>
      </c>
      <c r="K70" s="8"/>
      <c r="L70" s="22"/>
    </row>
    <row r="71" spans="1:12" x14ac:dyDescent="0.2">
      <c r="A71" s="8" t="s">
        <v>112</v>
      </c>
      <c r="B71" s="10" t="s">
        <v>85</v>
      </c>
      <c r="C71" s="21">
        <f>SUMPRODUCT((NHL!C$3:C$1656=A71)*(NHL!G$3:G$1656=B71)*NHL!I$3:I$1656)</f>
        <v>44</v>
      </c>
      <c r="D71" s="21">
        <f>SUMPRODUCT((NHL!C$3:C$1656=A71)*(NHL!G$3:G$1656=B71)*NHL!N$3:N$1656)</f>
        <v>51</v>
      </c>
      <c r="E71" s="22">
        <f t="shared" si="2"/>
        <v>0.57954545454545459</v>
      </c>
      <c r="F71" s="21" t="e">
        <f>SUMPRODUCT((NHL!C$3:C$1656=A71)*(NHL!G$3:G$1656=B71)*NHL!X$3:X$1656)</f>
        <v>#VALUE!</v>
      </c>
      <c r="G71" s="21">
        <f>SUMPRODUCT((NHL!C$3:C$1656=A71)*(NHL!G$3:G$1656=B71)*NHL!AC$3:AC$1656)</f>
        <v>47</v>
      </c>
      <c r="H71" s="22" t="e">
        <f t="shared" si="3"/>
        <v>#VALUE!</v>
      </c>
      <c r="K71" s="8"/>
      <c r="L71" s="22"/>
    </row>
    <row r="72" spans="1:12" x14ac:dyDescent="0.2">
      <c r="A72" s="8" t="s">
        <v>112</v>
      </c>
      <c r="B72" s="10" t="s">
        <v>113</v>
      </c>
      <c r="C72" s="21">
        <f>SUMPRODUCT((NHL!C$3:C$1656=A72)*(NHL!G$3:G$1656=B72)*NHL!I$3:I$1656)</f>
        <v>44</v>
      </c>
      <c r="D72" s="21">
        <f>SUMPRODUCT((NHL!C$3:C$1656=A72)*(NHL!G$3:G$1656=B72)*NHL!N$3:N$1656)</f>
        <v>39</v>
      </c>
      <c r="E72" s="22">
        <f t="shared" si="2"/>
        <v>0.44318181818181818</v>
      </c>
      <c r="F72" s="21" t="e">
        <f>SUMPRODUCT((NHL!C$3:C$1656=A72)*(NHL!G$3:G$1656=B72)*NHL!X$3:X$1656)</f>
        <v>#VALUE!</v>
      </c>
      <c r="G72" s="21">
        <f>SUMPRODUCT((NHL!C$3:C$1656=A72)*(NHL!G$3:G$1656=B72)*NHL!AC$3:AC$1656)</f>
        <v>34</v>
      </c>
      <c r="H72" s="22" t="e">
        <f t="shared" si="3"/>
        <v>#VALUE!</v>
      </c>
      <c r="K72" s="8"/>
      <c r="L72" s="22"/>
    </row>
    <row r="73" spans="1:12" x14ac:dyDescent="0.2">
      <c r="A73" s="8" t="s">
        <v>112</v>
      </c>
      <c r="B73" s="10" t="s">
        <v>29</v>
      </c>
      <c r="C73" s="21">
        <f>SUMPRODUCT((NHL!C$3:C$1656=A73)*(NHL!G$3:G$1656=B73)*NHL!I$3:I$1656)</f>
        <v>44</v>
      </c>
      <c r="D73" s="21">
        <f>SUMPRODUCT((NHL!C$3:C$1656=A73)*(NHL!G$3:G$1656=B73)*NHL!N$3:N$1656)</f>
        <v>60</v>
      </c>
      <c r="E73" s="22">
        <f t="shared" si="2"/>
        <v>0.68181818181818177</v>
      </c>
      <c r="F73" s="21" t="e">
        <f>SUMPRODUCT((NHL!C$3:C$1656=A73)*(NHL!G$3:G$1656=B73)*NHL!X$3:X$1656)</f>
        <v>#VALUE!</v>
      </c>
      <c r="G73" s="21">
        <f>SUMPRODUCT((NHL!C$3:C$1656=A73)*(NHL!G$3:G$1656=B73)*NHL!AC$3:AC$1656)</f>
        <v>51</v>
      </c>
      <c r="H73" s="22" t="e">
        <f t="shared" si="3"/>
        <v>#VALUE!</v>
      </c>
      <c r="K73" s="8"/>
      <c r="L73" s="22"/>
    </row>
    <row r="74" spans="1:12" x14ac:dyDescent="0.2">
      <c r="A74" s="8" t="s">
        <v>112</v>
      </c>
      <c r="B74" s="10" t="s">
        <v>71</v>
      </c>
      <c r="C74" s="21">
        <f>SUMPRODUCT((NHL!C$3:C$1656=A74)*(NHL!G$3:G$1656=B74)*NHL!I$3:I$1656)</f>
        <v>44</v>
      </c>
      <c r="D74" s="21">
        <f>SUMPRODUCT((NHL!C$3:C$1656=A74)*(NHL!G$3:G$1656=B74)*NHL!N$3:N$1656)</f>
        <v>46</v>
      </c>
      <c r="E74" s="22">
        <f t="shared" si="2"/>
        <v>0.52272727272727271</v>
      </c>
      <c r="F74" s="21" t="e">
        <f>SUMPRODUCT((NHL!C$3:C$1656=A74)*(NHL!G$3:G$1656=B74)*NHL!X$3:X$1656)</f>
        <v>#VALUE!</v>
      </c>
      <c r="G74" s="21">
        <f>SUMPRODUCT((NHL!C$3:C$1656=A74)*(NHL!G$3:G$1656=B74)*NHL!AC$3:AC$1656)</f>
        <v>102</v>
      </c>
      <c r="H74" s="22" t="e">
        <f t="shared" si="3"/>
        <v>#VALUE!</v>
      </c>
      <c r="K74" s="8"/>
      <c r="L74" s="22"/>
    </row>
    <row r="75" spans="1:12" x14ac:dyDescent="0.2">
      <c r="A75" s="8" t="s">
        <v>112</v>
      </c>
      <c r="B75" s="10" t="s">
        <v>77</v>
      </c>
      <c r="C75" s="21">
        <f>SUMPRODUCT((NHL!C$3:C$1656=A75)*(NHL!G$3:G$1656=B75)*NHL!I$3:I$1656)</f>
        <v>44</v>
      </c>
      <c r="D75" s="21">
        <f>SUMPRODUCT((NHL!C$3:C$1656=A75)*(NHL!G$3:G$1656=B75)*NHL!N$3:N$1656)</f>
        <v>46</v>
      </c>
      <c r="E75" s="22">
        <f t="shared" si="2"/>
        <v>0.52272727272727271</v>
      </c>
      <c r="F75" s="21" t="e">
        <f>SUMPRODUCT((NHL!C$3:C$1656=A75)*(NHL!G$3:G$1656=B75)*NHL!X$3:X$1656)</f>
        <v>#VALUE!</v>
      </c>
      <c r="G75" s="21">
        <f>SUMPRODUCT((NHL!C$3:C$1656=A75)*(NHL!G$3:G$1656=B75)*NHL!AC$3:AC$1656)</f>
        <v>33</v>
      </c>
      <c r="H75" s="22" t="e">
        <f t="shared" si="3"/>
        <v>#VALUE!</v>
      </c>
      <c r="K75" s="8"/>
      <c r="L75" s="22"/>
    </row>
    <row r="76" spans="1:12" x14ac:dyDescent="0.2">
      <c r="A76" s="8" t="s">
        <v>112</v>
      </c>
      <c r="B76" s="10" t="s">
        <v>92</v>
      </c>
      <c r="C76" s="21">
        <f>SUMPRODUCT((NHL!C$3:C$1656=A76)*(NHL!G$3:G$1656=B76)*NHL!I$3:I$1656)</f>
        <v>44</v>
      </c>
      <c r="D76" s="21">
        <f>SUMPRODUCT((NHL!C$3:C$1656=A76)*(NHL!G$3:G$1656=B76)*NHL!N$3:N$1656)</f>
        <v>47</v>
      </c>
      <c r="E76" s="22">
        <f t="shared" si="2"/>
        <v>0.53409090909090906</v>
      </c>
      <c r="F76" s="21" t="e">
        <f>SUMPRODUCT((NHL!C$3:C$1656=A76)*(NHL!G$3:G$1656=B76)*NHL!X$3:X$1656)</f>
        <v>#VALUE!</v>
      </c>
      <c r="G76" s="21">
        <f>SUMPRODUCT((NHL!C$3:C$1656=A76)*(NHL!G$3:G$1656=B76)*NHL!AC$3:AC$1656)</f>
        <v>44</v>
      </c>
      <c r="H76" s="22" t="e">
        <f t="shared" si="3"/>
        <v>#VALUE!</v>
      </c>
      <c r="K76" s="8"/>
      <c r="L76" s="22"/>
    </row>
    <row r="77" spans="1:12" x14ac:dyDescent="0.2">
      <c r="A77" s="8" t="s">
        <v>112</v>
      </c>
      <c r="B77" s="10" t="s">
        <v>38</v>
      </c>
      <c r="C77" s="21">
        <f>SUMPRODUCT((NHL!C$3:C$1656=A77)*(NHL!G$3:G$1656=B77)*NHL!I$3:I$1656)</f>
        <v>44</v>
      </c>
      <c r="D77" s="21">
        <f>SUMPRODUCT((NHL!C$3:C$1656=A77)*(NHL!G$3:G$1656=B77)*NHL!N$3:N$1656)</f>
        <v>24</v>
      </c>
      <c r="E77" s="22">
        <f t="shared" si="2"/>
        <v>0.27272727272727271</v>
      </c>
      <c r="F77" s="21" t="e">
        <f>SUMPRODUCT((NHL!C$3:C$1656=A77)*(NHL!G$3:G$1656=B77)*NHL!X$3:X$1656)</f>
        <v>#VALUE!</v>
      </c>
      <c r="G77" s="21">
        <f>SUMPRODUCT((NHL!C$3:C$1656=A77)*(NHL!G$3:G$1656=B77)*NHL!AC$3:AC$1656)</f>
        <v>50</v>
      </c>
      <c r="H77" s="22" t="e">
        <f t="shared" si="3"/>
        <v>#VALUE!</v>
      </c>
      <c r="K77" s="8"/>
      <c r="L77" s="22"/>
    </row>
    <row r="78" spans="1:12" x14ac:dyDescent="0.2">
      <c r="A78" s="8" t="s">
        <v>112</v>
      </c>
      <c r="B78" s="10" t="s">
        <v>80</v>
      </c>
      <c r="C78" s="21">
        <f>SUMPRODUCT((NHL!C$3:C$1656=A78)*(NHL!G$3:G$1656=B78)*NHL!I$3:I$1656)</f>
        <v>44</v>
      </c>
      <c r="D78" s="21">
        <f>SUMPRODUCT((NHL!C$3:C$1656=A78)*(NHL!G$3:G$1656=B78)*NHL!N$3:N$1656)</f>
        <v>12</v>
      </c>
      <c r="E78" s="22">
        <f t="shared" si="2"/>
        <v>0.13636363636363635</v>
      </c>
      <c r="F78" s="21" t="e">
        <f>SUMPRODUCT((NHL!C$3:C$1656=A78)*(NHL!G$3:G$1656=B78)*NHL!X$3:X$1656)</f>
        <v>#VALUE!</v>
      </c>
      <c r="G78" s="21">
        <f>SUMPRODUCT((NHL!C$3:C$1656=A78)*(NHL!G$3:G$1656=B78)*NHL!AC$3:AC$1656)</f>
        <v>13</v>
      </c>
      <c r="H78" s="22" t="e">
        <f t="shared" si="3"/>
        <v>#VALUE!</v>
      </c>
      <c r="K78" s="8"/>
      <c r="L78" s="22"/>
    </row>
    <row r="79" spans="1:12" x14ac:dyDescent="0.2">
      <c r="A79" s="8" t="s">
        <v>112</v>
      </c>
      <c r="B79" s="10" t="s">
        <v>41</v>
      </c>
      <c r="C79" s="21">
        <f>SUMPRODUCT((NHL!C$3:C$1656=A79)*(NHL!G$3:G$1656=B79)*NHL!I$3:I$1656)</f>
        <v>44</v>
      </c>
      <c r="D79" s="21">
        <f>SUMPRODUCT((NHL!C$3:C$1656=A79)*(NHL!G$3:G$1656=B79)*NHL!N$3:N$1656)</f>
        <v>53</v>
      </c>
      <c r="E79" s="22">
        <f t="shared" si="2"/>
        <v>0.60227272727272729</v>
      </c>
      <c r="F79" s="21" t="e">
        <f>SUMPRODUCT((NHL!C$3:C$1656=A79)*(NHL!G$3:G$1656=B79)*NHL!X$3:X$1656)</f>
        <v>#VALUE!</v>
      </c>
      <c r="G79" s="21">
        <f>SUMPRODUCT((NHL!C$3:C$1656=A79)*(NHL!G$3:G$1656=B79)*NHL!AC$3:AC$1656)</f>
        <v>80</v>
      </c>
      <c r="H79" s="22" t="e">
        <f t="shared" si="3"/>
        <v>#VALUE!</v>
      </c>
      <c r="K79" s="8"/>
      <c r="L79" s="22"/>
    </row>
    <row r="80" spans="1:12" x14ac:dyDescent="0.2">
      <c r="A80" s="8" t="s">
        <v>116</v>
      </c>
      <c r="B80" s="10" t="s">
        <v>68</v>
      </c>
      <c r="C80" s="21">
        <f>SUMPRODUCT((NHL!C$3:C$1656=A80)*(NHL!G$3:G$1656=B80)*NHL!I$3:I$1656)</f>
        <v>48</v>
      </c>
      <c r="D80" s="21">
        <f>SUMPRODUCT((NHL!C$3:C$1656=A80)*(NHL!G$3:G$1656=B80)*NHL!N$3:N$1656)</f>
        <v>42</v>
      </c>
      <c r="E80" s="22">
        <f t="shared" si="2"/>
        <v>0.4375</v>
      </c>
      <c r="F80" s="21" t="e">
        <f>SUMPRODUCT((NHL!C$3:C$1656=A80)*(NHL!G$3:G$1656=B80)*NHL!X$3:X$1656)</f>
        <v>#VALUE!</v>
      </c>
      <c r="G80" s="21">
        <f>SUMPRODUCT((NHL!C$3:C$1656=A80)*(NHL!G$3:G$1656=B80)*NHL!AC$3:AC$1656)</f>
        <v>62</v>
      </c>
      <c r="H80" s="22" t="e">
        <f t="shared" si="3"/>
        <v>#VALUE!</v>
      </c>
      <c r="K80" s="8"/>
      <c r="L80" s="22"/>
    </row>
    <row r="81" spans="1:12" x14ac:dyDescent="0.2">
      <c r="A81" s="8" t="s">
        <v>116</v>
      </c>
      <c r="B81" s="10" t="s">
        <v>85</v>
      </c>
      <c r="C81" s="21">
        <f>SUMPRODUCT((NHL!C$3:C$1656=A81)*(NHL!G$3:G$1656=B81)*NHL!I$3:I$1656)</f>
        <v>48</v>
      </c>
      <c r="D81" s="21">
        <f>SUMPRODUCT((NHL!C$3:C$1656=A81)*(NHL!G$3:G$1656=B81)*NHL!N$3:N$1656)</f>
        <v>47</v>
      </c>
      <c r="E81" s="22">
        <f t="shared" si="2"/>
        <v>0.48958333333333331</v>
      </c>
      <c r="F81" s="21" t="e">
        <f>SUMPRODUCT((NHL!C$3:C$1656=A81)*(NHL!G$3:G$1656=B81)*NHL!X$3:X$1656)</f>
        <v>#VALUE!</v>
      </c>
      <c r="G81" s="21">
        <f>SUMPRODUCT((NHL!C$3:C$1656=A81)*(NHL!G$3:G$1656=B81)*NHL!AC$3:AC$1656)</f>
        <v>51</v>
      </c>
      <c r="H81" s="22" t="e">
        <f t="shared" si="3"/>
        <v>#VALUE!</v>
      </c>
      <c r="K81" s="8"/>
      <c r="L81" s="22"/>
    </row>
    <row r="82" spans="1:12" x14ac:dyDescent="0.2">
      <c r="A82" s="8" t="s">
        <v>116</v>
      </c>
      <c r="B82" s="10" t="s">
        <v>113</v>
      </c>
      <c r="C82" s="21">
        <f>SUMPRODUCT((NHL!C$3:C$1656=A82)*(NHL!G$3:G$1656=B82)*NHL!I$3:I$1656)</f>
        <v>48</v>
      </c>
      <c r="D82" s="21">
        <f>SUMPRODUCT((NHL!C$3:C$1656=A82)*(NHL!G$3:G$1656=B82)*NHL!N$3:N$1656)</f>
        <v>46</v>
      </c>
      <c r="E82" s="22">
        <f t="shared" si="2"/>
        <v>0.47916666666666669</v>
      </c>
      <c r="F82" s="21" t="e">
        <f>SUMPRODUCT((NHL!C$3:C$1656=A82)*(NHL!G$3:G$1656=B82)*NHL!X$3:X$1656)</f>
        <v>#VALUE!</v>
      </c>
      <c r="G82" s="21">
        <f>SUMPRODUCT((NHL!C$3:C$1656=A82)*(NHL!G$3:G$1656=B82)*NHL!AC$3:AC$1656)</f>
        <v>39</v>
      </c>
      <c r="H82" s="22" t="e">
        <f t="shared" si="3"/>
        <v>#VALUE!</v>
      </c>
      <c r="K82" s="8"/>
      <c r="L82" s="22"/>
    </row>
    <row r="83" spans="1:12" x14ac:dyDescent="0.2">
      <c r="A83" s="8" t="s">
        <v>116</v>
      </c>
      <c r="B83" s="10" t="s">
        <v>29</v>
      </c>
      <c r="C83" s="21">
        <f>SUMPRODUCT((NHL!C$3:C$1656=A83)*(NHL!G$3:G$1656=B83)*NHL!I$3:I$1656)</f>
        <v>48</v>
      </c>
      <c r="D83" s="21">
        <f>SUMPRODUCT((NHL!C$3:C$1656=A83)*(NHL!G$3:G$1656=B83)*NHL!N$3:N$1656)</f>
        <v>57</v>
      </c>
      <c r="E83" s="22">
        <f t="shared" si="2"/>
        <v>0.59375</v>
      </c>
      <c r="F83" s="21" t="e">
        <f>SUMPRODUCT((NHL!C$3:C$1656=A83)*(NHL!G$3:G$1656=B83)*NHL!X$3:X$1656)</f>
        <v>#VALUE!</v>
      </c>
      <c r="G83" s="21">
        <f>SUMPRODUCT((NHL!C$3:C$1656=A83)*(NHL!G$3:G$1656=B83)*NHL!AC$3:AC$1656)</f>
        <v>60</v>
      </c>
      <c r="H83" s="22" t="e">
        <f t="shared" si="3"/>
        <v>#VALUE!</v>
      </c>
      <c r="K83" s="8"/>
      <c r="L83" s="22"/>
    </row>
    <row r="84" spans="1:12" x14ac:dyDescent="0.2">
      <c r="A84" s="8" t="s">
        <v>116</v>
      </c>
      <c r="B84" s="10" t="s">
        <v>71</v>
      </c>
      <c r="C84" s="21">
        <f>SUMPRODUCT((NHL!C$3:C$1656=A84)*(NHL!G$3:G$1656=B84)*NHL!I$3:I$1656)</f>
        <v>48</v>
      </c>
      <c r="D84" s="21">
        <f>SUMPRODUCT((NHL!C$3:C$1656=A84)*(NHL!G$3:G$1656=B84)*NHL!N$3:N$1656)</f>
        <v>45</v>
      </c>
      <c r="E84" s="22">
        <f t="shared" si="2"/>
        <v>0.46875</v>
      </c>
      <c r="F84" s="21" t="e">
        <f>SUMPRODUCT((NHL!C$3:C$1656=A84)*(NHL!G$3:G$1656=B84)*NHL!X$3:X$1656)</f>
        <v>#VALUE!</v>
      </c>
      <c r="G84" s="21">
        <f>SUMPRODUCT((NHL!C$3:C$1656=A84)*(NHL!G$3:G$1656=B84)*NHL!AC$3:AC$1656)</f>
        <v>46</v>
      </c>
      <c r="H84" s="22" t="e">
        <f t="shared" si="3"/>
        <v>#VALUE!</v>
      </c>
      <c r="K84" s="8"/>
      <c r="L84" s="22"/>
    </row>
    <row r="85" spans="1:12" x14ac:dyDescent="0.2">
      <c r="A85" s="8" t="s">
        <v>116</v>
      </c>
      <c r="B85" s="10" t="s">
        <v>77</v>
      </c>
      <c r="C85" s="21">
        <f>SUMPRODUCT((NHL!C$3:C$1656=A85)*(NHL!G$3:G$1656=B85)*NHL!I$3:I$1656)</f>
        <v>48</v>
      </c>
      <c r="D85" s="21">
        <f>SUMPRODUCT((NHL!C$3:C$1656=A85)*(NHL!G$3:G$1656=B85)*NHL!N$3:N$1656)</f>
        <v>40</v>
      </c>
      <c r="E85" s="22">
        <f t="shared" si="2"/>
        <v>0.41666666666666669</v>
      </c>
      <c r="F85" s="21" t="e">
        <f>SUMPRODUCT((NHL!C$3:C$1656=A85)*(NHL!G$3:G$1656=B85)*NHL!X$3:X$1656)</f>
        <v>#VALUE!</v>
      </c>
      <c r="G85" s="21">
        <f>SUMPRODUCT((NHL!C$3:C$1656=A85)*(NHL!G$3:G$1656=B85)*NHL!AC$3:AC$1656)</f>
        <v>46</v>
      </c>
      <c r="H85" s="22" t="e">
        <f t="shared" si="3"/>
        <v>#VALUE!</v>
      </c>
      <c r="K85" s="8"/>
      <c r="L85" s="22"/>
    </row>
    <row r="86" spans="1:12" x14ac:dyDescent="0.2">
      <c r="A86" s="8" t="s">
        <v>116</v>
      </c>
      <c r="B86" s="10" t="s">
        <v>92</v>
      </c>
      <c r="C86" s="21">
        <f>SUMPRODUCT((NHL!C$3:C$1656=A86)*(NHL!G$3:G$1656=B86)*NHL!I$3:I$1656)</f>
        <v>48</v>
      </c>
      <c r="D86" s="21">
        <f>SUMPRODUCT((NHL!C$3:C$1656=A86)*(NHL!G$3:G$1656=B86)*NHL!N$3:N$1656)</f>
        <v>54</v>
      </c>
      <c r="E86" s="22">
        <f t="shared" si="2"/>
        <v>0.5625</v>
      </c>
      <c r="F86" s="21" t="e">
        <f>SUMPRODUCT((NHL!C$3:C$1656=A86)*(NHL!G$3:G$1656=B86)*NHL!X$3:X$1656)</f>
        <v>#VALUE!</v>
      </c>
      <c r="G86" s="21">
        <f>SUMPRODUCT((NHL!C$3:C$1656=A86)*(NHL!G$3:G$1656=B86)*NHL!AC$3:AC$1656)</f>
        <v>47</v>
      </c>
      <c r="H86" s="22" t="e">
        <f t="shared" si="3"/>
        <v>#VALUE!</v>
      </c>
      <c r="K86" s="8"/>
      <c r="L86" s="22"/>
    </row>
    <row r="87" spans="1:12" x14ac:dyDescent="0.2">
      <c r="A87" s="8" t="s">
        <v>116</v>
      </c>
      <c r="B87" s="10" t="s">
        <v>41</v>
      </c>
      <c r="C87" s="21">
        <f>SUMPRODUCT((NHL!C$3:C$1656=A87)*(NHL!G$3:G$1656=B87)*NHL!I$3:I$1656)</f>
        <v>48</v>
      </c>
      <c r="D87" s="21">
        <f>SUMPRODUCT((NHL!C$3:C$1656=A87)*(NHL!G$3:G$1656=B87)*NHL!N$3:N$1656)</f>
        <v>53</v>
      </c>
      <c r="E87" s="22">
        <f t="shared" si="2"/>
        <v>0.55208333333333337</v>
      </c>
      <c r="F87" s="21" t="e">
        <f>SUMPRODUCT((NHL!C$3:C$1656=A87)*(NHL!G$3:G$1656=B87)*NHL!X$3:X$1656)</f>
        <v>#VALUE!</v>
      </c>
      <c r="G87" s="21">
        <f>SUMPRODUCT((NHL!C$3:C$1656=A87)*(NHL!G$3:G$1656=B87)*NHL!AC$3:AC$1656)</f>
        <v>106</v>
      </c>
      <c r="H87" s="22" t="e">
        <f t="shared" si="3"/>
        <v>#VALUE!</v>
      </c>
      <c r="K87" s="8"/>
      <c r="L87" s="22"/>
    </row>
    <row r="88" spans="1:12" x14ac:dyDescent="0.2">
      <c r="A88" s="8" t="s">
        <v>118</v>
      </c>
      <c r="B88" s="10" t="s">
        <v>68</v>
      </c>
      <c r="C88" s="21">
        <f>SUMPRODUCT((NHL!C$3:C$1656=A88)*(NHL!G$3:G$1656=B88)*NHL!I$3:I$1656)</f>
        <v>48</v>
      </c>
      <c r="D88" s="21">
        <f>SUMPRODUCT((NHL!C$3:C$1656=A88)*(NHL!G$3:G$1656=B88)*NHL!N$3:N$1656)</f>
        <v>58</v>
      </c>
      <c r="E88" s="22">
        <f t="shared" si="2"/>
        <v>0.60416666666666663</v>
      </c>
      <c r="F88" s="21" t="e">
        <f>SUMPRODUCT((NHL!C$3:C$1656=A88)*(NHL!G$3:G$1656=B88)*NHL!X$3:X$1656)</f>
        <v>#VALUE!</v>
      </c>
      <c r="G88" s="21">
        <f>SUMPRODUCT((NHL!C$3:C$1656=A88)*(NHL!G$3:G$1656=B88)*NHL!AC$3:AC$1656)</f>
        <v>42</v>
      </c>
      <c r="H88" s="22" t="e">
        <f t="shared" si="3"/>
        <v>#VALUE!</v>
      </c>
      <c r="K88" s="8"/>
      <c r="L88" s="22"/>
    </row>
    <row r="89" spans="1:12" x14ac:dyDescent="0.2">
      <c r="A89" s="8" t="s">
        <v>118</v>
      </c>
      <c r="B89" s="10" t="s">
        <v>85</v>
      </c>
      <c r="C89" s="21">
        <f>SUMPRODUCT((NHL!C$3:C$1656=A89)*(NHL!G$3:G$1656=B89)*NHL!I$3:I$1656)</f>
        <v>48</v>
      </c>
      <c r="D89" s="21">
        <f>SUMPRODUCT((NHL!C$3:C$1656=A89)*(NHL!G$3:G$1656=B89)*NHL!N$3:N$1656)</f>
        <v>44</v>
      </c>
      <c r="E89" s="22">
        <f t="shared" si="2"/>
        <v>0.45833333333333331</v>
      </c>
      <c r="F89" s="21" t="e">
        <f>SUMPRODUCT((NHL!C$3:C$1656=A89)*(NHL!G$3:G$1656=B89)*NHL!X$3:X$1656)</f>
        <v>#VALUE!</v>
      </c>
      <c r="G89" s="21">
        <f>SUMPRODUCT((NHL!C$3:C$1656=A89)*(NHL!G$3:G$1656=B89)*NHL!AC$3:AC$1656)</f>
        <v>141</v>
      </c>
      <c r="H89" s="22" t="e">
        <f t="shared" si="3"/>
        <v>#VALUE!</v>
      </c>
      <c r="K89" s="8"/>
      <c r="L89" s="22"/>
    </row>
    <row r="90" spans="1:12" x14ac:dyDescent="0.2">
      <c r="A90" s="8" t="s">
        <v>118</v>
      </c>
      <c r="B90" s="10" t="s">
        <v>87</v>
      </c>
      <c r="C90" s="21">
        <f>SUMPRODUCT((NHL!C$3:C$1656=A90)*(NHL!G$3:G$1656=B90)*NHL!I$3:I$1656)</f>
        <v>48</v>
      </c>
      <c r="D90" s="21">
        <f>SUMPRODUCT((NHL!C$3:C$1656=A90)*(NHL!G$3:G$1656=B90)*NHL!N$3:N$1656)</f>
        <v>58</v>
      </c>
      <c r="E90" s="22">
        <f t="shared" si="2"/>
        <v>0.60416666666666663</v>
      </c>
      <c r="F90" s="21" t="e">
        <f>SUMPRODUCT((NHL!C$3:C$1656=A90)*(NHL!G$3:G$1656=B90)*NHL!X$3:X$1656)</f>
        <v>#VALUE!</v>
      </c>
      <c r="G90" s="21">
        <f>SUMPRODUCT((NHL!C$3:C$1656=A90)*(NHL!G$3:G$1656=B90)*NHL!AC$3:AC$1656)</f>
        <v>46</v>
      </c>
      <c r="H90" s="22" t="e">
        <f t="shared" si="3"/>
        <v>#VALUE!</v>
      </c>
      <c r="K90" s="8"/>
      <c r="L90" s="22"/>
    </row>
    <row r="91" spans="1:12" x14ac:dyDescent="0.2">
      <c r="A91" s="8" t="s">
        <v>118</v>
      </c>
      <c r="B91" s="10" t="s">
        <v>29</v>
      </c>
      <c r="C91" s="21">
        <f>SUMPRODUCT((NHL!C$3:C$1656=A91)*(NHL!G$3:G$1656=B91)*NHL!I$3:I$1656)</f>
        <v>48</v>
      </c>
      <c r="D91" s="21">
        <f>SUMPRODUCT((NHL!C$3:C$1656=A91)*(NHL!G$3:G$1656=B91)*NHL!N$3:N$1656)</f>
        <v>41</v>
      </c>
      <c r="E91" s="22">
        <f t="shared" si="2"/>
        <v>0.42708333333333331</v>
      </c>
      <c r="F91" s="21" t="e">
        <f>SUMPRODUCT((NHL!C$3:C$1656=A91)*(NHL!G$3:G$1656=B91)*NHL!X$3:X$1656)</f>
        <v>#VALUE!</v>
      </c>
      <c r="G91" s="21">
        <f>SUMPRODUCT((NHL!C$3:C$1656=A91)*(NHL!G$3:G$1656=B91)*NHL!AC$3:AC$1656)</f>
        <v>57</v>
      </c>
      <c r="H91" s="22" t="e">
        <f t="shared" si="3"/>
        <v>#VALUE!</v>
      </c>
      <c r="K91" s="8"/>
      <c r="L91" s="22"/>
    </row>
    <row r="92" spans="1:12" x14ac:dyDescent="0.2">
      <c r="A92" s="8" t="s">
        <v>118</v>
      </c>
      <c r="B92" s="10" t="s">
        <v>71</v>
      </c>
      <c r="C92" s="21">
        <f>SUMPRODUCT((NHL!C$3:C$1656=A92)*(NHL!G$3:G$1656=B92)*NHL!I$3:I$1656)</f>
        <v>48</v>
      </c>
      <c r="D92" s="21">
        <f>SUMPRODUCT((NHL!C$3:C$1656=A92)*(NHL!G$3:G$1656=B92)*NHL!N$3:N$1656)</f>
        <v>50</v>
      </c>
      <c r="E92" s="22">
        <f t="shared" si="2"/>
        <v>0.52083333333333337</v>
      </c>
      <c r="F92" s="21" t="e">
        <f>SUMPRODUCT((NHL!C$3:C$1656=A92)*(NHL!G$3:G$1656=B92)*NHL!X$3:X$1656)</f>
        <v>#VALUE!</v>
      </c>
      <c r="G92" s="21">
        <f>SUMPRODUCT((NHL!C$3:C$1656=A92)*(NHL!G$3:G$1656=B92)*NHL!AC$3:AC$1656)</f>
        <v>45</v>
      </c>
      <c r="H92" s="22" t="e">
        <f t="shared" si="3"/>
        <v>#VALUE!</v>
      </c>
      <c r="K92" s="8"/>
      <c r="L92" s="22"/>
    </row>
    <row r="93" spans="1:12" x14ac:dyDescent="0.2">
      <c r="A93" s="8" t="s">
        <v>118</v>
      </c>
      <c r="B93" s="10" t="s">
        <v>77</v>
      </c>
      <c r="C93" s="21">
        <f>SUMPRODUCT((NHL!C$3:C$1656=A93)*(NHL!G$3:G$1656=B93)*NHL!I$3:I$1656)</f>
        <v>48</v>
      </c>
      <c r="D93" s="21">
        <f>SUMPRODUCT((NHL!C$3:C$1656=A93)*(NHL!G$3:G$1656=B93)*NHL!N$3:N$1656)</f>
        <v>41</v>
      </c>
      <c r="E93" s="22">
        <f t="shared" si="2"/>
        <v>0.42708333333333331</v>
      </c>
      <c r="F93" s="21" t="e">
        <f>SUMPRODUCT((NHL!C$3:C$1656=A93)*(NHL!G$3:G$1656=B93)*NHL!X$3:X$1656)</f>
        <v>#VALUE!</v>
      </c>
      <c r="G93" s="21">
        <f>SUMPRODUCT((NHL!C$3:C$1656=A93)*(NHL!G$3:G$1656=B93)*NHL!AC$3:AC$1656)</f>
        <v>40</v>
      </c>
      <c r="H93" s="22" t="e">
        <f t="shared" si="3"/>
        <v>#VALUE!</v>
      </c>
      <c r="K93" s="8"/>
      <c r="L93" s="22"/>
    </row>
    <row r="94" spans="1:12" x14ac:dyDescent="0.2">
      <c r="A94" s="8" t="s">
        <v>118</v>
      </c>
      <c r="B94" s="10" t="s">
        <v>92</v>
      </c>
      <c r="C94" s="21">
        <f>SUMPRODUCT((NHL!C$3:C$1656=A94)*(NHL!G$3:G$1656=B94)*NHL!I$3:I$1656)</f>
        <v>48</v>
      </c>
      <c r="D94" s="21">
        <f>SUMPRODUCT((NHL!C$3:C$1656=A94)*(NHL!G$3:G$1656=B94)*NHL!N$3:N$1656)</f>
        <v>54</v>
      </c>
      <c r="E94" s="22">
        <f t="shared" si="2"/>
        <v>0.5625</v>
      </c>
      <c r="F94" s="21" t="e">
        <f>SUMPRODUCT((NHL!C$3:C$1656=A94)*(NHL!G$3:G$1656=B94)*NHL!X$3:X$1656)</f>
        <v>#VALUE!</v>
      </c>
      <c r="G94" s="21">
        <f>SUMPRODUCT((NHL!C$3:C$1656=A94)*(NHL!G$3:G$1656=B94)*NHL!AC$3:AC$1656)</f>
        <v>54</v>
      </c>
      <c r="H94" s="22" t="e">
        <f t="shared" si="3"/>
        <v>#VALUE!</v>
      </c>
      <c r="K94" s="8"/>
      <c r="L94" s="22"/>
    </row>
    <row r="95" spans="1:12" x14ac:dyDescent="0.2">
      <c r="A95" s="8" t="s">
        <v>118</v>
      </c>
      <c r="B95" s="10" t="s">
        <v>38</v>
      </c>
      <c r="C95" s="21">
        <f>SUMPRODUCT((NHL!C$3:C$1656=A95)*(NHL!G$3:G$1656=B95)*NHL!I$3:I$1656)</f>
        <v>48</v>
      </c>
      <c r="D95" s="21">
        <f>SUMPRODUCT((NHL!C$3:C$1656=A95)*(NHL!G$3:G$1656=B95)*NHL!N$3:N$1656)</f>
        <v>32</v>
      </c>
      <c r="E95" s="22">
        <f t="shared" si="2"/>
        <v>0.33333333333333331</v>
      </c>
      <c r="F95" s="21" t="e">
        <f>SUMPRODUCT((NHL!C$3:C$1656=A95)*(NHL!G$3:G$1656=B95)*NHL!X$3:X$1656)</f>
        <v>#VALUE!</v>
      </c>
      <c r="G95" s="21">
        <f>SUMPRODUCT((NHL!C$3:C$1656=A95)*(NHL!G$3:G$1656=B95)*NHL!AC$3:AC$1656)</f>
        <v>24</v>
      </c>
      <c r="H95" s="22" t="e">
        <f t="shared" si="3"/>
        <v>#VALUE!</v>
      </c>
      <c r="K95" s="8"/>
      <c r="L95" s="22"/>
    </row>
    <row r="96" spans="1:12" x14ac:dyDescent="0.2">
      <c r="A96" s="8" t="s">
        <v>118</v>
      </c>
      <c r="B96" s="10" t="s">
        <v>41</v>
      </c>
      <c r="C96" s="21">
        <f>SUMPRODUCT((NHL!C$3:C$1656=A96)*(NHL!G$3:G$1656=B96)*NHL!I$3:I$1656)</f>
        <v>48</v>
      </c>
      <c r="D96" s="21">
        <f>SUMPRODUCT((NHL!C$3:C$1656=A96)*(NHL!G$3:G$1656=B96)*NHL!N$3:N$1656)</f>
        <v>54</v>
      </c>
      <c r="E96" s="22">
        <f t="shared" si="2"/>
        <v>0.5625</v>
      </c>
      <c r="F96" s="21" t="e">
        <f>SUMPRODUCT((NHL!C$3:C$1656=A96)*(NHL!G$3:G$1656=B96)*NHL!X$3:X$1656)</f>
        <v>#VALUE!</v>
      </c>
      <c r="G96" s="21">
        <f>SUMPRODUCT((NHL!C$3:C$1656=A96)*(NHL!G$3:G$1656=B96)*NHL!AC$3:AC$1656)</f>
        <v>53</v>
      </c>
      <c r="H96" s="22" t="e">
        <f t="shared" si="3"/>
        <v>#VALUE!</v>
      </c>
      <c r="K96" s="8"/>
      <c r="L96" s="22"/>
    </row>
    <row r="97" spans="1:12" x14ac:dyDescent="0.2">
      <c r="A97" s="8" t="s">
        <v>122</v>
      </c>
      <c r="B97" s="10" t="s">
        <v>68</v>
      </c>
      <c r="C97" s="21">
        <f>SUMPRODUCT((NHL!C$3:C$1656=A97)*(NHL!G$3:G$1656=B97)*NHL!I$3:I$1656)</f>
        <v>48</v>
      </c>
      <c r="D97" s="21">
        <f>SUMPRODUCT((NHL!C$3:C$1656=A97)*(NHL!G$3:G$1656=B97)*NHL!N$3:N$1656)</f>
        <v>41</v>
      </c>
      <c r="E97" s="22">
        <f t="shared" si="2"/>
        <v>0.42708333333333331</v>
      </c>
      <c r="F97" s="21" t="e">
        <f>SUMPRODUCT((NHL!C$3:C$1656=A97)*(NHL!G$3:G$1656=B97)*NHL!X$3:X$1656)</f>
        <v>#VALUE!</v>
      </c>
      <c r="G97" s="21">
        <f>SUMPRODUCT((NHL!C$3:C$1656=A97)*(NHL!G$3:G$1656=B97)*NHL!AC$3:AC$1656)</f>
        <v>58</v>
      </c>
      <c r="H97" s="22" t="e">
        <f t="shared" si="3"/>
        <v>#VALUE!</v>
      </c>
      <c r="K97" s="8"/>
      <c r="L97" s="22"/>
    </row>
    <row r="98" spans="1:12" x14ac:dyDescent="0.2">
      <c r="A98" s="8" t="s">
        <v>122</v>
      </c>
      <c r="B98" s="10" t="s">
        <v>85</v>
      </c>
      <c r="C98" s="21">
        <f>SUMPRODUCT((NHL!C$3:C$1656=A98)*(NHL!G$3:G$1656=B98)*NHL!I$3:I$1656)</f>
        <v>48</v>
      </c>
      <c r="D98" s="21">
        <f>SUMPRODUCT((NHL!C$3:C$1656=A98)*(NHL!G$3:G$1656=B98)*NHL!N$3:N$1656)</f>
        <v>51</v>
      </c>
      <c r="E98" s="22">
        <f t="shared" si="2"/>
        <v>0.53125</v>
      </c>
      <c r="F98" s="21" t="e">
        <f>SUMPRODUCT((NHL!C$3:C$1656=A98)*(NHL!G$3:G$1656=B98)*NHL!X$3:X$1656)</f>
        <v>#VALUE!</v>
      </c>
      <c r="G98" s="21">
        <f>SUMPRODUCT((NHL!C$3:C$1656=A98)*(NHL!G$3:G$1656=B98)*NHL!AC$3:AC$1656)</f>
        <v>44</v>
      </c>
      <c r="H98" s="22" t="e">
        <f t="shared" si="3"/>
        <v>#VALUE!</v>
      </c>
      <c r="K98" s="8"/>
      <c r="L98" s="22"/>
    </row>
    <row r="99" spans="1:12" x14ac:dyDescent="0.2">
      <c r="A99" s="8" t="s">
        <v>122</v>
      </c>
      <c r="B99" s="10" t="s">
        <v>87</v>
      </c>
      <c r="C99" s="21">
        <f>SUMPRODUCT((NHL!C$3:C$1656=A99)*(NHL!G$3:G$1656=B99)*NHL!I$3:I$1656)</f>
        <v>48</v>
      </c>
      <c r="D99" s="21">
        <f>SUMPRODUCT((NHL!C$3:C$1656=A99)*(NHL!G$3:G$1656=B99)*NHL!N$3:N$1656)</f>
        <v>58</v>
      </c>
      <c r="E99" s="22">
        <f t="shared" si="2"/>
        <v>0.60416666666666663</v>
      </c>
      <c r="F99" s="21" t="e">
        <f>SUMPRODUCT((NHL!C$3:C$1656=A99)*(NHL!G$3:G$1656=B99)*NHL!X$3:X$1656)</f>
        <v>#VALUE!</v>
      </c>
      <c r="G99" s="21">
        <f>SUMPRODUCT((NHL!C$3:C$1656=A99)*(NHL!G$3:G$1656=B99)*NHL!AC$3:AC$1656)</f>
        <v>58</v>
      </c>
      <c r="H99" s="22" t="e">
        <f t="shared" si="3"/>
        <v>#VALUE!</v>
      </c>
      <c r="K99" s="8"/>
    </row>
    <row r="100" spans="1:12" x14ac:dyDescent="0.2">
      <c r="A100" s="8" t="s">
        <v>122</v>
      </c>
      <c r="B100" s="10" t="s">
        <v>29</v>
      </c>
      <c r="C100" s="21">
        <f>SUMPRODUCT((NHL!C$3:C$1656=A100)*(NHL!G$3:G$1656=B100)*NHL!I$3:I$1656)</f>
        <v>48</v>
      </c>
      <c r="D100" s="21">
        <f>SUMPRODUCT((NHL!C$3:C$1656=A100)*(NHL!G$3:G$1656=B100)*NHL!N$3:N$1656)</f>
        <v>50</v>
      </c>
      <c r="E100" s="22">
        <f t="shared" si="2"/>
        <v>0.52083333333333337</v>
      </c>
      <c r="F100" s="21" t="e">
        <f>SUMPRODUCT((NHL!C$3:C$1656=A100)*(NHL!G$3:G$1656=B100)*NHL!X$3:X$1656)</f>
        <v>#VALUE!</v>
      </c>
      <c r="G100" s="21">
        <f>SUMPRODUCT((NHL!C$3:C$1656=A100)*(NHL!G$3:G$1656=B100)*NHL!AC$3:AC$1656)</f>
        <v>41</v>
      </c>
      <c r="H100" s="22" t="e">
        <f t="shared" si="3"/>
        <v>#VALUE!</v>
      </c>
      <c r="K100" s="8"/>
    </row>
    <row r="101" spans="1:12" x14ac:dyDescent="0.2">
      <c r="A101" s="8" t="s">
        <v>122</v>
      </c>
      <c r="B101" s="10" t="s">
        <v>71</v>
      </c>
      <c r="C101" s="21">
        <f>SUMPRODUCT((NHL!C$3:C$1656=A101)*(NHL!G$3:G$1656=B101)*NHL!I$3:I$1656)</f>
        <v>48</v>
      </c>
      <c r="D101" s="21">
        <f>SUMPRODUCT((NHL!C$3:C$1656=A101)*(NHL!G$3:G$1656=B101)*NHL!N$3:N$1656)</f>
        <v>49</v>
      </c>
      <c r="E101" s="22">
        <f t="shared" si="2"/>
        <v>0.51041666666666663</v>
      </c>
      <c r="F101" s="21" t="e">
        <f>SUMPRODUCT((NHL!C$3:C$1656=A101)*(NHL!G$3:G$1656=B101)*NHL!X$3:X$1656)</f>
        <v>#VALUE!</v>
      </c>
      <c r="G101" s="21">
        <f>SUMPRODUCT((NHL!C$3:C$1656=A101)*(NHL!G$3:G$1656=B101)*NHL!AC$3:AC$1656)</f>
        <v>50</v>
      </c>
      <c r="H101" s="22" t="e">
        <f t="shared" si="3"/>
        <v>#VALUE!</v>
      </c>
      <c r="K101" s="8"/>
    </row>
    <row r="102" spans="1:12" x14ac:dyDescent="0.2">
      <c r="A102" s="8" t="s">
        <v>122</v>
      </c>
      <c r="B102" s="10" t="s">
        <v>77</v>
      </c>
      <c r="C102" s="21">
        <f>SUMPRODUCT((NHL!C$3:C$1656=A102)*(NHL!G$3:G$1656=B102)*NHL!I$3:I$1656)</f>
        <v>48</v>
      </c>
      <c r="D102" s="21">
        <f>SUMPRODUCT((NHL!C$3:C$1656=A102)*(NHL!G$3:G$1656=B102)*NHL!N$3:N$1656)</f>
        <v>40</v>
      </c>
      <c r="E102" s="22">
        <f t="shared" si="2"/>
        <v>0.41666666666666669</v>
      </c>
      <c r="F102" s="21" t="e">
        <f>SUMPRODUCT((NHL!C$3:C$1656=A102)*(NHL!G$3:G$1656=B102)*NHL!X$3:X$1656)</f>
        <v>#VALUE!</v>
      </c>
      <c r="G102" s="21">
        <f>SUMPRODUCT((NHL!C$3:C$1656=A102)*(NHL!G$3:G$1656=B102)*NHL!AC$3:AC$1656)</f>
        <v>41</v>
      </c>
      <c r="H102" s="22" t="e">
        <f t="shared" si="3"/>
        <v>#VALUE!</v>
      </c>
      <c r="K102" s="8"/>
    </row>
    <row r="103" spans="1:12" x14ac:dyDescent="0.2">
      <c r="A103" s="8" t="s">
        <v>122</v>
      </c>
      <c r="B103" s="10" t="s">
        <v>92</v>
      </c>
      <c r="C103" s="21">
        <f>SUMPRODUCT((NHL!C$3:C$1656=A103)*(NHL!G$3:G$1656=B103)*NHL!I$3:I$1656)</f>
        <v>48</v>
      </c>
      <c r="D103" s="21">
        <f>SUMPRODUCT((NHL!C$3:C$1656=A103)*(NHL!G$3:G$1656=B103)*NHL!N$3:N$1656)</f>
        <v>50</v>
      </c>
      <c r="E103" s="22">
        <f t="shared" si="2"/>
        <v>0.52083333333333337</v>
      </c>
      <c r="F103" s="21" t="e">
        <f>SUMPRODUCT((NHL!C$3:C$1656=A103)*(NHL!G$3:G$1656=B103)*NHL!X$3:X$1656)</f>
        <v>#VALUE!</v>
      </c>
      <c r="G103" s="21">
        <f>SUMPRODUCT((NHL!C$3:C$1656=A103)*(NHL!G$3:G$1656=B103)*NHL!AC$3:AC$1656)</f>
        <v>54</v>
      </c>
      <c r="H103" s="22" t="e">
        <f t="shared" si="3"/>
        <v>#VALUE!</v>
      </c>
      <c r="K103" s="8"/>
    </row>
    <row r="104" spans="1:12" x14ac:dyDescent="0.2">
      <c r="A104" s="8" t="s">
        <v>122</v>
      </c>
      <c r="B104" s="10" t="s">
        <v>38</v>
      </c>
      <c r="C104" s="21">
        <f>SUMPRODUCT((NHL!C$3:C$1656=A104)*(NHL!G$3:G$1656=B104)*NHL!I$3:I$1656)</f>
        <v>48</v>
      </c>
      <c r="D104" s="21">
        <f>SUMPRODUCT((NHL!C$3:C$1656=A104)*(NHL!G$3:G$1656=B104)*NHL!N$3:N$1656)</f>
        <v>32</v>
      </c>
      <c r="E104" s="22">
        <f t="shared" si="2"/>
        <v>0.33333333333333331</v>
      </c>
      <c r="F104" s="21" t="e">
        <f>SUMPRODUCT((NHL!C$3:C$1656=A104)*(NHL!G$3:G$1656=B104)*NHL!X$3:X$1656)</f>
        <v>#VALUE!</v>
      </c>
      <c r="G104" s="21">
        <f>SUMPRODUCT((NHL!C$3:C$1656=A104)*(NHL!G$3:G$1656=B104)*NHL!AC$3:AC$1656)</f>
        <v>32</v>
      </c>
      <c r="H104" s="22" t="e">
        <f t="shared" si="3"/>
        <v>#VALUE!</v>
      </c>
      <c r="K104" s="8"/>
    </row>
    <row r="105" spans="1:12" x14ac:dyDescent="0.2">
      <c r="A105" s="8" t="s">
        <v>122</v>
      </c>
      <c r="B105" s="10" t="s">
        <v>41</v>
      </c>
      <c r="C105" s="21">
        <f>SUMPRODUCT((NHL!C$3:C$1656=A105)*(NHL!G$3:G$1656=B105)*NHL!I$3:I$1656)</f>
        <v>48</v>
      </c>
      <c r="D105" s="21">
        <f>SUMPRODUCT((NHL!C$3:C$1656=A105)*(NHL!G$3:G$1656=B105)*NHL!N$3:N$1656)</f>
        <v>61</v>
      </c>
      <c r="E105" s="22">
        <f t="shared" si="2"/>
        <v>0.63541666666666663</v>
      </c>
      <c r="F105" s="21" t="e">
        <f>SUMPRODUCT((NHL!C$3:C$1656=A105)*(NHL!G$3:G$1656=B105)*NHL!X$3:X$1656)</f>
        <v>#VALUE!</v>
      </c>
      <c r="G105" s="21">
        <f>SUMPRODUCT((NHL!C$3:C$1656=A105)*(NHL!G$3:G$1656=B105)*NHL!AC$3:AC$1656)</f>
        <v>54</v>
      </c>
      <c r="H105" s="22" t="e">
        <f t="shared" si="3"/>
        <v>#VALUE!</v>
      </c>
      <c r="K105" s="8"/>
    </row>
    <row r="106" spans="1:12" x14ac:dyDescent="0.2">
      <c r="A106" s="8" t="s">
        <v>124</v>
      </c>
      <c r="B106" s="10" t="s">
        <v>68</v>
      </c>
      <c r="C106" s="21">
        <f>SUMPRODUCT((NHL!C$3:C$1656=A106)*(NHL!G$3:G$1656=B106)*NHL!I$3:I$1656)</f>
        <v>48</v>
      </c>
      <c r="D106" s="21">
        <f>SUMPRODUCT((NHL!C$3:C$1656=A106)*(NHL!G$3:G$1656=B106)*NHL!N$3:N$1656)</f>
        <v>58</v>
      </c>
      <c r="E106" s="22">
        <f t="shared" si="2"/>
        <v>0.60416666666666663</v>
      </c>
      <c r="F106" s="21" t="e">
        <f>SUMPRODUCT((NHL!C$3:C$1656=A106)*(NHL!G$3:G$1656=B106)*NHL!X$3:X$1656)</f>
        <v>#VALUE!</v>
      </c>
      <c r="G106" s="21">
        <f>SUMPRODUCT((NHL!C$3:C$1656=A106)*(NHL!G$3:G$1656=B106)*NHL!AC$3:AC$1656)</f>
        <v>41</v>
      </c>
      <c r="H106" s="22" t="e">
        <f t="shared" si="3"/>
        <v>#VALUE!</v>
      </c>
      <c r="K106" s="8"/>
    </row>
    <row r="107" spans="1:12" x14ac:dyDescent="0.2">
      <c r="A107" s="8" t="s">
        <v>124</v>
      </c>
      <c r="B107" s="10" t="s">
        <v>85</v>
      </c>
      <c r="C107" s="21">
        <f>SUMPRODUCT((NHL!C$3:C$1656=A107)*(NHL!G$3:G$1656=B107)*NHL!I$3:I$1656)</f>
        <v>48</v>
      </c>
      <c r="D107" s="21">
        <f>SUMPRODUCT((NHL!C$3:C$1656=A107)*(NHL!G$3:G$1656=B107)*NHL!N$3:N$1656)</f>
        <v>57</v>
      </c>
      <c r="E107" s="22">
        <f t="shared" si="2"/>
        <v>0.59375</v>
      </c>
      <c r="F107" s="21" t="e">
        <f>SUMPRODUCT((NHL!C$3:C$1656=A107)*(NHL!G$3:G$1656=B107)*NHL!X$3:X$1656)</f>
        <v>#VALUE!</v>
      </c>
      <c r="G107" s="21">
        <f>SUMPRODUCT((NHL!C$3:C$1656=A107)*(NHL!G$3:G$1656=B107)*NHL!AC$3:AC$1656)</f>
        <v>51</v>
      </c>
      <c r="H107" s="22" t="e">
        <f t="shared" si="3"/>
        <v>#VALUE!</v>
      </c>
      <c r="K107" s="8"/>
    </row>
    <row r="108" spans="1:12" x14ac:dyDescent="0.2">
      <c r="A108" s="8" t="s">
        <v>124</v>
      </c>
      <c r="B108" s="10" t="s">
        <v>87</v>
      </c>
      <c r="C108" s="21">
        <f>SUMPRODUCT((NHL!C$3:C$1656=A108)*(NHL!G$3:G$1656=B108)*NHL!I$3:I$1656)</f>
        <v>48</v>
      </c>
      <c r="D108" s="21">
        <f>SUMPRODUCT((NHL!C$3:C$1656=A108)*(NHL!G$3:G$1656=B108)*NHL!N$3:N$1656)</f>
        <v>45</v>
      </c>
      <c r="E108" s="22">
        <f t="shared" si="2"/>
        <v>0.46875</v>
      </c>
      <c r="F108" s="21" t="e">
        <f>SUMPRODUCT((NHL!C$3:C$1656=A108)*(NHL!G$3:G$1656=B108)*NHL!X$3:X$1656)</f>
        <v>#VALUE!</v>
      </c>
      <c r="G108" s="21">
        <f>SUMPRODUCT((NHL!C$3:C$1656=A108)*(NHL!G$3:G$1656=B108)*NHL!AC$3:AC$1656)</f>
        <v>58</v>
      </c>
      <c r="H108" s="22" t="e">
        <f t="shared" si="3"/>
        <v>#VALUE!</v>
      </c>
      <c r="K108" s="8"/>
    </row>
    <row r="109" spans="1:12" x14ac:dyDescent="0.2">
      <c r="A109" s="8" t="s">
        <v>124</v>
      </c>
      <c r="B109" s="10" t="s">
        <v>29</v>
      </c>
      <c r="C109" s="21">
        <f>SUMPRODUCT((NHL!C$3:C$1656=A109)*(NHL!G$3:G$1656=B109)*NHL!I$3:I$1656)</f>
        <v>48</v>
      </c>
      <c r="D109" s="21">
        <f>SUMPRODUCT((NHL!C$3:C$1656=A109)*(NHL!G$3:G$1656=B109)*NHL!N$3:N$1656)</f>
        <v>44</v>
      </c>
      <c r="E109" s="22">
        <f t="shared" si="2"/>
        <v>0.45833333333333331</v>
      </c>
      <c r="F109" s="21" t="e">
        <f>SUMPRODUCT((NHL!C$3:C$1656=A109)*(NHL!G$3:G$1656=B109)*NHL!X$3:X$1656)</f>
        <v>#VALUE!</v>
      </c>
      <c r="G109" s="21">
        <f>SUMPRODUCT((NHL!C$3:C$1656=A109)*(NHL!G$3:G$1656=B109)*NHL!AC$3:AC$1656)</f>
        <v>100</v>
      </c>
      <c r="H109" s="22" t="e">
        <f t="shared" si="3"/>
        <v>#VALUE!</v>
      </c>
      <c r="K109" s="8"/>
    </row>
    <row r="110" spans="1:12" x14ac:dyDescent="0.2">
      <c r="A110" s="8" t="s">
        <v>124</v>
      </c>
      <c r="B110" s="10" t="s">
        <v>71</v>
      </c>
      <c r="C110" s="21">
        <f>SUMPRODUCT((NHL!C$3:C$1656=A110)*(NHL!G$3:G$1656=B110)*NHL!I$3:I$1656)</f>
        <v>48</v>
      </c>
      <c r="D110" s="21">
        <f>SUMPRODUCT((NHL!C$3:C$1656=A110)*(NHL!G$3:G$1656=B110)*NHL!N$3:N$1656)</f>
        <v>53</v>
      </c>
      <c r="E110" s="22">
        <f t="shared" si="2"/>
        <v>0.55208333333333337</v>
      </c>
      <c r="F110" s="21" t="e">
        <f>SUMPRODUCT((NHL!C$3:C$1656=A110)*(NHL!G$3:G$1656=B110)*NHL!X$3:X$1656)</f>
        <v>#VALUE!</v>
      </c>
      <c r="G110" s="21">
        <f>SUMPRODUCT((NHL!C$3:C$1656=A110)*(NHL!G$3:G$1656=B110)*NHL!AC$3:AC$1656)</f>
        <v>49</v>
      </c>
      <c r="H110" s="22" t="e">
        <f t="shared" si="3"/>
        <v>#VALUE!</v>
      </c>
      <c r="K110" s="8"/>
    </row>
    <row r="111" spans="1:12" x14ac:dyDescent="0.2">
      <c r="A111" s="8" t="s">
        <v>124</v>
      </c>
      <c r="B111" s="10" t="s">
        <v>77</v>
      </c>
      <c r="C111" s="21">
        <f>SUMPRODUCT((NHL!C$3:C$1656=A111)*(NHL!G$3:G$1656=B111)*NHL!I$3:I$1656)</f>
        <v>48</v>
      </c>
      <c r="D111" s="21">
        <f>SUMPRODUCT((NHL!C$3:C$1656=A111)*(NHL!G$3:G$1656=B111)*NHL!N$3:N$1656)</f>
        <v>33</v>
      </c>
      <c r="E111" s="22">
        <f t="shared" si="2"/>
        <v>0.34375</v>
      </c>
      <c r="F111" s="21" t="e">
        <f>SUMPRODUCT((NHL!C$3:C$1656=A111)*(NHL!G$3:G$1656=B111)*NHL!X$3:X$1656)</f>
        <v>#VALUE!</v>
      </c>
      <c r="G111" s="21">
        <f>SUMPRODUCT((NHL!C$3:C$1656=A111)*(NHL!G$3:G$1656=B111)*NHL!AC$3:AC$1656)</f>
        <v>40</v>
      </c>
      <c r="H111" s="22" t="e">
        <f t="shared" si="3"/>
        <v>#VALUE!</v>
      </c>
      <c r="K111" s="8"/>
    </row>
    <row r="112" spans="1:12" x14ac:dyDescent="0.2">
      <c r="A112" s="8" t="s">
        <v>124</v>
      </c>
      <c r="B112" s="10" t="s">
        <v>92</v>
      </c>
      <c r="C112" s="21">
        <f>SUMPRODUCT((NHL!C$3:C$1656=A112)*(NHL!G$3:G$1656=B112)*NHL!I$3:I$1656)</f>
        <v>48</v>
      </c>
      <c r="D112" s="21">
        <f>SUMPRODUCT((NHL!C$3:C$1656=A112)*(NHL!G$3:G$1656=B112)*NHL!N$3:N$1656)</f>
        <v>50</v>
      </c>
      <c r="E112" s="22">
        <f t="shared" si="2"/>
        <v>0.52083333333333337</v>
      </c>
      <c r="F112" s="21" t="e">
        <f>SUMPRODUCT((NHL!C$3:C$1656=A112)*(NHL!G$3:G$1656=B112)*NHL!X$3:X$1656)</f>
        <v>#VALUE!</v>
      </c>
      <c r="G112" s="21">
        <f>SUMPRODUCT((NHL!C$3:C$1656=A112)*(NHL!G$3:G$1656=B112)*NHL!AC$3:AC$1656)</f>
        <v>50</v>
      </c>
      <c r="H112" s="22" t="e">
        <f t="shared" si="3"/>
        <v>#VALUE!</v>
      </c>
      <c r="K112" s="8"/>
    </row>
    <row r="113" spans="1:11" x14ac:dyDescent="0.2">
      <c r="A113" s="8" t="s">
        <v>124</v>
      </c>
      <c r="B113" s="10" t="s">
        <v>41</v>
      </c>
      <c r="C113" s="21">
        <f>SUMPRODUCT((NHL!C$3:C$1656=A113)*(NHL!G$3:G$1656=B113)*NHL!I$3:I$1656)</f>
        <v>48</v>
      </c>
      <c r="D113" s="21">
        <f>SUMPRODUCT((NHL!C$3:C$1656=A113)*(NHL!G$3:G$1656=B113)*NHL!N$3:N$1656)</f>
        <v>64</v>
      </c>
      <c r="E113" s="22">
        <f t="shared" si="2"/>
        <v>0.66666666666666663</v>
      </c>
      <c r="F113" s="21" t="e">
        <f>SUMPRODUCT((NHL!C$3:C$1656=A113)*(NHL!G$3:G$1656=B113)*NHL!X$3:X$1656)</f>
        <v>#VALUE!</v>
      </c>
      <c r="G113" s="21">
        <f>SUMPRODUCT((NHL!C$3:C$1656=A113)*(NHL!G$3:G$1656=B113)*NHL!AC$3:AC$1656)</f>
        <v>61</v>
      </c>
      <c r="H113" s="22" t="e">
        <f t="shared" si="3"/>
        <v>#VALUE!</v>
      </c>
      <c r="K113" s="8"/>
    </row>
    <row r="114" spans="1:11" x14ac:dyDescent="0.2">
      <c r="A114" s="8" t="s">
        <v>127</v>
      </c>
      <c r="B114" s="10" t="s">
        <v>68</v>
      </c>
      <c r="C114" s="21">
        <f>SUMPRODUCT((NHL!C$3:C$1656=A114)*(NHL!G$3:G$1656=B114)*NHL!I$3:I$1656)</f>
        <v>48</v>
      </c>
      <c r="D114" s="21">
        <f>SUMPRODUCT((NHL!C$3:C$1656=A114)*(NHL!G$3:G$1656=B114)*NHL!N$3:N$1656)</f>
        <v>50</v>
      </c>
      <c r="E114" s="22">
        <f t="shared" si="2"/>
        <v>0.52083333333333337</v>
      </c>
      <c r="F114" s="21" t="e">
        <f>SUMPRODUCT((NHL!C$3:C$1656=A114)*(NHL!G$3:G$1656=B114)*NHL!X$3:X$1656)</f>
        <v>#VALUE!</v>
      </c>
      <c r="G114" s="21">
        <f>SUMPRODUCT((NHL!C$3:C$1656=A114)*(NHL!G$3:G$1656=B114)*NHL!AC$3:AC$1656)</f>
        <v>58</v>
      </c>
      <c r="H114" s="22" t="e">
        <f t="shared" si="3"/>
        <v>#VALUE!</v>
      </c>
      <c r="K114" s="8"/>
    </row>
    <row r="115" spans="1:11" x14ac:dyDescent="0.2">
      <c r="A115" s="8" t="s">
        <v>127</v>
      </c>
      <c r="B115" s="10" t="s">
        <v>85</v>
      </c>
      <c r="C115" s="21">
        <f>SUMPRODUCT((NHL!C$3:C$1656=A115)*(NHL!G$3:G$1656=B115)*NHL!I$3:I$1656)</f>
        <v>48</v>
      </c>
      <c r="D115" s="21">
        <f>SUMPRODUCT((NHL!C$3:C$1656=A115)*(NHL!G$3:G$1656=B115)*NHL!N$3:N$1656)</f>
        <v>50</v>
      </c>
      <c r="E115" s="22">
        <f t="shared" si="2"/>
        <v>0.52083333333333337</v>
      </c>
      <c r="F115" s="21" t="e">
        <f>SUMPRODUCT((NHL!C$3:C$1656=A115)*(NHL!G$3:G$1656=B115)*NHL!X$3:X$1656)</f>
        <v>#VALUE!</v>
      </c>
      <c r="G115" s="21">
        <f>SUMPRODUCT((NHL!C$3:C$1656=A115)*(NHL!G$3:G$1656=B115)*NHL!AC$3:AC$1656)</f>
        <v>57</v>
      </c>
      <c r="H115" s="22" t="e">
        <f t="shared" si="3"/>
        <v>#VALUE!</v>
      </c>
      <c r="K115" s="8"/>
    </row>
    <row r="116" spans="1:11" x14ac:dyDescent="0.2">
      <c r="A116" s="8" t="s">
        <v>127</v>
      </c>
      <c r="B116" s="10" t="s">
        <v>87</v>
      </c>
      <c r="C116" s="21">
        <f>SUMPRODUCT((NHL!C$3:C$1656=A116)*(NHL!G$3:G$1656=B116)*NHL!I$3:I$1656)</f>
        <v>48</v>
      </c>
      <c r="D116" s="21">
        <f>SUMPRODUCT((NHL!C$3:C$1656=A116)*(NHL!G$3:G$1656=B116)*NHL!N$3:N$1656)</f>
        <v>56</v>
      </c>
      <c r="E116" s="22">
        <f t="shared" si="2"/>
        <v>0.58333333333333337</v>
      </c>
      <c r="F116" s="21" t="e">
        <f>SUMPRODUCT((NHL!C$3:C$1656=A116)*(NHL!G$3:G$1656=B116)*NHL!X$3:X$1656)</f>
        <v>#VALUE!</v>
      </c>
      <c r="G116" s="21">
        <f>SUMPRODUCT((NHL!C$3:C$1656=A116)*(NHL!G$3:G$1656=B116)*NHL!AC$3:AC$1656)</f>
        <v>45</v>
      </c>
      <c r="H116" s="22" t="e">
        <f t="shared" si="3"/>
        <v>#VALUE!</v>
      </c>
      <c r="K116" s="8"/>
    </row>
    <row r="117" spans="1:11" x14ac:dyDescent="0.2">
      <c r="A117" s="8" t="s">
        <v>127</v>
      </c>
      <c r="B117" s="10" t="s">
        <v>29</v>
      </c>
      <c r="C117" s="21">
        <f>SUMPRODUCT((NHL!C$3:C$1656=A117)*(NHL!G$3:G$1656=B117)*NHL!I$3:I$1656)</f>
        <v>48</v>
      </c>
      <c r="D117" s="21">
        <f>SUMPRODUCT((NHL!C$3:C$1656=A117)*(NHL!G$3:G$1656=B117)*NHL!N$3:N$1656)</f>
        <v>33</v>
      </c>
      <c r="E117" s="22">
        <f t="shared" si="2"/>
        <v>0.34375</v>
      </c>
      <c r="F117" s="21" t="e">
        <f>SUMPRODUCT((NHL!C$3:C$1656=A117)*(NHL!G$3:G$1656=B117)*NHL!X$3:X$1656)</f>
        <v>#VALUE!</v>
      </c>
      <c r="G117" s="21">
        <f>SUMPRODUCT((NHL!C$3:C$1656=A117)*(NHL!G$3:G$1656=B117)*NHL!AC$3:AC$1656)</f>
        <v>44</v>
      </c>
      <c r="H117" s="22" t="e">
        <f t="shared" si="3"/>
        <v>#VALUE!</v>
      </c>
      <c r="K117" s="8"/>
    </row>
    <row r="118" spans="1:11" x14ac:dyDescent="0.2">
      <c r="A118" s="8" t="s">
        <v>127</v>
      </c>
      <c r="B118" s="10" t="s">
        <v>71</v>
      </c>
      <c r="C118" s="21">
        <f>SUMPRODUCT((NHL!C$3:C$1656=A118)*(NHL!G$3:G$1656=B118)*NHL!I$3:I$1656)</f>
        <v>48</v>
      </c>
      <c r="D118" s="21">
        <f>SUMPRODUCT((NHL!C$3:C$1656=A118)*(NHL!G$3:G$1656=B118)*NHL!N$3:N$1656)</f>
        <v>54</v>
      </c>
      <c r="E118" s="22">
        <f t="shared" si="2"/>
        <v>0.5625</v>
      </c>
      <c r="F118" s="21" t="e">
        <f>SUMPRODUCT((NHL!C$3:C$1656=A118)*(NHL!G$3:G$1656=B118)*NHL!X$3:X$1656)</f>
        <v>#VALUE!</v>
      </c>
      <c r="G118" s="21">
        <f>SUMPRODUCT((NHL!C$3:C$1656=A118)*(NHL!G$3:G$1656=B118)*NHL!AC$3:AC$1656)</f>
        <v>53</v>
      </c>
      <c r="H118" s="22" t="e">
        <f t="shared" si="3"/>
        <v>#VALUE!</v>
      </c>
      <c r="K118" s="8"/>
    </row>
    <row r="119" spans="1:11" x14ac:dyDescent="0.2">
      <c r="A119" s="8" t="s">
        <v>127</v>
      </c>
      <c r="B119" s="10" t="s">
        <v>77</v>
      </c>
      <c r="C119" s="21">
        <f>SUMPRODUCT((NHL!C$3:C$1656=A119)*(NHL!G$3:G$1656=B119)*NHL!I$3:I$1656)</f>
        <v>48</v>
      </c>
      <c r="D119" s="21">
        <f>SUMPRODUCT((NHL!C$3:C$1656=A119)*(NHL!G$3:G$1656=B119)*NHL!N$3:N$1656)</f>
        <v>39</v>
      </c>
      <c r="E119" s="22">
        <f t="shared" si="2"/>
        <v>0.40625</v>
      </c>
      <c r="F119" s="21" t="e">
        <f>SUMPRODUCT((NHL!C$3:C$1656=A119)*(NHL!G$3:G$1656=B119)*NHL!X$3:X$1656)</f>
        <v>#VALUE!</v>
      </c>
      <c r="G119" s="21">
        <f>SUMPRODUCT((NHL!C$3:C$1656=A119)*(NHL!G$3:G$1656=B119)*NHL!AC$3:AC$1656)</f>
        <v>33</v>
      </c>
      <c r="H119" s="22" t="e">
        <f t="shared" si="3"/>
        <v>#VALUE!</v>
      </c>
      <c r="K119" s="8"/>
    </row>
    <row r="120" spans="1:11" x14ac:dyDescent="0.2">
      <c r="A120" s="8" t="s">
        <v>127</v>
      </c>
      <c r="B120" s="10" t="s">
        <v>92</v>
      </c>
      <c r="C120" s="21">
        <f>SUMPRODUCT((NHL!C$3:C$1656=A120)*(NHL!G$3:G$1656=B120)*NHL!I$3:I$1656)</f>
        <v>48</v>
      </c>
      <c r="D120" s="21">
        <f>SUMPRODUCT((NHL!C$3:C$1656=A120)*(NHL!G$3:G$1656=B120)*NHL!N$3:N$1656)</f>
        <v>50</v>
      </c>
      <c r="E120" s="22">
        <f t="shared" si="2"/>
        <v>0.52083333333333337</v>
      </c>
      <c r="F120" s="21" t="e">
        <f>SUMPRODUCT((NHL!C$3:C$1656=A120)*(NHL!G$3:G$1656=B120)*NHL!X$3:X$1656)</f>
        <v>#VALUE!</v>
      </c>
      <c r="G120" s="21">
        <f>SUMPRODUCT((NHL!C$3:C$1656=A120)*(NHL!G$3:G$1656=B120)*NHL!AC$3:AC$1656)</f>
        <v>50</v>
      </c>
      <c r="H120" s="22" t="e">
        <f t="shared" si="3"/>
        <v>#VALUE!</v>
      </c>
      <c r="K120" s="8"/>
    </row>
    <row r="121" spans="1:11" x14ac:dyDescent="0.2">
      <c r="A121" s="8" t="s">
        <v>127</v>
      </c>
      <c r="B121" s="10" t="s">
        <v>41</v>
      </c>
      <c r="C121" s="21">
        <f>SUMPRODUCT((NHL!C$3:C$1656=A121)*(NHL!G$3:G$1656=B121)*NHL!I$3:I$1656)</f>
        <v>48</v>
      </c>
      <c r="D121" s="21">
        <f>SUMPRODUCT((NHL!C$3:C$1656=A121)*(NHL!G$3:G$1656=B121)*NHL!N$3:N$1656)</f>
        <v>52</v>
      </c>
      <c r="E121" s="22">
        <f t="shared" si="2"/>
        <v>0.54166666666666663</v>
      </c>
      <c r="F121" s="21" t="e">
        <f>SUMPRODUCT((NHL!C$3:C$1656=A121)*(NHL!G$3:G$1656=B121)*NHL!X$3:X$1656)</f>
        <v>#VALUE!</v>
      </c>
      <c r="G121" s="21">
        <f>SUMPRODUCT((NHL!C$3:C$1656=A121)*(NHL!G$3:G$1656=B121)*NHL!AC$3:AC$1656)</f>
        <v>64</v>
      </c>
      <c r="H121" s="22" t="e">
        <f t="shared" si="3"/>
        <v>#VALUE!</v>
      </c>
      <c r="K121" s="8"/>
    </row>
    <row r="122" spans="1:11" x14ac:dyDescent="0.2">
      <c r="A122" s="8" t="s">
        <v>130</v>
      </c>
      <c r="B122" s="10" t="s">
        <v>68</v>
      </c>
      <c r="C122" s="21">
        <f>SUMPRODUCT((NHL!C$3:C$1656=A122)*(NHL!G$3:G$1656=B122)*NHL!I$3:I$1656)</f>
        <v>48</v>
      </c>
      <c r="D122" s="21">
        <f>SUMPRODUCT((NHL!C$3:C$1656=A122)*(NHL!G$3:G$1656=B122)*NHL!N$3:N$1656)</f>
        <v>53</v>
      </c>
      <c r="E122" s="22">
        <f t="shared" si="2"/>
        <v>0.55208333333333337</v>
      </c>
      <c r="F122" s="21" t="e">
        <f>SUMPRODUCT((NHL!C$3:C$1656=A122)*(NHL!G$3:G$1656=B122)*NHL!X$3:X$1656)</f>
        <v>#VALUE!</v>
      </c>
      <c r="G122" s="21">
        <f>SUMPRODUCT((NHL!C$3:C$1656=A122)*(NHL!G$3:G$1656=B122)*NHL!AC$3:AC$1656)</f>
        <v>50</v>
      </c>
      <c r="H122" s="22" t="e">
        <f t="shared" si="3"/>
        <v>#VALUE!</v>
      </c>
      <c r="K122" s="8"/>
    </row>
    <row r="123" spans="1:11" x14ac:dyDescent="0.2">
      <c r="A123" s="8" t="s">
        <v>130</v>
      </c>
      <c r="B123" s="10" t="s">
        <v>85</v>
      </c>
      <c r="C123" s="21">
        <f>SUMPRODUCT((NHL!C$3:C$1656=A123)*(NHL!G$3:G$1656=B123)*NHL!I$3:I$1656)</f>
        <v>48</v>
      </c>
      <c r="D123" s="21">
        <f>SUMPRODUCT((NHL!C$3:C$1656=A123)*(NHL!G$3:G$1656=B123)*NHL!N$3:N$1656)</f>
        <v>35</v>
      </c>
      <c r="E123" s="22">
        <f t="shared" si="2"/>
        <v>0.36458333333333331</v>
      </c>
      <c r="F123" s="21" t="e">
        <f>SUMPRODUCT((NHL!C$3:C$1656=A123)*(NHL!G$3:G$1656=B123)*NHL!X$3:X$1656)</f>
        <v>#VALUE!</v>
      </c>
      <c r="G123" s="21">
        <f>SUMPRODUCT((NHL!C$3:C$1656=A123)*(NHL!G$3:G$1656=B123)*NHL!AC$3:AC$1656)</f>
        <v>50</v>
      </c>
      <c r="H123" s="22" t="e">
        <f t="shared" si="3"/>
        <v>#VALUE!</v>
      </c>
      <c r="K123" s="8"/>
    </row>
    <row r="124" spans="1:11" x14ac:dyDescent="0.2">
      <c r="A124" s="8" t="s">
        <v>130</v>
      </c>
      <c r="B124" s="10" t="s">
        <v>87</v>
      </c>
      <c r="C124" s="21">
        <f>SUMPRODUCT((NHL!C$3:C$1656=A124)*(NHL!G$3:G$1656=B124)*NHL!I$3:I$1656)</f>
        <v>48</v>
      </c>
      <c r="D124" s="21">
        <f>SUMPRODUCT((NHL!C$3:C$1656=A124)*(NHL!G$3:G$1656=B124)*NHL!N$3:N$1656)</f>
        <v>59</v>
      </c>
      <c r="E124" s="22">
        <f t="shared" si="2"/>
        <v>0.61458333333333337</v>
      </c>
      <c r="F124" s="21" t="e">
        <f>SUMPRODUCT((NHL!C$3:C$1656=A124)*(NHL!G$3:G$1656=B124)*NHL!X$3:X$1656)</f>
        <v>#VALUE!</v>
      </c>
      <c r="G124" s="21">
        <f>SUMPRODUCT((NHL!C$3:C$1656=A124)*(NHL!G$3:G$1656=B124)*NHL!AC$3:AC$1656)</f>
        <v>56</v>
      </c>
      <c r="H124" s="22" t="e">
        <f t="shared" si="3"/>
        <v>#VALUE!</v>
      </c>
      <c r="K124" s="8"/>
    </row>
    <row r="125" spans="1:11" x14ac:dyDescent="0.2">
      <c r="A125" s="8" t="s">
        <v>130</v>
      </c>
      <c r="B125" s="10" t="s">
        <v>29</v>
      </c>
      <c r="C125" s="21">
        <f>SUMPRODUCT((NHL!C$3:C$1656=A125)*(NHL!G$3:G$1656=B125)*NHL!I$3:I$1656)</f>
        <v>48</v>
      </c>
      <c r="D125" s="21">
        <f>SUMPRODUCT((NHL!C$3:C$1656=A125)*(NHL!G$3:G$1656=B125)*NHL!N$3:N$1656)</f>
        <v>54</v>
      </c>
      <c r="E125" s="22">
        <f t="shared" si="2"/>
        <v>0.5625</v>
      </c>
      <c r="F125" s="21" t="e">
        <f>SUMPRODUCT((NHL!C$3:C$1656=A125)*(NHL!G$3:G$1656=B125)*NHL!X$3:X$1656)</f>
        <v>#VALUE!</v>
      </c>
      <c r="G125" s="21">
        <f>SUMPRODUCT((NHL!C$3:C$1656=A125)*(NHL!G$3:G$1656=B125)*NHL!AC$3:AC$1656)</f>
        <v>33</v>
      </c>
      <c r="H125" s="22" t="e">
        <f t="shared" si="3"/>
        <v>#VALUE!</v>
      </c>
      <c r="K125" s="8"/>
    </row>
    <row r="126" spans="1:11" x14ac:dyDescent="0.2">
      <c r="A126" s="8" t="s">
        <v>130</v>
      </c>
      <c r="B126" s="10" t="s">
        <v>71</v>
      </c>
      <c r="C126" s="21">
        <f>SUMPRODUCT((NHL!C$3:C$1656=A126)*(NHL!G$3:G$1656=B126)*NHL!I$3:I$1656)</f>
        <v>48</v>
      </c>
      <c r="D126" s="21">
        <f>SUMPRODUCT((NHL!C$3:C$1656=A126)*(NHL!G$3:G$1656=B126)*NHL!N$3:N$1656)</f>
        <v>53</v>
      </c>
      <c r="E126" s="22">
        <f t="shared" si="2"/>
        <v>0.55208333333333337</v>
      </c>
      <c r="F126" s="21" t="e">
        <f>SUMPRODUCT((NHL!C$3:C$1656=A126)*(NHL!G$3:G$1656=B126)*NHL!X$3:X$1656)</f>
        <v>#VALUE!</v>
      </c>
      <c r="G126" s="21">
        <f>SUMPRODUCT((NHL!C$3:C$1656=A126)*(NHL!G$3:G$1656=B126)*NHL!AC$3:AC$1656)</f>
        <v>54</v>
      </c>
      <c r="H126" s="22" t="e">
        <f t="shared" si="3"/>
        <v>#VALUE!</v>
      </c>
      <c r="K126" s="8"/>
    </row>
    <row r="127" spans="1:11" x14ac:dyDescent="0.2">
      <c r="A127" s="8" t="s">
        <v>130</v>
      </c>
      <c r="B127" s="10" t="s">
        <v>77</v>
      </c>
      <c r="C127" s="21">
        <f>SUMPRODUCT((NHL!C$3:C$1656=A127)*(NHL!G$3:G$1656=B127)*NHL!I$3:I$1656)</f>
        <v>48</v>
      </c>
      <c r="D127" s="21">
        <f>SUMPRODUCT((NHL!C$3:C$1656=A127)*(NHL!G$3:G$1656=B127)*NHL!N$3:N$1656)</f>
        <v>34</v>
      </c>
      <c r="E127" s="22">
        <f t="shared" si="2"/>
        <v>0.35416666666666669</v>
      </c>
      <c r="F127" s="21" t="e">
        <f>SUMPRODUCT((NHL!C$3:C$1656=A127)*(NHL!G$3:G$1656=B127)*NHL!X$3:X$1656)</f>
        <v>#VALUE!</v>
      </c>
      <c r="G127" s="21">
        <f>SUMPRODUCT((NHL!C$3:C$1656=A127)*(NHL!G$3:G$1656=B127)*NHL!AC$3:AC$1656)</f>
        <v>39</v>
      </c>
      <c r="H127" s="22" t="e">
        <f t="shared" si="3"/>
        <v>#VALUE!</v>
      </c>
      <c r="K127" s="8"/>
    </row>
    <row r="128" spans="1:11" x14ac:dyDescent="0.2">
      <c r="A128" s="8" t="s">
        <v>130</v>
      </c>
      <c r="B128" s="10" t="s">
        <v>92</v>
      </c>
      <c r="C128" s="21">
        <f>SUMPRODUCT((NHL!C$3:C$1656=A128)*(NHL!G$3:G$1656=B128)*NHL!I$3:I$1656)</f>
        <v>48</v>
      </c>
      <c r="D128" s="21">
        <f>SUMPRODUCT((NHL!C$3:C$1656=A128)*(NHL!G$3:G$1656=B128)*NHL!N$3:N$1656)</f>
        <v>47</v>
      </c>
      <c r="E128" s="22">
        <f t="shared" si="2"/>
        <v>0.48958333333333331</v>
      </c>
      <c r="F128" s="21" t="e">
        <f>SUMPRODUCT((NHL!C$3:C$1656=A128)*(NHL!G$3:G$1656=B128)*NHL!X$3:X$1656)</f>
        <v>#VALUE!</v>
      </c>
      <c r="G128" s="21">
        <f>SUMPRODUCT((NHL!C$3:C$1656=A128)*(NHL!G$3:G$1656=B128)*NHL!AC$3:AC$1656)</f>
        <v>50</v>
      </c>
      <c r="H128" s="22" t="e">
        <f t="shared" si="3"/>
        <v>#VALUE!</v>
      </c>
      <c r="K128" s="8"/>
    </row>
    <row r="129" spans="1:11" x14ac:dyDescent="0.2">
      <c r="A129" s="8" t="s">
        <v>130</v>
      </c>
      <c r="B129" s="10" t="s">
        <v>41</v>
      </c>
      <c r="C129" s="21">
        <f>SUMPRODUCT((NHL!C$3:C$1656=A129)*(NHL!G$3:G$1656=B129)*NHL!I$3:I$1656)</f>
        <v>48</v>
      </c>
      <c r="D129" s="21">
        <f>SUMPRODUCT((NHL!C$3:C$1656=A129)*(NHL!G$3:G$1656=B129)*NHL!N$3:N$1656)</f>
        <v>49</v>
      </c>
      <c r="E129" s="22">
        <f t="shared" si="2"/>
        <v>0.51041666666666663</v>
      </c>
      <c r="F129" s="21" t="e">
        <f>SUMPRODUCT((NHL!C$3:C$1656=A129)*(NHL!G$3:G$1656=B129)*NHL!X$3:X$1656)</f>
        <v>#VALUE!</v>
      </c>
      <c r="G129" s="21">
        <f>SUMPRODUCT((NHL!C$3:C$1656=A129)*(NHL!G$3:G$1656=B129)*NHL!AC$3:AC$1656)</f>
        <v>52</v>
      </c>
      <c r="H129" s="22" t="e">
        <f t="shared" si="3"/>
        <v>#VALUE!</v>
      </c>
      <c r="K129" s="8"/>
    </row>
    <row r="130" spans="1:11" x14ac:dyDescent="0.2">
      <c r="A130" s="8" t="s">
        <v>132</v>
      </c>
      <c r="B130" s="10" t="s">
        <v>68</v>
      </c>
      <c r="C130" s="21">
        <f>SUMPRODUCT((NHL!C$3:C$1656=A130)*(NHL!G$3:G$1656=B130)*NHL!I$3:I$1656)</f>
        <v>48</v>
      </c>
      <c r="D130" s="21">
        <f>SUMPRODUCT((NHL!C$3:C$1656=A130)*(NHL!G$3:G$1656=B130)*NHL!N$3:N$1656)</f>
        <v>67</v>
      </c>
      <c r="E130" s="22">
        <f t="shared" ref="E130:E193" si="4">D130/C130/2</f>
        <v>0.69791666666666663</v>
      </c>
      <c r="F130" s="21" t="e">
        <f>SUMPRODUCT((NHL!C$3:C$1656=A130)*(NHL!G$3:G$1656=B130)*NHL!X$3:X$1656)</f>
        <v>#VALUE!</v>
      </c>
      <c r="G130" s="21">
        <f>SUMPRODUCT((NHL!C$3:C$1656=A130)*(NHL!G$3:G$1656=B130)*NHL!AC$3:AC$1656)</f>
        <v>53</v>
      </c>
      <c r="H130" s="22" t="e">
        <f t="shared" ref="H130:H193" si="5">G130/F130/2</f>
        <v>#VALUE!</v>
      </c>
      <c r="K130" s="8"/>
    </row>
    <row r="131" spans="1:11" x14ac:dyDescent="0.2">
      <c r="A131" s="8" t="s">
        <v>132</v>
      </c>
      <c r="B131" s="10" t="s">
        <v>85</v>
      </c>
      <c r="C131" s="21">
        <f>SUMPRODUCT((NHL!C$3:C$1656=A131)*(NHL!G$3:G$1656=B131)*NHL!I$3:I$1656)</f>
        <v>48</v>
      </c>
      <c r="D131" s="21">
        <f>SUMPRODUCT((NHL!C$3:C$1656=A131)*(NHL!G$3:G$1656=B131)*NHL!N$3:N$1656)</f>
        <v>37</v>
      </c>
      <c r="E131" s="22">
        <f t="shared" si="4"/>
        <v>0.38541666666666669</v>
      </c>
      <c r="F131" s="21" t="e">
        <f>SUMPRODUCT((NHL!C$3:C$1656=A131)*(NHL!G$3:G$1656=B131)*NHL!X$3:X$1656)</f>
        <v>#VALUE!</v>
      </c>
      <c r="G131" s="21">
        <f>SUMPRODUCT((NHL!C$3:C$1656=A131)*(NHL!G$3:G$1656=B131)*NHL!AC$3:AC$1656)</f>
        <v>35</v>
      </c>
      <c r="H131" s="22" t="e">
        <f t="shared" si="5"/>
        <v>#VALUE!</v>
      </c>
      <c r="K131" s="8"/>
    </row>
    <row r="132" spans="1:11" x14ac:dyDescent="0.2">
      <c r="A132" s="8" t="s">
        <v>132</v>
      </c>
      <c r="B132" s="10" t="s">
        <v>87</v>
      </c>
      <c r="C132" s="21">
        <f>SUMPRODUCT((NHL!C$3:C$1656=A132)*(NHL!G$3:G$1656=B132)*NHL!I$3:I$1656)</f>
        <v>48</v>
      </c>
      <c r="D132" s="21">
        <f>SUMPRODUCT((NHL!C$3:C$1656=A132)*(NHL!G$3:G$1656=B132)*NHL!N$3:N$1656)</f>
        <v>35</v>
      </c>
      <c r="E132" s="22">
        <f t="shared" si="4"/>
        <v>0.36458333333333331</v>
      </c>
      <c r="F132" s="21" t="e">
        <f>SUMPRODUCT((NHL!C$3:C$1656=A132)*(NHL!G$3:G$1656=B132)*NHL!X$3:X$1656)</f>
        <v>#VALUE!</v>
      </c>
      <c r="G132" s="21">
        <f>SUMPRODUCT((NHL!C$3:C$1656=A132)*(NHL!G$3:G$1656=B132)*NHL!AC$3:AC$1656)</f>
        <v>59</v>
      </c>
      <c r="H132" s="22" t="e">
        <f t="shared" si="5"/>
        <v>#VALUE!</v>
      </c>
      <c r="K132" s="8"/>
    </row>
    <row r="133" spans="1:11" x14ac:dyDescent="0.2">
      <c r="A133" s="8" t="s">
        <v>132</v>
      </c>
      <c r="B133" s="10" t="s">
        <v>29</v>
      </c>
      <c r="C133" s="21">
        <f>SUMPRODUCT((NHL!C$3:C$1656=A133)*(NHL!G$3:G$1656=B133)*NHL!I$3:I$1656)</f>
        <v>48</v>
      </c>
      <c r="D133" s="21">
        <f>SUMPRODUCT((NHL!C$3:C$1656=A133)*(NHL!G$3:G$1656=B133)*NHL!N$3:N$1656)</f>
        <v>49</v>
      </c>
      <c r="E133" s="22">
        <f t="shared" si="4"/>
        <v>0.51041666666666663</v>
      </c>
      <c r="F133" s="21" t="e">
        <f>SUMPRODUCT((NHL!C$3:C$1656=A133)*(NHL!G$3:G$1656=B133)*NHL!X$3:X$1656)</f>
        <v>#VALUE!</v>
      </c>
      <c r="G133" s="21">
        <f>SUMPRODUCT((NHL!C$3:C$1656=A133)*(NHL!G$3:G$1656=B133)*NHL!AC$3:AC$1656)</f>
        <v>54</v>
      </c>
      <c r="H133" s="22" t="e">
        <f t="shared" si="5"/>
        <v>#VALUE!</v>
      </c>
      <c r="K133" s="8"/>
    </row>
    <row r="134" spans="1:11" x14ac:dyDescent="0.2">
      <c r="A134" s="8" t="s">
        <v>132</v>
      </c>
      <c r="B134" s="10" t="s">
        <v>71</v>
      </c>
      <c r="C134" s="21">
        <f>SUMPRODUCT((NHL!C$3:C$1656=A134)*(NHL!G$3:G$1656=B134)*NHL!I$3:I$1656)</f>
        <v>48</v>
      </c>
      <c r="D134" s="21">
        <f>SUMPRODUCT((NHL!C$3:C$1656=A134)*(NHL!G$3:G$1656=B134)*NHL!N$3:N$1656)</f>
        <v>30</v>
      </c>
      <c r="E134" s="22">
        <f t="shared" si="4"/>
        <v>0.3125</v>
      </c>
      <c r="F134" s="21" t="e">
        <f>SUMPRODUCT((NHL!C$3:C$1656=A134)*(NHL!G$3:G$1656=B134)*NHL!X$3:X$1656)</f>
        <v>#VALUE!</v>
      </c>
      <c r="G134" s="21">
        <f>SUMPRODUCT((NHL!C$3:C$1656=A134)*(NHL!G$3:G$1656=B134)*NHL!AC$3:AC$1656)</f>
        <v>106</v>
      </c>
      <c r="H134" s="22" t="e">
        <f t="shared" si="5"/>
        <v>#VALUE!</v>
      </c>
      <c r="K134" s="8"/>
    </row>
    <row r="135" spans="1:11" x14ac:dyDescent="0.2">
      <c r="A135" s="8" t="s">
        <v>132</v>
      </c>
      <c r="B135" s="10" t="s">
        <v>77</v>
      </c>
      <c r="C135" s="21">
        <f>SUMPRODUCT((NHL!C$3:C$1656=A135)*(NHL!G$3:G$1656=B135)*NHL!I$3:I$1656)</f>
        <v>48</v>
      </c>
      <c r="D135" s="21">
        <f>SUMPRODUCT((NHL!C$3:C$1656=A135)*(NHL!G$3:G$1656=B135)*NHL!N$3:N$1656)</f>
        <v>49</v>
      </c>
      <c r="E135" s="22">
        <f t="shared" si="4"/>
        <v>0.51041666666666663</v>
      </c>
      <c r="F135" s="21" t="e">
        <f>SUMPRODUCT((NHL!C$3:C$1656=A135)*(NHL!G$3:G$1656=B135)*NHL!X$3:X$1656)</f>
        <v>#VALUE!</v>
      </c>
      <c r="G135" s="21">
        <f>SUMPRODUCT((NHL!C$3:C$1656=A135)*(NHL!G$3:G$1656=B135)*NHL!AC$3:AC$1656)</f>
        <v>34</v>
      </c>
      <c r="H135" s="22" t="e">
        <f t="shared" si="5"/>
        <v>#VALUE!</v>
      </c>
      <c r="K135" s="8"/>
    </row>
    <row r="136" spans="1:11" x14ac:dyDescent="0.2">
      <c r="A136" s="8" t="s">
        <v>132</v>
      </c>
      <c r="B136" s="10" t="s">
        <v>92</v>
      </c>
      <c r="C136" s="21">
        <f>SUMPRODUCT((NHL!C$3:C$1656=A136)*(NHL!G$3:G$1656=B136)*NHL!I$3:I$1656)</f>
        <v>48</v>
      </c>
      <c r="D136" s="21">
        <f>SUMPRODUCT((NHL!C$3:C$1656=A136)*(NHL!G$3:G$1656=B136)*NHL!N$3:N$1656)</f>
        <v>60</v>
      </c>
      <c r="E136" s="22">
        <f t="shared" si="4"/>
        <v>0.625</v>
      </c>
      <c r="F136" s="21" t="e">
        <f>SUMPRODUCT((NHL!C$3:C$1656=A136)*(NHL!G$3:G$1656=B136)*NHL!X$3:X$1656)</f>
        <v>#VALUE!</v>
      </c>
      <c r="G136" s="21">
        <f>SUMPRODUCT((NHL!C$3:C$1656=A136)*(NHL!G$3:G$1656=B136)*NHL!AC$3:AC$1656)</f>
        <v>47</v>
      </c>
      <c r="H136" s="22" t="e">
        <f t="shared" si="5"/>
        <v>#VALUE!</v>
      </c>
      <c r="K136" s="8"/>
    </row>
    <row r="137" spans="1:11" x14ac:dyDescent="0.2">
      <c r="A137" s="8" t="s">
        <v>132</v>
      </c>
      <c r="B137" s="10" t="s">
        <v>41</v>
      </c>
      <c r="C137" s="21">
        <f>SUMPRODUCT((NHL!C$3:C$1656=A137)*(NHL!G$3:G$1656=B137)*NHL!I$3:I$1656)</f>
        <v>48</v>
      </c>
      <c r="D137" s="21">
        <f>SUMPRODUCT((NHL!C$3:C$1656=A137)*(NHL!G$3:G$1656=B137)*NHL!N$3:N$1656)</f>
        <v>57</v>
      </c>
      <c r="E137" s="22">
        <f t="shared" si="4"/>
        <v>0.59375</v>
      </c>
      <c r="F137" s="21" t="e">
        <f>SUMPRODUCT((NHL!C$3:C$1656=A137)*(NHL!G$3:G$1656=B137)*NHL!X$3:X$1656)</f>
        <v>#VALUE!</v>
      </c>
      <c r="G137" s="21">
        <f>SUMPRODUCT((NHL!C$3:C$1656=A137)*(NHL!G$3:G$1656=B137)*NHL!AC$3:AC$1656)</f>
        <v>49</v>
      </c>
      <c r="H137" s="22" t="e">
        <f t="shared" si="5"/>
        <v>#VALUE!</v>
      </c>
      <c r="K137" s="8"/>
    </row>
    <row r="138" spans="1:11" x14ac:dyDescent="0.2">
      <c r="A138" s="8" t="s">
        <v>135</v>
      </c>
      <c r="B138" s="10" t="s">
        <v>68</v>
      </c>
      <c r="C138" s="21">
        <f>SUMPRODUCT((NHL!C$3:C$1656=A138)*(NHL!G$3:G$1656=B138)*NHL!I$3:I$1656)</f>
        <v>48</v>
      </c>
      <c r="D138" s="21">
        <f>SUMPRODUCT((NHL!C$3:C$1656=A138)*(NHL!G$3:G$1656=B138)*NHL!N$3:N$1656)</f>
        <v>74</v>
      </c>
      <c r="E138" s="22">
        <f t="shared" si="4"/>
        <v>0.77083333333333337</v>
      </c>
      <c r="F138" s="21" t="e">
        <f>SUMPRODUCT((NHL!C$3:C$1656=A138)*(NHL!G$3:G$1656=B138)*NHL!X$3:X$1656)</f>
        <v>#VALUE!</v>
      </c>
      <c r="G138" s="21">
        <f>SUMPRODUCT((NHL!C$3:C$1656=A138)*(NHL!G$3:G$1656=B138)*NHL!AC$3:AC$1656)</f>
        <v>67</v>
      </c>
      <c r="H138" s="22" t="e">
        <f t="shared" si="5"/>
        <v>#VALUE!</v>
      </c>
      <c r="K138" s="8"/>
    </row>
    <row r="139" spans="1:11" x14ac:dyDescent="0.2">
      <c r="A139" s="8" t="s">
        <v>135</v>
      </c>
      <c r="B139" s="10" t="s">
        <v>85</v>
      </c>
      <c r="C139" s="21">
        <f>SUMPRODUCT((NHL!C$3:C$1656=A139)*(NHL!G$3:G$1656=B139)*NHL!I$3:I$1656)</f>
        <v>48</v>
      </c>
      <c r="D139" s="21">
        <f>SUMPRODUCT((NHL!C$3:C$1656=A139)*(NHL!G$3:G$1656=B139)*NHL!N$3:N$1656)</f>
        <v>32</v>
      </c>
      <c r="E139" s="22">
        <f t="shared" si="4"/>
        <v>0.33333333333333331</v>
      </c>
      <c r="F139" s="21" t="e">
        <f>SUMPRODUCT((NHL!C$3:C$1656=A139)*(NHL!G$3:G$1656=B139)*NHL!X$3:X$1656)</f>
        <v>#VALUE!</v>
      </c>
      <c r="G139" s="21">
        <f>SUMPRODUCT((NHL!C$3:C$1656=A139)*(NHL!G$3:G$1656=B139)*NHL!AC$3:AC$1656)</f>
        <v>74</v>
      </c>
      <c r="H139" s="22" t="e">
        <f t="shared" si="5"/>
        <v>#VALUE!</v>
      </c>
      <c r="K139" s="8"/>
    </row>
    <row r="140" spans="1:11" x14ac:dyDescent="0.2">
      <c r="A140" s="8" t="s">
        <v>135</v>
      </c>
      <c r="B140" s="10" t="s">
        <v>87</v>
      </c>
      <c r="C140" s="21">
        <f>SUMPRODUCT((NHL!C$3:C$1656=A140)*(NHL!G$3:G$1656=B140)*NHL!I$3:I$1656)</f>
        <v>48</v>
      </c>
      <c r="D140" s="21">
        <f>SUMPRODUCT((NHL!C$3:C$1656=A140)*(NHL!G$3:G$1656=B140)*NHL!N$3:N$1656)</f>
        <v>42</v>
      </c>
      <c r="E140" s="22">
        <f t="shared" si="4"/>
        <v>0.4375</v>
      </c>
      <c r="F140" s="21" t="e">
        <f>SUMPRODUCT((NHL!C$3:C$1656=A140)*(NHL!G$3:G$1656=B140)*NHL!X$3:X$1656)</f>
        <v>#VALUE!</v>
      </c>
      <c r="G140" s="21">
        <f>SUMPRODUCT((NHL!C$3:C$1656=A140)*(NHL!G$3:G$1656=B140)*NHL!AC$3:AC$1656)</f>
        <v>35</v>
      </c>
      <c r="H140" s="22" t="e">
        <f t="shared" si="5"/>
        <v>#VALUE!</v>
      </c>
      <c r="K140" s="8"/>
    </row>
    <row r="141" spans="1:11" x14ac:dyDescent="0.2">
      <c r="A141" s="8" t="s">
        <v>135</v>
      </c>
      <c r="B141" s="10" t="s">
        <v>29</v>
      </c>
      <c r="C141" s="21">
        <f>SUMPRODUCT((NHL!C$3:C$1656=A141)*(NHL!G$3:G$1656=B141)*NHL!I$3:I$1656)</f>
        <v>48</v>
      </c>
      <c r="D141" s="21">
        <f>SUMPRODUCT((NHL!C$3:C$1656=A141)*(NHL!G$3:G$1656=B141)*NHL!N$3:N$1656)</f>
        <v>39</v>
      </c>
      <c r="E141" s="22">
        <f t="shared" si="4"/>
        <v>0.40625</v>
      </c>
      <c r="F141" s="21" t="e">
        <f>SUMPRODUCT((NHL!C$3:C$1656=A141)*(NHL!G$3:G$1656=B141)*NHL!X$3:X$1656)</f>
        <v>#VALUE!</v>
      </c>
      <c r="G141" s="21">
        <f>SUMPRODUCT((NHL!C$3:C$1656=A141)*(NHL!G$3:G$1656=B141)*NHL!AC$3:AC$1656)</f>
        <v>98</v>
      </c>
      <c r="H141" s="22" t="e">
        <f t="shared" si="5"/>
        <v>#VALUE!</v>
      </c>
      <c r="K141" s="8"/>
    </row>
    <row r="142" spans="1:11" x14ac:dyDescent="0.2">
      <c r="A142" s="8" t="s">
        <v>135</v>
      </c>
      <c r="B142" s="10" t="s">
        <v>77</v>
      </c>
      <c r="C142" s="21">
        <f>SUMPRODUCT((NHL!C$3:C$1656=A142)*(NHL!G$3:G$1656=B142)*NHL!I$3:I$1656)</f>
        <v>48</v>
      </c>
      <c r="D142" s="21">
        <f>SUMPRODUCT((NHL!C$3:C$1656=A142)*(NHL!G$3:G$1656=B142)*NHL!N$3:N$1656)</f>
        <v>44</v>
      </c>
      <c r="E142" s="22">
        <f t="shared" si="4"/>
        <v>0.45833333333333331</v>
      </c>
      <c r="F142" s="21" t="e">
        <f>SUMPRODUCT((NHL!C$3:C$1656=A142)*(NHL!G$3:G$1656=B142)*NHL!X$3:X$1656)</f>
        <v>#VALUE!</v>
      </c>
      <c r="G142" s="21">
        <f>SUMPRODUCT((NHL!C$3:C$1656=A142)*(NHL!G$3:G$1656=B142)*NHL!AC$3:AC$1656)</f>
        <v>49</v>
      </c>
      <c r="H142" s="22" t="e">
        <f t="shared" si="5"/>
        <v>#VALUE!</v>
      </c>
      <c r="K142" s="8"/>
    </row>
    <row r="143" spans="1:11" x14ac:dyDescent="0.2">
      <c r="A143" s="8" t="s">
        <v>135</v>
      </c>
      <c r="B143" s="10" t="s">
        <v>92</v>
      </c>
      <c r="C143" s="21">
        <f>SUMPRODUCT((NHL!C$3:C$1656=A143)*(NHL!G$3:G$1656=B143)*NHL!I$3:I$1656)</f>
        <v>48</v>
      </c>
      <c r="D143" s="21">
        <f>SUMPRODUCT((NHL!C$3:C$1656=A143)*(NHL!G$3:G$1656=B143)*NHL!N$3:N$1656)</f>
        <v>58</v>
      </c>
      <c r="E143" s="22">
        <f t="shared" si="4"/>
        <v>0.60416666666666663</v>
      </c>
      <c r="F143" s="21" t="e">
        <f>SUMPRODUCT((NHL!C$3:C$1656=A143)*(NHL!G$3:G$1656=B143)*NHL!X$3:X$1656)</f>
        <v>#VALUE!</v>
      </c>
      <c r="G143" s="21">
        <f>SUMPRODUCT((NHL!C$3:C$1656=A143)*(NHL!G$3:G$1656=B143)*NHL!AC$3:AC$1656)</f>
        <v>60</v>
      </c>
      <c r="H143" s="22" t="e">
        <f t="shared" si="5"/>
        <v>#VALUE!</v>
      </c>
      <c r="K143" s="8"/>
    </row>
    <row r="144" spans="1:11" x14ac:dyDescent="0.2">
      <c r="A144" s="8" t="s">
        <v>135</v>
      </c>
      <c r="B144" s="10" t="s">
        <v>41</v>
      </c>
      <c r="C144" s="21">
        <f>SUMPRODUCT((NHL!C$3:C$1656=A144)*(NHL!G$3:G$1656=B144)*NHL!I$3:I$1656)</f>
        <v>48</v>
      </c>
      <c r="D144" s="21">
        <f>SUMPRODUCT((NHL!C$3:C$1656=A144)*(NHL!G$3:G$1656=B144)*NHL!N$3:N$1656)</f>
        <v>47</v>
      </c>
      <c r="E144" s="22">
        <f t="shared" si="4"/>
        <v>0.48958333333333331</v>
      </c>
      <c r="F144" s="21" t="e">
        <f>SUMPRODUCT((NHL!C$3:C$1656=A144)*(NHL!G$3:G$1656=B144)*NHL!X$3:X$1656)</f>
        <v>#VALUE!</v>
      </c>
      <c r="G144" s="21">
        <f>SUMPRODUCT((NHL!C$3:C$1656=A144)*(NHL!G$3:G$1656=B144)*NHL!AC$3:AC$1656)</f>
        <v>57</v>
      </c>
      <c r="H144" s="22" t="e">
        <f t="shared" si="5"/>
        <v>#VALUE!</v>
      </c>
      <c r="K144" s="8"/>
    </row>
    <row r="145" spans="1:11" x14ac:dyDescent="0.2">
      <c r="A145" s="8" t="s">
        <v>139</v>
      </c>
      <c r="B145" s="10" t="s">
        <v>68</v>
      </c>
      <c r="C145" s="21">
        <f>SUMPRODUCT((NHL!C$3:C$1656=A145)*(NHL!G$3:G$1656=B145)*NHL!I$3:I$1656)</f>
        <v>48</v>
      </c>
      <c r="D145" s="21">
        <f>SUMPRODUCT((NHL!C$3:C$1656=A145)*(NHL!G$3:G$1656=B145)*NHL!N$3:N$1656)</f>
        <v>67</v>
      </c>
      <c r="E145" s="22">
        <f t="shared" si="4"/>
        <v>0.69791666666666663</v>
      </c>
      <c r="F145" s="21" t="e">
        <f>SUMPRODUCT((NHL!C$3:C$1656=A145)*(NHL!G$3:G$1656=B145)*NHL!X$3:X$1656)</f>
        <v>#VALUE!</v>
      </c>
      <c r="G145" s="21">
        <f>SUMPRODUCT((NHL!C$3:C$1656=A145)*(NHL!G$3:G$1656=B145)*NHL!AC$3:AC$1656)</f>
        <v>74</v>
      </c>
      <c r="H145" s="22" t="e">
        <f t="shared" si="5"/>
        <v>#VALUE!</v>
      </c>
      <c r="K145" s="8"/>
    </row>
    <row r="146" spans="1:11" x14ac:dyDescent="0.2">
      <c r="A146" s="8" t="s">
        <v>139</v>
      </c>
      <c r="B146" s="10" t="s">
        <v>85</v>
      </c>
      <c r="C146" s="21">
        <f>SUMPRODUCT((NHL!C$3:C$1656=A146)*(NHL!G$3:G$1656=B146)*NHL!I$3:I$1656)</f>
        <v>48</v>
      </c>
      <c r="D146" s="21">
        <f>SUMPRODUCT((NHL!C$3:C$1656=A146)*(NHL!G$3:G$1656=B146)*NHL!N$3:N$1656)</f>
        <v>52</v>
      </c>
      <c r="E146" s="22">
        <f t="shared" si="4"/>
        <v>0.54166666666666663</v>
      </c>
      <c r="F146" s="21" t="e">
        <f>SUMPRODUCT((NHL!C$3:C$1656=A146)*(NHL!G$3:G$1656=B146)*NHL!X$3:X$1656)</f>
        <v>#VALUE!</v>
      </c>
      <c r="G146" s="21">
        <f>SUMPRODUCT((NHL!C$3:C$1656=A146)*(NHL!G$3:G$1656=B146)*NHL!AC$3:AC$1656)</f>
        <v>32</v>
      </c>
      <c r="H146" s="22" t="e">
        <f t="shared" si="5"/>
        <v>#VALUE!</v>
      </c>
      <c r="K146" s="8"/>
    </row>
    <row r="147" spans="1:11" x14ac:dyDescent="0.2">
      <c r="A147" s="8" t="s">
        <v>139</v>
      </c>
      <c r="B147" s="10" t="s">
        <v>87</v>
      </c>
      <c r="C147" s="21">
        <f>SUMPRODUCT((NHL!C$3:C$1656=A147)*(NHL!G$3:G$1656=B147)*NHL!I$3:I$1656)</f>
        <v>48</v>
      </c>
      <c r="D147" s="21">
        <f>SUMPRODUCT((NHL!C$3:C$1656=A147)*(NHL!G$3:G$1656=B147)*NHL!N$3:N$1656)</f>
        <v>38</v>
      </c>
      <c r="E147" s="22">
        <f t="shared" si="4"/>
        <v>0.39583333333333331</v>
      </c>
      <c r="F147" s="21" t="e">
        <f>SUMPRODUCT((NHL!C$3:C$1656=A147)*(NHL!G$3:G$1656=B147)*NHL!X$3:X$1656)</f>
        <v>#VALUE!</v>
      </c>
      <c r="G147" s="21">
        <f>SUMPRODUCT((NHL!C$3:C$1656=A147)*(NHL!G$3:G$1656=B147)*NHL!AC$3:AC$1656)</f>
        <v>42</v>
      </c>
      <c r="H147" s="22" t="e">
        <f t="shared" si="5"/>
        <v>#VALUE!</v>
      </c>
      <c r="K147" s="8"/>
    </row>
    <row r="148" spans="1:11" x14ac:dyDescent="0.2">
      <c r="A148" s="8" t="s">
        <v>139</v>
      </c>
      <c r="B148" s="10" t="s">
        <v>29</v>
      </c>
      <c r="C148" s="21">
        <f>SUMPRODUCT((NHL!C$3:C$1656=A148)*(NHL!G$3:G$1656=B148)*NHL!I$3:I$1656)</f>
        <v>48</v>
      </c>
      <c r="D148" s="21">
        <f>SUMPRODUCT((NHL!C$3:C$1656=A148)*(NHL!G$3:G$1656=B148)*NHL!N$3:N$1656)</f>
        <v>25</v>
      </c>
      <c r="E148" s="22">
        <f t="shared" si="4"/>
        <v>0.26041666666666669</v>
      </c>
      <c r="F148" s="21" t="e">
        <f>SUMPRODUCT((NHL!C$3:C$1656=A148)*(NHL!G$3:G$1656=B148)*NHL!X$3:X$1656)</f>
        <v>#VALUE!</v>
      </c>
      <c r="G148" s="21">
        <f>SUMPRODUCT((NHL!C$3:C$1656=A148)*(NHL!G$3:G$1656=B148)*NHL!AC$3:AC$1656)</f>
        <v>39</v>
      </c>
      <c r="H148" s="22" t="e">
        <f t="shared" si="5"/>
        <v>#VALUE!</v>
      </c>
      <c r="K148" s="8"/>
    </row>
    <row r="149" spans="1:11" x14ac:dyDescent="0.2">
      <c r="A149" s="8" t="s">
        <v>139</v>
      </c>
      <c r="B149" s="10" t="s">
        <v>77</v>
      </c>
      <c r="C149" s="21">
        <f>SUMPRODUCT((NHL!C$3:C$1656=A149)*(NHL!G$3:G$1656=B149)*NHL!I$3:I$1656)</f>
        <v>48</v>
      </c>
      <c r="D149" s="21">
        <f>SUMPRODUCT((NHL!C$3:C$1656=A149)*(NHL!G$3:G$1656=B149)*NHL!N$3:N$1656)</f>
        <v>34</v>
      </c>
      <c r="E149" s="22">
        <f t="shared" si="4"/>
        <v>0.35416666666666669</v>
      </c>
      <c r="F149" s="21" t="e">
        <f>SUMPRODUCT((NHL!C$3:C$1656=A149)*(NHL!G$3:G$1656=B149)*NHL!X$3:X$1656)</f>
        <v>#VALUE!</v>
      </c>
      <c r="G149" s="21">
        <f>SUMPRODUCT((NHL!C$3:C$1656=A149)*(NHL!G$3:G$1656=B149)*NHL!AC$3:AC$1656)</f>
        <v>44</v>
      </c>
      <c r="H149" s="22" t="e">
        <f t="shared" si="5"/>
        <v>#VALUE!</v>
      </c>
      <c r="K149" s="8"/>
    </row>
    <row r="150" spans="1:11" x14ac:dyDescent="0.2">
      <c r="A150" s="8" t="s">
        <v>139</v>
      </c>
      <c r="B150" s="10" t="s">
        <v>92</v>
      </c>
      <c r="C150" s="21">
        <f>SUMPRODUCT((NHL!C$3:C$1656=A150)*(NHL!G$3:G$1656=B150)*NHL!I$3:I$1656)</f>
        <v>48</v>
      </c>
      <c r="D150" s="21">
        <f>SUMPRODUCT((NHL!C$3:C$1656=A150)*(NHL!G$3:G$1656=B150)*NHL!N$3:N$1656)</f>
        <v>64</v>
      </c>
      <c r="E150" s="22">
        <f t="shared" si="4"/>
        <v>0.66666666666666663</v>
      </c>
      <c r="F150" s="21" t="e">
        <f>SUMPRODUCT((NHL!C$3:C$1656=A150)*(NHL!G$3:G$1656=B150)*NHL!X$3:X$1656)</f>
        <v>#VALUE!</v>
      </c>
      <c r="G150" s="21">
        <f>SUMPRODUCT((NHL!C$3:C$1656=A150)*(NHL!G$3:G$1656=B150)*NHL!AC$3:AC$1656)</f>
        <v>58</v>
      </c>
      <c r="H150" s="22" t="e">
        <f t="shared" si="5"/>
        <v>#VALUE!</v>
      </c>
      <c r="K150" s="8"/>
    </row>
    <row r="151" spans="1:11" x14ac:dyDescent="0.2">
      <c r="A151" s="8" t="s">
        <v>139</v>
      </c>
      <c r="B151" s="10" t="s">
        <v>41</v>
      </c>
      <c r="C151" s="21">
        <f>SUMPRODUCT((NHL!C$3:C$1656=A151)*(NHL!G$3:G$1656=B151)*NHL!I$3:I$1656)</f>
        <v>48</v>
      </c>
      <c r="D151" s="21">
        <f>SUMPRODUCT((NHL!C$3:C$1656=A151)*(NHL!G$3:G$1656=B151)*NHL!N$3:N$1656)</f>
        <v>56</v>
      </c>
      <c r="E151" s="22">
        <f t="shared" si="4"/>
        <v>0.58333333333333337</v>
      </c>
      <c r="F151" s="21" t="e">
        <f>SUMPRODUCT((NHL!C$3:C$1656=A151)*(NHL!G$3:G$1656=B151)*NHL!X$3:X$1656)</f>
        <v>#VALUE!</v>
      </c>
      <c r="G151" s="21">
        <f>SUMPRODUCT((NHL!C$3:C$1656=A151)*(NHL!G$3:G$1656=B151)*NHL!AC$3:AC$1656)</f>
        <v>47</v>
      </c>
      <c r="H151" s="22" t="e">
        <f t="shared" si="5"/>
        <v>#VALUE!</v>
      </c>
      <c r="K151" s="8"/>
    </row>
    <row r="152" spans="1:11" x14ac:dyDescent="0.2">
      <c r="A152" s="8" t="s">
        <v>142</v>
      </c>
      <c r="B152" s="10" t="s">
        <v>68</v>
      </c>
      <c r="C152" s="21">
        <f>SUMPRODUCT((NHL!C$3:C$1656=A152)*(NHL!G$3:G$1656=B152)*NHL!I$3:I$1656)</f>
        <v>48</v>
      </c>
      <c r="D152" s="21">
        <f>SUMPRODUCT((NHL!C$3:C$1656=A152)*(NHL!G$3:G$1656=B152)*NHL!N$3:N$1656)</f>
        <v>67</v>
      </c>
      <c r="E152" s="22">
        <f t="shared" si="4"/>
        <v>0.69791666666666663</v>
      </c>
      <c r="F152" s="21" t="e">
        <f>SUMPRODUCT((NHL!C$3:C$1656=A152)*(NHL!G$3:G$1656=B152)*NHL!X$3:X$1656)</f>
        <v>#VALUE!</v>
      </c>
      <c r="G152" s="21">
        <f>SUMPRODUCT((NHL!C$3:C$1656=A152)*(NHL!G$3:G$1656=B152)*NHL!AC$3:AC$1656)</f>
        <v>67</v>
      </c>
      <c r="H152" s="22" t="e">
        <f t="shared" si="5"/>
        <v>#VALUE!</v>
      </c>
      <c r="K152" s="8"/>
    </row>
    <row r="153" spans="1:11" x14ac:dyDescent="0.2">
      <c r="A153" s="8" t="s">
        <v>142</v>
      </c>
      <c r="B153" s="10" t="s">
        <v>85</v>
      </c>
      <c r="C153" s="21">
        <f>SUMPRODUCT((NHL!C$3:C$1656=A153)*(NHL!G$3:G$1656=B153)*NHL!I$3:I$1656)</f>
        <v>48</v>
      </c>
      <c r="D153" s="21">
        <f>SUMPRODUCT((NHL!C$3:C$1656=A153)*(NHL!G$3:G$1656=B153)*NHL!N$3:N$1656)</f>
        <v>39</v>
      </c>
      <c r="E153" s="22">
        <f t="shared" si="4"/>
        <v>0.40625</v>
      </c>
      <c r="F153" s="21" t="e">
        <f>SUMPRODUCT((NHL!C$3:C$1656=A153)*(NHL!G$3:G$1656=B153)*NHL!X$3:X$1656)</f>
        <v>#VALUE!</v>
      </c>
      <c r="G153" s="21">
        <f>SUMPRODUCT((NHL!C$3:C$1656=A153)*(NHL!G$3:G$1656=B153)*NHL!AC$3:AC$1656)</f>
        <v>52</v>
      </c>
      <c r="H153" s="22" t="e">
        <f t="shared" si="5"/>
        <v>#VALUE!</v>
      </c>
      <c r="K153" s="8"/>
    </row>
    <row r="154" spans="1:11" x14ac:dyDescent="0.2">
      <c r="A154" s="8" t="s">
        <v>142</v>
      </c>
      <c r="B154" s="10" t="s">
        <v>87</v>
      </c>
      <c r="C154" s="21">
        <f>SUMPRODUCT((NHL!C$3:C$1656=A154)*(NHL!G$3:G$1656=B154)*NHL!I$3:I$1656)</f>
        <v>48</v>
      </c>
      <c r="D154" s="21">
        <f>SUMPRODUCT((NHL!C$3:C$1656=A154)*(NHL!G$3:G$1656=B154)*NHL!N$3:N$1656)</f>
        <v>53</v>
      </c>
      <c r="E154" s="22">
        <f t="shared" si="4"/>
        <v>0.55208333333333337</v>
      </c>
      <c r="F154" s="21" t="e">
        <f>SUMPRODUCT((NHL!C$3:C$1656=A154)*(NHL!G$3:G$1656=B154)*NHL!X$3:X$1656)</f>
        <v>#VALUE!</v>
      </c>
      <c r="G154" s="21">
        <f>SUMPRODUCT((NHL!C$3:C$1656=A154)*(NHL!G$3:G$1656=B154)*NHL!AC$3:AC$1656)</f>
        <v>38</v>
      </c>
      <c r="H154" s="22" t="e">
        <f t="shared" si="5"/>
        <v>#VALUE!</v>
      </c>
      <c r="K154" s="8"/>
    </row>
    <row r="155" spans="1:11" x14ac:dyDescent="0.2">
      <c r="A155" s="8" t="s">
        <v>142</v>
      </c>
      <c r="B155" s="10" t="s">
        <v>29</v>
      </c>
      <c r="C155" s="21">
        <f>SUMPRODUCT((NHL!C$3:C$1656=A155)*(NHL!G$3:G$1656=B155)*NHL!I$3:I$1656)</f>
        <v>48</v>
      </c>
      <c r="D155" s="21">
        <f>SUMPRODUCT((NHL!C$3:C$1656=A155)*(NHL!G$3:G$1656=B155)*NHL!N$3:N$1656)</f>
        <v>38</v>
      </c>
      <c r="E155" s="22">
        <f t="shared" si="4"/>
        <v>0.39583333333333331</v>
      </c>
      <c r="F155" s="21" t="e">
        <f>SUMPRODUCT((NHL!C$3:C$1656=A155)*(NHL!G$3:G$1656=B155)*NHL!X$3:X$1656)</f>
        <v>#VALUE!</v>
      </c>
      <c r="G155" s="21">
        <f>SUMPRODUCT((NHL!C$3:C$1656=A155)*(NHL!G$3:G$1656=B155)*NHL!AC$3:AC$1656)</f>
        <v>25</v>
      </c>
      <c r="H155" s="22" t="e">
        <f t="shared" si="5"/>
        <v>#VALUE!</v>
      </c>
      <c r="K155" s="8"/>
    </row>
    <row r="156" spans="1:11" x14ac:dyDescent="0.2">
      <c r="A156" s="8" t="s">
        <v>142</v>
      </c>
      <c r="B156" s="10" t="s">
        <v>77</v>
      </c>
      <c r="C156" s="21">
        <f>SUMPRODUCT((NHL!C$3:C$1656=A156)*(NHL!G$3:G$1656=B156)*NHL!I$3:I$1656)</f>
        <v>48</v>
      </c>
      <c r="D156" s="21">
        <f>SUMPRODUCT((NHL!C$3:C$1656=A156)*(NHL!G$3:G$1656=B156)*NHL!N$3:N$1656)</f>
        <v>27</v>
      </c>
      <c r="E156" s="22">
        <f t="shared" si="4"/>
        <v>0.28125</v>
      </c>
      <c r="F156" s="21" t="e">
        <f>SUMPRODUCT((NHL!C$3:C$1656=A156)*(NHL!G$3:G$1656=B156)*NHL!X$3:X$1656)</f>
        <v>#VALUE!</v>
      </c>
      <c r="G156" s="21">
        <f>SUMPRODUCT((NHL!C$3:C$1656=A156)*(NHL!G$3:G$1656=B156)*NHL!AC$3:AC$1656)</f>
        <v>34</v>
      </c>
      <c r="H156" s="22" t="e">
        <f t="shared" si="5"/>
        <v>#VALUE!</v>
      </c>
      <c r="K156" s="8"/>
    </row>
    <row r="157" spans="1:11" x14ac:dyDescent="0.2">
      <c r="A157" s="8" t="s">
        <v>142</v>
      </c>
      <c r="B157" s="10" t="s">
        <v>92</v>
      </c>
      <c r="C157" s="21">
        <f>SUMPRODUCT((NHL!C$3:C$1656=A157)*(NHL!G$3:G$1656=B157)*NHL!I$3:I$1656)</f>
        <v>48</v>
      </c>
      <c r="D157" s="21">
        <f>SUMPRODUCT((NHL!C$3:C$1656=A157)*(NHL!G$3:G$1656=B157)*NHL!N$3:N$1656)</f>
        <v>50</v>
      </c>
      <c r="E157" s="22">
        <f t="shared" si="4"/>
        <v>0.52083333333333337</v>
      </c>
      <c r="F157" s="21" t="e">
        <f>SUMPRODUCT((NHL!C$3:C$1656=A157)*(NHL!G$3:G$1656=B157)*NHL!X$3:X$1656)</f>
        <v>#VALUE!</v>
      </c>
      <c r="G157" s="21">
        <f>SUMPRODUCT((NHL!C$3:C$1656=A157)*(NHL!G$3:G$1656=B157)*NHL!AC$3:AC$1656)</f>
        <v>64</v>
      </c>
      <c r="H157" s="22" t="e">
        <f t="shared" si="5"/>
        <v>#VALUE!</v>
      </c>
      <c r="K157" s="8"/>
    </row>
    <row r="158" spans="1:11" x14ac:dyDescent="0.2">
      <c r="A158" s="8" t="s">
        <v>142</v>
      </c>
      <c r="B158" s="10" t="s">
        <v>41</v>
      </c>
      <c r="C158" s="21">
        <f>SUMPRODUCT((NHL!C$3:C$1656=A158)*(NHL!G$3:G$1656=B158)*NHL!I$3:I$1656)</f>
        <v>48</v>
      </c>
      <c r="D158" s="21">
        <f>SUMPRODUCT((NHL!C$3:C$1656=A158)*(NHL!G$3:G$1656=B158)*NHL!N$3:N$1656)</f>
        <v>62</v>
      </c>
      <c r="E158" s="22">
        <f t="shared" si="4"/>
        <v>0.64583333333333337</v>
      </c>
      <c r="F158" s="21" t="e">
        <f>SUMPRODUCT((NHL!C$3:C$1656=A158)*(NHL!G$3:G$1656=B158)*NHL!X$3:X$1656)</f>
        <v>#VALUE!</v>
      </c>
      <c r="G158" s="21">
        <f>SUMPRODUCT((NHL!C$3:C$1656=A158)*(NHL!G$3:G$1656=B158)*NHL!AC$3:AC$1656)</f>
        <v>56</v>
      </c>
      <c r="H158" s="22" t="e">
        <f t="shared" si="5"/>
        <v>#VALUE!</v>
      </c>
      <c r="K158" s="8"/>
    </row>
    <row r="159" spans="1:11" x14ac:dyDescent="0.2">
      <c r="A159" s="8" t="s">
        <v>145</v>
      </c>
      <c r="B159" s="10" t="s">
        <v>68</v>
      </c>
      <c r="C159" s="21">
        <f>SUMPRODUCT((NHL!C$3:C$1656=A159)*(NHL!G$3:G$1656=B159)*NHL!I$3:I$1656)</f>
        <v>48</v>
      </c>
      <c r="D159" s="21">
        <f>SUMPRODUCT((NHL!C$3:C$1656=A159)*(NHL!G$3:G$1656=B159)*NHL!N$3:N$1656)</f>
        <v>56</v>
      </c>
      <c r="E159" s="22">
        <f t="shared" si="4"/>
        <v>0.58333333333333337</v>
      </c>
      <c r="F159" s="21" t="e">
        <f>SUMPRODUCT((NHL!C$3:C$1656=A159)*(NHL!G$3:G$1656=B159)*NHL!X$3:X$1656)</f>
        <v>#VALUE!</v>
      </c>
      <c r="G159" s="21">
        <f>SUMPRODUCT((NHL!C$3:C$1656=A159)*(NHL!G$3:G$1656=B159)*NHL!AC$3:AC$1656)</f>
        <v>67</v>
      </c>
      <c r="H159" s="22" t="e">
        <f t="shared" si="5"/>
        <v>#VALUE!</v>
      </c>
      <c r="K159" s="8"/>
    </row>
    <row r="160" spans="1:11" x14ac:dyDescent="0.2">
      <c r="A160" s="8" t="s">
        <v>145</v>
      </c>
      <c r="B160" s="10" t="s">
        <v>146</v>
      </c>
      <c r="C160" s="21">
        <f>SUMPRODUCT((NHL!C$3:C$1656=A160)*(NHL!G$3:G$1656=B160)*NHL!I$3:I$1656)</f>
        <v>48</v>
      </c>
      <c r="D160" s="21">
        <f>SUMPRODUCT((NHL!C$3:C$1656=A160)*(NHL!G$3:G$1656=B160)*NHL!N$3:N$1656)</f>
        <v>35</v>
      </c>
      <c r="E160" s="22">
        <f t="shared" si="4"/>
        <v>0.36458333333333331</v>
      </c>
      <c r="F160" s="21" t="e">
        <f>SUMPRODUCT((NHL!C$3:C$1656=A160)*(NHL!G$3:G$1656=B160)*NHL!X$3:X$1656)</f>
        <v>#VALUE!</v>
      </c>
      <c r="G160" s="21">
        <f>SUMPRODUCT((NHL!C$3:C$1656=A160)*(NHL!G$3:G$1656=B160)*NHL!AC$3:AC$1656)</f>
        <v>27</v>
      </c>
      <c r="H160" s="22" t="e">
        <f t="shared" si="5"/>
        <v>#VALUE!</v>
      </c>
      <c r="K160" s="8"/>
    </row>
    <row r="161" spans="1:11" x14ac:dyDescent="0.2">
      <c r="A161" s="8" t="s">
        <v>145</v>
      </c>
      <c r="B161" s="10" t="s">
        <v>85</v>
      </c>
      <c r="C161" s="21">
        <f>SUMPRODUCT((NHL!C$3:C$1656=A161)*(NHL!G$3:G$1656=B161)*NHL!I$3:I$1656)</f>
        <v>48</v>
      </c>
      <c r="D161" s="21">
        <f>SUMPRODUCT((NHL!C$3:C$1656=A161)*(NHL!G$3:G$1656=B161)*NHL!N$3:N$1656)</f>
        <v>47</v>
      </c>
      <c r="E161" s="22">
        <f t="shared" si="4"/>
        <v>0.48958333333333331</v>
      </c>
      <c r="F161" s="21" t="e">
        <f>SUMPRODUCT((NHL!C$3:C$1656=A161)*(NHL!G$3:G$1656=B161)*NHL!X$3:X$1656)</f>
        <v>#VALUE!</v>
      </c>
      <c r="G161" s="21">
        <f>SUMPRODUCT((NHL!C$3:C$1656=A161)*(NHL!G$3:G$1656=B161)*NHL!AC$3:AC$1656)</f>
        <v>39</v>
      </c>
      <c r="H161" s="22" t="e">
        <f t="shared" si="5"/>
        <v>#VALUE!</v>
      </c>
      <c r="K161" s="8"/>
    </row>
    <row r="162" spans="1:11" x14ac:dyDescent="0.2">
      <c r="A162" s="8" t="s">
        <v>145</v>
      </c>
      <c r="B162" s="10" t="s">
        <v>87</v>
      </c>
      <c r="C162" s="21">
        <f>SUMPRODUCT((NHL!C$3:C$1656=A162)*(NHL!G$3:G$1656=B162)*NHL!I$3:I$1656)</f>
        <v>48</v>
      </c>
      <c r="D162" s="21">
        <f>SUMPRODUCT((NHL!C$3:C$1656=A162)*(NHL!G$3:G$1656=B162)*NHL!N$3:N$1656)</f>
        <v>42</v>
      </c>
      <c r="E162" s="22">
        <f t="shared" si="4"/>
        <v>0.4375</v>
      </c>
      <c r="F162" s="21" t="e">
        <f>SUMPRODUCT((NHL!C$3:C$1656=A162)*(NHL!G$3:G$1656=B162)*NHL!X$3:X$1656)</f>
        <v>#VALUE!</v>
      </c>
      <c r="G162" s="21">
        <f>SUMPRODUCT((NHL!C$3:C$1656=A162)*(NHL!G$3:G$1656=B162)*NHL!AC$3:AC$1656)</f>
        <v>53</v>
      </c>
      <c r="H162" s="22" t="e">
        <f t="shared" si="5"/>
        <v>#VALUE!</v>
      </c>
      <c r="K162" s="8"/>
    </row>
    <row r="163" spans="1:11" x14ac:dyDescent="0.2">
      <c r="A163" s="8" t="s">
        <v>145</v>
      </c>
      <c r="B163" s="10" t="s">
        <v>29</v>
      </c>
      <c r="C163" s="21">
        <f>SUMPRODUCT((NHL!C$3:C$1656=A163)*(NHL!G$3:G$1656=B163)*NHL!I$3:I$1656)</f>
        <v>48</v>
      </c>
      <c r="D163" s="21">
        <f>SUMPRODUCT((NHL!C$3:C$1656=A163)*(NHL!G$3:G$1656=B163)*NHL!N$3:N$1656)</f>
        <v>39</v>
      </c>
      <c r="E163" s="22">
        <f t="shared" si="4"/>
        <v>0.40625</v>
      </c>
      <c r="F163" s="21" t="e">
        <f>SUMPRODUCT((NHL!C$3:C$1656=A163)*(NHL!G$3:G$1656=B163)*NHL!X$3:X$1656)</f>
        <v>#VALUE!</v>
      </c>
      <c r="G163" s="21">
        <f>SUMPRODUCT((NHL!C$3:C$1656=A163)*(NHL!G$3:G$1656=B163)*NHL!AC$3:AC$1656)</f>
        <v>38</v>
      </c>
      <c r="H163" s="22" t="e">
        <f t="shared" si="5"/>
        <v>#VALUE!</v>
      </c>
      <c r="K163" s="8"/>
    </row>
    <row r="164" spans="1:11" x14ac:dyDescent="0.2">
      <c r="A164" s="8" t="s">
        <v>145</v>
      </c>
      <c r="B164" s="10" t="s">
        <v>92</v>
      </c>
      <c r="C164" s="21">
        <f>SUMPRODUCT((NHL!C$3:C$1656=A164)*(NHL!G$3:G$1656=B164)*NHL!I$3:I$1656)</f>
        <v>48</v>
      </c>
      <c r="D164" s="21">
        <f>SUMPRODUCT((NHL!C$3:C$1656=A164)*(NHL!G$3:G$1656=B164)*NHL!N$3:N$1656)</f>
        <v>60</v>
      </c>
      <c r="E164" s="22">
        <f t="shared" si="4"/>
        <v>0.625</v>
      </c>
      <c r="F164" s="21" t="e">
        <f>SUMPRODUCT((NHL!C$3:C$1656=A164)*(NHL!G$3:G$1656=B164)*NHL!X$3:X$1656)</f>
        <v>#VALUE!</v>
      </c>
      <c r="G164" s="21">
        <f>SUMPRODUCT((NHL!C$3:C$1656=A164)*(NHL!G$3:G$1656=B164)*NHL!AC$3:AC$1656)</f>
        <v>50</v>
      </c>
      <c r="H164" s="22" t="e">
        <f t="shared" si="5"/>
        <v>#VALUE!</v>
      </c>
      <c r="K164" s="8"/>
    </row>
    <row r="165" spans="1:11" x14ac:dyDescent="0.2">
      <c r="A165" s="8" t="s">
        <v>145</v>
      </c>
      <c r="B165" s="10" t="s">
        <v>41</v>
      </c>
      <c r="C165" s="21">
        <f>SUMPRODUCT((NHL!C$3:C$1656=A165)*(NHL!G$3:G$1656=B165)*NHL!I$3:I$1656)</f>
        <v>48</v>
      </c>
      <c r="D165" s="21">
        <f>SUMPRODUCT((NHL!C$3:C$1656=A165)*(NHL!G$3:G$1656=B165)*NHL!N$3:N$1656)</f>
        <v>57</v>
      </c>
      <c r="E165" s="22">
        <f t="shared" si="4"/>
        <v>0.59375</v>
      </c>
      <c r="F165" s="21" t="e">
        <f>SUMPRODUCT((NHL!C$3:C$1656=A165)*(NHL!G$3:G$1656=B165)*NHL!X$3:X$1656)</f>
        <v>#VALUE!</v>
      </c>
      <c r="G165" s="21">
        <f>SUMPRODUCT((NHL!C$3:C$1656=A165)*(NHL!G$3:G$1656=B165)*NHL!AC$3:AC$1656)</f>
        <v>62</v>
      </c>
      <c r="H165" s="22" t="e">
        <f t="shared" si="5"/>
        <v>#VALUE!</v>
      </c>
      <c r="K165" s="8"/>
    </row>
    <row r="166" spans="1:11" x14ac:dyDescent="0.2">
      <c r="A166" s="8" t="s">
        <v>147</v>
      </c>
      <c r="B166" s="10" t="s">
        <v>68</v>
      </c>
      <c r="C166" s="21">
        <f>SUMPRODUCT((NHL!C$3:C$1656=A166)*(NHL!G$3:G$1656=B166)*NHL!I$3:I$1656)</f>
        <v>50</v>
      </c>
      <c r="D166" s="21">
        <f>SUMPRODUCT((NHL!C$3:C$1656=A166)*(NHL!G$3:G$1656=B166)*NHL!N$3:N$1656)</f>
        <v>57</v>
      </c>
      <c r="E166" s="22">
        <f t="shared" si="4"/>
        <v>0.56999999999999995</v>
      </c>
      <c r="F166" s="21" t="e">
        <f>SUMPRODUCT((NHL!C$3:C$1656=A166)*(NHL!G$3:G$1656=B166)*NHL!X$3:X$1656)</f>
        <v>#VALUE!</v>
      </c>
      <c r="G166" s="21">
        <f>SUMPRODUCT((NHL!C$3:C$1656=A166)*(NHL!G$3:G$1656=B166)*NHL!AC$3:AC$1656)</f>
        <v>56</v>
      </c>
      <c r="H166" s="22" t="e">
        <f t="shared" si="5"/>
        <v>#VALUE!</v>
      </c>
      <c r="K166" s="8"/>
    </row>
    <row r="167" spans="1:11" x14ac:dyDescent="0.2">
      <c r="A167" s="8" t="s">
        <v>147</v>
      </c>
      <c r="B167" s="10" t="s">
        <v>85</v>
      </c>
      <c r="C167" s="21">
        <f>SUMPRODUCT((NHL!C$3:C$1656=A167)*(NHL!G$3:G$1656=B167)*NHL!I$3:I$1656)</f>
        <v>50</v>
      </c>
      <c r="D167" s="21">
        <f>SUMPRODUCT((NHL!C$3:C$1656=A167)*(NHL!G$3:G$1656=B167)*NHL!N$3:N$1656)</f>
        <v>49</v>
      </c>
      <c r="E167" s="22">
        <f t="shared" si="4"/>
        <v>0.49</v>
      </c>
      <c r="F167" s="21" t="e">
        <f>SUMPRODUCT((NHL!C$3:C$1656=A167)*(NHL!G$3:G$1656=B167)*NHL!X$3:X$1656)</f>
        <v>#VALUE!</v>
      </c>
      <c r="G167" s="21">
        <f>SUMPRODUCT((NHL!C$3:C$1656=A167)*(NHL!G$3:G$1656=B167)*NHL!AC$3:AC$1656)</f>
        <v>47</v>
      </c>
      <c r="H167" s="22" t="e">
        <f t="shared" si="5"/>
        <v>#VALUE!</v>
      </c>
      <c r="K167" s="8"/>
    </row>
    <row r="168" spans="1:11" x14ac:dyDescent="0.2">
      <c r="A168" s="8" t="s">
        <v>147</v>
      </c>
      <c r="B168" s="10" t="s">
        <v>87</v>
      </c>
      <c r="C168" s="21">
        <f>SUMPRODUCT((NHL!C$3:C$1656=A168)*(NHL!G$3:G$1656=B168)*NHL!I$3:I$1656)</f>
        <v>50</v>
      </c>
      <c r="D168" s="21">
        <f>SUMPRODUCT((NHL!C$3:C$1656=A168)*(NHL!G$3:G$1656=B168)*NHL!N$3:N$1656)</f>
        <v>61</v>
      </c>
      <c r="E168" s="22">
        <f t="shared" si="4"/>
        <v>0.61</v>
      </c>
      <c r="F168" s="21" t="e">
        <f>SUMPRODUCT((NHL!C$3:C$1656=A168)*(NHL!G$3:G$1656=B168)*NHL!X$3:X$1656)</f>
        <v>#VALUE!</v>
      </c>
      <c r="G168" s="21">
        <f>SUMPRODUCT((NHL!C$3:C$1656=A168)*(NHL!G$3:G$1656=B168)*NHL!AC$3:AC$1656)</f>
        <v>42</v>
      </c>
      <c r="H168" s="22" t="e">
        <f t="shared" si="5"/>
        <v>#VALUE!</v>
      </c>
      <c r="K168" s="8"/>
    </row>
    <row r="169" spans="1:11" x14ac:dyDescent="0.2">
      <c r="A169" s="8" t="s">
        <v>147</v>
      </c>
      <c r="B169" s="10" t="s">
        <v>29</v>
      </c>
      <c r="C169" s="21">
        <f>SUMPRODUCT((NHL!C$3:C$1656=A169)*(NHL!G$3:G$1656=B169)*NHL!I$3:I$1656)</f>
        <v>50</v>
      </c>
      <c r="D169" s="21">
        <f>SUMPRODUCT((NHL!C$3:C$1656=A169)*(NHL!G$3:G$1656=B169)*NHL!N$3:N$1656)</f>
        <v>50</v>
      </c>
      <c r="E169" s="22">
        <f t="shared" si="4"/>
        <v>0.5</v>
      </c>
      <c r="F169" s="21" t="e">
        <f>SUMPRODUCT((NHL!C$3:C$1656=A169)*(NHL!G$3:G$1656=B169)*NHL!X$3:X$1656)</f>
        <v>#VALUE!</v>
      </c>
      <c r="G169" s="21">
        <f>SUMPRODUCT((NHL!C$3:C$1656=A169)*(NHL!G$3:G$1656=B169)*NHL!AC$3:AC$1656)</f>
        <v>39</v>
      </c>
      <c r="H169" s="22" t="e">
        <f t="shared" si="5"/>
        <v>#VALUE!</v>
      </c>
      <c r="K169" s="8"/>
    </row>
    <row r="170" spans="1:11" x14ac:dyDescent="0.2">
      <c r="A170" s="8" t="s">
        <v>147</v>
      </c>
      <c r="B170" s="10" t="s">
        <v>92</v>
      </c>
      <c r="C170" s="21">
        <f>SUMPRODUCT((NHL!C$3:C$1656=A170)*(NHL!G$3:G$1656=B170)*NHL!I$3:I$1656)</f>
        <v>50</v>
      </c>
      <c r="D170" s="21">
        <f>SUMPRODUCT((NHL!C$3:C$1656=A170)*(NHL!G$3:G$1656=B170)*NHL!N$3:N$1656)</f>
        <v>30</v>
      </c>
      <c r="E170" s="22">
        <f t="shared" si="4"/>
        <v>0.3</v>
      </c>
      <c r="F170" s="21" t="e">
        <f>SUMPRODUCT((NHL!C$3:C$1656=A170)*(NHL!G$3:G$1656=B170)*NHL!X$3:X$1656)</f>
        <v>#VALUE!</v>
      </c>
      <c r="G170" s="21">
        <f>SUMPRODUCT((NHL!C$3:C$1656=A170)*(NHL!G$3:G$1656=B170)*NHL!AC$3:AC$1656)</f>
        <v>60</v>
      </c>
      <c r="H170" s="22" t="e">
        <f t="shared" si="5"/>
        <v>#VALUE!</v>
      </c>
      <c r="K170" s="8"/>
    </row>
    <row r="171" spans="1:11" x14ac:dyDescent="0.2">
      <c r="A171" s="8" t="s">
        <v>147</v>
      </c>
      <c r="B171" s="10" t="s">
        <v>41</v>
      </c>
      <c r="C171" s="21">
        <f>SUMPRODUCT((NHL!C$3:C$1656=A171)*(NHL!G$3:G$1656=B171)*NHL!I$3:I$1656)</f>
        <v>50</v>
      </c>
      <c r="D171" s="21">
        <f>SUMPRODUCT((NHL!C$3:C$1656=A171)*(NHL!G$3:G$1656=B171)*NHL!N$3:N$1656)</f>
        <v>53</v>
      </c>
      <c r="E171" s="22">
        <f t="shared" si="4"/>
        <v>0.53</v>
      </c>
      <c r="F171" s="21" t="e">
        <f>SUMPRODUCT((NHL!C$3:C$1656=A171)*(NHL!G$3:G$1656=B171)*NHL!X$3:X$1656)</f>
        <v>#VALUE!</v>
      </c>
      <c r="G171" s="21">
        <f>SUMPRODUCT((NHL!C$3:C$1656=A171)*(NHL!G$3:G$1656=B171)*NHL!AC$3:AC$1656)</f>
        <v>57</v>
      </c>
      <c r="H171" s="22" t="e">
        <f t="shared" si="5"/>
        <v>#VALUE!</v>
      </c>
      <c r="K171" s="8"/>
    </row>
    <row r="172" spans="1:11" x14ac:dyDescent="0.2">
      <c r="A172" s="8" t="s">
        <v>148</v>
      </c>
      <c r="B172" s="10" t="s">
        <v>68</v>
      </c>
      <c r="C172" s="21">
        <f>SUMPRODUCT((NHL!C$3:C$1656=A172)*(NHL!G$3:G$1656=B172)*NHL!I$3:I$1656)</f>
        <v>50</v>
      </c>
      <c r="D172" s="21">
        <f>SUMPRODUCT((NHL!C$3:C$1656=A172)*(NHL!G$3:G$1656=B172)*NHL!N$3:N$1656)</f>
        <v>43</v>
      </c>
      <c r="E172" s="22">
        <f t="shared" si="4"/>
        <v>0.43</v>
      </c>
      <c r="F172" s="21" t="e">
        <f>SUMPRODUCT((NHL!C$3:C$1656=A172)*(NHL!G$3:G$1656=B172)*NHL!X$3:X$1656)</f>
        <v>#VALUE!</v>
      </c>
      <c r="G172" s="21">
        <f>SUMPRODUCT((NHL!C$3:C$1656=A172)*(NHL!G$3:G$1656=B172)*NHL!AC$3:AC$1656)</f>
        <v>57</v>
      </c>
      <c r="H172" s="22" t="e">
        <f t="shared" si="5"/>
        <v>#VALUE!</v>
      </c>
      <c r="K172" s="8"/>
    </row>
    <row r="173" spans="1:11" x14ac:dyDescent="0.2">
      <c r="A173" s="8" t="s">
        <v>148</v>
      </c>
      <c r="B173" s="10" t="s">
        <v>85</v>
      </c>
      <c r="C173" s="21">
        <f>SUMPRODUCT((NHL!C$3:C$1656=A173)*(NHL!G$3:G$1656=B173)*NHL!I$3:I$1656)</f>
        <v>50</v>
      </c>
      <c r="D173" s="21">
        <f>SUMPRODUCT((NHL!C$3:C$1656=A173)*(NHL!G$3:G$1656=B173)*NHL!N$3:N$1656)</f>
        <v>49</v>
      </c>
      <c r="E173" s="22">
        <f t="shared" si="4"/>
        <v>0.49</v>
      </c>
      <c r="F173" s="21" t="e">
        <f>SUMPRODUCT((NHL!C$3:C$1656=A173)*(NHL!G$3:G$1656=B173)*NHL!X$3:X$1656)</f>
        <v>#VALUE!</v>
      </c>
      <c r="G173" s="21">
        <f>SUMPRODUCT((NHL!C$3:C$1656=A173)*(NHL!G$3:G$1656=B173)*NHL!AC$3:AC$1656)</f>
        <v>49</v>
      </c>
      <c r="H173" s="22" t="e">
        <f t="shared" si="5"/>
        <v>#VALUE!</v>
      </c>
      <c r="K173" s="8"/>
    </row>
    <row r="174" spans="1:11" x14ac:dyDescent="0.2">
      <c r="A174" s="8" t="s">
        <v>148</v>
      </c>
      <c r="B174" s="10" t="s">
        <v>87</v>
      </c>
      <c r="C174" s="21">
        <f>SUMPRODUCT((NHL!C$3:C$1656=A174)*(NHL!G$3:G$1656=B174)*NHL!I$3:I$1656)</f>
        <v>50</v>
      </c>
      <c r="D174" s="21">
        <f>SUMPRODUCT((NHL!C$3:C$1656=A174)*(NHL!G$3:G$1656=B174)*NHL!N$3:N$1656)</f>
        <v>58</v>
      </c>
      <c r="E174" s="22">
        <f t="shared" si="4"/>
        <v>0.57999999999999996</v>
      </c>
      <c r="F174" s="21" t="e">
        <f>SUMPRODUCT((NHL!C$3:C$1656=A174)*(NHL!G$3:G$1656=B174)*NHL!X$3:X$1656)</f>
        <v>#VALUE!</v>
      </c>
      <c r="G174" s="21">
        <f>SUMPRODUCT((NHL!C$3:C$1656=A174)*(NHL!G$3:G$1656=B174)*NHL!AC$3:AC$1656)</f>
        <v>61</v>
      </c>
      <c r="H174" s="22" t="e">
        <f t="shared" si="5"/>
        <v>#VALUE!</v>
      </c>
      <c r="K174" s="8"/>
    </row>
    <row r="175" spans="1:11" x14ac:dyDescent="0.2">
      <c r="A175" s="8" t="s">
        <v>148</v>
      </c>
      <c r="B175" s="10" t="s">
        <v>29</v>
      </c>
      <c r="C175" s="21">
        <f>SUMPRODUCT((NHL!C$3:C$1656=A175)*(NHL!G$3:G$1656=B175)*NHL!I$3:I$1656)</f>
        <v>50</v>
      </c>
      <c r="D175" s="21">
        <f>SUMPRODUCT((NHL!C$3:C$1656=A175)*(NHL!G$3:G$1656=B175)*NHL!N$3:N$1656)</f>
        <v>83</v>
      </c>
      <c r="E175" s="22">
        <f t="shared" si="4"/>
        <v>0.83</v>
      </c>
      <c r="F175" s="21" t="e">
        <f>SUMPRODUCT((NHL!C$3:C$1656=A175)*(NHL!G$3:G$1656=B175)*NHL!X$3:X$1656)</f>
        <v>#VALUE!</v>
      </c>
      <c r="G175" s="21">
        <f>SUMPRODUCT((NHL!C$3:C$1656=A175)*(NHL!G$3:G$1656=B175)*NHL!AC$3:AC$1656)</f>
        <v>50</v>
      </c>
      <c r="H175" s="22" t="e">
        <f t="shared" si="5"/>
        <v>#VALUE!</v>
      </c>
      <c r="K175" s="8"/>
    </row>
    <row r="176" spans="1:11" x14ac:dyDescent="0.2">
      <c r="A176" s="8" t="s">
        <v>148</v>
      </c>
      <c r="B176" s="10" t="s">
        <v>92</v>
      </c>
      <c r="C176" s="21">
        <f>SUMPRODUCT((NHL!C$3:C$1656=A176)*(NHL!G$3:G$1656=B176)*NHL!I$3:I$1656)</f>
        <v>50</v>
      </c>
      <c r="D176" s="21">
        <f>SUMPRODUCT((NHL!C$3:C$1656=A176)*(NHL!G$3:G$1656=B176)*NHL!N$3:N$1656)</f>
        <v>17</v>
      </c>
      <c r="E176" s="22">
        <f t="shared" si="4"/>
        <v>0.17</v>
      </c>
      <c r="F176" s="21" t="e">
        <f>SUMPRODUCT((NHL!C$3:C$1656=A176)*(NHL!G$3:G$1656=B176)*NHL!X$3:X$1656)</f>
        <v>#VALUE!</v>
      </c>
      <c r="G176" s="21">
        <f>SUMPRODUCT((NHL!C$3:C$1656=A176)*(NHL!G$3:G$1656=B176)*NHL!AC$3:AC$1656)</f>
        <v>30</v>
      </c>
      <c r="H176" s="22" t="e">
        <f t="shared" si="5"/>
        <v>#VALUE!</v>
      </c>
      <c r="K176" s="8"/>
    </row>
    <row r="177" spans="1:11" x14ac:dyDescent="0.2">
      <c r="A177" s="8" t="s">
        <v>148</v>
      </c>
      <c r="B177" s="10" t="s">
        <v>41</v>
      </c>
      <c r="C177" s="21">
        <f>SUMPRODUCT((NHL!C$3:C$1656=A177)*(NHL!G$3:G$1656=B177)*NHL!I$3:I$1656)</f>
        <v>50</v>
      </c>
      <c r="D177" s="21">
        <f>SUMPRODUCT((NHL!C$3:C$1656=A177)*(NHL!G$3:G$1656=B177)*NHL!N$3:N$1656)</f>
        <v>50</v>
      </c>
      <c r="E177" s="22">
        <f t="shared" si="4"/>
        <v>0.5</v>
      </c>
      <c r="F177" s="21" t="e">
        <f>SUMPRODUCT((NHL!C$3:C$1656=A177)*(NHL!G$3:G$1656=B177)*NHL!X$3:X$1656)</f>
        <v>#VALUE!</v>
      </c>
      <c r="G177" s="21">
        <f>SUMPRODUCT((NHL!C$3:C$1656=A177)*(NHL!G$3:G$1656=B177)*NHL!AC$3:AC$1656)</f>
        <v>53</v>
      </c>
      <c r="H177" s="22" t="e">
        <f t="shared" si="5"/>
        <v>#VALUE!</v>
      </c>
      <c r="K177" s="8"/>
    </row>
    <row r="178" spans="1:11" x14ac:dyDescent="0.2">
      <c r="A178" s="8" t="s">
        <v>149</v>
      </c>
      <c r="B178" s="10" t="s">
        <v>68</v>
      </c>
      <c r="C178" s="21">
        <f>SUMPRODUCT((NHL!C$3:C$1656=A178)*(NHL!G$3:G$1656=B178)*NHL!I$3:I$1656)</f>
        <v>50</v>
      </c>
      <c r="D178" s="21">
        <f>SUMPRODUCT((NHL!C$3:C$1656=A178)*(NHL!G$3:G$1656=B178)*NHL!N$3:N$1656)</f>
        <v>36</v>
      </c>
      <c r="E178" s="22">
        <f t="shared" si="4"/>
        <v>0.36</v>
      </c>
      <c r="F178" s="21" t="e">
        <f>SUMPRODUCT((NHL!C$3:C$1656=A178)*(NHL!G$3:G$1656=B178)*NHL!X$3:X$1656)</f>
        <v>#VALUE!</v>
      </c>
      <c r="G178" s="21">
        <f>SUMPRODUCT((NHL!C$3:C$1656=A178)*(NHL!G$3:G$1656=B178)*NHL!AC$3:AC$1656)</f>
        <v>43</v>
      </c>
      <c r="H178" s="22" t="e">
        <f t="shared" si="5"/>
        <v>#VALUE!</v>
      </c>
      <c r="K178" s="8"/>
    </row>
    <row r="179" spans="1:11" x14ac:dyDescent="0.2">
      <c r="A179" s="8" t="s">
        <v>149</v>
      </c>
      <c r="B179" s="10" t="s">
        <v>85</v>
      </c>
      <c r="C179" s="21">
        <f>SUMPRODUCT((NHL!C$3:C$1656=A179)*(NHL!G$3:G$1656=B179)*NHL!I$3:I$1656)</f>
        <v>50</v>
      </c>
      <c r="D179" s="21">
        <f>SUMPRODUCT((NHL!C$3:C$1656=A179)*(NHL!G$3:G$1656=B179)*NHL!N$3:N$1656)</f>
        <v>33</v>
      </c>
      <c r="E179" s="22">
        <f t="shared" si="4"/>
        <v>0.33</v>
      </c>
      <c r="F179" s="21" t="e">
        <f>SUMPRODUCT((NHL!C$3:C$1656=A179)*(NHL!G$3:G$1656=B179)*NHL!X$3:X$1656)</f>
        <v>#VALUE!</v>
      </c>
      <c r="G179" s="21">
        <f>SUMPRODUCT((NHL!C$3:C$1656=A179)*(NHL!G$3:G$1656=B179)*NHL!AC$3:AC$1656)</f>
        <v>98</v>
      </c>
      <c r="H179" s="22" t="e">
        <f t="shared" si="5"/>
        <v>#VALUE!</v>
      </c>
      <c r="K179" s="8"/>
    </row>
    <row r="180" spans="1:11" x14ac:dyDescent="0.2">
      <c r="A180" s="8" t="s">
        <v>149</v>
      </c>
      <c r="B180" s="10" t="s">
        <v>87</v>
      </c>
      <c r="C180" s="21">
        <f>SUMPRODUCT((NHL!C$3:C$1656=A180)*(NHL!G$3:G$1656=B180)*NHL!I$3:I$1656)</f>
        <v>50</v>
      </c>
      <c r="D180" s="21">
        <f>SUMPRODUCT((NHL!C$3:C$1656=A180)*(NHL!G$3:G$1656=B180)*NHL!N$3:N$1656)</f>
        <v>67</v>
      </c>
      <c r="E180" s="22">
        <f t="shared" si="4"/>
        <v>0.67</v>
      </c>
      <c r="F180" s="21" t="e">
        <f>SUMPRODUCT((NHL!C$3:C$1656=A180)*(NHL!G$3:G$1656=B180)*NHL!X$3:X$1656)</f>
        <v>#VALUE!</v>
      </c>
      <c r="G180" s="21">
        <f>SUMPRODUCT((NHL!C$3:C$1656=A180)*(NHL!G$3:G$1656=B180)*NHL!AC$3:AC$1656)</f>
        <v>58</v>
      </c>
      <c r="H180" s="22" t="e">
        <f t="shared" si="5"/>
        <v>#VALUE!</v>
      </c>
      <c r="K180" s="8"/>
    </row>
    <row r="181" spans="1:11" x14ac:dyDescent="0.2">
      <c r="A181" s="8" t="s">
        <v>149</v>
      </c>
      <c r="B181" s="10" t="s">
        <v>29</v>
      </c>
      <c r="C181" s="21">
        <f>SUMPRODUCT((NHL!C$3:C$1656=A181)*(NHL!G$3:G$1656=B181)*NHL!I$3:I$1656)</f>
        <v>50</v>
      </c>
      <c r="D181" s="21">
        <f>SUMPRODUCT((NHL!C$3:C$1656=A181)*(NHL!G$3:G$1656=B181)*NHL!N$3:N$1656)</f>
        <v>80</v>
      </c>
      <c r="E181" s="22">
        <f t="shared" si="4"/>
        <v>0.8</v>
      </c>
      <c r="F181" s="21" t="e">
        <f>SUMPRODUCT((NHL!C$3:C$1656=A181)*(NHL!G$3:G$1656=B181)*NHL!X$3:X$1656)</f>
        <v>#VALUE!</v>
      </c>
      <c r="G181" s="21">
        <f>SUMPRODUCT((NHL!C$3:C$1656=A181)*(NHL!G$3:G$1656=B181)*NHL!AC$3:AC$1656)</f>
        <v>83</v>
      </c>
      <c r="H181" s="22" t="e">
        <f t="shared" si="5"/>
        <v>#VALUE!</v>
      </c>
      <c r="K181" s="8"/>
    </row>
    <row r="182" spans="1:11" x14ac:dyDescent="0.2">
      <c r="A182" s="8" t="s">
        <v>149</v>
      </c>
      <c r="B182" s="10" t="s">
        <v>92</v>
      </c>
      <c r="C182" s="21">
        <f>SUMPRODUCT((NHL!C$3:C$1656=A182)*(NHL!G$3:G$1656=B182)*NHL!I$3:I$1656)</f>
        <v>50</v>
      </c>
      <c r="D182" s="21">
        <f>SUMPRODUCT((NHL!C$3:C$1656=A182)*(NHL!G$3:G$1656=B182)*NHL!N$3:N$1656)</f>
        <v>32</v>
      </c>
      <c r="E182" s="22">
        <f t="shared" si="4"/>
        <v>0.32</v>
      </c>
      <c r="F182" s="21" t="e">
        <f>SUMPRODUCT((NHL!C$3:C$1656=A182)*(NHL!G$3:G$1656=B182)*NHL!X$3:X$1656)</f>
        <v>#VALUE!</v>
      </c>
      <c r="G182" s="21">
        <f>SUMPRODUCT((NHL!C$3:C$1656=A182)*(NHL!G$3:G$1656=B182)*NHL!AC$3:AC$1656)</f>
        <v>17</v>
      </c>
      <c r="H182" s="22" t="e">
        <f t="shared" si="5"/>
        <v>#VALUE!</v>
      </c>
      <c r="K182" s="8"/>
    </row>
    <row r="183" spans="1:11" x14ac:dyDescent="0.2">
      <c r="A183" s="8" t="s">
        <v>149</v>
      </c>
      <c r="B183" s="10" t="s">
        <v>41</v>
      </c>
      <c r="C183" s="21">
        <f>SUMPRODUCT((NHL!C$3:C$1656=A183)*(NHL!G$3:G$1656=B183)*NHL!I$3:I$1656)</f>
        <v>50</v>
      </c>
      <c r="D183" s="21">
        <f>SUMPRODUCT((NHL!C$3:C$1656=A183)*(NHL!G$3:G$1656=B183)*NHL!N$3:N$1656)</f>
        <v>52</v>
      </c>
      <c r="E183" s="22">
        <f t="shared" si="4"/>
        <v>0.52</v>
      </c>
      <c r="F183" s="21" t="e">
        <f>SUMPRODUCT((NHL!C$3:C$1656=A183)*(NHL!G$3:G$1656=B183)*NHL!X$3:X$1656)</f>
        <v>#VALUE!</v>
      </c>
      <c r="G183" s="21">
        <f>SUMPRODUCT((NHL!C$3:C$1656=A183)*(NHL!G$3:G$1656=B183)*NHL!AC$3:AC$1656)</f>
        <v>50</v>
      </c>
      <c r="H183" s="22" t="e">
        <f t="shared" si="5"/>
        <v>#VALUE!</v>
      </c>
      <c r="K183" s="8"/>
    </row>
    <row r="184" spans="1:11" x14ac:dyDescent="0.2">
      <c r="A184" s="8" t="s">
        <v>152</v>
      </c>
      <c r="B184" s="10" t="s">
        <v>68</v>
      </c>
      <c r="C184" s="21">
        <f>SUMPRODUCT((NHL!C$3:C$1656=A184)*(NHL!G$3:G$1656=B184)*NHL!I$3:I$1656)</f>
        <v>50</v>
      </c>
      <c r="D184" s="21">
        <f>SUMPRODUCT((NHL!C$3:C$1656=A184)*(NHL!G$3:G$1656=B184)*NHL!N$3:N$1656)</f>
        <v>56</v>
      </c>
      <c r="E184" s="22">
        <f t="shared" si="4"/>
        <v>0.56000000000000005</v>
      </c>
      <c r="F184" s="21" t="e">
        <f>SUMPRODUCT((NHL!C$3:C$1656=A184)*(NHL!G$3:G$1656=B184)*NHL!X$3:X$1656)</f>
        <v>#VALUE!</v>
      </c>
      <c r="G184" s="21">
        <f>SUMPRODUCT((NHL!C$3:C$1656=A184)*(NHL!G$3:G$1656=B184)*NHL!AC$3:AC$1656)</f>
        <v>36</v>
      </c>
      <c r="H184" s="22" t="e">
        <f t="shared" si="5"/>
        <v>#VALUE!</v>
      </c>
      <c r="K184" s="8"/>
    </row>
    <row r="185" spans="1:11" x14ac:dyDescent="0.2">
      <c r="A185" s="8" t="s">
        <v>152</v>
      </c>
      <c r="B185" s="10" t="s">
        <v>85</v>
      </c>
      <c r="C185" s="21">
        <f>SUMPRODUCT((NHL!C$3:C$1656=A185)*(NHL!G$3:G$1656=B185)*NHL!I$3:I$1656)</f>
        <v>50</v>
      </c>
      <c r="D185" s="21">
        <f>SUMPRODUCT((NHL!C$3:C$1656=A185)*(NHL!G$3:G$1656=B185)*NHL!N$3:N$1656)</f>
        <v>53</v>
      </c>
      <c r="E185" s="22">
        <f t="shared" si="4"/>
        <v>0.53</v>
      </c>
      <c r="F185" s="21" t="e">
        <f>SUMPRODUCT((NHL!C$3:C$1656=A185)*(NHL!G$3:G$1656=B185)*NHL!X$3:X$1656)</f>
        <v>#VALUE!</v>
      </c>
      <c r="G185" s="21">
        <f>SUMPRODUCT((NHL!C$3:C$1656=A185)*(NHL!G$3:G$1656=B185)*NHL!AC$3:AC$1656)</f>
        <v>33</v>
      </c>
      <c r="H185" s="22" t="e">
        <f t="shared" si="5"/>
        <v>#VALUE!</v>
      </c>
      <c r="K185" s="8"/>
    </row>
    <row r="186" spans="1:11" x14ac:dyDescent="0.2">
      <c r="A186" s="8" t="s">
        <v>152</v>
      </c>
      <c r="B186" s="10" t="s">
        <v>87</v>
      </c>
      <c r="C186" s="21">
        <f>SUMPRODUCT((NHL!C$3:C$1656=A186)*(NHL!G$3:G$1656=B186)*NHL!I$3:I$1656)</f>
        <v>50</v>
      </c>
      <c r="D186" s="21">
        <f>SUMPRODUCT((NHL!C$3:C$1656=A186)*(NHL!G$3:G$1656=B186)*NHL!N$3:N$1656)</f>
        <v>50</v>
      </c>
      <c r="E186" s="22">
        <f t="shared" si="4"/>
        <v>0.5</v>
      </c>
      <c r="F186" s="21" t="e">
        <f>SUMPRODUCT((NHL!C$3:C$1656=A186)*(NHL!G$3:G$1656=B186)*NHL!X$3:X$1656)</f>
        <v>#VALUE!</v>
      </c>
      <c r="G186" s="21">
        <f>SUMPRODUCT((NHL!C$3:C$1656=A186)*(NHL!G$3:G$1656=B186)*NHL!AC$3:AC$1656)</f>
        <v>67</v>
      </c>
      <c r="H186" s="22" t="e">
        <f t="shared" si="5"/>
        <v>#VALUE!</v>
      </c>
      <c r="K186" s="8"/>
    </row>
    <row r="187" spans="1:11" x14ac:dyDescent="0.2">
      <c r="A187" s="8" t="s">
        <v>152</v>
      </c>
      <c r="B187" s="10" t="s">
        <v>29</v>
      </c>
      <c r="C187" s="21">
        <f>SUMPRODUCT((NHL!C$3:C$1656=A187)*(NHL!G$3:G$1656=B187)*NHL!I$3:I$1656)</f>
        <v>50</v>
      </c>
      <c r="D187" s="21">
        <f>SUMPRODUCT((NHL!C$3:C$1656=A187)*(NHL!G$3:G$1656=B187)*NHL!N$3:N$1656)</f>
        <v>61</v>
      </c>
      <c r="E187" s="22">
        <f t="shared" si="4"/>
        <v>0.61</v>
      </c>
      <c r="F187" s="21" t="e">
        <f>SUMPRODUCT((NHL!C$3:C$1656=A187)*(NHL!G$3:G$1656=B187)*NHL!X$3:X$1656)</f>
        <v>#VALUE!</v>
      </c>
      <c r="G187" s="21">
        <f>SUMPRODUCT((NHL!C$3:C$1656=A187)*(NHL!G$3:G$1656=B187)*NHL!AC$3:AC$1656)</f>
        <v>80</v>
      </c>
      <c r="H187" s="22" t="e">
        <f t="shared" si="5"/>
        <v>#VALUE!</v>
      </c>
      <c r="K187" s="8"/>
    </row>
    <row r="188" spans="1:11" x14ac:dyDescent="0.2">
      <c r="A188" s="8" t="s">
        <v>152</v>
      </c>
      <c r="B188" s="10" t="s">
        <v>92</v>
      </c>
      <c r="C188" s="21">
        <f>SUMPRODUCT((NHL!C$3:C$1656=A188)*(NHL!G$3:G$1656=B188)*NHL!I$3:I$1656)</f>
        <v>50</v>
      </c>
      <c r="D188" s="21">
        <f>SUMPRODUCT((NHL!C$3:C$1656=A188)*(NHL!G$3:G$1656=B188)*NHL!N$3:N$1656)</f>
        <v>35</v>
      </c>
      <c r="E188" s="22">
        <f t="shared" si="4"/>
        <v>0.35</v>
      </c>
      <c r="F188" s="21" t="e">
        <f>SUMPRODUCT((NHL!C$3:C$1656=A188)*(NHL!G$3:G$1656=B188)*NHL!X$3:X$1656)</f>
        <v>#VALUE!</v>
      </c>
      <c r="G188" s="21">
        <f>SUMPRODUCT((NHL!C$3:C$1656=A188)*(NHL!G$3:G$1656=B188)*NHL!AC$3:AC$1656)</f>
        <v>32</v>
      </c>
      <c r="H188" s="22" t="e">
        <f t="shared" si="5"/>
        <v>#VALUE!</v>
      </c>
      <c r="K188" s="8"/>
    </row>
    <row r="189" spans="1:11" x14ac:dyDescent="0.2">
      <c r="A189" s="8" t="s">
        <v>152</v>
      </c>
      <c r="B189" s="10" t="s">
        <v>41</v>
      </c>
      <c r="C189" s="21">
        <f>SUMPRODUCT((NHL!C$3:C$1656=A189)*(NHL!G$3:G$1656=B189)*NHL!I$3:I$1656)</f>
        <v>50</v>
      </c>
      <c r="D189" s="21">
        <f>SUMPRODUCT((NHL!C$3:C$1656=A189)*(NHL!G$3:G$1656=B189)*NHL!N$3:N$1656)</f>
        <v>45</v>
      </c>
      <c r="E189" s="22">
        <f t="shared" si="4"/>
        <v>0.45</v>
      </c>
      <c r="F189" s="21" t="e">
        <f>SUMPRODUCT((NHL!C$3:C$1656=A189)*(NHL!G$3:G$1656=B189)*NHL!X$3:X$1656)</f>
        <v>#VALUE!</v>
      </c>
      <c r="G189" s="21">
        <f>SUMPRODUCT((NHL!C$3:C$1656=A189)*(NHL!G$3:G$1656=B189)*NHL!AC$3:AC$1656)</f>
        <v>52</v>
      </c>
      <c r="H189" s="22" t="e">
        <f t="shared" si="5"/>
        <v>#VALUE!</v>
      </c>
      <c r="K189" s="8"/>
    </row>
    <row r="190" spans="1:11" x14ac:dyDescent="0.2">
      <c r="A190" s="8" t="s">
        <v>153</v>
      </c>
      <c r="B190" s="10" t="s">
        <v>68</v>
      </c>
      <c r="C190" s="21">
        <f>SUMPRODUCT((NHL!C$3:C$1656=A190)*(NHL!G$3:G$1656=B190)*NHL!I$3:I$1656)</f>
        <v>60</v>
      </c>
      <c r="D190" s="21">
        <f>SUMPRODUCT((NHL!C$3:C$1656=A190)*(NHL!G$3:G$1656=B190)*NHL!N$3:N$1656)</f>
        <v>63</v>
      </c>
      <c r="E190" s="22">
        <f t="shared" si="4"/>
        <v>0.52500000000000002</v>
      </c>
      <c r="F190" s="21" t="e">
        <f>SUMPRODUCT((NHL!C$3:C$1656=A190)*(NHL!G$3:G$1656=B190)*NHL!X$3:X$1656)</f>
        <v>#VALUE!</v>
      </c>
      <c r="G190" s="21">
        <f>SUMPRODUCT((NHL!C$3:C$1656=A190)*(NHL!G$3:G$1656=B190)*NHL!AC$3:AC$1656)</f>
        <v>56</v>
      </c>
      <c r="H190" s="22" t="e">
        <f t="shared" si="5"/>
        <v>#VALUE!</v>
      </c>
      <c r="K190" s="8"/>
    </row>
    <row r="191" spans="1:11" x14ac:dyDescent="0.2">
      <c r="A191" s="8" t="s">
        <v>153</v>
      </c>
      <c r="B191" s="10" t="s">
        <v>85</v>
      </c>
      <c r="C191" s="21">
        <f>SUMPRODUCT((NHL!C$3:C$1656=A191)*(NHL!G$3:G$1656=B191)*NHL!I$3:I$1656)</f>
        <v>60</v>
      </c>
      <c r="D191" s="21">
        <f>SUMPRODUCT((NHL!C$3:C$1656=A191)*(NHL!G$3:G$1656=B191)*NHL!N$3:N$1656)</f>
        <v>42</v>
      </c>
      <c r="E191" s="22">
        <f t="shared" si="4"/>
        <v>0.35</v>
      </c>
      <c r="F191" s="21" t="e">
        <f>SUMPRODUCT((NHL!C$3:C$1656=A191)*(NHL!G$3:G$1656=B191)*NHL!X$3:X$1656)</f>
        <v>#VALUE!</v>
      </c>
      <c r="G191" s="21">
        <f>SUMPRODUCT((NHL!C$3:C$1656=A191)*(NHL!G$3:G$1656=B191)*NHL!AC$3:AC$1656)</f>
        <v>53</v>
      </c>
      <c r="H191" s="22" t="e">
        <f t="shared" si="5"/>
        <v>#VALUE!</v>
      </c>
      <c r="K191" s="8"/>
    </row>
    <row r="192" spans="1:11" x14ac:dyDescent="0.2">
      <c r="A192" s="8" t="s">
        <v>153</v>
      </c>
      <c r="B192" s="10" t="s">
        <v>87</v>
      </c>
      <c r="C192" s="21">
        <f>SUMPRODUCT((NHL!C$3:C$1656=A192)*(NHL!G$3:G$1656=B192)*NHL!I$3:I$1656)</f>
        <v>60</v>
      </c>
      <c r="D192" s="21">
        <f>SUMPRODUCT((NHL!C$3:C$1656=A192)*(NHL!G$3:G$1656=B192)*NHL!N$3:N$1656)</f>
        <v>55</v>
      </c>
      <c r="E192" s="22">
        <f t="shared" si="4"/>
        <v>0.45833333333333331</v>
      </c>
      <c r="F192" s="21" t="e">
        <f>SUMPRODUCT((NHL!C$3:C$1656=A192)*(NHL!G$3:G$1656=B192)*NHL!X$3:X$1656)</f>
        <v>#VALUE!</v>
      </c>
      <c r="G192" s="21">
        <f>SUMPRODUCT((NHL!C$3:C$1656=A192)*(NHL!G$3:G$1656=B192)*NHL!AC$3:AC$1656)</f>
        <v>50</v>
      </c>
      <c r="H192" s="22" t="e">
        <f t="shared" si="5"/>
        <v>#VALUE!</v>
      </c>
      <c r="K192" s="8"/>
    </row>
    <row r="193" spans="1:11" x14ac:dyDescent="0.2">
      <c r="A193" s="8" t="s">
        <v>153</v>
      </c>
      <c r="B193" s="10" t="s">
        <v>29</v>
      </c>
      <c r="C193" s="21">
        <f>SUMPRODUCT((NHL!C$3:C$1656=A193)*(NHL!G$3:G$1656=B193)*NHL!I$3:I$1656)</f>
        <v>60</v>
      </c>
      <c r="D193" s="21">
        <f>SUMPRODUCT((NHL!C$3:C$1656=A193)*(NHL!G$3:G$1656=B193)*NHL!N$3:N$1656)</f>
        <v>78</v>
      </c>
      <c r="E193" s="22">
        <f t="shared" si="4"/>
        <v>0.65</v>
      </c>
      <c r="F193" s="21" t="e">
        <f>SUMPRODUCT((NHL!C$3:C$1656=A193)*(NHL!G$3:G$1656=B193)*NHL!X$3:X$1656)</f>
        <v>#VALUE!</v>
      </c>
      <c r="G193" s="21">
        <f>SUMPRODUCT((NHL!C$3:C$1656=A193)*(NHL!G$3:G$1656=B193)*NHL!AC$3:AC$1656)</f>
        <v>61</v>
      </c>
      <c r="H193" s="22" t="e">
        <f t="shared" si="5"/>
        <v>#VALUE!</v>
      </c>
      <c r="K193" s="8"/>
    </row>
    <row r="194" spans="1:11" x14ac:dyDescent="0.2">
      <c r="A194" s="8" t="s">
        <v>153</v>
      </c>
      <c r="B194" s="10" t="s">
        <v>92</v>
      </c>
      <c r="C194" s="21">
        <f>SUMPRODUCT((NHL!C$3:C$1656=A194)*(NHL!G$3:G$1656=B194)*NHL!I$3:I$1656)</f>
        <v>60</v>
      </c>
      <c r="D194" s="21">
        <f>SUMPRODUCT((NHL!C$3:C$1656=A194)*(NHL!G$3:G$1656=B194)*NHL!N$3:N$1656)</f>
        <v>50</v>
      </c>
      <c r="E194" s="22">
        <f t="shared" ref="E194:E257" si="6">D194/C194/2</f>
        <v>0.41666666666666669</v>
      </c>
      <c r="F194" s="21" t="e">
        <f>SUMPRODUCT((NHL!C$3:C$1656=A194)*(NHL!G$3:G$1656=B194)*NHL!X$3:X$1656)</f>
        <v>#VALUE!</v>
      </c>
      <c r="G194" s="21">
        <f>SUMPRODUCT((NHL!C$3:C$1656=A194)*(NHL!G$3:G$1656=B194)*NHL!AC$3:AC$1656)</f>
        <v>35</v>
      </c>
      <c r="H194" s="22" t="e">
        <f t="shared" ref="H194:H257" si="7">G194/F194/2</f>
        <v>#VALUE!</v>
      </c>
      <c r="K194" s="8"/>
    </row>
    <row r="195" spans="1:11" x14ac:dyDescent="0.2">
      <c r="A195" s="8" t="s">
        <v>153</v>
      </c>
      <c r="B195" s="10" t="s">
        <v>41</v>
      </c>
      <c r="C195" s="21">
        <f>SUMPRODUCT((NHL!C$3:C$1656=A195)*(NHL!G$3:G$1656=B195)*NHL!I$3:I$1656)</f>
        <v>60</v>
      </c>
      <c r="D195" s="21">
        <f>SUMPRODUCT((NHL!C$3:C$1656=A195)*(NHL!G$3:G$1656=B195)*NHL!N$3:N$1656)</f>
        <v>72</v>
      </c>
      <c r="E195" s="22">
        <f t="shared" si="6"/>
        <v>0.6</v>
      </c>
      <c r="F195" s="21" t="e">
        <f>SUMPRODUCT((NHL!C$3:C$1656=A195)*(NHL!G$3:G$1656=B195)*NHL!X$3:X$1656)</f>
        <v>#VALUE!</v>
      </c>
      <c r="G195" s="21">
        <f>SUMPRODUCT((NHL!C$3:C$1656=A195)*(NHL!G$3:G$1656=B195)*NHL!AC$3:AC$1656)</f>
        <v>45</v>
      </c>
      <c r="H195" s="22" t="e">
        <f t="shared" si="7"/>
        <v>#VALUE!</v>
      </c>
      <c r="K195" s="8"/>
    </row>
    <row r="196" spans="1:11" x14ac:dyDescent="0.2">
      <c r="A196" s="8" t="s">
        <v>154</v>
      </c>
      <c r="B196" s="10" t="s">
        <v>68</v>
      </c>
      <c r="C196" s="21">
        <f>SUMPRODUCT((NHL!C$3:C$1656=A196)*(NHL!G$3:G$1656=B196)*NHL!I$3:I$1656)</f>
        <v>60</v>
      </c>
      <c r="D196" s="21">
        <f>SUMPRODUCT((NHL!C$3:C$1656=A196)*(NHL!G$3:G$1656=B196)*NHL!N$3:N$1656)</f>
        <v>59</v>
      </c>
      <c r="E196" s="22">
        <f t="shared" si="6"/>
        <v>0.49166666666666664</v>
      </c>
      <c r="F196" s="21" t="e">
        <f>SUMPRODUCT((NHL!C$3:C$1656=A196)*(NHL!G$3:G$1656=B196)*NHL!X$3:X$1656)</f>
        <v>#VALUE!</v>
      </c>
      <c r="G196" s="21">
        <f>SUMPRODUCT((NHL!C$3:C$1656=A196)*(NHL!G$3:G$1656=B196)*NHL!AC$3:AC$1656)</f>
        <v>63</v>
      </c>
      <c r="H196" s="22" t="e">
        <f t="shared" si="7"/>
        <v>#VALUE!</v>
      </c>
      <c r="K196" s="8"/>
    </row>
    <row r="197" spans="1:11" x14ac:dyDescent="0.2">
      <c r="A197" s="8" t="s">
        <v>154</v>
      </c>
      <c r="B197" s="10" t="s">
        <v>85</v>
      </c>
      <c r="C197" s="21">
        <f>SUMPRODUCT((NHL!C$3:C$1656=A197)*(NHL!G$3:G$1656=B197)*NHL!I$3:I$1656)</f>
        <v>60</v>
      </c>
      <c r="D197" s="21">
        <f>SUMPRODUCT((NHL!C$3:C$1656=A197)*(NHL!G$3:G$1656=B197)*NHL!N$3:N$1656)</f>
        <v>46</v>
      </c>
      <c r="E197" s="22">
        <f t="shared" si="6"/>
        <v>0.38333333333333336</v>
      </c>
      <c r="F197" s="21" t="e">
        <f>SUMPRODUCT((NHL!C$3:C$1656=A197)*(NHL!G$3:G$1656=B197)*NHL!X$3:X$1656)</f>
        <v>#VALUE!</v>
      </c>
      <c r="G197" s="21">
        <f>SUMPRODUCT((NHL!C$3:C$1656=A197)*(NHL!G$3:G$1656=B197)*NHL!AC$3:AC$1656)</f>
        <v>84</v>
      </c>
      <c r="H197" s="22" t="e">
        <f t="shared" si="7"/>
        <v>#VALUE!</v>
      </c>
      <c r="K197" s="8"/>
    </row>
    <row r="198" spans="1:11" x14ac:dyDescent="0.2">
      <c r="A198" s="8" t="s">
        <v>154</v>
      </c>
      <c r="B198" s="10" t="s">
        <v>87</v>
      </c>
      <c r="C198" s="21">
        <f>SUMPRODUCT((NHL!C$3:C$1656=A198)*(NHL!G$3:G$1656=B198)*NHL!I$3:I$1656)</f>
        <v>60</v>
      </c>
      <c r="D198" s="21">
        <f>SUMPRODUCT((NHL!C$3:C$1656=A198)*(NHL!G$3:G$1656=B198)*NHL!N$3:N$1656)</f>
        <v>72</v>
      </c>
      <c r="E198" s="22">
        <f t="shared" si="6"/>
        <v>0.6</v>
      </c>
      <c r="F198" s="21" t="e">
        <f>SUMPRODUCT((NHL!C$3:C$1656=A198)*(NHL!G$3:G$1656=B198)*NHL!X$3:X$1656)</f>
        <v>#VALUE!</v>
      </c>
      <c r="G198" s="21">
        <f>SUMPRODUCT((NHL!C$3:C$1656=A198)*(NHL!G$3:G$1656=B198)*NHL!AC$3:AC$1656)</f>
        <v>55</v>
      </c>
      <c r="H198" s="22" t="e">
        <f t="shared" si="7"/>
        <v>#VALUE!</v>
      </c>
      <c r="K198" s="8"/>
    </row>
    <row r="199" spans="1:11" x14ac:dyDescent="0.2">
      <c r="A199" s="8" t="s">
        <v>154</v>
      </c>
      <c r="B199" s="10" t="s">
        <v>29</v>
      </c>
      <c r="C199" s="21">
        <f>SUMPRODUCT((NHL!C$3:C$1656=A199)*(NHL!G$3:G$1656=B199)*NHL!I$3:I$1656)</f>
        <v>60</v>
      </c>
      <c r="D199" s="21">
        <f>SUMPRODUCT((NHL!C$3:C$1656=A199)*(NHL!G$3:G$1656=B199)*NHL!N$3:N$1656)</f>
        <v>51</v>
      </c>
      <c r="E199" s="22">
        <f t="shared" si="6"/>
        <v>0.42499999999999999</v>
      </c>
      <c r="F199" s="21" t="e">
        <f>SUMPRODUCT((NHL!C$3:C$1656=A199)*(NHL!G$3:G$1656=B199)*NHL!X$3:X$1656)</f>
        <v>#VALUE!</v>
      </c>
      <c r="G199" s="21">
        <f>SUMPRODUCT((NHL!C$3:C$1656=A199)*(NHL!G$3:G$1656=B199)*NHL!AC$3:AC$1656)</f>
        <v>78</v>
      </c>
      <c r="H199" s="22" t="e">
        <f t="shared" si="7"/>
        <v>#VALUE!</v>
      </c>
      <c r="K199" s="8"/>
    </row>
    <row r="200" spans="1:11" x14ac:dyDescent="0.2">
      <c r="A200" s="8" t="s">
        <v>154</v>
      </c>
      <c r="B200" s="10" t="s">
        <v>92</v>
      </c>
      <c r="C200" s="21">
        <f>SUMPRODUCT((NHL!C$3:C$1656=A200)*(NHL!G$3:G$1656=B200)*NHL!I$3:I$1656)</f>
        <v>60</v>
      </c>
      <c r="D200" s="21">
        <f>SUMPRODUCT((NHL!C$3:C$1656=A200)*(NHL!G$3:G$1656=B200)*NHL!N$3:N$1656)</f>
        <v>55</v>
      </c>
      <c r="E200" s="22">
        <f t="shared" si="6"/>
        <v>0.45833333333333331</v>
      </c>
      <c r="F200" s="21" t="e">
        <f>SUMPRODUCT((NHL!C$3:C$1656=A200)*(NHL!G$3:G$1656=B200)*NHL!X$3:X$1656)</f>
        <v>#VALUE!</v>
      </c>
      <c r="G200" s="21">
        <f>SUMPRODUCT((NHL!C$3:C$1656=A200)*(NHL!G$3:G$1656=B200)*NHL!AC$3:AC$1656)</f>
        <v>50</v>
      </c>
      <c r="H200" s="22" t="e">
        <f t="shared" si="7"/>
        <v>#VALUE!</v>
      </c>
      <c r="K200" s="8"/>
    </row>
    <row r="201" spans="1:11" x14ac:dyDescent="0.2">
      <c r="A201" s="8" t="s">
        <v>154</v>
      </c>
      <c r="B201" s="10" t="s">
        <v>41</v>
      </c>
      <c r="C201" s="21">
        <f>SUMPRODUCT((NHL!C$3:C$1656=A201)*(NHL!G$3:G$1656=B201)*NHL!I$3:I$1656)</f>
        <v>60</v>
      </c>
      <c r="D201" s="21">
        <f>SUMPRODUCT((NHL!C$3:C$1656=A201)*(NHL!G$3:G$1656=B201)*NHL!N$3:N$1656)</f>
        <v>77</v>
      </c>
      <c r="E201" s="22">
        <f t="shared" si="6"/>
        <v>0.64166666666666672</v>
      </c>
      <c r="F201" s="21" t="e">
        <f>SUMPRODUCT((NHL!C$3:C$1656=A201)*(NHL!G$3:G$1656=B201)*NHL!X$3:X$1656)</f>
        <v>#VALUE!</v>
      </c>
      <c r="G201" s="21">
        <f>SUMPRODUCT((NHL!C$3:C$1656=A201)*(NHL!G$3:G$1656=B201)*NHL!AC$3:AC$1656)</f>
        <v>72</v>
      </c>
      <c r="H201" s="22" t="e">
        <f t="shared" si="7"/>
        <v>#VALUE!</v>
      </c>
      <c r="K201" s="8"/>
    </row>
    <row r="202" spans="1:11" x14ac:dyDescent="0.2">
      <c r="A202" s="8" t="s">
        <v>157</v>
      </c>
      <c r="B202" s="10" t="s">
        <v>68</v>
      </c>
      <c r="C202" s="21">
        <f>SUMPRODUCT((NHL!C$3:C$1656=A202)*(NHL!G$3:G$1656=B202)*NHL!I$3:I$1656)</f>
        <v>60</v>
      </c>
      <c r="D202" s="21">
        <f>SUMPRODUCT((NHL!C$3:C$1656=A202)*(NHL!G$3:G$1656=B202)*NHL!N$3:N$1656)</f>
        <v>66</v>
      </c>
      <c r="E202" s="22">
        <f t="shared" si="6"/>
        <v>0.55000000000000004</v>
      </c>
      <c r="F202" s="21" t="e">
        <f>SUMPRODUCT((NHL!C$3:C$1656=A202)*(NHL!G$3:G$1656=B202)*NHL!X$3:X$1656)</f>
        <v>#VALUE!</v>
      </c>
      <c r="G202" s="21">
        <f>SUMPRODUCT((NHL!C$3:C$1656=A202)*(NHL!G$3:G$1656=B202)*NHL!AC$3:AC$1656)</f>
        <v>59</v>
      </c>
      <c r="H202" s="22" t="e">
        <f t="shared" si="7"/>
        <v>#VALUE!</v>
      </c>
      <c r="K202" s="8"/>
    </row>
    <row r="203" spans="1:11" x14ac:dyDescent="0.2">
      <c r="A203" s="8" t="s">
        <v>157</v>
      </c>
      <c r="B203" s="10" t="s">
        <v>85</v>
      </c>
      <c r="C203" s="21">
        <f>SUMPRODUCT((NHL!C$3:C$1656=A203)*(NHL!G$3:G$1656=B203)*NHL!I$3:I$1656)</f>
        <v>60</v>
      </c>
      <c r="D203" s="21">
        <f>SUMPRODUCT((NHL!C$3:C$1656=A203)*(NHL!G$3:G$1656=B203)*NHL!N$3:N$1656)</f>
        <v>50</v>
      </c>
      <c r="E203" s="22">
        <f t="shared" si="6"/>
        <v>0.41666666666666669</v>
      </c>
      <c r="F203" s="21" t="e">
        <f>SUMPRODUCT((NHL!C$3:C$1656=A203)*(NHL!G$3:G$1656=B203)*NHL!X$3:X$1656)</f>
        <v>#VALUE!</v>
      </c>
      <c r="G203" s="21">
        <f>SUMPRODUCT((NHL!C$3:C$1656=A203)*(NHL!G$3:G$1656=B203)*NHL!AC$3:AC$1656)</f>
        <v>46</v>
      </c>
      <c r="H203" s="22" t="e">
        <f t="shared" si="7"/>
        <v>#VALUE!</v>
      </c>
      <c r="K203" s="8"/>
    </row>
    <row r="204" spans="1:11" x14ac:dyDescent="0.2">
      <c r="A204" s="8" t="s">
        <v>157</v>
      </c>
      <c r="B204" s="10" t="s">
        <v>87</v>
      </c>
      <c r="C204" s="21">
        <f>SUMPRODUCT((NHL!C$3:C$1656=A204)*(NHL!G$3:G$1656=B204)*NHL!I$3:I$1656)</f>
        <v>60</v>
      </c>
      <c r="D204" s="21">
        <f>SUMPRODUCT((NHL!C$3:C$1656=A204)*(NHL!G$3:G$1656=B204)*NHL!N$3:N$1656)</f>
        <v>75</v>
      </c>
      <c r="E204" s="22">
        <f t="shared" si="6"/>
        <v>0.625</v>
      </c>
      <c r="F204" s="21" t="e">
        <f>SUMPRODUCT((NHL!C$3:C$1656=A204)*(NHL!G$3:G$1656=B204)*NHL!X$3:X$1656)</f>
        <v>#VALUE!</v>
      </c>
      <c r="G204" s="21">
        <f>SUMPRODUCT((NHL!C$3:C$1656=A204)*(NHL!G$3:G$1656=B204)*NHL!AC$3:AC$1656)</f>
        <v>72</v>
      </c>
      <c r="H204" s="22" t="e">
        <f t="shared" si="7"/>
        <v>#VALUE!</v>
      </c>
      <c r="K204" s="8"/>
    </row>
    <row r="205" spans="1:11" x14ac:dyDescent="0.2">
      <c r="A205" s="8" t="s">
        <v>157</v>
      </c>
      <c r="B205" s="10" t="s">
        <v>29</v>
      </c>
      <c r="C205" s="21">
        <f>SUMPRODUCT((NHL!C$3:C$1656=A205)*(NHL!G$3:G$1656=B205)*NHL!I$3:I$1656)</f>
        <v>60</v>
      </c>
      <c r="D205" s="21">
        <f>SUMPRODUCT((NHL!C$3:C$1656=A205)*(NHL!G$3:G$1656=B205)*NHL!N$3:N$1656)</f>
        <v>65</v>
      </c>
      <c r="E205" s="22">
        <f t="shared" si="6"/>
        <v>0.54166666666666663</v>
      </c>
      <c r="F205" s="21" t="e">
        <f>SUMPRODUCT((NHL!C$3:C$1656=A205)*(NHL!G$3:G$1656=B205)*NHL!X$3:X$1656)</f>
        <v>#VALUE!</v>
      </c>
      <c r="G205" s="21">
        <f>SUMPRODUCT((NHL!C$3:C$1656=A205)*(NHL!G$3:G$1656=B205)*NHL!AC$3:AC$1656)</f>
        <v>51</v>
      </c>
      <c r="H205" s="22" t="e">
        <f t="shared" si="7"/>
        <v>#VALUE!</v>
      </c>
      <c r="K205" s="8"/>
    </row>
    <row r="206" spans="1:11" x14ac:dyDescent="0.2">
      <c r="A206" s="8" t="s">
        <v>157</v>
      </c>
      <c r="B206" s="10" t="s">
        <v>92</v>
      </c>
      <c r="C206" s="21">
        <f>SUMPRODUCT((NHL!C$3:C$1656=A206)*(NHL!G$3:G$1656=B206)*NHL!I$3:I$1656)</f>
        <v>60</v>
      </c>
      <c r="D206" s="21">
        <f>SUMPRODUCT((NHL!C$3:C$1656=A206)*(NHL!G$3:G$1656=B206)*NHL!N$3:N$1656)</f>
        <v>47</v>
      </c>
      <c r="E206" s="22">
        <f t="shared" si="6"/>
        <v>0.39166666666666666</v>
      </c>
      <c r="F206" s="21" t="e">
        <f>SUMPRODUCT((NHL!C$3:C$1656=A206)*(NHL!G$3:G$1656=B206)*NHL!X$3:X$1656)</f>
        <v>#VALUE!</v>
      </c>
      <c r="G206" s="21">
        <f>SUMPRODUCT((NHL!C$3:C$1656=A206)*(NHL!G$3:G$1656=B206)*NHL!AC$3:AC$1656)</f>
        <v>110</v>
      </c>
      <c r="H206" s="22" t="e">
        <f t="shared" si="7"/>
        <v>#VALUE!</v>
      </c>
      <c r="K206" s="8"/>
    </row>
    <row r="207" spans="1:11" x14ac:dyDescent="0.2">
      <c r="A207" s="8" t="s">
        <v>157</v>
      </c>
      <c r="B207" s="10" t="s">
        <v>41</v>
      </c>
      <c r="C207" s="21">
        <f>SUMPRODUCT((NHL!C$3:C$1656=A207)*(NHL!G$3:G$1656=B207)*NHL!I$3:I$1656)</f>
        <v>60</v>
      </c>
      <c r="D207" s="21">
        <f>SUMPRODUCT((NHL!C$3:C$1656=A207)*(NHL!G$3:G$1656=B207)*NHL!N$3:N$1656)</f>
        <v>57</v>
      </c>
      <c r="E207" s="22">
        <f t="shared" si="6"/>
        <v>0.47499999999999998</v>
      </c>
      <c r="F207" s="21" t="e">
        <f>SUMPRODUCT((NHL!C$3:C$1656=A207)*(NHL!G$3:G$1656=B207)*NHL!X$3:X$1656)</f>
        <v>#VALUE!</v>
      </c>
      <c r="G207" s="21">
        <f>SUMPRODUCT((NHL!C$3:C$1656=A207)*(NHL!G$3:G$1656=B207)*NHL!AC$3:AC$1656)</f>
        <v>77</v>
      </c>
      <c r="H207" s="22" t="e">
        <f t="shared" si="7"/>
        <v>#VALUE!</v>
      </c>
      <c r="K207" s="8"/>
    </row>
    <row r="208" spans="1:11" x14ac:dyDescent="0.2">
      <c r="A208" s="8" t="s">
        <v>159</v>
      </c>
      <c r="B208" s="10" t="s">
        <v>68</v>
      </c>
      <c r="C208" s="21">
        <f>SUMPRODUCT((NHL!C$3:C$1656=A208)*(NHL!G$3:G$1656=B208)*NHL!I$3:I$1656)</f>
        <v>70</v>
      </c>
      <c r="D208" s="21">
        <f>SUMPRODUCT((NHL!C$3:C$1656=A208)*(NHL!G$3:G$1656=B208)*NHL!N$3:N$1656)</f>
        <v>60</v>
      </c>
      <c r="E208" s="22">
        <f t="shared" si="6"/>
        <v>0.42857142857142855</v>
      </c>
      <c r="F208" s="21" t="e">
        <f>SUMPRODUCT((NHL!C$3:C$1656=A208)*(NHL!G$3:G$1656=B208)*NHL!X$3:X$1656)</f>
        <v>#VALUE!</v>
      </c>
      <c r="G208" s="21">
        <f>SUMPRODUCT((NHL!C$3:C$1656=A208)*(NHL!G$3:G$1656=B208)*NHL!AC$3:AC$1656)</f>
        <v>66</v>
      </c>
      <c r="H208" s="22" t="e">
        <f t="shared" si="7"/>
        <v>#VALUE!</v>
      </c>
      <c r="K208" s="8"/>
    </row>
    <row r="209" spans="1:11" x14ac:dyDescent="0.2">
      <c r="A209" s="8" t="s">
        <v>159</v>
      </c>
      <c r="B209" s="10" t="s">
        <v>85</v>
      </c>
      <c r="C209" s="21">
        <f>SUMPRODUCT((NHL!C$3:C$1656=A209)*(NHL!G$3:G$1656=B209)*NHL!I$3:I$1656)</f>
        <v>70</v>
      </c>
      <c r="D209" s="21">
        <f>SUMPRODUCT((NHL!C$3:C$1656=A209)*(NHL!G$3:G$1656=B209)*NHL!N$3:N$1656)</f>
        <v>54</v>
      </c>
      <c r="E209" s="22">
        <f t="shared" si="6"/>
        <v>0.38571428571428573</v>
      </c>
      <c r="F209" s="21" t="e">
        <f>SUMPRODUCT((NHL!C$3:C$1656=A209)*(NHL!G$3:G$1656=B209)*NHL!X$3:X$1656)</f>
        <v>#VALUE!</v>
      </c>
      <c r="G209" s="21">
        <f>SUMPRODUCT((NHL!C$3:C$1656=A209)*(NHL!G$3:G$1656=B209)*NHL!AC$3:AC$1656)</f>
        <v>50</v>
      </c>
      <c r="H209" s="22" t="e">
        <f t="shared" si="7"/>
        <v>#VALUE!</v>
      </c>
      <c r="K209" s="8"/>
    </row>
    <row r="210" spans="1:11" x14ac:dyDescent="0.2">
      <c r="A210" s="8" t="s">
        <v>159</v>
      </c>
      <c r="B210" s="10" t="s">
        <v>87</v>
      </c>
      <c r="C210" s="21">
        <f>SUMPRODUCT((NHL!C$3:C$1656=A210)*(NHL!G$3:G$1656=B210)*NHL!I$3:I$1656)</f>
        <v>70</v>
      </c>
      <c r="D210" s="21">
        <f>SUMPRODUCT((NHL!C$3:C$1656=A210)*(NHL!G$3:G$1656=B210)*NHL!N$3:N$1656)</f>
        <v>88</v>
      </c>
      <c r="E210" s="22">
        <f t="shared" si="6"/>
        <v>0.62857142857142856</v>
      </c>
      <c r="F210" s="21" t="e">
        <f>SUMPRODUCT((NHL!C$3:C$1656=A210)*(NHL!G$3:G$1656=B210)*NHL!X$3:X$1656)</f>
        <v>#VALUE!</v>
      </c>
      <c r="G210" s="21">
        <f>SUMPRODUCT((NHL!C$3:C$1656=A210)*(NHL!G$3:G$1656=B210)*NHL!AC$3:AC$1656)</f>
        <v>75</v>
      </c>
      <c r="H210" s="22" t="e">
        <f t="shared" si="7"/>
        <v>#VALUE!</v>
      </c>
      <c r="K210" s="8"/>
    </row>
    <row r="211" spans="1:11" x14ac:dyDescent="0.2">
      <c r="A211" s="8" t="s">
        <v>159</v>
      </c>
      <c r="B211" s="10" t="s">
        <v>29</v>
      </c>
      <c r="C211" s="21">
        <f>SUMPRODUCT((NHL!C$3:C$1656=A211)*(NHL!G$3:G$1656=B211)*NHL!I$3:I$1656)</f>
        <v>70</v>
      </c>
      <c r="D211" s="21">
        <f>SUMPRODUCT((NHL!C$3:C$1656=A211)*(NHL!G$3:G$1656=B211)*NHL!N$3:N$1656)</f>
        <v>77</v>
      </c>
      <c r="E211" s="22">
        <f t="shared" si="6"/>
        <v>0.55000000000000004</v>
      </c>
      <c r="F211" s="21" t="e">
        <f>SUMPRODUCT((NHL!C$3:C$1656=A211)*(NHL!G$3:G$1656=B211)*NHL!X$3:X$1656)</f>
        <v>#VALUE!</v>
      </c>
      <c r="G211" s="21">
        <f>SUMPRODUCT((NHL!C$3:C$1656=A211)*(NHL!G$3:G$1656=B211)*NHL!AC$3:AC$1656)</f>
        <v>65</v>
      </c>
      <c r="H211" s="22" t="e">
        <f t="shared" si="7"/>
        <v>#VALUE!</v>
      </c>
      <c r="K211" s="8"/>
    </row>
    <row r="212" spans="1:11" x14ac:dyDescent="0.2">
      <c r="A212" s="8" t="s">
        <v>159</v>
      </c>
      <c r="B212" s="10" t="s">
        <v>92</v>
      </c>
      <c r="C212" s="21">
        <f>SUMPRODUCT((NHL!C$3:C$1656=A212)*(NHL!G$3:G$1656=B212)*NHL!I$3:I$1656)</f>
        <v>70</v>
      </c>
      <c r="D212" s="21">
        <f>SUMPRODUCT((NHL!C$3:C$1656=A212)*(NHL!G$3:G$1656=B212)*NHL!N$3:N$1656)</f>
        <v>67</v>
      </c>
      <c r="E212" s="22">
        <f t="shared" si="6"/>
        <v>0.47857142857142859</v>
      </c>
      <c r="F212" s="21" t="e">
        <f>SUMPRODUCT((NHL!C$3:C$1656=A212)*(NHL!G$3:G$1656=B212)*NHL!X$3:X$1656)</f>
        <v>#VALUE!</v>
      </c>
      <c r="G212" s="21">
        <f>SUMPRODUCT((NHL!C$3:C$1656=A212)*(NHL!G$3:G$1656=B212)*NHL!AC$3:AC$1656)</f>
        <v>47</v>
      </c>
      <c r="H212" s="22" t="e">
        <f t="shared" si="7"/>
        <v>#VALUE!</v>
      </c>
      <c r="K212" s="8"/>
    </row>
    <row r="213" spans="1:11" x14ac:dyDescent="0.2">
      <c r="A213" s="8" t="s">
        <v>159</v>
      </c>
      <c r="B213" s="10" t="s">
        <v>41</v>
      </c>
      <c r="C213" s="21">
        <f>SUMPRODUCT((NHL!C$3:C$1656=A213)*(NHL!G$3:G$1656=B213)*NHL!I$3:I$1656)</f>
        <v>70</v>
      </c>
      <c r="D213" s="21">
        <f>SUMPRODUCT((NHL!C$3:C$1656=A213)*(NHL!G$3:G$1656=B213)*NHL!N$3:N$1656)</f>
        <v>74</v>
      </c>
      <c r="E213" s="22">
        <f t="shared" si="6"/>
        <v>0.52857142857142858</v>
      </c>
      <c r="F213" s="21" t="e">
        <f>SUMPRODUCT((NHL!C$3:C$1656=A213)*(NHL!G$3:G$1656=B213)*NHL!X$3:X$1656)</f>
        <v>#VALUE!</v>
      </c>
      <c r="G213" s="21">
        <f>SUMPRODUCT((NHL!C$3:C$1656=A213)*(NHL!G$3:G$1656=B213)*NHL!AC$3:AC$1656)</f>
        <v>57</v>
      </c>
      <c r="H213" s="22" t="e">
        <f t="shared" si="7"/>
        <v>#VALUE!</v>
      </c>
      <c r="K213" s="8"/>
    </row>
    <row r="214" spans="1:11" x14ac:dyDescent="0.2">
      <c r="A214" s="8" t="s">
        <v>160</v>
      </c>
      <c r="B214" s="10" t="s">
        <v>68</v>
      </c>
      <c r="C214" s="21">
        <f>SUMPRODUCT((NHL!C$3:C$1656=A214)*(NHL!G$3:G$1656=B214)*NHL!I$3:I$1656)</f>
        <v>70</v>
      </c>
      <c r="D214" s="21">
        <f>SUMPRODUCT((NHL!C$3:C$1656=A214)*(NHL!G$3:G$1656=B214)*NHL!N$3:N$1656)</f>
        <v>62</v>
      </c>
      <c r="E214" s="22">
        <f t="shared" si="6"/>
        <v>0.44285714285714284</v>
      </c>
      <c r="F214" s="21" t="e">
        <f>SUMPRODUCT((NHL!C$3:C$1656=A214)*(NHL!G$3:G$1656=B214)*NHL!X$3:X$1656)</f>
        <v>#VALUE!</v>
      </c>
      <c r="G214" s="21">
        <f>SUMPRODUCT((NHL!C$3:C$1656=A214)*(NHL!G$3:G$1656=B214)*NHL!AC$3:AC$1656)</f>
        <v>60</v>
      </c>
      <c r="H214" s="22" t="e">
        <f t="shared" si="7"/>
        <v>#VALUE!</v>
      </c>
      <c r="K214" s="8"/>
    </row>
    <row r="215" spans="1:11" x14ac:dyDescent="0.2">
      <c r="A215" s="8" t="s">
        <v>160</v>
      </c>
      <c r="B215" s="10" t="s">
        <v>85</v>
      </c>
      <c r="C215" s="21">
        <f>SUMPRODUCT((NHL!C$3:C$1656=A215)*(NHL!G$3:G$1656=B215)*NHL!I$3:I$1656)</f>
        <v>70</v>
      </c>
      <c r="D215" s="21">
        <f>SUMPRODUCT((NHL!C$3:C$1656=A215)*(NHL!G$3:G$1656=B215)*NHL!N$3:N$1656)</f>
        <v>36</v>
      </c>
      <c r="E215" s="22">
        <f t="shared" si="6"/>
        <v>0.25714285714285712</v>
      </c>
      <c r="F215" s="21" t="e">
        <f>SUMPRODUCT((NHL!C$3:C$1656=A215)*(NHL!G$3:G$1656=B215)*NHL!X$3:X$1656)</f>
        <v>#VALUE!</v>
      </c>
      <c r="G215" s="21">
        <f>SUMPRODUCT((NHL!C$3:C$1656=A215)*(NHL!G$3:G$1656=B215)*NHL!AC$3:AC$1656)</f>
        <v>54</v>
      </c>
      <c r="H215" s="22" t="e">
        <f t="shared" si="7"/>
        <v>#VALUE!</v>
      </c>
      <c r="K215" s="8"/>
    </row>
    <row r="216" spans="1:11" x14ac:dyDescent="0.2">
      <c r="A216" s="8" t="s">
        <v>160</v>
      </c>
      <c r="B216" s="10" t="s">
        <v>87</v>
      </c>
      <c r="C216" s="21">
        <f>SUMPRODUCT((NHL!C$3:C$1656=A216)*(NHL!G$3:G$1656=B216)*NHL!I$3:I$1656)</f>
        <v>70</v>
      </c>
      <c r="D216" s="21">
        <f>SUMPRODUCT((NHL!C$3:C$1656=A216)*(NHL!G$3:G$1656=B216)*NHL!N$3:N$1656)</f>
        <v>101</v>
      </c>
      <c r="E216" s="22">
        <f t="shared" si="6"/>
        <v>0.72142857142857142</v>
      </c>
      <c r="F216" s="21" t="e">
        <f>SUMPRODUCT((NHL!C$3:C$1656=A216)*(NHL!G$3:G$1656=B216)*NHL!X$3:X$1656)</f>
        <v>#VALUE!</v>
      </c>
      <c r="G216" s="21">
        <f>SUMPRODUCT((NHL!C$3:C$1656=A216)*(NHL!G$3:G$1656=B216)*NHL!AC$3:AC$1656)</f>
        <v>88</v>
      </c>
      <c r="H216" s="22" t="e">
        <f t="shared" si="7"/>
        <v>#VALUE!</v>
      </c>
      <c r="K216" s="8"/>
    </row>
    <row r="217" spans="1:11" x14ac:dyDescent="0.2">
      <c r="A217" s="8" t="s">
        <v>160</v>
      </c>
      <c r="B217" s="10" t="s">
        <v>29</v>
      </c>
      <c r="C217" s="21">
        <f>SUMPRODUCT((NHL!C$3:C$1656=A217)*(NHL!G$3:G$1656=B217)*NHL!I$3:I$1656)</f>
        <v>70</v>
      </c>
      <c r="D217" s="21">
        <f>SUMPRODUCT((NHL!C$3:C$1656=A217)*(NHL!G$3:G$1656=B217)*NHL!N$3:N$1656)</f>
        <v>65</v>
      </c>
      <c r="E217" s="22">
        <f t="shared" si="6"/>
        <v>0.4642857142857143</v>
      </c>
      <c r="F217" s="21" t="e">
        <f>SUMPRODUCT((NHL!C$3:C$1656=A217)*(NHL!G$3:G$1656=B217)*NHL!X$3:X$1656)</f>
        <v>#VALUE!</v>
      </c>
      <c r="G217" s="21">
        <f>SUMPRODUCT((NHL!C$3:C$1656=A217)*(NHL!G$3:G$1656=B217)*NHL!AC$3:AC$1656)</f>
        <v>77</v>
      </c>
      <c r="H217" s="22" t="e">
        <f t="shared" si="7"/>
        <v>#VALUE!</v>
      </c>
      <c r="K217" s="8"/>
    </row>
    <row r="218" spans="1:11" x14ac:dyDescent="0.2">
      <c r="A218" s="8" t="s">
        <v>160</v>
      </c>
      <c r="B218" s="10" t="s">
        <v>92</v>
      </c>
      <c r="C218" s="21">
        <f>SUMPRODUCT((NHL!C$3:C$1656=A218)*(NHL!G$3:G$1656=B218)*NHL!I$3:I$1656)</f>
        <v>70</v>
      </c>
      <c r="D218" s="21">
        <f>SUMPRODUCT((NHL!C$3:C$1656=A218)*(NHL!G$3:G$1656=B218)*NHL!N$3:N$1656)</f>
        <v>61</v>
      </c>
      <c r="E218" s="22">
        <f t="shared" si="6"/>
        <v>0.43571428571428572</v>
      </c>
      <c r="F218" s="21" t="e">
        <f>SUMPRODUCT((NHL!C$3:C$1656=A218)*(NHL!G$3:G$1656=B218)*NHL!X$3:X$1656)</f>
        <v>#VALUE!</v>
      </c>
      <c r="G218" s="21">
        <f>SUMPRODUCT((NHL!C$3:C$1656=A218)*(NHL!G$3:G$1656=B218)*NHL!AC$3:AC$1656)</f>
        <v>67</v>
      </c>
      <c r="H218" s="22" t="e">
        <f t="shared" si="7"/>
        <v>#VALUE!</v>
      </c>
      <c r="K218" s="8"/>
    </row>
    <row r="219" spans="1:11" x14ac:dyDescent="0.2">
      <c r="A219" s="8" t="s">
        <v>160</v>
      </c>
      <c r="B219" s="10" t="s">
        <v>41</v>
      </c>
      <c r="C219" s="21">
        <f>SUMPRODUCT((NHL!C$3:C$1656=A219)*(NHL!G$3:G$1656=B219)*NHL!I$3:I$1656)</f>
        <v>70</v>
      </c>
      <c r="D219" s="21">
        <f>SUMPRODUCT((NHL!C$3:C$1656=A219)*(NHL!G$3:G$1656=B219)*NHL!N$3:N$1656)</f>
        <v>95</v>
      </c>
      <c r="E219" s="22">
        <f t="shared" si="6"/>
        <v>0.6785714285714286</v>
      </c>
      <c r="F219" s="21" t="e">
        <f>SUMPRODUCT((NHL!C$3:C$1656=A219)*(NHL!G$3:G$1656=B219)*NHL!X$3:X$1656)</f>
        <v>#VALUE!</v>
      </c>
      <c r="G219" s="21">
        <f>SUMPRODUCT((NHL!C$3:C$1656=A219)*(NHL!G$3:G$1656=B219)*NHL!AC$3:AC$1656)</f>
        <v>74</v>
      </c>
      <c r="H219" s="22" t="e">
        <f t="shared" si="7"/>
        <v>#VALUE!</v>
      </c>
      <c r="K219" s="8"/>
    </row>
    <row r="220" spans="1:11" x14ac:dyDescent="0.2">
      <c r="A220" s="8" t="s">
        <v>164</v>
      </c>
      <c r="B220" s="10" t="s">
        <v>68</v>
      </c>
      <c r="C220" s="21">
        <f>SUMPRODUCT((NHL!C$3:C$1656=A220)*(NHL!G$3:G$1656=B220)*NHL!I$3:I$1656)</f>
        <v>70</v>
      </c>
      <c r="D220" s="21">
        <f>SUMPRODUCT((NHL!C$3:C$1656=A220)*(NHL!G$3:G$1656=B220)*NHL!N$3:N$1656)</f>
        <v>66</v>
      </c>
      <c r="E220" s="22">
        <f t="shared" si="6"/>
        <v>0.47142857142857142</v>
      </c>
      <c r="F220" s="21" t="e">
        <f>SUMPRODUCT((NHL!C$3:C$1656=A220)*(NHL!G$3:G$1656=B220)*NHL!X$3:X$1656)</f>
        <v>#VALUE!</v>
      </c>
      <c r="G220" s="21">
        <f>SUMPRODUCT((NHL!C$3:C$1656=A220)*(NHL!G$3:G$1656=B220)*NHL!AC$3:AC$1656)</f>
        <v>62</v>
      </c>
      <c r="H220" s="22" t="e">
        <f t="shared" si="7"/>
        <v>#VALUE!</v>
      </c>
      <c r="K220" s="8"/>
    </row>
    <row r="221" spans="1:11" x14ac:dyDescent="0.2">
      <c r="A221" s="8" t="s">
        <v>164</v>
      </c>
      <c r="B221" s="10" t="s">
        <v>85</v>
      </c>
      <c r="C221" s="21">
        <f>SUMPRODUCT((NHL!C$3:C$1656=A221)*(NHL!G$3:G$1656=B221)*NHL!I$3:I$1656)</f>
        <v>70</v>
      </c>
      <c r="D221" s="21">
        <f>SUMPRODUCT((NHL!C$3:C$1656=A221)*(NHL!G$3:G$1656=B221)*NHL!N$3:N$1656)</f>
        <v>43</v>
      </c>
      <c r="E221" s="22">
        <f t="shared" si="6"/>
        <v>0.30714285714285716</v>
      </c>
      <c r="F221" s="21" t="e">
        <f>SUMPRODUCT((NHL!C$3:C$1656=A221)*(NHL!G$3:G$1656=B221)*NHL!X$3:X$1656)</f>
        <v>#VALUE!</v>
      </c>
      <c r="G221" s="21">
        <f>SUMPRODUCT((NHL!C$3:C$1656=A221)*(NHL!G$3:G$1656=B221)*NHL!AC$3:AC$1656)</f>
        <v>36</v>
      </c>
      <c r="H221" s="22" t="e">
        <f t="shared" si="7"/>
        <v>#VALUE!</v>
      </c>
      <c r="K221" s="8"/>
    </row>
    <row r="222" spans="1:11" x14ac:dyDescent="0.2">
      <c r="A222" s="8" t="s">
        <v>164</v>
      </c>
      <c r="B222" s="10" t="s">
        <v>87</v>
      </c>
      <c r="C222" s="21">
        <f>SUMPRODUCT((NHL!C$3:C$1656=A222)*(NHL!G$3:G$1656=B222)*NHL!I$3:I$1656)</f>
        <v>70</v>
      </c>
      <c r="D222" s="21">
        <f>SUMPRODUCT((NHL!C$3:C$1656=A222)*(NHL!G$3:G$1656=B222)*NHL!N$3:N$1656)</f>
        <v>100</v>
      </c>
      <c r="E222" s="22">
        <f t="shared" si="6"/>
        <v>0.7142857142857143</v>
      </c>
      <c r="F222" s="21" t="e">
        <f>SUMPRODUCT((NHL!C$3:C$1656=A222)*(NHL!G$3:G$1656=B222)*NHL!X$3:X$1656)</f>
        <v>#VALUE!</v>
      </c>
      <c r="G222" s="21">
        <f>SUMPRODUCT((NHL!C$3:C$1656=A222)*(NHL!G$3:G$1656=B222)*NHL!AC$3:AC$1656)</f>
        <v>101</v>
      </c>
      <c r="H222" s="22" t="e">
        <f t="shared" si="7"/>
        <v>#VALUE!</v>
      </c>
      <c r="K222" s="8"/>
    </row>
    <row r="223" spans="1:11" x14ac:dyDescent="0.2">
      <c r="A223" s="8" t="s">
        <v>164</v>
      </c>
      <c r="B223" s="10" t="s">
        <v>29</v>
      </c>
      <c r="C223" s="21">
        <f>SUMPRODUCT((NHL!C$3:C$1656=A223)*(NHL!G$3:G$1656=B223)*NHL!I$3:I$1656)</f>
        <v>70</v>
      </c>
      <c r="D223" s="21">
        <f>SUMPRODUCT((NHL!C$3:C$1656=A223)*(NHL!G$3:G$1656=B223)*NHL!N$3:N$1656)</f>
        <v>78</v>
      </c>
      <c r="E223" s="22">
        <f t="shared" si="6"/>
        <v>0.55714285714285716</v>
      </c>
      <c r="F223" s="21" t="e">
        <f>SUMPRODUCT((NHL!C$3:C$1656=A223)*(NHL!G$3:G$1656=B223)*NHL!X$3:X$1656)</f>
        <v>#VALUE!</v>
      </c>
      <c r="G223" s="21">
        <f>SUMPRODUCT((NHL!C$3:C$1656=A223)*(NHL!G$3:G$1656=B223)*NHL!AC$3:AC$1656)</f>
        <v>65</v>
      </c>
      <c r="H223" s="22" t="e">
        <f t="shared" si="7"/>
        <v>#VALUE!</v>
      </c>
      <c r="K223" s="8"/>
    </row>
    <row r="224" spans="1:11" x14ac:dyDescent="0.2">
      <c r="A224" s="8" t="s">
        <v>164</v>
      </c>
      <c r="B224" s="10" t="s">
        <v>92</v>
      </c>
      <c r="C224" s="21">
        <f>SUMPRODUCT((NHL!C$3:C$1656=A224)*(NHL!G$3:G$1656=B224)*NHL!I$3:I$1656)</f>
        <v>70</v>
      </c>
      <c r="D224" s="21">
        <f>SUMPRODUCT((NHL!C$3:C$1656=A224)*(NHL!G$3:G$1656=B224)*NHL!N$3:N$1656)</f>
        <v>59</v>
      </c>
      <c r="E224" s="22">
        <f t="shared" si="6"/>
        <v>0.42142857142857143</v>
      </c>
      <c r="F224" s="21" t="e">
        <f>SUMPRODUCT((NHL!C$3:C$1656=A224)*(NHL!G$3:G$1656=B224)*NHL!X$3:X$1656)</f>
        <v>#VALUE!</v>
      </c>
      <c r="G224" s="21">
        <f>SUMPRODUCT((NHL!C$3:C$1656=A224)*(NHL!G$3:G$1656=B224)*NHL!AC$3:AC$1656)</f>
        <v>122</v>
      </c>
      <c r="H224" s="22" t="e">
        <f t="shared" si="7"/>
        <v>#VALUE!</v>
      </c>
      <c r="K224" s="8"/>
    </row>
    <row r="225" spans="1:11" x14ac:dyDescent="0.2">
      <c r="A225" s="8" t="s">
        <v>164</v>
      </c>
      <c r="B225" s="10" t="s">
        <v>41</v>
      </c>
      <c r="C225" s="21">
        <f>SUMPRODUCT((NHL!C$3:C$1656=A225)*(NHL!G$3:G$1656=B225)*NHL!I$3:I$1656)</f>
        <v>70</v>
      </c>
      <c r="D225" s="21">
        <f>SUMPRODUCT((NHL!C$3:C$1656=A225)*(NHL!G$3:G$1656=B225)*NHL!N$3:N$1656)</f>
        <v>74</v>
      </c>
      <c r="E225" s="22">
        <f t="shared" si="6"/>
        <v>0.52857142857142858</v>
      </c>
      <c r="F225" s="21" t="e">
        <f>SUMPRODUCT((NHL!C$3:C$1656=A225)*(NHL!G$3:G$1656=B225)*NHL!X$3:X$1656)</f>
        <v>#VALUE!</v>
      </c>
      <c r="G225" s="21">
        <f>SUMPRODUCT((NHL!C$3:C$1656=A225)*(NHL!G$3:G$1656=B225)*NHL!AC$3:AC$1656)</f>
        <v>95</v>
      </c>
      <c r="H225" s="22" t="e">
        <f t="shared" si="7"/>
        <v>#VALUE!</v>
      </c>
      <c r="K225" s="8"/>
    </row>
    <row r="226" spans="1:11" x14ac:dyDescent="0.2">
      <c r="A226" s="8" t="s">
        <v>166</v>
      </c>
      <c r="B226" s="10" t="s">
        <v>68</v>
      </c>
      <c r="C226" s="21">
        <f>SUMPRODUCT((NHL!C$3:C$1656=A226)*(NHL!G$3:G$1656=B226)*NHL!I$3:I$1656)</f>
        <v>70</v>
      </c>
      <c r="D226" s="21">
        <f>SUMPRODUCT((NHL!C$3:C$1656=A226)*(NHL!G$3:G$1656=B226)*NHL!N$3:N$1656)</f>
        <v>69</v>
      </c>
      <c r="E226" s="22">
        <f t="shared" si="6"/>
        <v>0.49285714285714288</v>
      </c>
      <c r="F226" s="21" t="e">
        <f>SUMPRODUCT((NHL!C$3:C$1656=A226)*(NHL!G$3:G$1656=B226)*NHL!X$3:X$1656)</f>
        <v>#VALUE!</v>
      </c>
      <c r="G226" s="21">
        <f>SUMPRODUCT((NHL!C$3:C$1656=A226)*(NHL!G$3:G$1656=B226)*NHL!AC$3:AC$1656)</f>
        <v>66</v>
      </c>
      <c r="H226" s="22" t="e">
        <f t="shared" si="7"/>
        <v>#VALUE!</v>
      </c>
      <c r="K226" s="8"/>
    </row>
    <row r="227" spans="1:11" x14ac:dyDescent="0.2">
      <c r="A227" s="8" t="s">
        <v>166</v>
      </c>
      <c r="B227" s="10" t="s">
        <v>85</v>
      </c>
      <c r="C227" s="21">
        <f>SUMPRODUCT((NHL!C$3:C$1656=A227)*(NHL!G$3:G$1656=B227)*NHL!I$3:I$1656)</f>
        <v>70</v>
      </c>
      <c r="D227" s="21">
        <f>SUMPRODUCT((NHL!C$3:C$1656=A227)*(NHL!G$3:G$1656=B227)*NHL!N$3:N$1656)</f>
        <v>69</v>
      </c>
      <c r="E227" s="22">
        <f t="shared" si="6"/>
        <v>0.49285714285714288</v>
      </c>
      <c r="F227" s="21" t="e">
        <f>SUMPRODUCT((NHL!C$3:C$1656=A227)*(NHL!G$3:G$1656=B227)*NHL!X$3:X$1656)</f>
        <v>#VALUE!</v>
      </c>
      <c r="G227" s="21">
        <f>SUMPRODUCT((NHL!C$3:C$1656=A227)*(NHL!G$3:G$1656=B227)*NHL!AC$3:AC$1656)</f>
        <v>43</v>
      </c>
      <c r="H227" s="22" t="e">
        <f t="shared" si="7"/>
        <v>#VALUE!</v>
      </c>
      <c r="K227" s="8"/>
    </row>
    <row r="228" spans="1:11" x14ac:dyDescent="0.2">
      <c r="A228" s="8" t="s">
        <v>166</v>
      </c>
      <c r="B228" s="10" t="s">
        <v>87</v>
      </c>
      <c r="C228" s="21">
        <f>SUMPRODUCT((NHL!C$3:C$1656=A228)*(NHL!G$3:G$1656=B228)*NHL!I$3:I$1656)</f>
        <v>70</v>
      </c>
      <c r="D228" s="21">
        <f>SUMPRODUCT((NHL!C$3:C$1656=A228)*(NHL!G$3:G$1656=B228)*NHL!N$3:N$1656)</f>
        <v>90</v>
      </c>
      <c r="E228" s="22">
        <f t="shared" si="6"/>
        <v>0.6428571428571429</v>
      </c>
      <c r="F228" s="21" t="e">
        <f>SUMPRODUCT((NHL!C$3:C$1656=A228)*(NHL!G$3:G$1656=B228)*NHL!X$3:X$1656)</f>
        <v>#VALUE!</v>
      </c>
      <c r="G228" s="21">
        <f>SUMPRODUCT((NHL!C$3:C$1656=A228)*(NHL!G$3:G$1656=B228)*NHL!AC$3:AC$1656)</f>
        <v>100</v>
      </c>
      <c r="H228" s="22" t="e">
        <f t="shared" si="7"/>
        <v>#VALUE!</v>
      </c>
      <c r="K228" s="8"/>
    </row>
    <row r="229" spans="1:11" x14ac:dyDescent="0.2">
      <c r="A229" s="8" t="s">
        <v>166</v>
      </c>
      <c r="B229" s="10" t="s">
        <v>29</v>
      </c>
      <c r="C229" s="21">
        <f>SUMPRODUCT((NHL!C$3:C$1656=A229)*(NHL!G$3:G$1656=B229)*NHL!I$3:I$1656)</f>
        <v>70</v>
      </c>
      <c r="D229" s="21">
        <f>SUMPRODUCT((NHL!C$3:C$1656=A229)*(NHL!G$3:G$1656=B229)*NHL!N$3:N$1656)</f>
        <v>75</v>
      </c>
      <c r="E229" s="22">
        <f t="shared" si="6"/>
        <v>0.5357142857142857</v>
      </c>
      <c r="F229" s="21" t="e">
        <f>SUMPRODUCT((NHL!C$3:C$1656=A229)*(NHL!G$3:G$1656=B229)*NHL!X$3:X$1656)</f>
        <v>#VALUE!</v>
      </c>
      <c r="G229" s="21">
        <f>SUMPRODUCT((NHL!C$3:C$1656=A229)*(NHL!G$3:G$1656=B229)*NHL!AC$3:AC$1656)</f>
        <v>78</v>
      </c>
      <c r="H229" s="22" t="e">
        <f t="shared" si="7"/>
        <v>#VALUE!</v>
      </c>
      <c r="K229" s="8"/>
    </row>
    <row r="230" spans="1:11" x14ac:dyDescent="0.2">
      <c r="A230" s="8" t="s">
        <v>166</v>
      </c>
      <c r="B230" s="10" t="s">
        <v>92</v>
      </c>
      <c r="C230" s="21">
        <f>SUMPRODUCT((NHL!C$3:C$1656=A230)*(NHL!G$3:G$1656=B230)*NHL!I$3:I$1656)</f>
        <v>70</v>
      </c>
      <c r="D230" s="21">
        <f>SUMPRODUCT((NHL!C$3:C$1656=A230)*(NHL!G$3:G$1656=B230)*NHL!N$3:N$1656)</f>
        <v>50</v>
      </c>
      <c r="E230" s="22">
        <f t="shared" si="6"/>
        <v>0.35714285714285715</v>
      </c>
      <c r="F230" s="21" t="e">
        <f>SUMPRODUCT((NHL!C$3:C$1656=A230)*(NHL!G$3:G$1656=B230)*NHL!X$3:X$1656)</f>
        <v>#VALUE!</v>
      </c>
      <c r="G230" s="21">
        <f>SUMPRODUCT((NHL!C$3:C$1656=A230)*(NHL!G$3:G$1656=B230)*NHL!AC$3:AC$1656)</f>
        <v>59</v>
      </c>
      <c r="H230" s="22" t="e">
        <f t="shared" si="7"/>
        <v>#VALUE!</v>
      </c>
      <c r="K230" s="8"/>
    </row>
    <row r="231" spans="1:11" x14ac:dyDescent="0.2">
      <c r="A231" s="8" t="s">
        <v>166</v>
      </c>
      <c r="B231" s="10" t="s">
        <v>41</v>
      </c>
      <c r="C231" s="21">
        <f>SUMPRODUCT((NHL!C$3:C$1656=A231)*(NHL!G$3:G$1656=B231)*NHL!I$3:I$1656)</f>
        <v>70</v>
      </c>
      <c r="D231" s="21">
        <f>SUMPRODUCT((NHL!C$3:C$1656=A231)*(NHL!G$3:G$1656=B231)*NHL!N$3:N$1656)</f>
        <v>67</v>
      </c>
      <c r="E231" s="22">
        <f t="shared" si="6"/>
        <v>0.47857142857142859</v>
      </c>
      <c r="F231" s="21" t="e">
        <f>SUMPRODUCT((NHL!C$3:C$1656=A231)*(NHL!G$3:G$1656=B231)*NHL!X$3:X$1656)</f>
        <v>#VALUE!</v>
      </c>
      <c r="G231" s="21">
        <f>SUMPRODUCT((NHL!C$3:C$1656=A231)*(NHL!G$3:G$1656=B231)*NHL!AC$3:AC$1656)</f>
        <v>74</v>
      </c>
      <c r="H231" s="22" t="e">
        <f t="shared" si="7"/>
        <v>#VALUE!</v>
      </c>
      <c r="K231" s="8"/>
    </row>
    <row r="232" spans="1:11" x14ac:dyDescent="0.2">
      <c r="A232" s="8" t="s">
        <v>168</v>
      </c>
      <c r="B232" s="10" t="s">
        <v>68</v>
      </c>
      <c r="C232" s="21">
        <f>SUMPRODUCT((NHL!C$3:C$1656=A232)*(NHL!G$3:G$1656=B232)*NHL!I$3:I$1656)</f>
        <v>70</v>
      </c>
      <c r="D232" s="21">
        <f>SUMPRODUCT((NHL!C$3:C$1656=A232)*(NHL!G$3:G$1656=B232)*NHL!N$3:N$1656)</f>
        <v>74</v>
      </c>
      <c r="E232" s="22">
        <f t="shared" si="6"/>
        <v>0.52857142857142858</v>
      </c>
      <c r="F232" s="21" t="e">
        <f>SUMPRODUCT((NHL!C$3:C$1656=A232)*(NHL!G$3:G$1656=B232)*NHL!X$3:X$1656)</f>
        <v>#VALUE!</v>
      </c>
      <c r="G232" s="21">
        <f>SUMPRODUCT((NHL!C$3:C$1656=A232)*(NHL!G$3:G$1656=B232)*NHL!AC$3:AC$1656)</f>
        <v>69</v>
      </c>
      <c r="H232" s="22" t="e">
        <f t="shared" si="7"/>
        <v>#VALUE!</v>
      </c>
      <c r="K232" s="8"/>
    </row>
    <row r="233" spans="1:11" x14ac:dyDescent="0.2">
      <c r="A233" s="8" t="s">
        <v>168</v>
      </c>
      <c r="B233" s="10" t="s">
        <v>85</v>
      </c>
      <c r="C233" s="21">
        <f>SUMPRODUCT((NHL!C$3:C$1656=A233)*(NHL!G$3:G$1656=B233)*NHL!I$3:I$1656)</f>
        <v>70</v>
      </c>
      <c r="D233" s="21">
        <f>SUMPRODUCT((NHL!C$3:C$1656=A233)*(NHL!G$3:G$1656=B233)*NHL!N$3:N$1656)</f>
        <v>31</v>
      </c>
      <c r="E233" s="22">
        <f t="shared" si="6"/>
        <v>0.22142857142857142</v>
      </c>
      <c r="F233" s="21" t="e">
        <f>SUMPRODUCT((NHL!C$3:C$1656=A233)*(NHL!G$3:G$1656=B233)*NHL!X$3:X$1656)</f>
        <v>#VALUE!</v>
      </c>
      <c r="G233" s="21">
        <f>SUMPRODUCT((NHL!C$3:C$1656=A233)*(NHL!G$3:G$1656=B233)*NHL!AC$3:AC$1656)</f>
        <v>69</v>
      </c>
      <c r="H233" s="22" t="e">
        <f t="shared" si="7"/>
        <v>#VALUE!</v>
      </c>
      <c r="K233" s="8"/>
    </row>
    <row r="234" spans="1:11" x14ac:dyDescent="0.2">
      <c r="A234" s="8" t="s">
        <v>168</v>
      </c>
      <c r="B234" s="10" t="s">
        <v>87</v>
      </c>
      <c r="C234" s="21">
        <f>SUMPRODUCT((NHL!C$3:C$1656=A234)*(NHL!G$3:G$1656=B234)*NHL!I$3:I$1656)</f>
        <v>70</v>
      </c>
      <c r="D234" s="21">
        <f>SUMPRODUCT((NHL!C$3:C$1656=A234)*(NHL!G$3:G$1656=B234)*NHL!N$3:N$1656)</f>
        <v>88</v>
      </c>
      <c r="E234" s="22">
        <f t="shared" si="6"/>
        <v>0.62857142857142856</v>
      </c>
      <c r="F234" s="21" t="e">
        <f>SUMPRODUCT((NHL!C$3:C$1656=A234)*(NHL!G$3:G$1656=B234)*NHL!X$3:X$1656)</f>
        <v>#VALUE!</v>
      </c>
      <c r="G234" s="21">
        <f>SUMPRODUCT((NHL!C$3:C$1656=A234)*(NHL!G$3:G$1656=B234)*NHL!AC$3:AC$1656)</f>
        <v>90</v>
      </c>
      <c r="H234" s="22" t="e">
        <f t="shared" si="7"/>
        <v>#VALUE!</v>
      </c>
      <c r="K234" s="8"/>
    </row>
    <row r="235" spans="1:11" x14ac:dyDescent="0.2">
      <c r="A235" s="8" t="s">
        <v>168</v>
      </c>
      <c r="B235" s="10" t="s">
        <v>29</v>
      </c>
      <c r="C235" s="21">
        <f>SUMPRODUCT((NHL!C$3:C$1656=A235)*(NHL!G$3:G$1656=B235)*NHL!I$3:I$1656)</f>
        <v>70</v>
      </c>
      <c r="D235" s="21">
        <f>SUMPRODUCT((NHL!C$3:C$1656=A235)*(NHL!G$3:G$1656=B235)*NHL!N$3:N$1656)</f>
        <v>81</v>
      </c>
      <c r="E235" s="22">
        <f t="shared" si="6"/>
        <v>0.57857142857142863</v>
      </c>
      <c r="F235" s="21" t="e">
        <f>SUMPRODUCT((NHL!C$3:C$1656=A235)*(NHL!G$3:G$1656=B235)*NHL!X$3:X$1656)</f>
        <v>#VALUE!</v>
      </c>
      <c r="G235" s="21">
        <f>SUMPRODUCT((NHL!C$3:C$1656=A235)*(NHL!G$3:G$1656=B235)*NHL!AC$3:AC$1656)</f>
        <v>75</v>
      </c>
      <c r="H235" s="22" t="e">
        <f t="shared" si="7"/>
        <v>#VALUE!</v>
      </c>
      <c r="K235" s="8"/>
    </row>
    <row r="236" spans="1:11" x14ac:dyDescent="0.2">
      <c r="A236" s="8" t="s">
        <v>168</v>
      </c>
      <c r="B236" s="10" t="s">
        <v>92</v>
      </c>
      <c r="C236" s="21">
        <f>SUMPRODUCT((NHL!C$3:C$1656=A236)*(NHL!G$3:G$1656=B236)*NHL!I$3:I$1656)</f>
        <v>70</v>
      </c>
      <c r="D236" s="21">
        <f>SUMPRODUCT((NHL!C$3:C$1656=A236)*(NHL!G$3:G$1656=B236)*NHL!N$3:N$1656)</f>
        <v>68</v>
      </c>
      <c r="E236" s="22">
        <f t="shared" si="6"/>
        <v>0.48571428571428571</v>
      </c>
      <c r="F236" s="21" t="e">
        <f>SUMPRODUCT((NHL!C$3:C$1656=A236)*(NHL!G$3:G$1656=B236)*NHL!X$3:X$1656)</f>
        <v>#VALUE!</v>
      </c>
      <c r="G236" s="21">
        <f>SUMPRODUCT((NHL!C$3:C$1656=A236)*(NHL!G$3:G$1656=B236)*NHL!AC$3:AC$1656)</f>
        <v>100</v>
      </c>
      <c r="H236" s="22" t="e">
        <f t="shared" si="7"/>
        <v>#VALUE!</v>
      </c>
      <c r="K236" s="8"/>
    </row>
    <row r="237" spans="1:11" x14ac:dyDescent="0.2">
      <c r="A237" s="8" t="s">
        <v>168</v>
      </c>
      <c r="B237" s="10" t="s">
        <v>41</v>
      </c>
      <c r="C237" s="21">
        <f>SUMPRODUCT((NHL!C$3:C$1656=A237)*(NHL!G$3:G$1656=B237)*NHL!I$3:I$1656)</f>
        <v>70</v>
      </c>
      <c r="D237" s="21">
        <f>SUMPRODUCT((NHL!C$3:C$1656=A237)*(NHL!G$3:G$1656=B237)*NHL!N$3:N$1656)</f>
        <v>78</v>
      </c>
      <c r="E237" s="22">
        <f t="shared" si="6"/>
        <v>0.55714285714285716</v>
      </c>
      <c r="F237" s="21" t="e">
        <f>SUMPRODUCT((NHL!C$3:C$1656=A237)*(NHL!G$3:G$1656=B237)*NHL!X$3:X$1656)</f>
        <v>#VALUE!</v>
      </c>
      <c r="G237" s="21">
        <f>SUMPRODUCT((NHL!C$3:C$1656=A237)*(NHL!G$3:G$1656=B237)*NHL!AC$3:AC$1656)</f>
        <v>67</v>
      </c>
      <c r="H237" s="22" t="e">
        <f t="shared" si="7"/>
        <v>#VALUE!</v>
      </c>
      <c r="K237" s="8"/>
    </row>
    <row r="238" spans="1:11" x14ac:dyDescent="0.2">
      <c r="A238" s="8" t="s">
        <v>170</v>
      </c>
      <c r="B238" s="10" t="s">
        <v>68</v>
      </c>
      <c r="C238" s="21">
        <f>SUMPRODUCT((NHL!C$3:C$1656=A238)*(NHL!G$3:G$1656=B238)*NHL!I$3:I$1656)</f>
        <v>70</v>
      </c>
      <c r="D238" s="21">
        <f>SUMPRODUCT((NHL!C$3:C$1656=A238)*(NHL!G$3:G$1656=B238)*NHL!N$3:N$1656)</f>
        <v>67</v>
      </c>
      <c r="E238" s="22">
        <f t="shared" si="6"/>
        <v>0.47857142857142859</v>
      </c>
      <c r="F238" s="21" t="e">
        <f>SUMPRODUCT((NHL!C$3:C$1656=A238)*(NHL!G$3:G$1656=B238)*NHL!X$3:X$1656)</f>
        <v>#VALUE!</v>
      </c>
      <c r="G238" s="21">
        <f>SUMPRODUCT((NHL!C$3:C$1656=A238)*(NHL!G$3:G$1656=B238)*NHL!AC$3:AC$1656)</f>
        <v>148</v>
      </c>
      <c r="H238" s="22" t="e">
        <f t="shared" si="7"/>
        <v>#VALUE!</v>
      </c>
      <c r="K238" s="8"/>
    </row>
    <row r="239" spans="1:11" x14ac:dyDescent="0.2">
      <c r="A239" s="8" t="s">
        <v>170</v>
      </c>
      <c r="B239" s="10" t="s">
        <v>85</v>
      </c>
      <c r="C239" s="21">
        <f>SUMPRODUCT((NHL!C$3:C$1656=A239)*(NHL!G$3:G$1656=B239)*NHL!I$3:I$1656)</f>
        <v>70</v>
      </c>
      <c r="D239" s="21">
        <f>SUMPRODUCT((NHL!C$3:C$1656=A239)*(NHL!G$3:G$1656=B239)*NHL!N$3:N$1656)</f>
        <v>43</v>
      </c>
      <c r="E239" s="22">
        <f t="shared" si="6"/>
        <v>0.30714285714285716</v>
      </c>
      <c r="F239" s="21" t="e">
        <f>SUMPRODUCT((NHL!C$3:C$1656=A239)*(NHL!G$3:G$1656=B239)*NHL!X$3:X$1656)</f>
        <v>#VALUE!</v>
      </c>
      <c r="G239" s="21">
        <f>SUMPRODUCT((NHL!C$3:C$1656=A239)*(NHL!G$3:G$1656=B239)*NHL!AC$3:AC$1656)</f>
        <v>31</v>
      </c>
      <c r="H239" s="22" t="e">
        <f t="shared" si="7"/>
        <v>#VALUE!</v>
      </c>
      <c r="K239" s="8"/>
    </row>
    <row r="240" spans="1:11" x14ac:dyDescent="0.2">
      <c r="A240" s="8" t="s">
        <v>170</v>
      </c>
      <c r="B240" s="10" t="s">
        <v>87</v>
      </c>
      <c r="C240" s="21">
        <f>SUMPRODUCT((NHL!C$3:C$1656=A240)*(NHL!G$3:G$1656=B240)*NHL!I$3:I$1656)</f>
        <v>70</v>
      </c>
      <c r="D240" s="21">
        <f>SUMPRODUCT((NHL!C$3:C$1656=A240)*(NHL!G$3:G$1656=B240)*NHL!N$3:N$1656)</f>
        <v>95</v>
      </c>
      <c r="E240" s="22">
        <f t="shared" si="6"/>
        <v>0.6785714285714286</v>
      </c>
      <c r="F240" s="21" t="e">
        <f>SUMPRODUCT((NHL!C$3:C$1656=A240)*(NHL!G$3:G$1656=B240)*NHL!X$3:X$1656)</f>
        <v>#VALUE!</v>
      </c>
      <c r="G240" s="21">
        <f>SUMPRODUCT((NHL!C$3:C$1656=A240)*(NHL!G$3:G$1656=B240)*NHL!AC$3:AC$1656)</f>
        <v>88</v>
      </c>
      <c r="H240" s="22" t="e">
        <f t="shared" si="7"/>
        <v>#VALUE!</v>
      </c>
      <c r="K240" s="8"/>
    </row>
    <row r="241" spans="1:11" x14ac:dyDescent="0.2">
      <c r="A241" s="8" t="s">
        <v>170</v>
      </c>
      <c r="B241" s="10" t="s">
        <v>29</v>
      </c>
      <c r="C241" s="21">
        <f>SUMPRODUCT((NHL!C$3:C$1656=A241)*(NHL!G$3:G$1656=B241)*NHL!I$3:I$1656)</f>
        <v>70</v>
      </c>
      <c r="D241" s="21">
        <f>SUMPRODUCT((NHL!C$3:C$1656=A241)*(NHL!G$3:G$1656=B241)*NHL!N$3:N$1656)</f>
        <v>93</v>
      </c>
      <c r="E241" s="22">
        <f t="shared" si="6"/>
        <v>0.66428571428571426</v>
      </c>
      <c r="F241" s="21" t="e">
        <f>SUMPRODUCT((NHL!C$3:C$1656=A241)*(NHL!G$3:G$1656=B241)*NHL!X$3:X$1656)</f>
        <v>#VALUE!</v>
      </c>
      <c r="G241" s="21">
        <f>SUMPRODUCT((NHL!C$3:C$1656=A241)*(NHL!G$3:G$1656=B241)*NHL!AC$3:AC$1656)</f>
        <v>81</v>
      </c>
      <c r="H241" s="22" t="e">
        <f t="shared" si="7"/>
        <v>#VALUE!</v>
      </c>
      <c r="K241" s="8"/>
    </row>
    <row r="242" spans="1:11" x14ac:dyDescent="0.2">
      <c r="A242" s="8" t="s">
        <v>170</v>
      </c>
      <c r="B242" s="10" t="s">
        <v>92</v>
      </c>
      <c r="C242" s="21">
        <f>SUMPRODUCT((NHL!C$3:C$1656=A242)*(NHL!G$3:G$1656=B242)*NHL!I$3:I$1656)</f>
        <v>70</v>
      </c>
      <c r="D242" s="21">
        <f>SUMPRODUCT((NHL!C$3:C$1656=A242)*(NHL!G$3:G$1656=B242)*NHL!N$3:N$1656)</f>
        <v>52</v>
      </c>
      <c r="E242" s="22">
        <f t="shared" si="6"/>
        <v>0.37142857142857144</v>
      </c>
      <c r="F242" s="21" t="e">
        <f>SUMPRODUCT((NHL!C$3:C$1656=A242)*(NHL!G$3:G$1656=B242)*NHL!X$3:X$1656)</f>
        <v>#VALUE!</v>
      </c>
      <c r="G242" s="21">
        <f>SUMPRODUCT((NHL!C$3:C$1656=A242)*(NHL!G$3:G$1656=B242)*NHL!AC$3:AC$1656)</f>
        <v>68</v>
      </c>
      <c r="H242" s="22" t="e">
        <f t="shared" si="7"/>
        <v>#VALUE!</v>
      </c>
      <c r="K242" s="8"/>
    </row>
    <row r="243" spans="1:11" x14ac:dyDescent="0.2">
      <c r="A243" s="8" t="s">
        <v>170</v>
      </c>
      <c r="B243" s="10" t="s">
        <v>41</v>
      </c>
      <c r="C243" s="21">
        <f>SUMPRODUCT((NHL!C$3:C$1656=A243)*(NHL!G$3:G$1656=B243)*NHL!I$3:I$1656)</f>
        <v>70</v>
      </c>
      <c r="D243" s="21">
        <f>SUMPRODUCT((NHL!C$3:C$1656=A243)*(NHL!G$3:G$1656=B243)*NHL!N$3:N$1656)</f>
        <v>70</v>
      </c>
      <c r="E243" s="22">
        <f t="shared" si="6"/>
        <v>0.5</v>
      </c>
      <c r="F243" s="21" t="e">
        <f>SUMPRODUCT((NHL!C$3:C$1656=A243)*(NHL!G$3:G$1656=B243)*NHL!X$3:X$1656)</f>
        <v>#VALUE!</v>
      </c>
      <c r="G243" s="21">
        <f>SUMPRODUCT((NHL!C$3:C$1656=A243)*(NHL!G$3:G$1656=B243)*NHL!AC$3:AC$1656)</f>
        <v>78</v>
      </c>
      <c r="H243" s="22" t="e">
        <f t="shared" si="7"/>
        <v>#VALUE!</v>
      </c>
      <c r="K243" s="8"/>
    </row>
    <row r="244" spans="1:11" x14ac:dyDescent="0.2">
      <c r="A244" s="8" t="s">
        <v>174</v>
      </c>
      <c r="B244" s="10" t="s">
        <v>68</v>
      </c>
      <c r="C244" s="21">
        <f>SUMPRODUCT((NHL!C$3:C$1656=A244)*(NHL!G$3:G$1656=B244)*NHL!I$3:I$1656)</f>
        <v>70</v>
      </c>
      <c r="D244" s="21">
        <f>SUMPRODUCT((NHL!C$3:C$1656=A244)*(NHL!G$3:G$1656=B244)*NHL!N$3:N$1656)</f>
        <v>59</v>
      </c>
      <c r="E244" s="22">
        <f t="shared" si="6"/>
        <v>0.42142857142857143</v>
      </c>
      <c r="F244" s="21" t="e">
        <f>SUMPRODUCT((NHL!C$3:C$1656=A244)*(NHL!G$3:G$1656=B244)*NHL!X$3:X$1656)</f>
        <v>#VALUE!</v>
      </c>
      <c r="G244" s="21">
        <f>SUMPRODUCT((NHL!C$3:C$1656=A244)*(NHL!G$3:G$1656=B244)*NHL!AC$3:AC$1656)</f>
        <v>67</v>
      </c>
      <c r="H244" s="22" t="e">
        <f t="shared" si="7"/>
        <v>#VALUE!</v>
      </c>
      <c r="K244" s="8"/>
    </row>
    <row r="245" spans="1:11" x14ac:dyDescent="0.2">
      <c r="A245" s="8" t="s">
        <v>174</v>
      </c>
      <c r="B245" s="10" t="s">
        <v>85</v>
      </c>
      <c r="C245" s="21">
        <f>SUMPRODUCT((NHL!C$3:C$1656=A245)*(NHL!G$3:G$1656=B245)*NHL!I$3:I$1656)</f>
        <v>70</v>
      </c>
      <c r="D245" s="21">
        <f>SUMPRODUCT((NHL!C$3:C$1656=A245)*(NHL!G$3:G$1656=B245)*NHL!N$3:N$1656)</f>
        <v>50</v>
      </c>
      <c r="E245" s="22">
        <f t="shared" si="6"/>
        <v>0.35714285714285715</v>
      </c>
      <c r="F245" s="21" t="e">
        <f>SUMPRODUCT((NHL!C$3:C$1656=A245)*(NHL!G$3:G$1656=B245)*NHL!X$3:X$1656)</f>
        <v>#VALUE!</v>
      </c>
      <c r="G245" s="21">
        <f>SUMPRODUCT((NHL!C$3:C$1656=A245)*(NHL!G$3:G$1656=B245)*NHL!AC$3:AC$1656)</f>
        <v>43</v>
      </c>
      <c r="H245" s="22" t="e">
        <f t="shared" si="7"/>
        <v>#VALUE!</v>
      </c>
      <c r="K245" s="8"/>
    </row>
    <row r="246" spans="1:11" x14ac:dyDescent="0.2">
      <c r="A246" s="8" t="s">
        <v>174</v>
      </c>
      <c r="B246" s="10" t="s">
        <v>87</v>
      </c>
      <c r="C246" s="21">
        <f>SUMPRODUCT((NHL!C$3:C$1656=A246)*(NHL!G$3:G$1656=B246)*NHL!I$3:I$1656)</f>
        <v>70</v>
      </c>
      <c r="D246" s="21">
        <f>SUMPRODUCT((NHL!C$3:C$1656=A246)*(NHL!G$3:G$1656=B246)*NHL!N$3:N$1656)</f>
        <v>76</v>
      </c>
      <c r="E246" s="22">
        <f t="shared" si="6"/>
        <v>0.54285714285714282</v>
      </c>
      <c r="F246" s="21" t="e">
        <f>SUMPRODUCT((NHL!C$3:C$1656=A246)*(NHL!G$3:G$1656=B246)*NHL!X$3:X$1656)</f>
        <v>#VALUE!</v>
      </c>
      <c r="G246" s="21">
        <f>SUMPRODUCT((NHL!C$3:C$1656=A246)*(NHL!G$3:G$1656=B246)*NHL!AC$3:AC$1656)</f>
        <v>95</v>
      </c>
      <c r="H246" s="22" t="e">
        <f t="shared" si="7"/>
        <v>#VALUE!</v>
      </c>
      <c r="K246" s="8"/>
    </row>
    <row r="247" spans="1:11" x14ac:dyDescent="0.2">
      <c r="A247" s="8" t="s">
        <v>174</v>
      </c>
      <c r="B247" s="10" t="s">
        <v>29</v>
      </c>
      <c r="C247" s="21">
        <f>SUMPRODUCT((NHL!C$3:C$1656=A247)*(NHL!G$3:G$1656=B247)*NHL!I$3:I$1656)</f>
        <v>70</v>
      </c>
      <c r="D247" s="21">
        <f>SUMPRODUCT((NHL!C$3:C$1656=A247)*(NHL!G$3:G$1656=B247)*NHL!N$3:N$1656)</f>
        <v>100</v>
      </c>
      <c r="E247" s="22">
        <f t="shared" si="6"/>
        <v>0.7142857142857143</v>
      </c>
      <c r="F247" s="21" t="e">
        <f>SUMPRODUCT((NHL!C$3:C$1656=A247)*(NHL!G$3:G$1656=B247)*NHL!X$3:X$1656)</f>
        <v>#VALUE!</v>
      </c>
      <c r="G247" s="21">
        <f>SUMPRODUCT((NHL!C$3:C$1656=A247)*(NHL!G$3:G$1656=B247)*NHL!AC$3:AC$1656)</f>
        <v>93</v>
      </c>
      <c r="H247" s="22" t="e">
        <f t="shared" si="7"/>
        <v>#VALUE!</v>
      </c>
      <c r="K247" s="8"/>
    </row>
    <row r="248" spans="1:11" x14ac:dyDescent="0.2">
      <c r="A248" s="8" t="s">
        <v>174</v>
      </c>
      <c r="B248" s="10" t="s">
        <v>92</v>
      </c>
      <c r="C248" s="21">
        <f>SUMPRODUCT((NHL!C$3:C$1656=A248)*(NHL!G$3:G$1656=B248)*NHL!I$3:I$1656)</f>
        <v>70</v>
      </c>
      <c r="D248" s="21">
        <f>SUMPRODUCT((NHL!C$3:C$1656=A248)*(NHL!G$3:G$1656=B248)*NHL!N$3:N$1656)</f>
        <v>74</v>
      </c>
      <c r="E248" s="22">
        <f t="shared" si="6"/>
        <v>0.52857142857142858</v>
      </c>
      <c r="F248" s="21" t="e">
        <f>SUMPRODUCT((NHL!C$3:C$1656=A248)*(NHL!G$3:G$1656=B248)*NHL!X$3:X$1656)</f>
        <v>#VALUE!</v>
      </c>
      <c r="G248" s="21">
        <f>SUMPRODUCT((NHL!C$3:C$1656=A248)*(NHL!G$3:G$1656=B248)*NHL!AC$3:AC$1656)</f>
        <v>52</v>
      </c>
      <c r="H248" s="22" t="e">
        <f t="shared" si="7"/>
        <v>#VALUE!</v>
      </c>
      <c r="K248" s="8"/>
    </row>
    <row r="249" spans="1:11" x14ac:dyDescent="0.2">
      <c r="A249" s="8" t="s">
        <v>174</v>
      </c>
      <c r="B249" s="10" t="s">
        <v>41</v>
      </c>
      <c r="C249" s="21">
        <f>SUMPRODUCT((NHL!C$3:C$1656=A249)*(NHL!G$3:G$1656=B249)*NHL!I$3:I$1656)</f>
        <v>70</v>
      </c>
      <c r="D249" s="21">
        <f>SUMPRODUCT((NHL!C$3:C$1656=A249)*(NHL!G$3:G$1656=B249)*NHL!N$3:N$1656)</f>
        <v>61</v>
      </c>
      <c r="E249" s="22">
        <f t="shared" si="6"/>
        <v>0.43571428571428572</v>
      </c>
      <c r="F249" s="21" t="e">
        <f>SUMPRODUCT((NHL!C$3:C$1656=A249)*(NHL!G$3:G$1656=B249)*NHL!X$3:X$1656)</f>
        <v>#VALUE!</v>
      </c>
      <c r="G249" s="21">
        <f>SUMPRODUCT((NHL!C$3:C$1656=A249)*(NHL!G$3:G$1656=B249)*NHL!AC$3:AC$1656)</f>
        <v>70</v>
      </c>
      <c r="H249" s="22" t="e">
        <f t="shared" si="7"/>
        <v>#VALUE!</v>
      </c>
      <c r="K249" s="8"/>
    </row>
    <row r="250" spans="1:11" x14ac:dyDescent="0.2">
      <c r="A250" s="8" t="s">
        <v>177</v>
      </c>
      <c r="B250" s="10" t="s">
        <v>68</v>
      </c>
      <c r="C250" s="21">
        <f>SUMPRODUCT((NHL!C$3:C$1656=A250)*(NHL!G$3:G$1656=B250)*NHL!I$3:I$1656)</f>
        <v>70</v>
      </c>
      <c r="D250" s="21">
        <f>SUMPRODUCT((NHL!C$3:C$1656=A250)*(NHL!G$3:G$1656=B250)*NHL!N$3:N$1656)</f>
        <v>80</v>
      </c>
      <c r="E250" s="22">
        <f t="shared" si="6"/>
        <v>0.5714285714285714</v>
      </c>
      <c r="F250" s="21" t="e">
        <f>SUMPRODUCT((NHL!C$3:C$1656=A250)*(NHL!G$3:G$1656=B250)*NHL!X$3:X$1656)</f>
        <v>#VALUE!</v>
      </c>
      <c r="G250" s="21">
        <f>SUMPRODUCT((NHL!C$3:C$1656=A250)*(NHL!G$3:G$1656=B250)*NHL!AC$3:AC$1656)</f>
        <v>59</v>
      </c>
      <c r="H250" s="22" t="e">
        <f t="shared" si="7"/>
        <v>#VALUE!</v>
      </c>
      <c r="K250" s="8"/>
    </row>
    <row r="251" spans="1:11" x14ac:dyDescent="0.2">
      <c r="A251" s="8" t="s">
        <v>177</v>
      </c>
      <c r="B251" s="10" t="s">
        <v>85</v>
      </c>
      <c r="C251" s="21">
        <f>SUMPRODUCT((NHL!C$3:C$1656=A251)*(NHL!G$3:G$1656=B251)*NHL!I$3:I$1656)</f>
        <v>70</v>
      </c>
      <c r="D251" s="21">
        <f>SUMPRODUCT((NHL!C$3:C$1656=A251)*(NHL!G$3:G$1656=B251)*NHL!N$3:N$1656)</f>
        <v>47</v>
      </c>
      <c r="E251" s="22">
        <f t="shared" si="6"/>
        <v>0.33571428571428569</v>
      </c>
      <c r="F251" s="21" t="e">
        <f>SUMPRODUCT((NHL!C$3:C$1656=A251)*(NHL!G$3:G$1656=B251)*NHL!X$3:X$1656)</f>
        <v>#VALUE!</v>
      </c>
      <c r="G251" s="21">
        <f>SUMPRODUCT((NHL!C$3:C$1656=A251)*(NHL!G$3:G$1656=B251)*NHL!AC$3:AC$1656)</f>
        <v>50</v>
      </c>
      <c r="H251" s="22" t="e">
        <f t="shared" si="7"/>
        <v>#VALUE!</v>
      </c>
      <c r="K251" s="8"/>
    </row>
    <row r="252" spans="1:11" x14ac:dyDescent="0.2">
      <c r="A252" s="8" t="s">
        <v>177</v>
      </c>
      <c r="B252" s="10" t="s">
        <v>87</v>
      </c>
      <c r="C252" s="21">
        <f>SUMPRODUCT((NHL!C$3:C$1656=A252)*(NHL!G$3:G$1656=B252)*NHL!I$3:I$1656)</f>
        <v>70</v>
      </c>
      <c r="D252" s="21">
        <f>SUMPRODUCT((NHL!C$3:C$1656=A252)*(NHL!G$3:G$1656=B252)*NHL!N$3:N$1656)</f>
        <v>88</v>
      </c>
      <c r="E252" s="22">
        <f t="shared" si="6"/>
        <v>0.62857142857142856</v>
      </c>
      <c r="F252" s="21" t="e">
        <f>SUMPRODUCT((NHL!C$3:C$1656=A252)*(NHL!G$3:G$1656=B252)*NHL!X$3:X$1656)</f>
        <v>#VALUE!</v>
      </c>
      <c r="G252" s="21">
        <f>SUMPRODUCT((NHL!C$3:C$1656=A252)*(NHL!G$3:G$1656=B252)*NHL!AC$3:AC$1656)</f>
        <v>76</v>
      </c>
      <c r="H252" s="22" t="e">
        <f t="shared" si="7"/>
        <v>#VALUE!</v>
      </c>
      <c r="K252" s="8"/>
    </row>
    <row r="253" spans="1:11" x14ac:dyDescent="0.2">
      <c r="A253" s="8" t="s">
        <v>177</v>
      </c>
      <c r="B253" s="10" t="s">
        <v>29</v>
      </c>
      <c r="C253" s="21">
        <f>SUMPRODUCT((NHL!C$3:C$1656=A253)*(NHL!G$3:G$1656=B253)*NHL!I$3:I$1656)</f>
        <v>70</v>
      </c>
      <c r="D253" s="21">
        <f>SUMPRODUCT((NHL!C$3:C$1656=A253)*(NHL!G$3:G$1656=B253)*NHL!N$3:N$1656)</f>
        <v>82</v>
      </c>
      <c r="E253" s="22">
        <f t="shared" si="6"/>
        <v>0.58571428571428574</v>
      </c>
      <c r="F253" s="21" t="e">
        <f>SUMPRODUCT((NHL!C$3:C$1656=A253)*(NHL!G$3:G$1656=B253)*NHL!X$3:X$1656)</f>
        <v>#VALUE!</v>
      </c>
      <c r="G253" s="21">
        <f>SUMPRODUCT((NHL!C$3:C$1656=A253)*(NHL!G$3:G$1656=B253)*NHL!AC$3:AC$1656)</f>
        <v>100</v>
      </c>
      <c r="H253" s="22" t="e">
        <f t="shared" si="7"/>
        <v>#VALUE!</v>
      </c>
      <c r="K253" s="8"/>
    </row>
    <row r="254" spans="1:11" x14ac:dyDescent="0.2">
      <c r="A254" s="8" t="s">
        <v>177</v>
      </c>
      <c r="B254" s="10" t="s">
        <v>92</v>
      </c>
      <c r="C254" s="21">
        <f>SUMPRODUCT((NHL!C$3:C$1656=A254)*(NHL!G$3:G$1656=B254)*NHL!I$3:I$1656)</f>
        <v>70</v>
      </c>
      <c r="D254" s="21">
        <f>SUMPRODUCT((NHL!C$3:C$1656=A254)*(NHL!G$3:G$1656=B254)*NHL!N$3:N$1656)</f>
        <v>66</v>
      </c>
      <c r="E254" s="22">
        <f t="shared" si="6"/>
        <v>0.47142857142857142</v>
      </c>
      <c r="F254" s="21" t="e">
        <f>SUMPRODUCT((NHL!C$3:C$1656=A254)*(NHL!G$3:G$1656=B254)*NHL!X$3:X$1656)</f>
        <v>#VALUE!</v>
      </c>
      <c r="G254" s="21">
        <f>SUMPRODUCT((NHL!C$3:C$1656=A254)*(NHL!G$3:G$1656=B254)*NHL!AC$3:AC$1656)</f>
        <v>74</v>
      </c>
      <c r="H254" s="22" t="e">
        <f t="shared" si="7"/>
        <v>#VALUE!</v>
      </c>
      <c r="K254" s="8"/>
    </row>
    <row r="255" spans="1:11" x14ac:dyDescent="0.2">
      <c r="A255" s="8" t="s">
        <v>177</v>
      </c>
      <c r="B255" s="10" t="s">
        <v>41</v>
      </c>
      <c r="C255" s="21">
        <f>SUMPRODUCT((NHL!C$3:C$1656=A255)*(NHL!G$3:G$1656=B255)*NHL!I$3:I$1656)</f>
        <v>70</v>
      </c>
      <c r="D255" s="21">
        <f>SUMPRODUCT((NHL!C$3:C$1656=A255)*(NHL!G$3:G$1656=B255)*NHL!N$3:N$1656)</f>
        <v>57</v>
      </c>
      <c r="E255" s="22">
        <f t="shared" si="6"/>
        <v>0.40714285714285714</v>
      </c>
      <c r="F255" s="21" t="e">
        <f>SUMPRODUCT((NHL!C$3:C$1656=A255)*(NHL!G$3:G$1656=B255)*NHL!X$3:X$1656)</f>
        <v>#VALUE!</v>
      </c>
      <c r="G255" s="21">
        <f>SUMPRODUCT((NHL!C$3:C$1656=A255)*(NHL!G$3:G$1656=B255)*NHL!AC$3:AC$1656)</f>
        <v>61</v>
      </c>
      <c r="H255" s="22" t="e">
        <f t="shared" si="7"/>
        <v>#VALUE!</v>
      </c>
      <c r="K255" s="8"/>
    </row>
    <row r="256" spans="1:11" x14ac:dyDescent="0.2">
      <c r="A256" s="8" t="s">
        <v>179</v>
      </c>
      <c r="B256" s="10" t="s">
        <v>68</v>
      </c>
      <c r="C256" s="21">
        <f>SUMPRODUCT((NHL!C$3:C$1656=A256)*(NHL!G$3:G$1656=B256)*NHL!I$3:I$1656)</f>
        <v>70</v>
      </c>
      <c r="D256" s="21">
        <f>SUMPRODUCT((NHL!C$3:C$1656=A256)*(NHL!G$3:G$1656=B256)*NHL!N$3:N$1656)</f>
        <v>69</v>
      </c>
      <c r="E256" s="22">
        <f t="shared" si="6"/>
        <v>0.49285714285714288</v>
      </c>
      <c r="F256" s="21" t="e">
        <f>SUMPRODUCT((NHL!C$3:C$1656=A256)*(NHL!G$3:G$1656=B256)*NHL!X$3:X$1656)</f>
        <v>#VALUE!</v>
      </c>
      <c r="G256" s="21">
        <f>SUMPRODUCT((NHL!C$3:C$1656=A256)*(NHL!G$3:G$1656=B256)*NHL!AC$3:AC$1656)</f>
        <v>80</v>
      </c>
      <c r="H256" s="22" t="e">
        <f t="shared" si="7"/>
        <v>#VALUE!</v>
      </c>
      <c r="K256" s="8"/>
    </row>
    <row r="257" spans="1:11" x14ac:dyDescent="0.2">
      <c r="A257" s="8" t="s">
        <v>179</v>
      </c>
      <c r="B257" s="10" t="s">
        <v>85</v>
      </c>
      <c r="C257" s="21">
        <f>SUMPRODUCT((NHL!C$3:C$1656=A257)*(NHL!G$3:G$1656=B257)*NHL!I$3:I$1656)</f>
        <v>70</v>
      </c>
      <c r="D257" s="21">
        <f>SUMPRODUCT((NHL!C$3:C$1656=A257)*(NHL!G$3:G$1656=B257)*NHL!N$3:N$1656)</f>
        <v>55</v>
      </c>
      <c r="E257" s="22">
        <f t="shared" si="6"/>
        <v>0.39285714285714285</v>
      </c>
      <c r="F257" s="21" t="e">
        <f>SUMPRODUCT((NHL!C$3:C$1656=A257)*(NHL!G$3:G$1656=B257)*NHL!X$3:X$1656)</f>
        <v>#VALUE!</v>
      </c>
      <c r="G257" s="21">
        <f>SUMPRODUCT((NHL!C$3:C$1656=A257)*(NHL!G$3:G$1656=B257)*NHL!AC$3:AC$1656)</f>
        <v>94</v>
      </c>
      <c r="H257" s="22" t="e">
        <f t="shared" si="7"/>
        <v>#VALUE!</v>
      </c>
      <c r="K257" s="8"/>
    </row>
    <row r="258" spans="1:11" x14ac:dyDescent="0.2">
      <c r="A258" s="8" t="s">
        <v>179</v>
      </c>
      <c r="B258" s="10" t="s">
        <v>87</v>
      </c>
      <c r="C258" s="21">
        <f>SUMPRODUCT((NHL!C$3:C$1656=A258)*(NHL!G$3:G$1656=B258)*NHL!I$3:I$1656)</f>
        <v>70</v>
      </c>
      <c r="D258" s="21">
        <f>SUMPRODUCT((NHL!C$3:C$1656=A258)*(NHL!G$3:G$1656=B258)*NHL!N$3:N$1656)</f>
        <v>70</v>
      </c>
      <c r="E258" s="22">
        <f t="shared" ref="E258:E321" si="8">D258/C258/2</f>
        <v>0.5</v>
      </c>
      <c r="F258" s="21" t="e">
        <f>SUMPRODUCT((NHL!C$3:C$1656=A258)*(NHL!G$3:G$1656=B258)*NHL!X$3:X$1656)</f>
        <v>#VALUE!</v>
      </c>
      <c r="G258" s="21">
        <f>SUMPRODUCT((NHL!C$3:C$1656=A258)*(NHL!G$3:G$1656=B258)*NHL!AC$3:AC$1656)</f>
        <v>176</v>
      </c>
      <c r="H258" s="22" t="e">
        <f t="shared" ref="H258:H321" si="9">G258/F258/2</f>
        <v>#VALUE!</v>
      </c>
      <c r="K258" s="8"/>
    </row>
    <row r="259" spans="1:11" x14ac:dyDescent="0.2">
      <c r="A259" s="8" t="s">
        <v>179</v>
      </c>
      <c r="B259" s="10" t="s">
        <v>29</v>
      </c>
      <c r="C259" s="21">
        <f>SUMPRODUCT((NHL!C$3:C$1656=A259)*(NHL!G$3:G$1656=B259)*NHL!I$3:I$1656)</f>
        <v>70</v>
      </c>
      <c r="D259" s="21">
        <f>SUMPRODUCT((NHL!C$3:C$1656=A259)*(NHL!G$3:G$1656=B259)*NHL!N$3:N$1656)</f>
        <v>96</v>
      </c>
      <c r="E259" s="22">
        <f t="shared" si="8"/>
        <v>0.68571428571428572</v>
      </c>
      <c r="F259" s="21" t="e">
        <f>SUMPRODUCT((NHL!C$3:C$1656=A259)*(NHL!G$3:G$1656=B259)*NHL!X$3:X$1656)</f>
        <v>#VALUE!</v>
      </c>
      <c r="G259" s="21">
        <f>SUMPRODUCT((NHL!C$3:C$1656=A259)*(NHL!G$3:G$1656=B259)*NHL!AC$3:AC$1656)</f>
        <v>82</v>
      </c>
      <c r="H259" s="22" t="e">
        <f t="shared" si="9"/>
        <v>#VALUE!</v>
      </c>
      <c r="K259" s="8"/>
    </row>
    <row r="260" spans="1:11" x14ac:dyDescent="0.2">
      <c r="A260" s="8" t="s">
        <v>179</v>
      </c>
      <c r="B260" s="10" t="s">
        <v>92</v>
      </c>
      <c r="C260" s="21">
        <f>SUMPRODUCT((NHL!C$3:C$1656=A260)*(NHL!G$3:G$1656=B260)*NHL!I$3:I$1656)</f>
        <v>70</v>
      </c>
      <c r="D260" s="21">
        <f>SUMPRODUCT((NHL!C$3:C$1656=A260)*(NHL!G$3:G$1656=B260)*NHL!N$3:N$1656)</f>
        <v>77</v>
      </c>
      <c r="E260" s="22">
        <f t="shared" si="8"/>
        <v>0.55000000000000004</v>
      </c>
      <c r="F260" s="21" t="e">
        <f>SUMPRODUCT((NHL!C$3:C$1656=A260)*(NHL!G$3:G$1656=B260)*NHL!X$3:X$1656)</f>
        <v>#VALUE!</v>
      </c>
      <c r="G260" s="21">
        <f>SUMPRODUCT((NHL!C$3:C$1656=A260)*(NHL!G$3:G$1656=B260)*NHL!AC$3:AC$1656)</f>
        <v>66</v>
      </c>
      <c r="H260" s="22" t="e">
        <f t="shared" si="9"/>
        <v>#VALUE!</v>
      </c>
      <c r="K260" s="8"/>
    </row>
    <row r="261" spans="1:11" x14ac:dyDescent="0.2">
      <c r="A261" s="8" t="s">
        <v>179</v>
      </c>
      <c r="B261" s="10" t="s">
        <v>41</v>
      </c>
      <c r="C261" s="21">
        <f>SUMPRODUCT((NHL!C$3:C$1656=A261)*(NHL!G$3:G$1656=B261)*NHL!I$3:I$1656)</f>
        <v>70</v>
      </c>
      <c r="D261" s="21">
        <f>SUMPRODUCT((NHL!C$3:C$1656=A261)*(NHL!G$3:G$1656=B261)*NHL!N$3:N$1656)</f>
        <v>53</v>
      </c>
      <c r="E261" s="22">
        <f t="shared" si="8"/>
        <v>0.37857142857142856</v>
      </c>
      <c r="F261" s="21" t="e">
        <f>SUMPRODUCT((NHL!C$3:C$1656=A261)*(NHL!G$3:G$1656=B261)*NHL!X$3:X$1656)</f>
        <v>#VALUE!</v>
      </c>
      <c r="G261" s="21">
        <f>SUMPRODUCT((NHL!C$3:C$1656=A261)*(NHL!G$3:G$1656=B261)*NHL!AC$3:AC$1656)</f>
        <v>57</v>
      </c>
      <c r="H261" s="22" t="e">
        <f t="shared" si="9"/>
        <v>#VALUE!</v>
      </c>
      <c r="K261" s="8"/>
    </row>
    <row r="262" spans="1:11" x14ac:dyDescent="0.2">
      <c r="A262" s="8" t="s">
        <v>182</v>
      </c>
      <c r="B262" s="10" t="s">
        <v>68</v>
      </c>
      <c r="C262" s="21">
        <f>SUMPRODUCT((NHL!C$3:C$1656=A262)*(NHL!G$3:G$1656=B262)*NHL!I$3:I$1656)</f>
        <v>70</v>
      </c>
      <c r="D262" s="21">
        <f>SUMPRODUCT((NHL!C$3:C$1656=A262)*(NHL!G$3:G$1656=B262)*NHL!N$3:N$1656)</f>
        <v>73</v>
      </c>
      <c r="E262" s="22">
        <f t="shared" si="8"/>
        <v>0.52142857142857146</v>
      </c>
      <c r="F262" s="21" t="e">
        <f>SUMPRODUCT((NHL!C$3:C$1656=A262)*(NHL!G$3:G$1656=B262)*NHL!X$3:X$1656)</f>
        <v>#VALUE!</v>
      </c>
      <c r="G262" s="21">
        <f>SUMPRODUCT((NHL!C$3:C$1656=A262)*(NHL!G$3:G$1656=B262)*NHL!AC$3:AC$1656)</f>
        <v>69</v>
      </c>
      <c r="H262" s="22" t="e">
        <f t="shared" si="9"/>
        <v>#VALUE!</v>
      </c>
      <c r="K262" s="8"/>
    </row>
    <row r="263" spans="1:11" x14ac:dyDescent="0.2">
      <c r="A263" s="8" t="s">
        <v>182</v>
      </c>
      <c r="B263" s="10" t="s">
        <v>85</v>
      </c>
      <c r="C263" s="21">
        <f>SUMPRODUCT((NHL!C$3:C$1656=A263)*(NHL!G$3:G$1656=B263)*NHL!I$3:I$1656)</f>
        <v>70</v>
      </c>
      <c r="D263" s="21">
        <f>SUMPRODUCT((NHL!C$3:C$1656=A263)*(NHL!G$3:G$1656=B263)*NHL!N$3:N$1656)</f>
        <v>69</v>
      </c>
      <c r="E263" s="22">
        <f t="shared" si="8"/>
        <v>0.49285714285714288</v>
      </c>
      <c r="F263" s="21" t="e">
        <f>SUMPRODUCT((NHL!C$3:C$1656=A263)*(NHL!G$3:G$1656=B263)*NHL!X$3:X$1656)</f>
        <v>#VALUE!</v>
      </c>
      <c r="G263" s="21">
        <f>SUMPRODUCT((NHL!C$3:C$1656=A263)*(NHL!G$3:G$1656=B263)*NHL!AC$3:AC$1656)</f>
        <v>55</v>
      </c>
      <c r="H263" s="22" t="e">
        <f t="shared" si="9"/>
        <v>#VALUE!</v>
      </c>
      <c r="K263" s="8"/>
    </row>
    <row r="264" spans="1:11" x14ac:dyDescent="0.2">
      <c r="A264" s="8" t="s">
        <v>182</v>
      </c>
      <c r="B264" s="10" t="s">
        <v>87</v>
      </c>
      <c r="C264" s="21">
        <f>SUMPRODUCT((NHL!C$3:C$1656=A264)*(NHL!G$3:G$1656=B264)*NHL!I$3:I$1656)</f>
        <v>70</v>
      </c>
      <c r="D264" s="21">
        <f>SUMPRODUCT((NHL!C$3:C$1656=A264)*(NHL!G$3:G$1656=B264)*NHL!N$3:N$1656)</f>
        <v>58</v>
      </c>
      <c r="E264" s="22">
        <f t="shared" si="8"/>
        <v>0.41428571428571431</v>
      </c>
      <c r="F264" s="21" t="e">
        <f>SUMPRODUCT((NHL!C$3:C$1656=A264)*(NHL!G$3:G$1656=B264)*NHL!X$3:X$1656)</f>
        <v>#VALUE!</v>
      </c>
      <c r="G264" s="21">
        <f>SUMPRODUCT((NHL!C$3:C$1656=A264)*(NHL!G$3:G$1656=B264)*NHL!AC$3:AC$1656)</f>
        <v>70</v>
      </c>
      <c r="H264" s="22" t="e">
        <f t="shared" si="9"/>
        <v>#VALUE!</v>
      </c>
      <c r="K264" s="8"/>
    </row>
    <row r="265" spans="1:11" x14ac:dyDescent="0.2">
      <c r="A265" s="8" t="s">
        <v>182</v>
      </c>
      <c r="B265" s="10" t="s">
        <v>29</v>
      </c>
      <c r="C265" s="21">
        <f>SUMPRODUCT((NHL!C$3:C$1656=A265)*(NHL!G$3:G$1656=B265)*NHL!I$3:I$1656)</f>
        <v>70</v>
      </c>
      <c r="D265" s="21">
        <f>SUMPRODUCT((NHL!C$3:C$1656=A265)*(NHL!G$3:G$1656=B265)*NHL!N$3:N$1656)</f>
        <v>91</v>
      </c>
      <c r="E265" s="22">
        <f t="shared" si="8"/>
        <v>0.65</v>
      </c>
      <c r="F265" s="21" t="e">
        <f>SUMPRODUCT((NHL!C$3:C$1656=A265)*(NHL!G$3:G$1656=B265)*NHL!X$3:X$1656)</f>
        <v>#VALUE!</v>
      </c>
      <c r="G265" s="21">
        <f>SUMPRODUCT((NHL!C$3:C$1656=A265)*(NHL!G$3:G$1656=B265)*NHL!AC$3:AC$1656)</f>
        <v>96</v>
      </c>
      <c r="H265" s="22" t="e">
        <f t="shared" si="9"/>
        <v>#VALUE!</v>
      </c>
      <c r="K265" s="8"/>
    </row>
    <row r="266" spans="1:11" x14ac:dyDescent="0.2">
      <c r="A266" s="8" t="s">
        <v>182</v>
      </c>
      <c r="B266" s="10" t="s">
        <v>92</v>
      </c>
      <c r="C266" s="21">
        <f>SUMPRODUCT((NHL!C$3:C$1656=A266)*(NHL!G$3:G$1656=B266)*NHL!I$3:I$1656)</f>
        <v>70</v>
      </c>
      <c r="D266" s="21">
        <f>SUMPRODUCT((NHL!C$3:C$1656=A266)*(NHL!G$3:G$1656=B266)*NHL!N$3:N$1656)</f>
        <v>64</v>
      </c>
      <c r="E266" s="22">
        <f t="shared" si="8"/>
        <v>0.45714285714285713</v>
      </c>
      <c r="F266" s="21" t="e">
        <f>SUMPRODUCT((NHL!C$3:C$1656=A266)*(NHL!G$3:G$1656=B266)*NHL!X$3:X$1656)</f>
        <v>#VALUE!</v>
      </c>
      <c r="G266" s="21">
        <f>SUMPRODUCT((NHL!C$3:C$1656=A266)*(NHL!G$3:G$1656=B266)*NHL!AC$3:AC$1656)</f>
        <v>77</v>
      </c>
      <c r="H266" s="22" t="e">
        <f t="shared" si="9"/>
        <v>#VALUE!</v>
      </c>
      <c r="K266" s="8"/>
    </row>
    <row r="267" spans="1:11" x14ac:dyDescent="0.2">
      <c r="A267" s="8" t="s">
        <v>182</v>
      </c>
      <c r="B267" s="10" t="s">
        <v>41</v>
      </c>
      <c r="C267" s="21">
        <f>SUMPRODUCT((NHL!C$3:C$1656=A267)*(NHL!G$3:G$1656=B267)*NHL!I$3:I$1656)</f>
        <v>70</v>
      </c>
      <c r="D267" s="21">
        <f>SUMPRODUCT((NHL!C$3:C$1656=A267)*(NHL!G$3:G$1656=B267)*NHL!N$3:N$1656)</f>
        <v>65</v>
      </c>
      <c r="E267" s="22">
        <f t="shared" si="8"/>
        <v>0.4642857142857143</v>
      </c>
      <c r="F267" s="21" t="e">
        <f>SUMPRODUCT((NHL!C$3:C$1656=A267)*(NHL!G$3:G$1656=B267)*NHL!X$3:X$1656)</f>
        <v>#VALUE!</v>
      </c>
      <c r="G267" s="21">
        <f>SUMPRODUCT((NHL!C$3:C$1656=A267)*(NHL!G$3:G$1656=B267)*NHL!AC$3:AC$1656)</f>
        <v>106</v>
      </c>
      <c r="H267" s="22" t="e">
        <f t="shared" si="9"/>
        <v>#VALUE!</v>
      </c>
      <c r="K267" s="8"/>
    </row>
    <row r="268" spans="1:11" x14ac:dyDescent="0.2">
      <c r="A268" s="8" t="s">
        <v>184</v>
      </c>
      <c r="B268" s="10" t="s">
        <v>68</v>
      </c>
      <c r="C268" s="21">
        <f>SUMPRODUCT((NHL!C$3:C$1656=A268)*(NHL!G$3:G$1656=B268)*NHL!I$3:I$1656)</f>
        <v>70</v>
      </c>
      <c r="D268" s="21">
        <f>SUMPRODUCT((NHL!C$3:C$1656=A268)*(NHL!G$3:G$1656=B268)*NHL!N$3:N$1656)</f>
        <v>64</v>
      </c>
      <c r="E268" s="22">
        <f t="shared" si="8"/>
        <v>0.45714285714285713</v>
      </c>
      <c r="F268" s="21" t="e">
        <f>SUMPRODUCT((NHL!C$3:C$1656=A268)*(NHL!G$3:G$1656=B268)*NHL!X$3:X$1656)</f>
        <v>#VALUE!</v>
      </c>
      <c r="G268" s="21">
        <f>SUMPRODUCT((NHL!C$3:C$1656=A268)*(NHL!G$3:G$1656=B268)*NHL!AC$3:AC$1656)</f>
        <v>73</v>
      </c>
      <c r="H268" s="22" t="e">
        <f t="shared" si="9"/>
        <v>#VALUE!</v>
      </c>
      <c r="K268" s="8"/>
    </row>
    <row r="269" spans="1:11" x14ac:dyDescent="0.2">
      <c r="A269" s="8" t="s">
        <v>184</v>
      </c>
      <c r="B269" s="10" t="s">
        <v>85</v>
      </c>
      <c r="C269" s="21">
        <f>SUMPRODUCT((NHL!C$3:C$1656=A269)*(NHL!G$3:G$1656=B269)*NHL!I$3:I$1656)</f>
        <v>70</v>
      </c>
      <c r="D269" s="21">
        <f>SUMPRODUCT((NHL!C$3:C$1656=A269)*(NHL!G$3:G$1656=B269)*NHL!N$3:N$1656)</f>
        <v>69</v>
      </c>
      <c r="E269" s="22">
        <f t="shared" si="8"/>
        <v>0.49285714285714288</v>
      </c>
      <c r="F269" s="21" t="e">
        <f>SUMPRODUCT((NHL!C$3:C$1656=A269)*(NHL!G$3:G$1656=B269)*NHL!X$3:X$1656)</f>
        <v>#VALUE!</v>
      </c>
      <c r="G269" s="21">
        <f>SUMPRODUCT((NHL!C$3:C$1656=A269)*(NHL!G$3:G$1656=B269)*NHL!AC$3:AC$1656)</f>
        <v>69</v>
      </c>
      <c r="H269" s="22" t="e">
        <f t="shared" si="9"/>
        <v>#VALUE!</v>
      </c>
      <c r="K269" s="8"/>
    </row>
    <row r="270" spans="1:11" x14ac:dyDescent="0.2">
      <c r="A270" s="8" t="s">
        <v>184</v>
      </c>
      <c r="B270" s="10" t="s">
        <v>87</v>
      </c>
      <c r="C270" s="21">
        <f>SUMPRODUCT((NHL!C$3:C$1656=A270)*(NHL!G$3:G$1656=B270)*NHL!I$3:I$1656)</f>
        <v>70</v>
      </c>
      <c r="D270" s="21">
        <f>SUMPRODUCT((NHL!C$3:C$1656=A270)*(NHL!G$3:G$1656=B270)*NHL!N$3:N$1656)</f>
        <v>67</v>
      </c>
      <c r="E270" s="22">
        <f t="shared" si="8"/>
        <v>0.47857142857142859</v>
      </c>
      <c r="F270" s="21" t="e">
        <f>SUMPRODUCT((NHL!C$3:C$1656=A270)*(NHL!G$3:G$1656=B270)*NHL!X$3:X$1656)</f>
        <v>#VALUE!</v>
      </c>
      <c r="G270" s="21">
        <f>SUMPRODUCT((NHL!C$3:C$1656=A270)*(NHL!G$3:G$1656=B270)*NHL!AC$3:AC$1656)</f>
        <v>58</v>
      </c>
      <c r="H270" s="22" t="e">
        <f t="shared" si="9"/>
        <v>#VALUE!</v>
      </c>
      <c r="K270" s="8"/>
    </row>
    <row r="271" spans="1:11" x14ac:dyDescent="0.2">
      <c r="A271" s="8" t="s">
        <v>184</v>
      </c>
      <c r="B271" s="10" t="s">
        <v>29</v>
      </c>
      <c r="C271" s="21">
        <f>SUMPRODUCT((NHL!C$3:C$1656=A271)*(NHL!G$3:G$1656=B271)*NHL!I$3:I$1656)</f>
        <v>70</v>
      </c>
      <c r="D271" s="21">
        <f>SUMPRODUCT((NHL!C$3:C$1656=A271)*(NHL!G$3:G$1656=B271)*NHL!N$3:N$1656)</f>
        <v>92</v>
      </c>
      <c r="E271" s="22">
        <f t="shared" si="8"/>
        <v>0.65714285714285714</v>
      </c>
      <c r="F271" s="21" t="e">
        <f>SUMPRODUCT((NHL!C$3:C$1656=A271)*(NHL!G$3:G$1656=B271)*NHL!X$3:X$1656)</f>
        <v>#VALUE!</v>
      </c>
      <c r="G271" s="21">
        <f>SUMPRODUCT((NHL!C$3:C$1656=A271)*(NHL!G$3:G$1656=B271)*NHL!AC$3:AC$1656)</f>
        <v>91</v>
      </c>
      <c r="H271" s="22" t="e">
        <f t="shared" si="9"/>
        <v>#VALUE!</v>
      </c>
      <c r="K271" s="8"/>
    </row>
    <row r="272" spans="1:11" x14ac:dyDescent="0.2">
      <c r="A272" s="8" t="s">
        <v>184</v>
      </c>
      <c r="B272" s="10" t="s">
        <v>92</v>
      </c>
      <c r="C272" s="21">
        <f>SUMPRODUCT((NHL!C$3:C$1656=A272)*(NHL!G$3:G$1656=B272)*NHL!I$3:I$1656)</f>
        <v>70</v>
      </c>
      <c r="D272" s="21">
        <f>SUMPRODUCT((NHL!C$3:C$1656=A272)*(NHL!G$3:G$1656=B272)*NHL!N$3:N$1656)</f>
        <v>49</v>
      </c>
      <c r="E272" s="22">
        <f t="shared" si="8"/>
        <v>0.35</v>
      </c>
      <c r="F272" s="21" t="e">
        <f>SUMPRODUCT((NHL!C$3:C$1656=A272)*(NHL!G$3:G$1656=B272)*NHL!X$3:X$1656)</f>
        <v>#VALUE!</v>
      </c>
      <c r="G272" s="21">
        <f>SUMPRODUCT((NHL!C$3:C$1656=A272)*(NHL!G$3:G$1656=B272)*NHL!AC$3:AC$1656)</f>
        <v>192</v>
      </c>
      <c r="H272" s="22" t="e">
        <f t="shared" si="9"/>
        <v>#VALUE!</v>
      </c>
      <c r="K272" s="8"/>
    </row>
    <row r="273" spans="1:11" x14ac:dyDescent="0.2">
      <c r="A273" s="8" t="s">
        <v>184</v>
      </c>
      <c r="B273" s="10" t="s">
        <v>41</v>
      </c>
      <c r="C273" s="21">
        <f>SUMPRODUCT((NHL!C$3:C$1656=A273)*(NHL!G$3:G$1656=B273)*NHL!I$3:I$1656)</f>
        <v>70</v>
      </c>
      <c r="D273" s="21">
        <f>SUMPRODUCT((NHL!C$3:C$1656=A273)*(NHL!G$3:G$1656=B273)*NHL!N$3:N$1656)</f>
        <v>79</v>
      </c>
      <c r="E273" s="22">
        <f t="shared" si="8"/>
        <v>0.56428571428571428</v>
      </c>
      <c r="F273" s="21" t="e">
        <f>SUMPRODUCT((NHL!C$3:C$1656=A273)*(NHL!G$3:G$1656=B273)*NHL!X$3:X$1656)</f>
        <v>#VALUE!</v>
      </c>
      <c r="G273" s="21">
        <f>SUMPRODUCT((NHL!C$3:C$1656=A273)*(NHL!G$3:G$1656=B273)*NHL!AC$3:AC$1656)</f>
        <v>65</v>
      </c>
      <c r="H273" s="22" t="e">
        <f t="shared" si="9"/>
        <v>#VALUE!</v>
      </c>
      <c r="K273" s="8"/>
    </row>
    <row r="274" spans="1:11" x14ac:dyDescent="0.2">
      <c r="A274" s="8" t="s">
        <v>186</v>
      </c>
      <c r="B274" s="10" t="s">
        <v>68</v>
      </c>
      <c r="C274" s="21">
        <f>SUMPRODUCT((NHL!C$3:C$1656=A274)*(NHL!G$3:G$1656=B274)*NHL!I$3:I$1656)</f>
        <v>70</v>
      </c>
      <c r="D274" s="21">
        <f>SUMPRODUCT((NHL!C$3:C$1656=A274)*(NHL!G$3:G$1656=B274)*NHL!N$3:N$1656)</f>
        <v>43</v>
      </c>
      <c r="E274" s="22">
        <f t="shared" si="8"/>
        <v>0.30714285714285716</v>
      </c>
      <c r="F274" s="21" t="e">
        <f>SUMPRODUCT((NHL!C$3:C$1656=A274)*(NHL!G$3:G$1656=B274)*NHL!X$3:X$1656)</f>
        <v>#VALUE!</v>
      </c>
      <c r="G274" s="21">
        <f>SUMPRODUCT((NHL!C$3:C$1656=A274)*(NHL!G$3:G$1656=B274)*NHL!AC$3:AC$1656)</f>
        <v>64</v>
      </c>
      <c r="H274" s="22" t="e">
        <f t="shared" si="9"/>
        <v>#VALUE!</v>
      </c>
      <c r="K274" s="8"/>
    </row>
    <row r="275" spans="1:11" x14ac:dyDescent="0.2">
      <c r="A275" s="8" t="s">
        <v>186</v>
      </c>
      <c r="B275" s="10" t="s">
        <v>85</v>
      </c>
      <c r="C275" s="21">
        <f>SUMPRODUCT((NHL!C$3:C$1656=A275)*(NHL!G$3:G$1656=B275)*NHL!I$3:I$1656)</f>
        <v>70</v>
      </c>
      <c r="D275" s="21">
        <f>SUMPRODUCT((NHL!C$3:C$1656=A275)*(NHL!G$3:G$1656=B275)*NHL!N$3:N$1656)</f>
        <v>75</v>
      </c>
      <c r="E275" s="22">
        <f t="shared" si="8"/>
        <v>0.5357142857142857</v>
      </c>
      <c r="F275" s="21" t="e">
        <f>SUMPRODUCT((NHL!C$3:C$1656=A275)*(NHL!G$3:G$1656=B275)*NHL!X$3:X$1656)</f>
        <v>#VALUE!</v>
      </c>
      <c r="G275" s="21">
        <f>SUMPRODUCT((NHL!C$3:C$1656=A275)*(NHL!G$3:G$1656=B275)*NHL!AC$3:AC$1656)</f>
        <v>69</v>
      </c>
      <c r="H275" s="22" t="e">
        <f t="shared" si="9"/>
        <v>#VALUE!</v>
      </c>
      <c r="K275" s="8"/>
    </row>
    <row r="276" spans="1:11" x14ac:dyDescent="0.2">
      <c r="A276" s="8" t="s">
        <v>186</v>
      </c>
      <c r="B276" s="10" t="s">
        <v>87</v>
      </c>
      <c r="C276" s="21">
        <f>SUMPRODUCT((NHL!C$3:C$1656=A276)*(NHL!G$3:G$1656=B276)*NHL!I$3:I$1656)</f>
        <v>70</v>
      </c>
      <c r="D276" s="21">
        <f>SUMPRODUCT((NHL!C$3:C$1656=A276)*(NHL!G$3:G$1656=B276)*NHL!N$3:N$1656)</f>
        <v>66</v>
      </c>
      <c r="E276" s="22">
        <f t="shared" si="8"/>
        <v>0.47142857142857142</v>
      </c>
      <c r="F276" s="21" t="e">
        <f>SUMPRODUCT((NHL!C$3:C$1656=A276)*(NHL!G$3:G$1656=B276)*NHL!X$3:X$1656)</f>
        <v>#VALUE!</v>
      </c>
      <c r="G276" s="21">
        <f>SUMPRODUCT((NHL!C$3:C$1656=A276)*(NHL!G$3:G$1656=B276)*NHL!AC$3:AC$1656)</f>
        <v>67</v>
      </c>
      <c r="H276" s="22" t="e">
        <f t="shared" si="9"/>
        <v>#VALUE!</v>
      </c>
      <c r="K276" s="8"/>
    </row>
    <row r="277" spans="1:11" x14ac:dyDescent="0.2">
      <c r="A277" s="8" t="s">
        <v>186</v>
      </c>
      <c r="B277" s="10" t="s">
        <v>29</v>
      </c>
      <c r="C277" s="21">
        <f>SUMPRODUCT((NHL!C$3:C$1656=A277)*(NHL!G$3:G$1656=B277)*NHL!I$3:I$1656)</f>
        <v>70</v>
      </c>
      <c r="D277" s="21">
        <f>SUMPRODUCT((NHL!C$3:C$1656=A277)*(NHL!G$3:G$1656=B277)*NHL!N$3:N$1656)</f>
        <v>92</v>
      </c>
      <c r="E277" s="22">
        <f t="shared" si="8"/>
        <v>0.65714285714285714</v>
      </c>
      <c r="F277" s="21" t="e">
        <f>SUMPRODUCT((NHL!C$3:C$1656=A277)*(NHL!G$3:G$1656=B277)*NHL!X$3:X$1656)</f>
        <v>#VALUE!</v>
      </c>
      <c r="G277" s="21">
        <f>SUMPRODUCT((NHL!C$3:C$1656=A277)*(NHL!G$3:G$1656=B277)*NHL!AC$3:AC$1656)</f>
        <v>92</v>
      </c>
      <c r="H277" s="22" t="e">
        <f t="shared" si="9"/>
        <v>#VALUE!</v>
      </c>
      <c r="K277" s="8"/>
    </row>
    <row r="278" spans="1:11" x14ac:dyDescent="0.2">
      <c r="A278" s="8" t="s">
        <v>186</v>
      </c>
      <c r="B278" s="10" t="s">
        <v>92</v>
      </c>
      <c r="C278" s="21">
        <f>SUMPRODUCT((NHL!C$3:C$1656=A278)*(NHL!G$3:G$1656=B278)*NHL!I$3:I$1656)</f>
        <v>70</v>
      </c>
      <c r="D278" s="21">
        <f>SUMPRODUCT((NHL!C$3:C$1656=A278)*(NHL!G$3:G$1656=B278)*NHL!N$3:N$1656)</f>
        <v>54</v>
      </c>
      <c r="E278" s="22">
        <f t="shared" si="8"/>
        <v>0.38571428571428573</v>
      </c>
      <c r="F278" s="21" t="e">
        <f>SUMPRODUCT((NHL!C$3:C$1656=A278)*(NHL!G$3:G$1656=B278)*NHL!X$3:X$1656)</f>
        <v>#VALUE!</v>
      </c>
      <c r="G278" s="21">
        <f>SUMPRODUCT((NHL!C$3:C$1656=A278)*(NHL!G$3:G$1656=B278)*NHL!AC$3:AC$1656)</f>
        <v>49</v>
      </c>
      <c r="H278" s="22" t="e">
        <f t="shared" si="9"/>
        <v>#VALUE!</v>
      </c>
      <c r="K278" s="8"/>
    </row>
    <row r="279" spans="1:11" x14ac:dyDescent="0.2">
      <c r="A279" s="8" t="s">
        <v>186</v>
      </c>
      <c r="B279" s="10" t="s">
        <v>41</v>
      </c>
      <c r="C279" s="21">
        <f>SUMPRODUCT((NHL!C$3:C$1656=A279)*(NHL!G$3:G$1656=B279)*NHL!I$3:I$1656)</f>
        <v>70</v>
      </c>
      <c r="D279" s="21">
        <f>SUMPRODUCT((NHL!C$3:C$1656=A279)*(NHL!G$3:G$1656=B279)*NHL!N$3:N$1656)</f>
        <v>90</v>
      </c>
      <c r="E279" s="22">
        <f t="shared" si="8"/>
        <v>0.6428571428571429</v>
      </c>
      <c r="F279" s="21" t="e">
        <f>SUMPRODUCT((NHL!C$3:C$1656=A279)*(NHL!G$3:G$1656=B279)*NHL!X$3:X$1656)</f>
        <v>#VALUE!</v>
      </c>
      <c r="G279" s="21">
        <f>SUMPRODUCT((NHL!C$3:C$1656=A279)*(NHL!G$3:G$1656=B279)*NHL!AC$3:AC$1656)</f>
        <v>79</v>
      </c>
      <c r="H279" s="22" t="e">
        <f t="shared" si="9"/>
        <v>#VALUE!</v>
      </c>
      <c r="K279" s="8"/>
    </row>
    <row r="280" spans="1:11" x14ac:dyDescent="0.2">
      <c r="A280" s="8" t="s">
        <v>187</v>
      </c>
      <c r="B280" s="10" t="s">
        <v>68</v>
      </c>
      <c r="C280" s="21">
        <f>SUMPRODUCT((NHL!C$3:C$1656=A280)*(NHL!G$3:G$1656=B280)*NHL!I$3:I$1656)</f>
        <v>70</v>
      </c>
      <c r="D280" s="21">
        <f>SUMPRODUCT((NHL!C$3:C$1656=A280)*(NHL!G$3:G$1656=B280)*NHL!N$3:N$1656)</f>
        <v>38</v>
      </c>
      <c r="E280" s="22">
        <f t="shared" si="8"/>
        <v>0.27142857142857141</v>
      </c>
      <c r="F280" s="21" t="e">
        <f>SUMPRODUCT((NHL!C$3:C$1656=A280)*(NHL!G$3:G$1656=B280)*NHL!X$3:X$1656)</f>
        <v>#VALUE!</v>
      </c>
      <c r="G280" s="21">
        <f>SUMPRODUCT((NHL!C$3:C$1656=A280)*(NHL!G$3:G$1656=B280)*NHL!AC$3:AC$1656)</f>
        <v>43</v>
      </c>
      <c r="H280" s="22" t="e">
        <f t="shared" si="9"/>
        <v>#VALUE!</v>
      </c>
      <c r="K280" s="8"/>
    </row>
    <row r="281" spans="1:11" x14ac:dyDescent="0.2">
      <c r="A281" s="8" t="s">
        <v>187</v>
      </c>
      <c r="B281" s="10" t="s">
        <v>85</v>
      </c>
      <c r="C281" s="21">
        <f>SUMPRODUCT((NHL!C$3:C$1656=A281)*(NHL!G$3:G$1656=B281)*NHL!I$3:I$1656)</f>
        <v>70</v>
      </c>
      <c r="D281" s="21">
        <f>SUMPRODUCT((NHL!C$3:C$1656=A281)*(NHL!G$3:G$1656=B281)*NHL!N$3:N$1656)</f>
        <v>75</v>
      </c>
      <c r="E281" s="22">
        <f t="shared" si="8"/>
        <v>0.5357142857142857</v>
      </c>
      <c r="F281" s="21" t="e">
        <f>SUMPRODUCT((NHL!C$3:C$1656=A281)*(NHL!G$3:G$1656=B281)*NHL!X$3:X$1656)</f>
        <v>#VALUE!</v>
      </c>
      <c r="G281" s="21">
        <f>SUMPRODUCT((NHL!C$3:C$1656=A281)*(NHL!G$3:G$1656=B281)*NHL!AC$3:AC$1656)</f>
        <v>75</v>
      </c>
      <c r="H281" s="22" t="e">
        <f t="shared" si="9"/>
        <v>#VALUE!</v>
      </c>
      <c r="K281" s="8"/>
    </row>
    <row r="282" spans="1:11" x14ac:dyDescent="0.2">
      <c r="A282" s="8" t="s">
        <v>187</v>
      </c>
      <c r="B282" s="10" t="s">
        <v>87</v>
      </c>
      <c r="C282" s="21">
        <f>SUMPRODUCT((NHL!C$3:C$1656=A282)*(NHL!G$3:G$1656=B282)*NHL!I$3:I$1656)</f>
        <v>70</v>
      </c>
      <c r="D282" s="21">
        <f>SUMPRODUCT((NHL!C$3:C$1656=A282)*(NHL!G$3:G$1656=B282)*NHL!N$3:N$1656)</f>
        <v>60</v>
      </c>
      <c r="E282" s="22">
        <f t="shared" si="8"/>
        <v>0.42857142857142855</v>
      </c>
      <c r="F282" s="21" t="e">
        <f>SUMPRODUCT((NHL!C$3:C$1656=A282)*(NHL!G$3:G$1656=B282)*NHL!X$3:X$1656)</f>
        <v>#VALUE!</v>
      </c>
      <c r="G282" s="21">
        <f>SUMPRODUCT((NHL!C$3:C$1656=A282)*(NHL!G$3:G$1656=B282)*NHL!AC$3:AC$1656)</f>
        <v>66</v>
      </c>
      <c r="H282" s="22" t="e">
        <f t="shared" si="9"/>
        <v>#VALUE!</v>
      </c>
      <c r="K282" s="8"/>
    </row>
    <row r="283" spans="1:11" x14ac:dyDescent="0.2">
      <c r="A283" s="8" t="s">
        <v>187</v>
      </c>
      <c r="B283" s="10" t="s">
        <v>29</v>
      </c>
      <c r="C283" s="21">
        <f>SUMPRODUCT((NHL!C$3:C$1656=A283)*(NHL!G$3:G$1656=B283)*NHL!I$3:I$1656)</f>
        <v>70</v>
      </c>
      <c r="D283" s="21">
        <f>SUMPRODUCT((NHL!C$3:C$1656=A283)*(NHL!G$3:G$1656=B283)*NHL!N$3:N$1656)</f>
        <v>98</v>
      </c>
      <c r="E283" s="22">
        <f t="shared" si="8"/>
        <v>0.7</v>
      </c>
      <c r="F283" s="21" t="e">
        <f>SUMPRODUCT((NHL!C$3:C$1656=A283)*(NHL!G$3:G$1656=B283)*NHL!X$3:X$1656)</f>
        <v>#VALUE!</v>
      </c>
      <c r="G283" s="21">
        <f>SUMPRODUCT((NHL!C$3:C$1656=A283)*(NHL!G$3:G$1656=B283)*NHL!AC$3:AC$1656)</f>
        <v>92</v>
      </c>
      <c r="H283" s="22" t="e">
        <f t="shared" si="9"/>
        <v>#VALUE!</v>
      </c>
      <c r="K283" s="8"/>
    </row>
    <row r="284" spans="1:11" x14ac:dyDescent="0.2">
      <c r="A284" s="8" t="s">
        <v>187</v>
      </c>
      <c r="B284" s="10" t="s">
        <v>92</v>
      </c>
      <c r="C284" s="21">
        <f>SUMPRODUCT((NHL!C$3:C$1656=A284)*(NHL!G$3:G$1656=B284)*NHL!I$3:I$1656)</f>
        <v>70</v>
      </c>
      <c r="D284" s="21">
        <f>SUMPRODUCT((NHL!C$3:C$1656=A284)*(NHL!G$3:G$1656=B284)*NHL!N$3:N$1656)</f>
        <v>64</v>
      </c>
      <c r="E284" s="22">
        <f t="shared" si="8"/>
        <v>0.45714285714285713</v>
      </c>
      <c r="F284" s="21" t="e">
        <f>SUMPRODUCT((NHL!C$3:C$1656=A284)*(NHL!G$3:G$1656=B284)*NHL!X$3:X$1656)</f>
        <v>#VALUE!</v>
      </c>
      <c r="G284" s="21">
        <f>SUMPRODUCT((NHL!C$3:C$1656=A284)*(NHL!G$3:G$1656=B284)*NHL!AC$3:AC$1656)</f>
        <v>54</v>
      </c>
      <c r="H284" s="22" t="e">
        <f t="shared" si="9"/>
        <v>#VALUE!</v>
      </c>
      <c r="K284" s="8"/>
    </row>
    <row r="285" spans="1:11" x14ac:dyDescent="0.2">
      <c r="A285" s="8" t="s">
        <v>187</v>
      </c>
      <c r="B285" s="10" t="s">
        <v>41</v>
      </c>
      <c r="C285" s="21">
        <f>SUMPRODUCT((NHL!C$3:C$1656=A285)*(NHL!G$3:G$1656=B285)*NHL!I$3:I$1656)</f>
        <v>70</v>
      </c>
      <c r="D285" s="21">
        <f>SUMPRODUCT((NHL!C$3:C$1656=A285)*(NHL!G$3:G$1656=B285)*NHL!N$3:N$1656)</f>
        <v>85</v>
      </c>
      <c r="E285" s="22">
        <f t="shared" si="8"/>
        <v>0.6071428571428571</v>
      </c>
      <c r="F285" s="21" t="e">
        <f>SUMPRODUCT((NHL!C$3:C$1656=A285)*(NHL!G$3:G$1656=B285)*NHL!X$3:X$1656)</f>
        <v>#VALUE!</v>
      </c>
      <c r="G285" s="21">
        <f>SUMPRODUCT((NHL!C$3:C$1656=A285)*(NHL!G$3:G$1656=B285)*NHL!AC$3:AC$1656)</f>
        <v>90</v>
      </c>
      <c r="H285" s="22" t="e">
        <f t="shared" si="9"/>
        <v>#VALUE!</v>
      </c>
      <c r="K285" s="8"/>
    </row>
    <row r="286" spans="1:11" x14ac:dyDescent="0.2">
      <c r="A286" s="8" t="s">
        <v>189</v>
      </c>
      <c r="B286" s="10" t="s">
        <v>68</v>
      </c>
      <c r="C286" s="21">
        <f>SUMPRODUCT((NHL!C$3:C$1656=A286)*(NHL!G$3:G$1656=B286)*NHL!I$3:I$1656)</f>
        <v>70</v>
      </c>
      <c r="D286" s="21">
        <f>SUMPRODUCT((NHL!C$3:C$1656=A286)*(NHL!G$3:G$1656=B286)*NHL!N$3:N$1656)</f>
        <v>45</v>
      </c>
      <c r="E286" s="22">
        <f t="shared" si="8"/>
        <v>0.32142857142857145</v>
      </c>
      <c r="F286" s="21" t="e">
        <f>SUMPRODUCT((NHL!C$3:C$1656=A286)*(NHL!G$3:G$1656=B286)*NHL!X$3:X$1656)</f>
        <v>#VALUE!</v>
      </c>
      <c r="G286" s="21">
        <f>SUMPRODUCT((NHL!C$3:C$1656=A286)*(NHL!G$3:G$1656=B286)*NHL!AC$3:AC$1656)</f>
        <v>76</v>
      </c>
      <c r="H286" s="22" t="e">
        <f t="shared" si="9"/>
        <v>#VALUE!</v>
      </c>
      <c r="K286" s="8"/>
    </row>
    <row r="287" spans="1:11" x14ac:dyDescent="0.2">
      <c r="A287" s="8" t="s">
        <v>189</v>
      </c>
      <c r="B287" s="10" t="s">
        <v>85</v>
      </c>
      <c r="C287" s="21">
        <f>SUMPRODUCT((NHL!C$3:C$1656=A287)*(NHL!G$3:G$1656=B287)*NHL!I$3:I$1656)</f>
        <v>70</v>
      </c>
      <c r="D287" s="21">
        <f>SUMPRODUCT((NHL!C$3:C$1656=A287)*(NHL!G$3:G$1656=B287)*NHL!N$3:N$1656)</f>
        <v>81</v>
      </c>
      <c r="E287" s="22">
        <f t="shared" si="8"/>
        <v>0.57857142857142863</v>
      </c>
      <c r="F287" s="21" t="e">
        <f>SUMPRODUCT((NHL!C$3:C$1656=A287)*(NHL!G$3:G$1656=B287)*NHL!X$3:X$1656)</f>
        <v>#VALUE!</v>
      </c>
      <c r="G287" s="21">
        <f>SUMPRODUCT((NHL!C$3:C$1656=A287)*(NHL!G$3:G$1656=B287)*NHL!AC$3:AC$1656)</f>
        <v>75</v>
      </c>
      <c r="H287" s="22" t="e">
        <f t="shared" si="9"/>
        <v>#VALUE!</v>
      </c>
      <c r="K287" s="8"/>
    </row>
    <row r="288" spans="1:11" x14ac:dyDescent="0.2">
      <c r="A288" s="8" t="s">
        <v>189</v>
      </c>
      <c r="B288" s="10" t="s">
        <v>87</v>
      </c>
      <c r="C288" s="21">
        <f>SUMPRODUCT((NHL!C$3:C$1656=A288)*(NHL!G$3:G$1656=B288)*NHL!I$3:I$1656)</f>
        <v>70</v>
      </c>
      <c r="D288" s="21">
        <f>SUMPRODUCT((NHL!C$3:C$1656=A288)*(NHL!G$3:G$1656=B288)*NHL!N$3:N$1656)</f>
        <v>77</v>
      </c>
      <c r="E288" s="22">
        <f t="shared" si="8"/>
        <v>0.55000000000000004</v>
      </c>
      <c r="F288" s="21" t="e">
        <f>SUMPRODUCT((NHL!C$3:C$1656=A288)*(NHL!G$3:G$1656=B288)*NHL!X$3:X$1656)</f>
        <v>#VALUE!</v>
      </c>
      <c r="G288" s="21">
        <f>SUMPRODUCT((NHL!C$3:C$1656=A288)*(NHL!G$3:G$1656=B288)*NHL!AC$3:AC$1656)</f>
        <v>60</v>
      </c>
      <c r="H288" s="22" t="e">
        <f t="shared" si="9"/>
        <v>#VALUE!</v>
      </c>
      <c r="K288" s="8"/>
    </row>
    <row r="289" spans="1:11" x14ac:dyDescent="0.2">
      <c r="A289" s="8" t="s">
        <v>189</v>
      </c>
      <c r="B289" s="10" t="s">
        <v>29</v>
      </c>
      <c r="C289" s="21">
        <f>SUMPRODUCT((NHL!C$3:C$1656=A289)*(NHL!G$3:G$1656=B289)*NHL!I$3:I$1656)</f>
        <v>70</v>
      </c>
      <c r="D289" s="21">
        <f>SUMPRODUCT((NHL!C$3:C$1656=A289)*(NHL!G$3:G$1656=B289)*NHL!N$3:N$1656)</f>
        <v>79</v>
      </c>
      <c r="E289" s="22">
        <f t="shared" si="8"/>
        <v>0.56428571428571428</v>
      </c>
      <c r="F289" s="21" t="e">
        <f>SUMPRODUCT((NHL!C$3:C$1656=A289)*(NHL!G$3:G$1656=B289)*NHL!X$3:X$1656)</f>
        <v>#VALUE!</v>
      </c>
      <c r="G289" s="21">
        <f>SUMPRODUCT((NHL!C$3:C$1656=A289)*(NHL!G$3:G$1656=B289)*NHL!AC$3:AC$1656)</f>
        <v>98</v>
      </c>
      <c r="H289" s="22" t="e">
        <f t="shared" si="9"/>
        <v>#VALUE!</v>
      </c>
      <c r="K289" s="8"/>
    </row>
    <row r="290" spans="1:11" x14ac:dyDescent="0.2">
      <c r="A290" s="8" t="s">
        <v>189</v>
      </c>
      <c r="B290" s="10" t="s">
        <v>92</v>
      </c>
      <c r="C290" s="21">
        <f>SUMPRODUCT((NHL!C$3:C$1656=A290)*(NHL!G$3:G$1656=B290)*NHL!I$3:I$1656)</f>
        <v>70</v>
      </c>
      <c r="D290" s="21">
        <f>SUMPRODUCT((NHL!C$3:C$1656=A290)*(NHL!G$3:G$1656=B290)*NHL!N$3:N$1656)</f>
        <v>56</v>
      </c>
      <c r="E290" s="22">
        <f t="shared" si="8"/>
        <v>0.4</v>
      </c>
      <c r="F290" s="21" t="e">
        <f>SUMPRODUCT((NHL!C$3:C$1656=A290)*(NHL!G$3:G$1656=B290)*NHL!X$3:X$1656)</f>
        <v>#VALUE!</v>
      </c>
      <c r="G290" s="21">
        <f>SUMPRODUCT((NHL!C$3:C$1656=A290)*(NHL!G$3:G$1656=B290)*NHL!AC$3:AC$1656)</f>
        <v>128</v>
      </c>
      <c r="H290" s="22" t="e">
        <f t="shared" si="9"/>
        <v>#VALUE!</v>
      </c>
      <c r="K290" s="8"/>
    </row>
    <row r="291" spans="1:11" x14ac:dyDescent="0.2">
      <c r="A291" s="8" t="s">
        <v>189</v>
      </c>
      <c r="B291" s="10" t="s">
        <v>41</v>
      </c>
      <c r="C291" s="21">
        <f>SUMPRODUCT((NHL!C$3:C$1656=A291)*(NHL!G$3:G$1656=B291)*NHL!I$3:I$1656)</f>
        <v>70</v>
      </c>
      <c r="D291" s="21">
        <f>SUMPRODUCT((NHL!C$3:C$1656=A291)*(NHL!G$3:G$1656=B291)*NHL!N$3:N$1656)</f>
        <v>82</v>
      </c>
      <c r="E291" s="22">
        <f t="shared" si="8"/>
        <v>0.58571428571428574</v>
      </c>
      <c r="F291" s="21" t="e">
        <f>SUMPRODUCT((NHL!C$3:C$1656=A291)*(NHL!G$3:G$1656=B291)*NHL!X$3:X$1656)</f>
        <v>#VALUE!</v>
      </c>
      <c r="G291" s="21">
        <f>SUMPRODUCT((NHL!C$3:C$1656=A291)*(NHL!G$3:G$1656=B291)*NHL!AC$3:AC$1656)</f>
        <v>85</v>
      </c>
      <c r="H291" s="22" t="e">
        <f t="shared" si="9"/>
        <v>#VALUE!</v>
      </c>
      <c r="K291" s="8"/>
    </row>
    <row r="292" spans="1:11" x14ac:dyDescent="0.2">
      <c r="A292" s="8" t="s">
        <v>191</v>
      </c>
      <c r="B292" s="10" t="s">
        <v>68</v>
      </c>
      <c r="C292" s="21">
        <f>SUMPRODUCT((NHL!C$3:C$1656=A292)*(NHL!G$3:G$1656=B292)*NHL!I$3:I$1656)</f>
        <v>70</v>
      </c>
      <c r="D292" s="21">
        <f>SUMPRODUCT((NHL!C$3:C$1656=A292)*(NHL!G$3:G$1656=B292)*NHL!N$3:N$1656)</f>
        <v>48</v>
      </c>
      <c r="E292" s="22">
        <f t="shared" si="8"/>
        <v>0.34285714285714286</v>
      </c>
      <c r="F292" s="21" t="e">
        <f>SUMPRODUCT((NHL!C$3:C$1656=A292)*(NHL!G$3:G$1656=B292)*NHL!X$3:X$1656)</f>
        <v>#VALUE!</v>
      </c>
      <c r="G292" s="21">
        <f>SUMPRODUCT((NHL!C$3:C$1656=A292)*(NHL!G$3:G$1656=B292)*NHL!AC$3:AC$1656)</f>
        <v>45</v>
      </c>
      <c r="H292" s="22" t="e">
        <f t="shared" si="9"/>
        <v>#VALUE!</v>
      </c>
      <c r="K292" s="8"/>
    </row>
    <row r="293" spans="1:11" x14ac:dyDescent="0.2">
      <c r="A293" s="8" t="s">
        <v>191</v>
      </c>
      <c r="B293" s="10" t="s">
        <v>85</v>
      </c>
      <c r="C293" s="21">
        <f>SUMPRODUCT((NHL!C$3:C$1656=A293)*(NHL!G$3:G$1656=B293)*NHL!I$3:I$1656)</f>
        <v>70</v>
      </c>
      <c r="D293" s="21">
        <f>SUMPRODUCT((NHL!C$3:C$1656=A293)*(NHL!G$3:G$1656=B293)*NHL!N$3:N$1656)</f>
        <v>84</v>
      </c>
      <c r="E293" s="22">
        <f t="shared" si="8"/>
        <v>0.6</v>
      </c>
      <c r="F293" s="21" t="e">
        <f>SUMPRODUCT((NHL!C$3:C$1656=A293)*(NHL!G$3:G$1656=B293)*NHL!X$3:X$1656)</f>
        <v>#VALUE!</v>
      </c>
      <c r="G293" s="21">
        <f>SUMPRODUCT((NHL!C$3:C$1656=A293)*(NHL!G$3:G$1656=B293)*NHL!AC$3:AC$1656)</f>
        <v>81</v>
      </c>
      <c r="H293" s="22" t="e">
        <f t="shared" si="9"/>
        <v>#VALUE!</v>
      </c>
      <c r="K293" s="8"/>
    </row>
    <row r="294" spans="1:11" x14ac:dyDescent="0.2">
      <c r="A294" s="8" t="s">
        <v>191</v>
      </c>
      <c r="B294" s="10" t="s">
        <v>87</v>
      </c>
      <c r="C294" s="21">
        <f>SUMPRODUCT((NHL!C$3:C$1656=A294)*(NHL!G$3:G$1656=B294)*NHL!I$3:I$1656)</f>
        <v>70</v>
      </c>
      <c r="D294" s="21">
        <f>SUMPRODUCT((NHL!C$3:C$1656=A294)*(NHL!G$3:G$1656=B294)*NHL!N$3:N$1656)</f>
        <v>71</v>
      </c>
      <c r="E294" s="22">
        <f t="shared" si="8"/>
        <v>0.50714285714285712</v>
      </c>
      <c r="F294" s="21" t="e">
        <f>SUMPRODUCT((NHL!C$3:C$1656=A294)*(NHL!G$3:G$1656=B294)*NHL!X$3:X$1656)</f>
        <v>#VALUE!</v>
      </c>
      <c r="G294" s="21">
        <f>SUMPRODUCT((NHL!C$3:C$1656=A294)*(NHL!G$3:G$1656=B294)*NHL!AC$3:AC$1656)</f>
        <v>77</v>
      </c>
      <c r="H294" s="22" t="e">
        <f t="shared" si="9"/>
        <v>#VALUE!</v>
      </c>
      <c r="K294" s="8"/>
    </row>
    <row r="295" spans="1:11" x14ac:dyDescent="0.2">
      <c r="A295" s="8" t="s">
        <v>191</v>
      </c>
      <c r="B295" s="10" t="s">
        <v>29</v>
      </c>
      <c r="C295" s="21">
        <f>SUMPRODUCT((NHL!C$3:C$1656=A295)*(NHL!G$3:G$1656=B295)*NHL!I$3:I$1656)</f>
        <v>70</v>
      </c>
      <c r="D295" s="21">
        <f>SUMPRODUCT((NHL!C$3:C$1656=A295)*(NHL!G$3:G$1656=B295)*NHL!N$3:N$1656)</f>
        <v>85</v>
      </c>
      <c r="E295" s="22">
        <f t="shared" si="8"/>
        <v>0.6071428571428571</v>
      </c>
      <c r="F295" s="21" t="e">
        <f>SUMPRODUCT((NHL!C$3:C$1656=A295)*(NHL!G$3:G$1656=B295)*NHL!X$3:X$1656)</f>
        <v>#VALUE!</v>
      </c>
      <c r="G295" s="21">
        <f>SUMPRODUCT((NHL!C$3:C$1656=A295)*(NHL!G$3:G$1656=B295)*NHL!AC$3:AC$1656)</f>
        <v>79</v>
      </c>
      <c r="H295" s="22" t="e">
        <f t="shared" si="9"/>
        <v>#VALUE!</v>
      </c>
      <c r="K295" s="8"/>
    </row>
    <row r="296" spans="1:11" x14ac:dyDescent="0.2">
      <c r="A296" s="8" t="s">
        <v>191</v>
      </c>
      <c r="B296" s="10" t="s">
        <v>92</v>
      </c>
      <c r="C296" s="21">
        <f>SUMPRODUCT((NHL!C$3:C$1656=A296)*(NHL!G$3:G$1656=B296)*NHL!I$3:I$1656)</f>
        <v>70</v>
      </c>
      <c r="D296" s="21">
        <f>SUMPRODUCT((NHL!C$3:C$1656=A296)*(NHL!G$3:G$1656=B296)*NHL!N$3:N$1656)</f>
        <v>54</v>
      </c>
      <c r="E296" s="22">
        <f t="shared" si="8"/>
        <v>0.38571428571428573</v>
      </c>
      <c r="F296" s="21" t="e">
        <f>SUMPRODUCT((NHL!C$3:C$1656=A296)*(NHL!G$3:G$1656=B296)*NHL!X$3:X$1656)</f>
        <v>#VALUE!</v>
      </c>
      <c r="G296" s="21">
        <f>SUMPRODUCT((NHL!C$3:C$1656=A296)*(NHL!G$3:G$1656=B296)*NHL!AC$3:AC$1656)</f>
        <v>56</v>
      </c>
      <c r="H296" s="22" t="e">
        <f t="shared" si="9"/>
        <v>#VALUE!</v>
      </c>
      <c r="K296" s="8"/>
    </row>
    <row r="297" spans="1:11" x14ac:dyDescent="0.2">
      <c r="A297" s="8" t="s">
        <v>191</v>
      </c>
      <c r="B297" s="10" t="s">
        <v>41</v>
      </c>
      <c r="C297" s="21">
        <f>SUMPRODUCT((NHL!C$3:C$1656=A297)*(NHL!G$3:G$1656=B297)*NHL!I$3:I$1656)</f>
        <v>70</v>
      </c>
      <c r="D297" s="21">
        <f>SUMPRODUCT((NHL!C$3:C$1656=A297)*(NHL!G$3:G$1656=B297)*NHL!N$3:N$1656)</f>
        <v>78</v>
      </c>
      <c r="E297" s="22">
        <f t="shared" si="8"/>
        <v>0.55714285714285716</v>
      </c>
      <c r="F297" s="21" t="e">
        <f>SUMPRODUCT((NHL!C$3:C$1656=A297)*(NHL!G$3:G$1656=B297)*NHL!X$3:X$1656)</f>
        <v>#VALUE!</v>
      </c>
      <c r="G297" s="21">
        <f>SUMPRODUCT((NHL!C$3:C$1656=A297)*(NHL!G$3:G$1656=B297)*NHL!AC$3:AC$1656)</f>
        <v>82</v>
      </c>
      <c r="H297" s="22" t="e">
        <f t="shared" si="9"/>
        <v>#VALUE!</v>
      </c>
      <c r="K297" s="8"/>
    </row>
    <row r="298" spans="1:11" x14ac:dyDescent="0.2">
      <c r="A298" s="8" t="s">
        <v>192</v>
      </c>
      <c r="B298" s="10" t="s">
        <v>68</v>
      </c>
      <c r="C298" s="21">
        <f>SUMPRODUCT((NHL!C$3:C$1656=A298)*(NHL!G$3:G$1656=B298)*NHL!I$3:I$1656)</f>
        <v>70</v>
      </c>
      <c r="D298" s="21">
        <f>SUMPRODUCT((NHL!C$3:C$1656=A298)*(NHL!G$3:G$1656=B298)*NHL!N$3:N$1656)</f>
        <v>48</v>
      </c>
      <c r="E298" s="22">
        <f t="shared" si="8"/>
        <v>0.34285714285714286</v>
      </c>
      <c r="F298" s="21" t="e">
        <f>SUMPRODUCT((NHL!C$3:C$1656=A298)*(NHL!G$3:G$1656=B298)*NHL!X$3:X$1656)</f>
        <v>#VALUE!</v>
      </c>
      <c r="G298" s="21">
        <f>SUMPRODUCT((NHL!C$3:C$1656=A298)*(NHL!G$3:G$1656=B298)*NHL!AC$3:AC$1656)</f>
        <v>48</v>
      </c>
      <c r="H298" s="22" t="e">
        <f t="shared" si="9"/>
        <v>#VALUE!</v>
      </c>
      <c r="K298" s="8"/>
    </row>
    <row r="299" spans="1:11" x14ac:dyDescent="0.2">
      <c r="A299" s="8" t="s">
        <v>192</v>
      </c>
      <c r="B299" s="10" t="s">
        <v>85</v>
      </c>
      <c r="C299" s="21">
        <f>SUMPRODUCT((NHL!C$3:C$1656=A299)*(NHL!G$3:G$1656=B299)*NHL!I$3:I$1656)</f>
        <v>70</v>
      </c>
      <c r="D299" s="21">
        <f>SUMPRODUCT((NHL!C$3:C$1656=A299)*(NHL!G$3:G$1656=B299)*NHL!N$3:N$1656)</f>
        <v>76</v>
      </c>
      <c r="E299" s="22">
        <f t="shared" si="8"/>
        <v>0.54285714285714282</v>
      </c>
      <c r="F299" s="21" t="e">
        <f>SUMPRODUCT((NHL!C$3:C$1656=A299)*(NHL!G$3:G$1656=B299)*NHL!X$3:X$1656)</f>
        <v>#VALUE!</v>
      </c>
      <c r="G299" s="21">
        <f>SUMPRODUCT((NHL!C$3:C$1656=A299)*(NHL!G$3:G$1656=B299)*NHL!AC$3:AC$1656)</f>
        <v>84</v>
      </c>
      <c r="H299" s="22" t="e">
        <f t="shared" si="9"/>
        <v>#VALUE!</v>
      </c>
      <c r="K299" s="8"/>
    </row>
    <row r="300" spans="1:11" x14ac:dyDescent="0.2">
      <c r="A300" s="8" t="s">
        <v>192</v>
      </c>
      <c r="B300" s="10" t="s">
        <v>87</v>
      </c>
      <c r="C300" s="21">
        <f>SUMPRODUCT((NHL!C$3:C$1656=A300)*(NHL!G$3:G$1656=B300)*NHL!I$3:I$1656)</f>
        <v>70</v>
      </c>
      <c r="D300" s="21">
        <f>SUMPRODUCT((NHL!C$3:C$1656=A300)*(NHL!G$3:G$1656=B300)*NHL!N$3:N$1656)</f>
        <v>87</v>
      </c>
      <c r="E300" s="22">
        <f t="shared" si="8"/>
        <v>0.62142857142857144</v>
      </c>
      <c r="F300" s="21" t="e">
        <f>SUMPRODUCT((NHL!C$3:C$1656=A300)*(NHL!G$3:G$1656=B300)*NHL!X$3:X$1656)</f>
        <v>#VALUE!</v>
      </c>
      <c r="G300" s="21">
        <f>SUMPRODUCT((NHL!C$3:C$1656=A300)*(NHL!G$3:G$1656=B300)*NHL!AC$3:AC$1656)</f>
        <v>71</v>
      </c>
      <c r="H300" s="22" t="e">
        <f t="shared" si="9"/>
        <v>#VALUE!</v>
      </c>
      <c r="K300" s="8"/>
    </row>
    <row r="301" spans="1:11" x14ac:dyDescent="0.2">
      <c r="A301" s="8" t="s">
        <v>192</v>
      </c>
      <c r="B301" s="10" t="s">
        <v>29</v>
      </c>
      <c r="C301" s="21">
        <f>SUMPRODUCT((NHL!C$3:C$1656=A301)*(NHL!G$3:G$1656=B301)*NHL!I$3:I$1656)</f>
        <v>70</v>
      </c>
      <c r="D301" s="21">
        <f>SUMPRODUCT((NHL!C$3:C$1656=A301)*(NHL!G$3:G$1656=B301)*NHL!N$3:N$1656)</f>
        <v>83</v>
      </c>
      <c r="E301" s="22">
        <f t="shared" si="8"/>
        <v>0.59285714285714286</v>
      </c>
      <c r="F301" s="21" t="e">
        <f>SUMPRODUCT((NHL!C$3:C$1656=A301)*(NHL!G$3:G$1656=B301)*NHL!X$3:X$1656)</f>
        <v>#VALUE!</v>
      </c>
      <c r="G301" s="21">
        <f>SUMPRODUCT((NHL!C$3:C$1656=A301)*(NHL!G$3:G$1656=B301)*NHL!AC$3:AC$1656)</f>
        <v>85</v>
      </c>
      <c r="H301" s="22" t="e">
        <f t="shared" si="9"/>
        <v>#VALUE!</v>
      </c>
      <c r="K301" s="8"/>
    </row>
    <row r="302" spans="1:11" x14ac:dyDescent="0.2">
      <c r="A302" s="8" t="s">
        <v>192</v>
      </c>
      <c r="B302" s="10" t="s">
        <v>92</v>
      </c>
      <c r="C302" s="21">
        <f>SUMPRODUCT((NHL!C$3:C$1656=A302)*(NHL!G$3:G$1656=B302)*NHL!I$3:I$1656)</f>
        <v>70</v>
      </c>
      <c r="D302" s="21">
        <f>SUMPRODUCT((NHL!C$3:C$1656=A302)*(NHL!G$3:G$1656=B302)*NHL!N$3:N$1656)</f>
        <v>52</v>
      </c>
      <c r="E302" s="22">
        <f t="shared" si="8"/>
        <v>0.37142857142857144</v>
      </c>
      <c r="F302" s="21" t="e">
        <f>SUMPRODUCT((NHL!C$3:C$1656=A302)*(NHL!G$3:G$1656=B302)*NHL!X$3:X$1656)</f>
        <v>#VALUE!</v>
      </c>
      <c r="G302" s="21">
        <f>SUMPRODUCT((NHL!C$3:C$1656=A302)*(NHL!G$3:G$1656=B302)*NHL!AC$3:AC$1656)</f>
        <v>54</v>
      </c>
      <c r="H302" s="22" t="e">
        <f t="shared" si="9"/>
        <v>#VALUE!</v>
      </c>
      <c r="K302" s="8"/>
    </row>
    <row r="303" spans="1:11" x14ac:dyDescent="0.2">
      <c r="A303" s="8" t="s">
        <v>192</v>
      </c>
      <c r="B303" s="10" t="s">
        <v>41</v>
      </c>
      <c r="C303" s="21">
        <f>SUMPRODUCT((NHL!C$3:C$1656=A303)*(NHL!G$3:G$1656=B303)*NHL!I$3:I$1656)</f>
        <v>70</v>
      </c>
      <c r="D303" s="21">
        <f>SUMPRODUCT((NHL!C$3:C$1656=A303)*(NHL!G$3:G$1656=B303)*NHL!N$3:N$1656)</f>
        <v>74</v>
      </c>
      <c r="E303" s="22">
        <f t="shared" si="8"/>
        <v>0.52857142857142858</v>
      </c>
      <c r="F303" s="21" t="e">
        <f>SUMPRODUCT((NHL!C$3:C$1656=A303)*(NHL!G$3:G$1656=B303)*NHL!X$3:X$1656)</f>
        <v>#VALUE!</v>
      </c>
      <c r="G303" s="21">
        <f>SUMPRODUCT((NHL!C$3:C$1656=A303)*(NHL!G$3:G$1656=B303)*NHL!AC$3:AC$1656)</f>
        <v>78</v>
      </c>
      <c r="H303" s="22" t="e">
        <f t="shared" si="9"/>
        <v>#VALUE!</v>
      </c>
      <c r="K303" s="8"/>
    </row>
    <row r="304" spans="1:11" x14ac:dyDescent="0.2">
      <c r="A304" s="8" t="s">
        <v>193</v>
      </c>
      <c r="B304" s="10" t="s">
        <v>68</v>
      </c>
      <c r="C304" s="21">
        <f>SUMPRODUCT((NHL!C$3:C$1656=A304)*(NHL!G$3:G$1656=B304)*NHL!I$3:I$1656)</f>
        <v>70</v>
      </c>
      <c r="D304" s="21">
        <f>SUMPRODUCT((NHL!C$3:C$1656=A304)*(NHL!G$3:G$1656=B304)*NHL!N$3:N$1656)</f>
        <v>48</v>
      </c>
      <c r="E304" s="22">
        <f t="shared" si="8"/>
        <v>0.34285714285714286</v>
      </c>
      <c r="F304" s="21" t="e">
        <f>SUMPRODUCT((NHL!C$3:C$1656=A304)*(NHL!G$3:G$1656=B304)*NHL!X$3:X$1656)</f>
        <v>#VALUE!</v>
      </c>
      <c r="G304" s="21">
        <f>SUMPRODUCT((NHL!C$3:C$1656=A304)*(NHL!G$3:G$1656=B304)*NHL!AC$3:AC$1656)</f>
        <v>48</v>
      </c>
      <c r="H304" s="22" t="e">
        <f t="shared" si="9"/>
        <v>#VALUE!</v>
      </c>
      <c r="K304" s="8"/>
    </row>
    <row r="305" spans="1:11" x14ac:dyDescent="0.2">
      <c r="A305" s="8" t="s">
        <v>193</v>
      </c>
      <c r="B305" s="10" t="s">
        <v>85</v>
      </c>
      <c r="C305" s="21">
        <f>SUMPRODUCT((NHL!C$3:C$1656=A305)*(NHL!G$3:G$1656=B305)*NHL!I$3:I$1656)</f>
        <v>70</v>
      </c>
      <c r="D305" s="21">
        <f>SUMPRODUCT((NHL!C$3:C$1656=A305)*(NHL!G$3:G$1656=B305)*NHL!N$3:N$1656)</f>
        <v>82</v>
      </c>
      <c r="E305" s="22">
        <f t="shared" si="8"/>
        <v>0.58571428571428574</v>
      </c>
      <c r="F305" s="21" t="e">
        <f>SUMPRODUCT((NHL!C$3:C$1656=A305)*(NHL!G$3:G$1656=B305)*NHL!X$3:X$1656)</f>
        <v>#VALUE!</v>
      </c>
      <c r="G305" s="21">
        <f>SUMPRODUCT((NHL!C$3:C$1656=A305)*(NHL!G$3:G$1656=B305)*NHL!AC$3:AC$1656)</f>
        <v>76</v>
      </c>
      <c r="H305" s="22" t="e">
        <f t="shared" si="9"/>
        <v>#VALUE!</v>
      </c>
      <c r="K305" s="8"/>
    </row>
    <row r="306" spans="1:11" x14ac:dyDescent="0.2">
      <c r="A306" s="8" t="s">
        <v>193</v>
      </c>
      <c r="B306" s="10" t="s">
        <v>87</v>
      </c>
      <c r="C306" s="21">
        <f>SUMPRODUCT((NHL!C$3:C$1656=A306)*(NHL!G$3:G$1656=B306)*NHL!I$3:I$1656)</f>
        <v>70</v>
      </c>
      <c r="D306" s="21">
        <f>SUMPRODUCT((NHL!C$3:C$1656=A306)*(NHL!G$3:G$1656=B306)*NHL!N$3:N$1656)</f>
        <v>74</v>
      </c>
      <c r="E306" s="22">
        <f t="shared" si="8"/>
        <v>0.52857142857142858</v>
      </c>
      <c r="F306" s="21" t="e">
        <f>SUMPRODUCT((NHL!C$3:C$1656=A306)*(NHL!G$3:G$1656=B306)*NHL!X$3:X$1656)</f>
        <v>#VALUE!</v>
      </c>
      <c r="G306" s="21">
        <f>SUMPRODUCT((NHL!C$3:C$1656=A306)*(NHL!G$3:G$1656=B306)*NHL!AC$3:AC$1656)</f>
        <v>87</v>
      </c>
      <c r="H306" s="22" t="e">
        <f t="shared" si="9"/>
        <v>#VALUE!</v>
      </c>
      <c r="K306" s="8"/>
    </row>
    <row r="307" spans="1:11" x14ac:dyDescent="0.2">
      <c r="A307" s="8" t="s">
        <v>193</v>
      </c>
      <c r="B307" s="10" t="s">
        <v>29</v>
      </c>
      <c r="C307" s="21">
        <f>SUMPRODUCT((NHL!C$3:C$1656=A307)*(NHL!G$3:G$1656=B307)*NHL!I$3:I$1656)</f>
        <v>70</v>
      </c>
      <c r="D307" s="21">
        <f>SUMPRODUCT((NHL!C$3:C$1656=A307)*(NHL!G$3:G$1656=B307)*NHL!N$3:N$1656)</f>
        <v>90</v>
      </c>
      <c r="E307" s="22">
        <f t="shared" si="8"/>
        <v>0.6428571428571429</v>
      </c>
      <c r="F307" s="21" t="e">
        <f>SUMPRODUCT((NHL!C$3:C$1656=A307)*(NHL!G$3:G$1656=B307)*NHL!X$3:X$1656)</f>
        <v>#VALUE!</v>
      </c>
      <c r="G307" s="21">
        <f>SUMPRODUCT((NHL!C$3:C$1656=A307)*(NHL!G$3:G$1656=B307)*NHL!AC$3:AC$1656)</f>
        <v>83</v>
      </c>
      <c r="H307" s="22" t="e">
        <f t="shared" si="9"/>
        <v>#VALUE!</v>
      </c>
      <c r="K307" s="8"/>
    </row>
    <row r="308" spans="1:11" x14ac:dyDescent="0.2">
      <c r="A308" s="8" t="s">
        <v>193</v>
      </c>
      <c r="B308" s="10" t="s">
        <v>92</v>
      </c>
      <c r="C308" s="21">
        <f>SUMPRODUCT((NHL!C$3:C$1656=A308)*(NHL!G$3:G$1656=B308)*NHL!I$3:I$1656)</f>
        <v>70</v>
      </c>
      <c r="D308" s="21">
        <f>SUMPRODUCT((NHL!C$3:C$1656=A308)*(NHL!G$3:G$1656=B308)*NHL!N$3:N$1656)</f>
        <v>47</v>
      </c>
      <c r="E308" s="22">
        <f t="shared" si="8"/>
        <v>0.33571428571428569</v>
      </c>
      <c r="F308" s="21" t="e">
        <f>SUMPRODUCT((NHL!C$3:C$1656=A308)*(NHL!G$3:G$1656=B308)*NHL!X$3:X$1656)</f>
        <v>#VALUE!</v>
      </c>
      <c r="G308" s="21">
        <f>SUMPRODUCT((NHL!C$3:C$1656=A308)*(NHL!G$3:G$1656=B308)*NHL!AC$3:AC$1656)</f>
        <v>104</v>
      </c>
      <c r="H308" s="22" t="e">
        <f t="shared" si="9"/>
        <v>#VALUE!</v>
      </c>
      <c r="K308" s="8"/>
    </row>
    <row r="309" spans="1:11" x14ac:dyDescent="0.2">
      <c r="A309" s="8" t="s">
        <v>193</v>
      </c>
      <c r="B309" s="10" t="s">
        <v>41</v>
      </c>
      <c r="C309" s="21">
        <f>SUMPRODUCT((NHL!C$3:C$1656=A309)*(NHL!G$3:G$1656=B309)*NHL!I$3:I$1656)</f>
        <v>70</v>
      </c>
      <c r="D309" s="21">
        <f>SUMPRODUCT((NHL!C$3:C$1656=A309)*(NHL!G$3:G$1656=B309)*NHL!N$3:N$1656)</f>
        <v>79</v>
      </c>
      <c r="E309" s="22">
        <f t="shared" si="8"/>
        <v>0.56428571428571428</v>
      </c>
      <c r="F309" s="21" t="e">
        <f>SUMPRODUCT((NHL!C$3:C$1656=A309)*(NHL!G$3:G$1656=B309)*NHL!X$3:X$1656)</f>
        <v>#VALUE!</v>
      </c>
      <c r="G309" s="21">
        <f>SUMPRODUCT((NHL!C$3:C$1656=A309)*(NHL!G$3:G$1656=B309)*NHL!AC$3:AC$1656)</f>
        <v>74</v>
      </c>
      <c r="H309" s="22" t="e">
        <f t="shared" si="9"/>
        <v>#VALUE!</v>
      </c>
      <c r="K309" s="8"/>
    </row>
    <row r="310" spans="1:11" x14ac:dyDescent="0.2">
      <c r="A310" s="8" t="s">
        <v>196</v>
      </c>
      <c r="B310" s="10" t="s">
        <v>68</v>
      </c>
      <c r="C310" s="21">
        <f>SUMPRODUCT((NHL!C$3:C$1656=A310)*(NHL!G$3:G$1656=B310)*NHL!I$3:I$1656)</f>
        <v>70</v>
      </c>
      <c r="D310" s="21">
        <f>SUMPRODUCT((NHL!C$3:C$1656=A310)*(NHL!G$3:G$1656=B310)*NHL!N$3:N$1656)</f>
        <v>44</v>
      </c>
      <c r="E310" s="22">
        <f t="shared" si="8"/>
        <v>0.31428571428571428</v>
      </c>
      <c r="F310" s="21" t="e">
        <f>SUMPRODUCT((NHL!C$3:C$1656=A310)*(NHL!G$3:G$1656=B310)*NHL!X$3:X$1656)</f>
        <v>#VALUE!</v>
      </c>
      <c r="G310" s="21">
        <f>SUMPRODUCT((NHL!C$3:C$1656=A310)*(NHL!G$3:G$1656=B310)*NHL!AC$3:AC$1656)</f>
        <v>48</v>
      </c>
      <c r="H310" s="22" t="e">
        <f t="shared" si="9"/>
        <v>#VALUE!</v>
      </c>
      <c r="K310" s="8"/>
    </row>
    <row r="311" spans="1:11" x14ac:dyDescent="0.2">
      <c r="A311" s="8" t="s">
        <v>196</v>
      </c>
      <c r="B311" s="10" t="s">
        <v>85</v>
      </c>
      <c r="C311" s="21">
        <f>SUMPRODUCT((NHL!C$3:C$1656=A311)*(NHL!G$3:G$1656=B311)*NHL!I$3:I$1656)</f>
        <v>70</v>
      </c>
      <c r="D311" s="21">
        <f>SUMPRODUCT((NHL!C$3:C$1656=A311)*(NHL!G$3:G$1656=B311)*NHL!N$3:N$1656)</f>
        <v>94</v>
      </c>
      <c r="E311" s="22">
        <f t="shared" si="8"/>
        <v>0.67142857142857137</v>
      </c>
      <c r="F311" s="21" t="e">
        <f>SUMPRODUCT((NHL!C$3:C$1656=A311)*(NHL!G$3:G$1656=B311)*NHL!X$3:X$1656)</f>
        <v>#VALUE!</v>
      </c>
      <c r="G311" s="21">
        <f>SUMPRODUCT((NHL!C$3:C$1656=A311)*(NHL!G$3:G$1656=B311)*NHL!AC$3:AC$1656)</f>
        <v>82</v>
      </c>
      <c r="H311" s="22" t="e">
        <f t="shared" si="9"/>
        <v>#VALUE!</v>
      </c>
      <c r="K311" s="8"/>
    </row>
    <row r="312" spans="1:11" x14ac:dyDescent="0.2">
      <c r="A312" s="8" t="s">
        <v>196</v>
      </c>
      <c r="B312" s="10" t="s">
        <v>87</v>
      </c>
      <c r="C312" s="21">
        <f>SUMPRODUCT((NHL!C$3:C$1656=A312)*(NHL!G$3:G$1656=B312)*NHL!I$3:I$1656)</f>
        <v>70</v>
      </c>
      <c r="D312" s="21">
        <f>SUMPRODUCT((NHL!C$3:C$1656=A312)*(NHL!G$3:G$1656=B312)*NHL!N$3:N$1656)</f>
        <v>58</v>
      </c>
      <c r="E312" s="22">
        <f t="shared" si="8"/>
        <v>0.41428571428571431</v>
      </c>
      <c r="F312" s="21" t="e">
        <f>SUMPRODUCT((NHL!C$3:C$1656=A312)*(NHL!G$3:G$1656=B312)*NHL!X$3:X$1656)</f>
        <v>#VALUE!</v>
      </c>
      <c r="G312" s="21">
        <f>SUMPRODUCT((NHL!C$3:C$1656=A312)*(NHL!G$3:G$1656=B312)*NHL!AC$3:AC$1656)</f>
        <v>74</v>
      </c>
      <c r="H312" s="22" t="e">
        <f t="shared" si="9"/>
        <v>#VALUE!</v>
      </c>
      <c r="K312" s="8"/>
    </row>
    <row r="313" spans="1:11" x14ac:dyDescent="0.2">
      <c r="A313" s="8" t="s">
        <v>196</v>
      </c>
      <c r="B313" s="10" t="s">
        <v>29</v>
      </c>
      <c r="C313" s="21">
        <f>SUMPRODUCT((NHL!C$3:C$1656=A313)*(NHL!G$3:G$1656=B313)*NHL!I$3:I$1656)</f>
        <v>70</v>
      </c>
      <c r="D313" s="21">
        <f>SUMPRODUCT((NHL!C$3:C$1656=A313)*(NHL!G$3:G$1656=B313)*NHL!N$3:N$1656)</f>
        <v>77</v>
      </c>
      <c r="E313" s="22">
        <f t="shared" si="8"/>
        <v>0.55000000000000004</v>
      </c>
      <c r="F313" s="21" t="e">
        <f>SUMPRODUCT((NHL!C$3:C$1656=A313)*(NHL!G$3:G$1656=B313)*NHL!X$3:X$1656)</f>
        <v>#VALUE!</v>
      </c>
      <c r="G313" s="21">
        <f>SUMPRODUCT((NHL!C$3:C$1656=A313)*(NHL!G$3:G$1656=B313)*NHL!AC$3:AC$1656)</f>
        <v>90</v>
      </c>
      <c r="H313" s="22" t="e">
        <f t="shared" si="9"/>
        <v>#VALUE!</v>
      </c>
      <c r="K313" s="8"/>
    </row>
    <row r="314" spans="1:11" x14ac:dyDescent="0.2">
      <c r="A314" s="8" t="s">
        <v>196</v>
      </c>
      <c r="B314" s="10" t="s">
        <v>92</v>
      </c>
      <c r="C314" s="21">
        <f>SUMPRODUCT((NHL!C$3:C$1656=A314)*(NHL!G$3:G$1656=B314)*NHL!I$3:I$1656)</f>
        <v>70</v>
      </c>
      <c r="D314" s="21">
        <f>SUMPRODUCT((NHL!C$3:C$1656=A314)*(NHL!G$3:G$1656=B314)*NHL!N$3:N$1656)</f>
        <v>72</v>
      </c>
      <c r="E314" s="22">
        <f t="shared" si="8"/>
        <v>0.51428571428571423</v>
      </c>
      <c r="F314" s="21" t="e">
        <f>SUMPRODUCT((NHL!C$3:C$1656=A314)*(NHL!G$3:G$1656=B314)*NHL!X$3:X$1656)</f>
        <v>#VALUE!</v>
      </c>
      <c r="G314" s="21">
        <f>SUMPRODUCT((NHL!C$3:C$1656=A314)*(NHL!G$3:G$1656=B314)*NHL!AC$3:AC$1656)</f>
        <v>47</v>
      </c>
      <c r="H314" s="22" t="e">
        <f t="shared" si="9"/>
        <v>#VALUE!</v>
      </c>
      <c r="K314" s="8"/>
    </row>
    <row r="315" spans="1:11" x14ac:dyDescent="0.2">
      <c r="A315" s="8" t="s">
        <v>196</v>
      </c>
      <c r="B315" s="10" t="s">
        <v>41</v>
      </c>
      <c r="C315" s="21">
        <f>SUMPRODUCT((NHL!C$3:C$1656=A315)*(NHL!G$3:G$1656=B315)*NHL!I$3:I$1656)</f>
        <v>70</v>
      </c>
      <c r="D315" s="21">
        <f>SUMPRODUCT((NHL!C$3:C$1656=A315)*(NHL!G$3:G$1656=B315)*NHL!N$3:N$1656)</f>
        <v>75</v>
      </c>
      <c r="E315" s="22">
        <f t="shared" si="8"/>
        <v>0.5357142857142857</v>
      </c>
      <c r="F315" s="21" t="e">
        <f>SUMPRODUCT((NHL!C$3:C$1656=A315)*(NHL!G$3:G$1656=B315)*NHL!X$3:X$1656)</f>
        <v>#VALUE!</v>
      </c>
      <c r="G315" s="21">
        <f>SUMPRODUCT((NHL!C$3:C$1656=A315)*(NHL!G$3:G$1656=B315)*NHL!AC$3:AC$1656)</f>
        <v>79</v>
      </c>
      <c r="H315" s="22" t="e">
        <f t="shared" si="9"/>
        <v>#VALUE!</v>
      </c>
      <c r="K315" s="8"/>
    </row>
    <row r="316" spans="1:11" x14ac:dyDescent="0.2">
      <c r="A316" s="8" t="s">
        <v>197</v>
      </c>
      <c r="B316" s="10" t="s">
        <v>68</v>
      </c>
      <c r="C316" s="21">
        <f>SUMPRODUCT((NHL!C$3:C$1656=A316)*(NHL!G$3:G$1656=B316)*NHL!I$3:I$1656)</f>
        <v>74</v>
      </c>
      <c r="D316" s="21">
        <f>SUMPRODUCT((NHL!C$3:C$1656=A316)*(NHL!G$3:G$1656=B316)*NHL!N$3:N$1656)</f>
        <v>84</v>
      </c>
      <c r="E316" s="22">
        <f t="shared" si="8"/>
        <v>0.56756756756756754</v>
      </c>
      <c r="F316" s="21" t="e">
        <f>SUMPRODUCT((NHL!C$3:C$1656=A316)*(NHL!G$3:G$1656=B316)*NHL!X$3:X$1656)</f>
        <v>#VALUE!</v>
      </c>
      <c r="G316" s="21">
        <f>SUMPRODUCT((NHL!C$3:C$1656=A316)*(NHL!G$3:G$1656=B316)*NHL!AC$3:AC$1656)</f>
        <v>44</v>
      </c>
      <c r="H316" s="22" t="e">
        <f t="shared" si="9"/>
        <v>#VALUE!</v>
      </c>
      <c r="K316" s="8"/>
    </row>
    <row r="317" spans="1:11" x14ac:dyDescent="0.2">
      <c r="A317" s="8" t="s">
        <v>197</v>
      </c>
      <c r="B317" s="10" t="s">
        <v>85</v>
      </c>
      <c r="C317" s="21">
        <f>SUMPRODUCT((NHL!C$3:C$1656=A317)*(NHL!G$3:G$1656=B317)*NHL!I$3:I$1656)</f>
        <v>74</v>
      </c>
      <c r="D317" s="21">
        <f>SUMPRODUCT((NHL!C$3:C$1656=A317)*(NHL!G$3:G$1656=B317)*NHL!N$3:N$1656)</f>
        <v>80</v>
      </c>
      <c r="E317" s="22">
        <f t="shared" si="8"/>
        <v>0.54054054054054057</v>
      </c>
      <c r="F317" s="21" t="e">
        <f>SUMPRODUCT((NHL!C$3:C$1656=A317)*(NHL!G$3:G$1656=B317)*NHL!X$3:X$1656)</f>
        <v>#VALUE!</v>
      </c>
      <c r="G317" s="21">
        <f>SUMPRODUCT((NHL!C$3:C$1656=A317)*(NHL!G$3:G$1656=B317)*NHL!AC$3:AC$1656)</f>
        <v>94</v>
      </c>
      <c r="H317" s="22" t="e">
        <f t="shared" si="9"/>
        <v>#VALUE!</v>
      </c>
      <c r="K317" s="8"/>
    </row>
    <row r="318" spans="1:11" x14ac:dyDescent="0.2">
      <c r="A318" s="8" t="s">
        <v>197</v>
      </c>
      <c r="B318" s="10" t="s">
        <v>87</v>
      </c>
      <c r="C318" s="21">
        <f>SUMPRODUCT((NHL!C$3:C$1656=A318)*(NHL!G$3:G$1656=B318)*NHL!I$3:I$1656)</f>
        <v>74</v>
      </c>
      <c r="D318" s="21">
        <f>SUMPRODUCT((NHL!C$3:C$1656=A318)*(NHL!G$3:G$1656=B318)*NHL!N$3:N$1656)</f>
        <v>66</v>
      </c>
      <c r="E318" s="22">
        <f t="shared" si="8"/>
        <v>0.44594594594594594</v>
      </c>
      <c r="F318" s="21" t="e">
        <f>SUMPRODUCT((NHL!C$3:C$1656=A318)*(NHL!G$3:G$1656=B318)*NHL!X$3:X$1656)</f>
        <v>#VALUE!</v>
      </c>
      <c r="G318" s="21">
        <f>SUMPRODUCT((NHL!C$3:C$1656=A318)*(NHL!G$3:G$1656=B318)*NHL!AC$3:AC$1656)</f>
        <v>58</v>
      </c>
      <c r="H318" s="22" t="e">
        <f t="shared" si="9"/>
        <v>#VALUE!</v>
      </c>
      <c r="K318" s="8"/>
    </row>
    <row r="319" spans="1:11" x14ac:dyDescent="0.2">
      <c r="A319" s="8" t="s">
        <v>197</v>
      </c>
      <c r="B319" s="10" t="s">
        <v>29</v>
      </c>
      <c r="C319" s="21">
        <f>SUMPRODUCT((NHL!C$3:C$1656=A319)*(NHL!G$3:G$1656=B319)*NHL!I$3:I$1656)</f>
        <v>74</v>
      </c>
      <c r="D319" s="21">
        <f>SUMPRODUCT((NHL!C$3:C$1656=A319)*(NHL!G$3:G$1656=B319)*NHL!N$3:N$1656)</f>
        <v>94</v>
      </c>
      <c r="E319" s="22">
        <f t="shared" si="8"/>
        <v>0.63513513513513509</v>
      </c>
      <c r="F319" s="21" t="e">
        <f>SUMPRODUCT((NHL!C$3:C$1656=A319)*(NHL!G$3:G$1656=B319)*NHL!X$3:X$1656)</f>
        <v>#VALUE!</v>
      </c>
      <c r="G319" s="21">
        <f>SUMPRODUCT((NHL!C$3:C$1656=A319)*(NHL!G$3:G$1656=B319)*NHL!AC$3:AC$1656)</f>
        <v>77</v>
      </c>
      <c r="H319" s="22" t="e">
        <f t="shared" si="9"/>
        <v>#VALUE!</v>
      </c>
      <c r="K319" s="8"/>
    </row>
    <row r="320" spans="1:11" x14ac:dyDescent="0.2">
      <c r="A320" s="8" t="s">
        <v>197</v>
      </c>
      <c r="B320" s="10" t="s">
        <v>92</v>
      </c>
      <c r="C320" s="21">
        <f>SUMPRODUCT((NHL!C$3:C$1656=A320)*(NHL!G$3:G$1656=B320)*NHL!I$3:I$1656)</f>
        <v>74</v>
      </c>
      <c r="D320" s="21">
        <f>SUMPRODUCT((NHL!C$3:C$1656=A320)*(NHL!G$3:G$1656=B320)*NHL!N$3:N$1656)</f>
        <v>90</v>
      </c>
      <c r="E320" s="22">
        <f t="shared" si="8"/>
        <v>0.60810810810810811</v>
      </c>
      <c r="F320" s="21" t="e">
        <f>SUMPRODUCT((NHL!C$3:C$1656=A320)*(NHL!G$3:G$1656=B320)*NHL!X$3:X$1656)</f>
        <v>#VALUE!</v>
      </c>
      <c r="G320" s="21">
        <f>SUMPRODUCT((NHL!C$3:C$1656=A320)*(NHL!G$3:G$1656=B320)*NHL!AC$3:AC$1656)</f>
        <v>72</v>
      </c>
      <c r="H320" s="22" t="e">
        <f t="shared" si="9"/>
        <v>#VALUE!</v>
      </c>
      <c r="K320" s="8"/>
    </row>
    <row r="321" spans="1:11" x14ac:dyDescent="0.2">
      <c r="A321" s="8" t="s">
        <v>197</v>
      </c>
      <c r="B321" s="10" t="s">
        <v>41</v>
      </c>
      <c r="C321" s="21">
        <f>SUMPRODUCT((NHL!C$3:C$1656=A321)*(NHL!G$3:G$1656=B321)*NHL!I$3:I$1656)</f>
        <v>74</v>
      </c>
      <c r="D321" s="21">
        <f>SUMPRODUCT((NHL!C$3:C$1656=A321)*(NHL!G$3:G$1656=B321)*NHL!N$3:N$1656)</f>
        <v>76</v>
      </c>
      <c r="E321" s="22">
        <f t="shared" si="8"/>
        <v>0.51351351351351349</v>
      </c>
      <c r="F321" s="21" t="e">
        <f>SUMPRODUCT((NHL!C$3:C$1656=A321)*(NHL!G$3:G$1656=B321)*NHL!X$3:X$1656)</f>
        <v>#VALUE!</v>
      </c>
      <c r="G321" s="21">
        <f>SUMPRODUCT((NHL!C$3:C$1656=A321)*(NHL!G$3:G$1656=B321)*NHL!AC$3:AC$1656)</f>
        <v>75</v>
      </c>
      <c r="H321" s="22" t="e">
        <f t="shared" si="9"/>
        <v>#VALUE!</v>
      </c>
      <c r="K321" s="8"/>
    </row>
    <row r="322" spans="1:11" x14ac:dyDescent="0.2">
      <c r="A322" s="8" t="s">
        <v>211</v>
      </c>
      <c r="B322" s="10" t="s">
        <v>68</v>
      </c>
      <c r="C322" s="21">
        <f>SUMPRODUCT((NHL!C$3:C$1656=A322)*(NHL!G$3:G$1656=B322)*NHL!I$3:I$1656)</f>
        <v>76</v>
      </c>
      <c r="D322" s="21">
        <f>SUMPRODUCT((NHL!C$3:C$1656=A322)*(NHL!G$3:G$1656=B322)*NHL!N$3:N$1656)</f>
        <v>100</v>
      </c>
      <c r="E322" s="22">
        <f t="shared" ref="E322:E385" si="10">D322/C322/2</f>
        <v>0.65789473684210531</v>
      </c>
      <c r="F322" s="21" t="e">
        <f>SUMPRODUCT((NHL!C$3:C$1656=A322)*(NHL!G$3:G$1656=B322)*NHL!X$3:X$1656)</f>
        <v>#VALUE!</v>
      </c>
      <c r="G322" s="21">
        <f>SUMPRODUCT((NHL!C$3:C$1656=A322)*(NHL!G$3:G$1656=B322)*NHL!AC$3:AC$1656)</f>
        <v>84</v>
      </c>
      <c r="H322" s="22" t="e">
        <f t="shared" ref="H322:H385" si="11">G322/F322/2</f>
        <v>#VALUE!</v>
      </c>
      <c r="K322" s="8"/>
    </row>
    <row r="323" spans="1:11" x14ac:dyDescent="0.2">
      <c r="A323" s="8" t="s">
        <v>211</v>
      </c>
      <c r="B323" s="10" t="s">
        <v>85</v>
      </c>
      <c r="C323" s="21">
        <f>SUMPRODUCT((NHL!C$3:C$1656=A323)*(NHL!G$3:G$1656=B323)*NHL!I$3:I$1656)</f>
        <v>76</v>
      </c>
      <c r="D323" s="21">
        <f>SUMPRODUCT((NHL!C$3:C$1656=A323)*(NHL!G$3:G$1656=B323)*NHL!N$3:N$1656)</f>
        <v>77</v>
      </c>
      <c r="E323" s="22">
        <f t="shared" si="10"/>
        <v>0.50657894736842102</v>
      </c>
      <c r="F323" s="21" t="e">
        <f>SUMPRODUCT((NHL!C$3:C$1656=A323)*(NHL!G$3:G$1656=B323)*NHL!X$3:X$1656)</f>
        <v>#VALUE!</v>
      </c>
      <c r="G323" s="21">
        <f>SUMPRODUCT((NHL!C$3:C$1656=A323)*(NHL!G$3:G$1656=B323)*NHL!AC$3:AC$1656)</f>
        <v>80</v>
      </c>
      <c r="H323" s="22" t="e">
        <f t="shared" si="11"/>
        <v>#VALUE!</v>
      </c>
      <c r="K323" s="8"/>
    </row>
    <row r="324" spans="1:11" x14ac:dyDescent="0.2">
      <c r="A324" s="8" t="s">
        <v>211</v>
      </c>
      <c r="B324" s="10" t="s">
        <v>87</v>
      </c>
      <c r="C324" s="21">
        <f>SUMPRODUCT((NHL!C$3:C$1656=A324)*(NHL!G$3:G$1656=B324)*NHL!I$3:I$1656)</f>
        <v>76</v>
      </c>
      <c r="D324" s="21">
        <f>SUMPRODUCT((NHL!C$3:C$1656=A324)*(NHL!G$3:G$1656=B324)*NHL!N$3:N$1656)</f>
        <v>78</v>
      </c>
      <c r="E324" s="22">
        <f t="shared" si="10"/>
        <v>0.51315789473684215</v>
      </c>
      <c r="F324" s="21" t="e">
        <f>SUMPRODUCT((NHL!C$3:C$1656=A324)*(NHL!G$3:G$1656=B324)*NHL!X$3:X$1656)</f>
        <v>#VALUE!</v>
      </c>
      <c r="G324" s="21">
        <f>SUMPRODUCT((NHL!C$3:C$1656=A324)*(NHL!G$3:G$1656=B324)*NHL!AC$3:AC$1656)</f>
        <v>66</v>
      </c>
      <c r="H324" s="22" t="e">
        <f t="shared" si="11"/>
        <v>#VALUE!</v>
      </c>
      <c r="K324" s="8"/>
    </row>
    <row r="325" spans="1:11" x14ac:dyDescent="0.2">
      <c r="A325" s="8" t="s">
        <v>211</v>
      </c>
      <c r="B325" s="10" t="s">
        <v>199</v>
      </c>
      <c r="C325" s="21">
        <f>SUMPRODUCT((NHL!C$3:C$1656=A325)*(NHL!G$3:G$1656=B325)*NHL!I$3:I$1656)</f>
        <v>76</v>
      </c>
      <c r="D325" s="21">
        <f>SUMPRODUCT((NHL!C$3:C$1656=A325)*(NHL!G$3:G$1656=B325)*NHL!N$3:N$1656)</f>
        <v>58</v>
      </c>
      <c r="E325" s="22">
        <f t="shared" si="10"/>
        <v>0.38157894736842107</v>
      </c>
      <c r="F325" s="21" t="e">
        <f>SUMPRODUCT((NHL!C$3:C$1656=A325)*(NHL!G$3:G$1656=B325)*NHL!X$3:X$1656)</f>
        <v>#VALUE!</v>
      </c>
      <c r="G325" s="21">
        <f>SUMPRODUCT((NHL!C$3:C$1656=A325)*(NHL!G$3:G$1656=B325)*NHL!AC$3:AC$1656)</f>
        <v>72</v>
      </c>
      <c r="H325" s="22" t="e">
        <f t="shared" si="11"/>
        <v>#VALUE!</v>
      </c>
      <c r="K325" s="8"/>
    </row>
    <row r="326" spans="1:11" x14ac:dyDescent="0.2">
      <c r="A326" s="8" t="s">
        <v>211</v>
      </c>
      <c r="B326" s="10" t="s">
        <v>202</v>
      </c>
      <c r="C326" s="21">
        <f>SUMPRODUCT((NHL!C$3:C$1656=A326)*(NHL!G$3:G$1656=B326)*NHL!I$3:I$1656)</f>
        <v>76</v>
      </c>
      <c r="D326" s="21">
        <f>SUMPRODUCT((NHL!C$3:C$1656=A326)*(NHL!G$3:G$1656=B326)*NHL!N$3:N$1656)</f>
        <v>51</v>
      </c>
      <c r="E326" s="22">
        <f t="shared" si="10"/>
        <v>0.33552631578947367</v>
      </c>
      <c r="F326" s="21" t="e">
        <f>SUMPRODUCT((NHL!C$3:C$1656=A326)*(NHL!G$3:G$1656=B326)*NHL!X$3:X$1656)</f>
        <v>#VALUE!</v>
      </c>
      <c r="G326" s="21">
        <f>SUMPRODUCT((NHL!C$3:C$1656=A326)*(NHL!G$3:G$1656=B326)*NHL!AC$3:AC$1656)</f>
        <v>138</v>
      </c>
      <c r="H326" s="22" t="e">
        <f t="shared" si="11"/>
        <v>#VALUE!</v>
      </c>
      <c r="K326" s="8"/>
    </row>
    <row r="327" spans="1:11" x14ac:dyDescent="0.2">
      <c r="A327" s="8" t="s">
        <v>211</v>
      </c>
      <c r="B327" s="10" t="s">
        <v>29</v>
      </c>
      <c r="C327" s="21">
        <f>SUMPRODUCT((NHL!C$3:C$1656=A327)*(NHL!G$3:G$1656=B327)*NHL!I$3:I$1656)</f>
        <v>76</v>
      </c>
      <c r="D327" s="21">
        <f>SUMPRODUCT((NHL!C$3:C$1656=A327)*(NHL!G$3:G$1656=B327)*NHL!N$3:N$1656)</f>
        <v>103</v>
      </c>
      <c r="E327" s="22">
        <f t="shared" si="10"/>
        <v>0.67763157894736847</v>
      </c>
      <c r="F327" s="21" t="e">
        <f>SUMPRODUCT((NHL!C$3:C$1656=A327)*(NHL!G$3:G$1656=B327)*NHL!X$3:X$1656)</f>
        <v>#VALUE!</v>
      </c>
      <c r="G327" s="21">
        <f>SUMPRODUCT((NHL!C$3:C$1656=A327)*(NHL!G$3:G$1656=B327)*NHL!AC$3:AC$1656)</f>
        <v>94</v>
      </c>
      <c r="H327" s="22" t="e">
        <f t="shared" si="11"/>
        <v>#VALUE!</v>
      </c>
      <c r="K327" s="8"/>
    </row>
    <row r="328" spans="1:11" x14ac:dyDescent="0.2">
      <c r="A328" s="8" t="s">
        <v>211</v>
      </c>
      <c r="B328" s="10" t="s">
        <v>92</v>
      </c>
      <c r="C328" s="21">
        <f>SUMPRODUCT((NHL!C$3:C$1656=A328)*(NHL!G$3:G$1656=B328)*NHL!I$3:I$1656)</f>
        <v>76</v>
      </c>
      <c r="D328" s="21">
        <f>SUMPRODUCT((NHL!C$3:C$1656=A328)*(NHL!G$3:G$1656=B328)*NHL!N$3:N$1656)</f>
        <v>91</v>
      </c>
      <c r="E328" s="22">
        <f t="shared" si="10"/>
        <v>0.59868421052631582</v>
      </c>
      <c r="F328" s="21" t="e">
        <f>SUMPRODUCT((NHL!C$3:C$1656=A328)*(NHL!G$3:G$1656=B328)*NHL!X$3:X$1656)</f>
        <v>#VALUE!</v>
      </c>
      <c r="G328" s="21">
        <f>SUMPRODUCT((NHL!C$3:C$1656=A328)*(NHL!G$3:G$1656=B328)*NHL!AC$3:AC$1656)</f>
        <v>180</v>
      </c>
      <c r="H328" s="22" t="e">
        <f t="shared" si="11"/>
        <v>#VALUE!</v>
      </c>
      <c r="K328" s="8"/>
    </row>
    <row r="329" spans="1:11" x14ac:dyDescent="0.2">
      <c r="A329" s="8" t="s">
        <v>211</v>
      </c>
      <c r="B329" s="10" t="s">
        <v>205</v>
      </c>
      <c r="C329" s="21">
        <f>SUMPRODUCT((NHL!C$3:C$1656=A329)*(NHL!G$3:G$1656=B329)*NHL!I$3:I$1656)</f>
        <v>76</v>
      </c>
      <c r="D329" s="21">
        <f>SUMPRODUCT((NHL!C$3:C$1656=A329)*(NHL!G$3:G$1656=B329)*NHL!N$3:N$1656)</f>
        <v>69</v>
      </c>
      <c r="E329" s="22">
        <f t="shared" si="10"/>
        <v>0.45394736842105265</v>
      </c>
      <c r="F329" s="21" t="e">
        <f>SUMPRODUCT((NHL!C$3:C$1656=A329)*(NHL!G$3:G$1656=B329)*NHL!X$3:X$1656)</f>
        <v>#VALUE!</v>
      </c>
      <c r="G329" s="21">
        <f>SUMPRODUCT((NHL!C$3:C$1656=A329)*(NHL!G$3:G$1656=B329)*NHL!AC$3:AC$1656)</f>
        <v>38</v>
      </c>
      <c r="H329" s="22" t="e">
        <f t="shared" si="11"/>
        <v>#VALUE!</v>
      </c>
      <c r="K329" s="8"/>
    </row>
    <row r="330" spans="1:11" x14ac:dyDescent="0.2">
      <c r="A330" s="8" t="s">
        <v>211</v>
      </c>
      <c r="B330" s="10" t="s">
        <v>207</v>
      </c>
      <c r="C330" s="21">
        <f>SUMPRODUCT((NHL!C$3:C$1656=A330)*(NHL!G$3:G$1656=B330)*NHL!I$3:I$1656)</f>
        <v>76</v>
      </c>
      <c r="D330" s="21">
        <f>SUMPRODUCT((NHL!C$3:C$1656=A330)*(NHL!G$3:G$1656=B330)*NHL!N$3:N$1656)</f>
        <v>61</v>
      </c>
      <c r="E330" s="22">
        <f t="shared" si="10"/>
        <v>0.40131578947368424</v>
      </c>
      <c r="F330" s="21" t="e">
        <f>SUMPRODUCT((NHL!C$3:C$1656=A330)*(NHL!G$3:G$1656=B330)*NHL!X$3:X$1656)</f>
        <v>#VALUE!</v>
      </c>
      <c r="G330" s="21">
        <f>SUMPRODUCT((NHL!C$3:C$1656=A330)*(NHL!G$3:G$1656=B330)*NHL!AC$3:AC$1656)</f>
        <v>73</v>
      </c>
      <c r="H330" s="22" t="e">
        <f t="shared" si="11"/>
        <v>#VALUE!</v>
      </c>
      <c r="K330" s="8"/>
    </row>
    <row r="331" spans="1:11" x14ac:dyDescent="0.2">
      <c r="A331" s="8" t="s">
        <v>211</v>
      </c>
      <c r="B331" s="10" t="s">
        <v>208</v>
      </c>
      <c r="C331" s="21">
        <f>SUMPRODUCT((NHL!C$3:C$1656=A331)*(NHL!G$3:G$1656=B331)*NHL!I$3:I$1656)</f>
        <v>76</v>
      </c>
      <c r="D331" s="21">
        <f>SUMPRODUCT((NHL!C$3:C$1656=A331)*(NHL!G$3:G$1656=B331)*NHL!N$3:N$1656)</f>
        <v>51</v>
      </c>
      <c r="E331" s="22">
        <f t="shared" si="10"/>
        <v>0.33552631578947367</v>
      </c>
      <c r="F331" s="21" t="e">
        <f>SUMPRODUCT((NHL!C$3:C$1656=A331)*(NHL!G$3:G$1656=B331)*NHL!X$3:X$1656)</f>
        <v>#VALUE!</v>
      </c>
      <c r="G331" s="21">
        <f>SUMPRODUCT((NHL!C$3:C$1656=A331)*(NHL!G$3:G$1656=B331)*NHL!AC$3:AC$1656)</f>
        <v>67</v>
      </c>
      <c r="H331" s="22" t="e">
        <f t="shared" si="11"/>
        <v>#VALUE!</v>
      </c>
      <c r="K331" s="8"/>
    </row>
    <row r="332" spans="1:11" x14ac:dyDescent="0.2">
      <c r="A332" s="8" t="s">
        <v>211</v>
      </c>
      <c r="B332" s="10" t="s">
        <v>209</v>
      </c>
      <c r="C332" s="21">
        <f>SUMPRODUCT((NHL!C$3:C$1656=A332)*(NHL!G$3:G$1656=B332)*NHL!I$3:I$1656)</f>
        <v>76</v>
      </c>
      <c r="D332" s="21">
        <f>SUMPRODUCT((NHL!C$3:C$1656=A332)*(NHL!G$3:G$1656=B332)*NHL!N$3:N$1656)</f>
        <v>88</v>
      </c>
      <c r="E332" s="22">
        <f t="shared" si="10"/>
        <v>0.57894736842105265</v>
      </c>
      <c r="F332" s="21" t="e">
        <f>SUMPRODUCT((NHL!C$3:C$1656=A332)*(NHL!G$3:G$1656=B332)*NHL!X$3:X$1656)</f>
        <v>#VALUE!</v>
      </c>
      <c r="G332" s="21">
        <f>SUMPRODUCT((NHL!C$3:C$1656=A332)*(NHL!G$3:G$1656=B332)*NHL!AC$3:AC$1656)</f>
        <v>70</v>
      </c>
      <c r="H332" s="22" t="e">
        <f t="shared" si="11"/>
        <v>#VALUE!</v>
      </c>
      <c r="K332" s="8"/>
    </row>
    <row r="333" spans="1:11" x14ac:dyDescent="0.2">
      <c r="A333" s="8" t="s">
        <v>211</v>
      </c>
      <c r="B333" s="10" t="s">
        <v>41</v>
      </c>
      <c r="C333" s="21">
        <f>SUMPRODUCT((NHL!C$3:C$1656=A333)*(NHL!G$3:G$1656=B333)*NHL!I$3:I$1656)</f>
        <v>76</v>
      </c>
      <c r="D333" s="21">
        <f>SUMPRODUCT((NHL!C$3:C$1656=A333)*(NHL!G$3:G$1656=B333)*NHL!N$3:N$1656)</f>
        <v>85</v>
      </c>
      <c r="E333" s="22">
        <f t="shared" si="10"/>
        <v>0.55921052631578949</v>
      </c>
      <c r="F333" s="21" t="e">
        <f>SUMPRODUCT((NHL!C$3:C$1656=A333)*(NHL!G$3:G$1656=B333)*NHL!X$3:X$1656)</f>
        <v>#VALUE!</v>
      </c>
      <c r="G333" s="21">
        <f>SUMPRODUCT((NHL!C$3:C$1656=A333)*(NHL!G$3:G$1656=B333)*NHL!AC$3:AC$1656)</f>
        <v>76</v>
      </c>
      <c r="H333" s="22" t="e">
        <f t="shared" si="11"/>
        <v>#VALUE!</v>
      </c>
      <c r="K333" s="8"/>
    </row>
    <row r="334" spans="1:11" x14ac:dyDescent="0.2">
      <c r="A334" s="8" t="s">
        <v>217</v>
      </c>
      <c r="B334" s="10" t="s">
        <v>68</v>
      </c>
      <c r="C334" s="21">
        <f>SUMPRODUCT((NHL!C$3:C$1656=A334)*(NHL!G$3:G$1656=B334)*NHL!I$3:I$1656)</f>
        <v>76</v>
      </c>
      <c r="D334" s="21">
        <f>SUMPRODUCT((NHL!C$3:C$1656=A334)*(NHL!G$3:G$1656=B334)*NHL!N$3:N$1656)</f>
        <v>99</v>
      </c>
      <c r="E334" s="22">
        <f t="shared" si="10"/>
        <v>0.65131578947368418</v>
      </c>
      <c r="F334" s="21" t="e">
        <f>SUMPRODUCT((NHL!C$3:C$1656=A334)*(NHL!G$3:G$1656=B334)*NHL!X$3:X$1656)</f>
        <v>#VALUE!</v>
      </c>
      <c r="G334" s="21">
        <f>SUMPRODUCT((NHL!C$3:C$1656=A334)*(NHL!G$3:G$1656=B334)*NHL!AC$3:AC$1656)</f>
        <v>100</v>
      </c>
      <c r="H334" s="22" t="e">
        <f t="shared" si="11"/>
        <v>#VALUE!</v>
      </c>
      <c r="K334" s="8"/>
    </row>
    <row r="335" spans="1:11" x14ac:dyDescent="0.2">
      <c r="A335" s="8" t="s">
        <v>217</v>
      </c>
      <c r="B335" s="10" t="s">
        <v>85</v>
      </c>
      <c r="C335" s="21">
        <f>SUMPRODUCT((NHL!C$3:C$1656=A335)*(NHL!G$3:G$1656=B335)*NHL!I$3:I$1656)</f>
        <v>76</v>
      </c>
      <c r="D335" s="21">
        <f>SUMPRODUCT((NHL!C$3:C$1656=A335)*(NHL!G$3:G$1656=B335)*NHL!N$3:N$1656)</f>
        <v>99</v>
      </c>
      <c r="E335" s="22">
        <f t="shared" si="10"/>
        <v>0.65131578947368418</v>
      </c>
      <c r="F335" s="21" t="e">
        <f>SUMPRODUCT((NHL!C$3:C$1656=A335)*(NHL!G$3:G$1656=B335)*NHL!X$3:X$1656)</f>
        <v>#VALUE!</v>
      </c>
      <c r="G335" s="21">
        <f>SUMPRODUCT((NHL!C$3:C$1656=A335)*(NHL!G$3:G$1656=B335)*NHL!AC$3:AC$1656)</f>
        <v>77</v>
      </c>
      <c r="H335" s="22" t="e">
        <f t="shared" si="11"/>
        <v>#VALUE!</v>
      </c>
      <c r="K335" s="8"/>
    </row>
    <row r="336" spans="1:11" x14ac:dyDescent="0.2">
      <c r="A336" s="8" t="s">
        <v>217</v>
      </c>
      <c r="B336" s="10" t="s">
        <v>87</v>
      </c>
      <c r="C336" s="21">
        <f>SUMPRODUCT((NHL!C$3:C$1656=A336)*(NHL!G$3:G$1656=B336)*NHL!I$3:I$1656)</f>
        <v>76</v>
      </c>
      <c r="D336" s="21">
        <f>SUMPRODUCT((NHL!C$3:C$1656=A336)*(NHL!G$3:G$1656=B336)*NHL!N$3:N$1656)</f>
        <v>95</v>
      </c>
      <c r="E336" s="22">
        <f t="shared" si="10"/>
        <v>0.625</v>
      </c>
      <c r="F336" s="21" t="e">
        <f>SUMPRODUCT((NHL!C$3:C$1656=A336)*(NHL!G$3:G$1656=B336)*NHL!X$3:X$1656)</f>
        <v>#VALUE!</v>
      </c>
      <c r="G336" s="21">
        <f>SUMPRODUCT((NHL!C$3:C$1656=A336)*(NHL!G$3:G$1656=B336)*NHL!AC$3:AC$1656)</f>
        <v>156</v>
      </c>
      <c r="H336" s="22" t="e">
        <f t="shared" si="11"/>
        <v>#VALUE!</v>
      </c>
      <c r="K336" s="8"/>
    </row>
    <row r="337" spans="1:11" x14ac:dyDescent="0.2">
      <c r="A337" s="8" t="s">
        <v>217</v>
      </c>
      <c r="B337" s="10" t="s">
        <v>199</v>
      </c>
      <c r="C337" s="21">
        <f>SUMPRODUCT((NHL!C$3:C$1656=A337)*(NHL!G$3:G$1656=B337)*NHL!I$3:I$1656)</f>
        <v>76</v>
      </c>
      <c r="D337" s="21">
        <f>SUMPRODUCT((NHL!C$3:C$1656=A337)*(NHL!G$3:G$1656=B337)*NHL!N$3:N$1656)</f>
        <v>38</v>
      </c>
      <c r="E337" s="22">
        <f t="shared" si="10"/>
        <v>0.25</v>
      </c>
      <c r="F337" s="21" t="e">
        <f>SUMPRODUCT((NHL!C$3:C$1656=A337)*(NHL!G$3:G$1656=B337)*NHL!X$3:X$1656)</f>
        <v>#VALUE!</v>
      </c>
      <c r="G337" s="21">
        <f>SUMPRODUCT((NHL!C$3:C$1656=A337)*(NHL!G$3:G$1656=B337)*NHL!AC$3:AC$1656)</f>
        <v>116</v>
      </c>
      <c r="H337" s="22" t="e">
        <f t="shared" si="11"/>
        <v>#VALUE!</v>
      </c>
      <c r="K337" s="8"/>
    </row>
    <row r="338" spans="1:11" x14ac:dyDescent="0.2">
      <c r="A338" s="8" t="s">
        <v>217</v>
      </c>
      <c r="B338" s="10" t="s">
        <v>202</v>
      </c>
      <c r="C338" s="21">
        <f>SUMPRODUCT((NHL!C$3:C$1656=A338)*(NHL!G$3:G$1656=B338)*NHL!I$3:I$1656)</f>
        <v>76</v>
      </c>
      <c r="D338" s="21">
        <f>SUMPRODUCT((NHL!C$3:C$1656=A338)*(NHL!G$3:G$1656=B338)*NHL!N$3:N$1656)</f>
        <v>60</v>
      </c>
      <c r="E338" s="22">
        <f t="shared" si="10"/>
        <v>0.39473684210526316</v>
      </c>
      <c r="F338" s="21" t="e">
        <f>SUMPRODUCT((NHL!C$3:C$1656=A338)*(NHL!G$3:G$1656=B338)*NHL!X$3:X$1656)</f>
        <v>#VALUE!</v>
      </c>
      <c r="G338" s="21">
        <f>SUMPRODUCT((NHL!C$3:C$1656=A338)*(NHL!G$3:G$1656=B338)*NHL!AC$3:AC$1656)</f>
        <v>102</v>
      </c>
      <c r="H338" s="22" t="e">
        <f t="shared" si="11"/>
        <v>#VALUE!</v>
      </c>
      <c r="K338" s="8"/>
    </row>
    <row r="339" spans="1:11" x14ac:dyDescent="0.2">
      <c r="A339" s="8" t="s">
        <v>217</v>
      </c>
      <c r="B339" s="10" t="s">
        <v>29</v>
      </c>
      <c r="C339" s="21">
        <f>SUMPRODUCT((NHL!C$3:C$1656=A339)*(NHL!G$3:G$1656=B339)*NHL!I$3:I$1656)</f>
        <v>76</v>
      </c>
      <c r="D339" s="21">
        <f>SUMPRODUCT((NHL!C$3:C$1656=A339)*(NHL!G$3:G$1656=B339)*NHL!N$3:N$1656)</f>
        <v>92</v>
      </c>
      <c r="E339" s="22">
        <f t="shared" si="10"/>
        <v>0.60526315789473684</v>
      </c>
      <c r="F339" s="21" t="e">
        <f>SUMPRODUCT((NHL!C$3:C$1656=A339)*(NHL!G$3:G$1656=B339)*NHL!X$3:X$1656)</f>
        <v>#VALUE!</v>
      </c>
      <c r="G339" s="21">
        <f>SUMPRODUCT((NHL!C$3:C$1656=A339)*(NHL!G$3:G$1656=B339)*NHL!AC$3:AC$1656)</f>
        <v>103</v>
      </c>
      <c r="H339" s="22" t="e">
        <f t="shared" si="11"/>
        <v>#VALUE!</v>
      </c>
      <c r="K339" s="8"/>
    </row>
    <row r="340" spans="1:11" x14ac:dyDescent="0.2">
      <c r="A340" s="8" t="s">
        <v>217</v>
      </c>
      <c r="B340" s="10" t="s">
        <v>92</v>
      </c>
      <c r="C340" s="21">
        <f>SUMPRODUCT((NHL!C$3:C$1656=A340)*(NHL!G$3:G$1656=B340)*NHL!I$3:I$1656)</f>
        <v>76</v>
      </c>
      <c r="D340" s="21">
        <f>SUMPRODUCT((NHL!C$3:C$1656=A340)*(NHL!G$3:G$1656=B340)*NHL!N$3:N$1656)</f>
        <v>92</v>
      </c>
      <c r="E340" s="22">
        <f t="shared" si="10"/>
        <v>0.60526315789473684</v>
      </c>
      <c r="F340" s="21" t="e">
        <f>SUMPRODUCT((NHL!C$3:C$1656=A340)*(NHL!G$3:G$1656=B340)*NHL!X$3:X$1656)</f>
        <v>#VALUE!</v>
      </c>
      <c r="G340" s="21">
        <f>SUMPRODUCT((NHL!C$3:C$1656=A340)*(NHL!G$3:G$1656=B340)*NHL!AC$3:AC$1656)</f>
        <v>91</v>
      </c>
      <c r="H340" s="22" t="e">
        <f t="shared" si="11"/>
        <v>#VALUE!</v>
      </c>
      <c r="K340" s="8"/>
    </row>
    <row r="341" spans="1:11" x14ac:dyDescent="0.2">
      <c r="A341" s="8" t="s">
        <v>217</v>
      </c>
      <c r="B341" s="10" t="s">
        <v>205</v>
      </c>
      <c r="C341" s="21">
        <f>SUMPRODUCT((NHL!C$3:C$1656=A341)*(NHL!G$3:G$1656=B341)*NHL!I$3:I$1656)</f>
        <v>76</v>
      </c>
      <c r="D341" s="21">
        <f>SUMPRODUCT((NHL!C$3:C$1656=A341)*(NHL!G$3:G$1656=B341)*NHL!N$3:N$1656)</f>
        <v>58</v>
      </c>
      <c r="E341" s="22">
        <f t="shared" si="10"/>
        <v>0.38157894736842107</v>
      </c>
      <c r="F341" s="21" t="e">
        <f>SUMPRODUCT((NHL!C$3:C$1656=A341)*(NHL!G$3:G$1656=B341)*NHL!X$3:X$1656)</f>
        <v>#VALUE!</v>
      </c>
      <c r="G341" s="21">
        <f>SUMPRODUCT((NHL!C$3:C$1656=A341)*(NHL!G$3:G$1656=B341)*NHL!AC$3:AC$1656)</f>
        <v>69</v>
      </c>
      <c r="H341" s="22" t="e">
        <f t="shared" si="11"/>
        <v>#VALUE!</v>
      </c>
      <c r="K341" s="8"/>
    </row>
    <row r="342" spans="1:11" x14ac:dyDescent="0.2">
      <c r="A342" s="8" t="s">
        <v>217</v>
      </c>
      <c r="B342" s="10" t="s">
        <v>207</v>
      </c>
      <c r="C342" s="21">
        <f>SUMPRODUCT((NHL!C$3:C$1656=A342)*(NHL!G$3:G$1656=B342)*NHL!I$3:I$1656)</f>
        <v>76</v>
      </c>
      <c r="D342" s="21">
        <f>SUMPRODUCT((NHL!C$3:C$1656=A342)*(NHL!G$3:G$1656=B342)*NHL!N$3:N$1656)</f>
        <v>58</v>
      </c>
      <c r="E342" s="22">
        <f t="shared" si="10"/>
        <v>0.38157894736842107</v>
      </c>
      <c r="F342" s="21" t="e">
        <f>SUMPRODUCT((NHL!C$3:C$1656=A342)*(NHL!G$3:G$1656=B342)*NHL!X$3:X$1656)</f>
        <v>#VALUE!</v>
      </c>
      <c r="G342" s="21">
        <f>SUMPRODUCT((NHL!C$3:C$1656=A342)*(NHL!G$3:G$1656=B342)*NHL!AC$3:AC$1656)</f>
        <v>61</v>
      </c>
      <c r="H342" s="22" t="e">
        <f t="shared" si="11"/>
        <v>#VALUE!</v>
      </c>
      <c r="K342" s="8"/>
    </row>
    <row r="343" spans="1:11" x14ac:dyDescent="0.2">
      <c r="A343" s="8" t="s">
        <v>217</v>
      </c>
      <c r="B343" s="10" t="s">
        <v>208</v>
      </c>
      <c r="C343" s="21">
        <f>SUMPRODUCT((NHL!C$3:C$1656=A343)*(NHL!G$3:G$1656=B343)*NHL!I$3:I$1656)</f>
        <v>76</v>
      </c>
      <c r="D343" s="21">
        <f>SUMPRODUCT((NHL!C$3:C$1656=A343)*(NHL!G$3:G$1656=B343)*NHL!N$3:N$1656)</f>
        <v>64</v>
      </c>
      <c r="E343" s="22">
        <f t="shared" si="10"/>
        <v>0.42105263157894735</v>
      </c>
      <c r="F343" s="21" t="e">
        <f>SUMPRODUCT((NHL!C$3:C$1656=A343)*(NHL!G$3:G$1656=B343)*NHL!X$3:X$1656)</f>
        <v>#VALUE!</v>
      </c>
      <c r="G343" s="21">
        <f>SUMPRODUCT((NHL!C$3:C$1656=A343)*(NHL!G$3:G$1656=B343)*NHL!AC$3:AC$1656)</f>
        <v>51</v>
      </c>
      <c r="H343" s="22" t="e">
        <f t="shared" si="11"/>
        <v>#VALUE!</v>
      </c>
      <c r="K343" s="8"/>
    </row>
    <row r="344" spans="1:11" x14ac:dyDescent="0.2">
      <c r="A344" s="8" t="s">
        <v>217</v>
      </c>
      <c r="B344" s="10" t="s">
        <v>209</v>
      </c>
      <c r="C344" s="21">
        <f>SUMPRODUCT((NHL!C$3:C$1656=A344)*(NHL!G$3:G$1656=B344)*NHL!I$3:I$1656)</f>
        <v>76</v>
      </c>
      <c r="D344" s="21">
        <f>SUMPRODUCT((NHL!C$3:C$1656=A344)*(NHL!G$3:G$1656=B344)*NHL!N$3:N$1656)</f>
        <v>86</v>
      </c>
      <c r="E344" s="22">
        <f t="shared" si="10"/>
        <v>0.56578947368421051</v>
      </c>
      <c r="F344" s="21" t="e">
        <f>SUMPRODUCT((NHL!C$3:C$1656=A344)*(NHL!G$3:G$1656=B344)*NHL!X$3:X$1656)</f>
        <v>#VALUE!</v>
      </c>
      <c r="G344" s="21">
        <f>SUMPRODUCT((NHL!C$3:C$1656=A344)*(NHL!G$3:G$1656=B344)*NHL!AC$3:AC$1656)</f>
        <v>88</v>
      </c>
      <c r="H344" s="22" t="e">
        <f t="shared" si="11"/>
        <v>#VALUE!</v>
      </c>
      <c r="K344" s="8"/>
    </row>
    <row r="345" spans="1:11" x14ac:dyDescent="0.2">
      <c r="A345" s="8" t="s">
        <v>217</v>
      </c>
      <c r="B345" s="10" t="s">
        <v>41</v>
      </c>
      <c r="C345" s="21">
        <f>SUMPRODUCT((NHL!C$3:C$1656=A345)*(NHL!G$3:G$1656=B345)*NHL!I$3:I$1656)</f>
        <v>76</v>
      </c>
      <c r="D345" s="21">
        <f>SUMPRODUCT((NHL!C$3:C$1656=A345)*(NHL!G$3:G$1656=B345)*NHL!N$3:N$1656)</f>
        <v>71</v>
      </c>
      <c r="E345" s="22">
        <f t="shared" si="10"/>
        <v>0.46710526315789475</v>
      </c>
      <c r="F345" s="21" t="e">
        <f>SUMPRODUCT((NHL!C$3:C$1656=A345)*(NHL!G$3:G$1656=B345)*NHL!X$3:X$1656)</f>
        <v>#VALUE!</v>
      </c>
      <c r="G345" s="21">
        <f>SUMPRODUCT((NHL!C$3:C$1656=A345)*(NHL!G$3:G$1656=B345)*NHL!AC$3:AC$1656)</f>
        <v>85</v>
      </c>
      <c r="H345" s="22" t="e">
        <f t="shared" si="11"/>
        <v>#VALUE!</v>
      </c>
      <c r="K345" s="8"/>
    </row>
    <row r="346" spans="1:11" x14ac:dyDescent="0.2">
      <c r="A346" s="8" t="s">
        <v>224</v>
      </c>
      <c r="B346" s="10" t="s">
        <v>68</v>
      </c>
      <c r="C346" s="21">
        <f>SUMPRODUCT((NHL!C$3:C$1656=A346)*(NHL!G$3:G$1656=B346)*NHL!I$3:I$1656)</f>
        <v>78</v>
      </c>
      <c r="D346" s="21">
        <f>SUMPRODUCT((NHL!C$3:C$1656=A346)*(NHL!G$3:G$1656=B346)*NHL!N$3:N$1656)</f>
        <v>121</v>
      </c>
      <c r="E346" s="22">
        <f t="shared" si="10"/>
        <v>0.77564102564102566</v>
      </c>
      <c r="F346" s="21" t="e">
        <f>SUMPRODUCT((NHL!C$3:C$1656=A346)*(NHL!G$3:G$1656=B346)*NHL!X$3:X$1656)</f>
        <v>#VALUE!</v>
      </c>
      <c r="G346" s="21">
        <f>SUMPRODUCT((NHL!C$3:C$1656=A346)*(NHL!G$3:G$1656=B346)*NHL!AC$3:AC$1656)</f>
        <v>99</v>
      </c>
      <c r="H346" s="22" t="e">
        <f t="shared" si="11"/>
        <v>#VALUE!</v>
      </c>
      <c r="K346" s="8"/>
    </row>
    <row r="347" spans="1:11" x14ac:dyDescent="0.2">
      <c r="A347" s="8" t="s">
        <v>224</v>
      </c>
      <c r="B347" s="10" t="s">
        <v>85</v>
      </c>
      <c r="C347" s="21">
        <f>SUMPRODUCT((NHL!C$3:C$1656=A347)*(NHL!G$3:G$1656=B347)*NHL!I$3:I$1656)</f>
        <v>78</v>
      </c>
      <c r="D347" s="21">
        <f>SUMPRODUCT((NHL!C$3:C$1656=A347)*(NHL!G$3:G$1656=B347)*NHL!N$3:N$1656)</f>
        <v>107</v>
      </c>
      <c r="E347" s="22">
        <f t="shared" si="10"/>
        <v>0.6858974358974359</v>
      </c>
      <c r="F347" s="21" t="e">
        <f>SUMPRODUCT((NHL!C$3:C$1656=A347)*(NHL!G$3:G$1656=B347)*NHL!X$3:X$1656)</f>
        <v>#VALUE!</v>
      </c>
      <c r="G347" s="21">
        <f>SUMPRODUCT((NHL!C$3:C$1656=A347)*(NHL!G$3:G$1656=B347)*NHL!AC$3:AC$1656)</f>
        <v>99</v>
      </c>
      <c r="H347" s="22" t="e">
        <f t="shared" si="11"/>
        <v>#VALUE!</v>
      </c>
      <c r="K347" s="8"/>
    </row>
    <row r="348" spans="1:11" x14ac:dyDescent="0.2">
      <c r="A348" s="8" t="s">
        <v>224</v>
      </c>
      <c r="B348" s="10" t="s">
        <v>226</v>
      </c>
      <c r="C348" s="21">
        <f>SUMPRODUCT((NHL!C$3:C$1656=A348)*(NHL!G$3:G$1656=B348)*NHL!I$3:I$1656)</f>
        <v>78</v>
      </c>
      <c r="D348" s="21">
        <f>SUMPRODUCT((NHL!C$3:C$1656=A348)*(NHL!G$3:G$1656=B348)*NHL!N$3:N$1656)</f>
        <v>45</v>
      </c>
      <c r="E348" s="22">
        <f t="shared" si="10"/>
        <v>0.28846153846153844</v>
      </c>
      <c r="F348" s="21" t="e">
        <f>SUMPRODUCT((NHL!C$3:C$1656=A348)*(NHL!G$3:G$1656=B348)*NHL!X$3:X$1656)</f>
        <v>#VALUE!</v>
      </c>
      <c r="G348" s="21">
        <f>SUMPRODUCT((NHL!C$3:C$1656=A348)*(NHL!G$3:G$1656=B348)*NHL!AC$3:AC$1656)</f>
        <v>58</v>
      </c>
      <c r="H348" s="22" t="e">
        <f t="shared" si="11"/>
        <v>#VALUE!</v>
      </c>
      <c r="K348" s="8"/>
    </row>
    <row r="349" spans="1:11" x14ac:dyDescent="0.2">
      <c r="A349" s="8" t="s">
        <v>224</v>
      </c>
      <c r="B349" s="10" t="s">
        <v>87</v>
      </c>
      <c r="C349" s="21">
        <f>SUMPRODUCT((NHL!C$3:C$1656=A349)*(NHL!G$3:G$1656=B349)*NHL!I$3:I$1656)</f>
        <v>78</v>
      </c>
      <c r="D349" s="21">
        <f>SUMPRODUCT((NHL!C$3:C$1656=A349)*(NHL!G$3:G$1656=B349)*NHL!N$3:N$1656)</f>
        <v>55</v>
      </c>
      <c r="E349" s="22">
        <f t="shared" si="10"/>
        <v>0.35256410256410259</v>
      </c>
      <c r="F349" s="21" t="e">
        <f>SUMPRODUCT((NHL!C$3:C$1656=A349)*(NHL!G$3:G$1656=B349)*NHL!X$3:X$1656)</f>
        <v>#VALUE!</v>
      </c>
      <c r="G349" s="21">
        <f>SUMPRODUCT((NHL!C$3:C$1656=A349)*(NHL!G$3:G$1656=B349)*NHL!AC$3:AC$1656)</f>
        <v>190</v>
      </c>
      <c r="H349" s="22" t="e">
        <f t="shared" si="11"/>
        <v>#VALUE!</v>
      </c>
      <c r="K349" s="8"/>
    </row>
    <row r="350" spans="1:11" x14ac:dyDescent="0.2">
      <c r="A350" s="8" t="s">
        <v>224</v>
      </c>
      <c r="B350" s="10" t="s">
        <v>199</v>
      </c>
      <c r="C350" s="21">
        <f>SUMPRODUCT((NHL!C$3:C$1656=A350)*(NHL!G$3:G$1656=B350)*NHL!I$3:I$1656)</f>
        <v>78</v>
      </c>
      <c r="D350" s="21">
        <f>SUMPRODUCT((NHL!C$3:C$1656=A350)*(NHL!G$3:G$1656=B350)*NHL!N$3:N$1656)</f>
        <v>63</v>
      </c>
      <c r="E350" s="22">
        <f t="shared" si="10"/>
        <v>0.40384615384615385</v>
      </c>
      <c r="F350" s="21" t="e">
        <f>SUMPRODUCT((NHL!C$3:C$1656=A350)*(NHL!G$3:G$1656=B350)*NHL!X$3:X$1656)</f>
        <v>#VALUE!</v>
      </c>
      <c r="G350" s="21">
        <f>SUMPRODUCT((NHL!C$3:C$1656=A350)*(NHL!G$3:G$1656=B350)*NHL!AC$3:AC$1656)</f>
        <v>38</v>
      </c>
      <c r="H350" s="22" t="e">
        <f t="shared" si="11"/>
        <v>#VALUE!</v>
      </c>
      <c r="K350" s="8"/>
    </row>
    <row r="351" spans="1:11" x14ac:dyDescent="0.2">
      <c r="A351" s="8" t="s">
        <v>224</v>
      </c>
      <c r="B351" s="10" t="s">
        <v>202</v>
      </c>
      <c r="C351" s="21">
        <f>SUMPRODUCT((NHL!C$3:C$1656=A351)*(NHL!G$3:G$1656=B351)*NHL!I$3:I$1656)</f>
        <v>78</v>
      </c>
      <c r="D351" s="21">
        <f>SUMPRODUCT((NHL!C$3:C$1656=A351)*(NHL!G$3:G$1656=B351)*NHL!N$3:N$1656)</f>
        <v>72</v>
      </c>
      <c r="E351" s="22">
        <f t="shared" si="10"/>
        <v>0.46153846153846156</v>
      </c>
      <c r="F351" s="21" t="e">
        <f>SUMPRODUCT((NHL!C$3:C$1656=A351)*(NHL!G$3:G$1656=B351)*NHL!X$3:X$1656)</f>
        <v>#VALUE!</v>
      </c>
      <c r="G351" s="21">
        <f>SUMPRODUCT((NHL!C$3:C$1656=A351)*(NHL!G$3:G$1656=B351)*NHL!AC$3:AC$1656)</f>
        <v>60</v>
      </c>
      <c r="H351" s="22" t="e">
        <f t="shared" si="11"/>
        <v>#VALUE!</v>
      </c>
      <c r="K351" s="8"/>
    </row>
    <row r="352" spans="1:11" x14ac:dyDescent="0.2">
      <c r="A352" s="8" t="s">
        <v>224</v>
      </c>
      <c r="B352" s="10" t="s">
        <v>29</v>
      </c>
      <c r="C352" s="21">
        <f>SUMPRODUCT((NHL!C$3:C$1656=A352)*(NHL!G$3:G$1656=B352)*NHL!I$3:I$1656)</f>
        <v>78</v>
      </c>
      <c r="D352" s="21">
        <f>SUMPRODUCT((NHL!C$3:C$1656=A352)*(NHL!G$3:G$1656=B352)*NHL!N$3:N$1656)</f>
        <v>97</v>
      </c>
      <c r="E352" s="22">
        <f t="shared" si="10"/>
        <v>0.62179487179487181</v>
      </c>
      <c r="F352" s="21" t="e">
        <f>SUMPRODUCT((NHL!C$3:C$1656=A352)*(NHL!G$3:G$1656=B352)*NHL!X$3:X$1656)</f>
        <v>#VALUE!</v>
      </c>
      <c r="G352" s="21">
        <f>SUMPRODUCT((NHL!C$3:C$1656=A352)*(NHL!G$3:G$1656=B352)*NHL!AC$3:AC$1656)</f>
        <v>184</v>
      </c>
      <c r="H352" s="22" t="e">
        <f t="shared" si="11"/>
        <v>#VALUE!</v>
      </c>
      <c r="K352" s="8"/>
    </row>
    <row r="353" spans="1:11" x14ac:dyDescent="0.2">
      <c r="A353" s="8" t="s">
        <v>224</v>
      </c>
      <c r="B353" s="10" t="s">
        <v>92</v>
      </c>
      <c r="C353" s="21">
        <f>SUMPRODUCT((NHL!C$3:C$1656=A353)*(NHL!G$3:G$1656=B353)*NHL!I$3:I$1656)</f>
        <v>78</v>
      </c>
      <c r="D353" s="21">
        <f>SUMPRODUCT((NHL!C$3:C$1656=A353)*(NHL!G$3:G$1656=B353)*NHL!N$3:N$1656)</f>
        <v>109</v>
      </c>
      <c r="E353" s="22">
        <f t="shared" si="10"/>
        <v>0.69871794871794868</v>
      </c>
      <c r="F353" s="21" t="e">
        <f>SUMPRODUCT((NHL!C$3:C$1656=A353)*(NHL!G$3:G$1656=B353)*NHL!X$3:X$1656)</f>
        <v>#VALUE!</v>
      </c>
      <c r="G353" s="21">
        <f>SUMPRODUCT((NHL!C$3:C$1656=A353)*(NHL!G$3:G$1656=B353)*NHL!AC$3:AC$1656)</f>
        <v>92</v>
      </c>
      <c r="H353" s="22" t="e">
        <f t="shared" si="11"/>
        <v>#VALUE!</v>
      </c>
      <c r="K353" s="8"/>
    </row>
    <row r="354" spans="1:11" x14ac:dyDescent="0.2">
      <c r="A354" s="8" t="s">
        <v>224</v>
      </c>
      <c r="B354" s="10" t="s">
        <v>207</v>
      </c>
      <c r="C354" s="21">
        <f>SUMPRODUCT((NHL!C$3:C$1656=A354)*(NHL!G$3:G$1656=B354)*NHL!I$3:I$1656)</f>
        <v>78</v>
      </c>
      <c r="D354" s="21">
        <f>SUMPRODUCT((NHL!C$3:C$1656=A354)*(NHL!G$3:G$1656=B354)*NHL!N$3:N$1656)</f>
        <v>73</v>
      </c>
      <c r="E354" s="22">
        <f t="shared" si="10"/>
        <v>0.46794871794871795</v>
      </c>
      <c r="F354" s="21" t="e">
        <f>SUMPRODUCT((NHL!C$3:C$1656=A354)*(NHL!G$3:G$1656=B354)*NHL!X$3:X$1656)</f>
        <v>#VALUE!</v>
      </c>
      <c r="G354" s="21">
        <f>SUMPRODUCT((NHL!C$3:C$1656=A354)*(NHL!G$3:G$1656=B354)*NHL!AC$3:AC$1656)</f>
        <v>58</v>
      </c>
      <c r="H354" s="22" t="e">
        <f t="shared" si="11"/>
        <v>#VALUE!</v>
      </c>
      <c r="K354" s="8"/>
    </row>
    <row r="355" spans="1:11" x14ac:dyDescent="0.2">
      <c r="A355" s="8" t="s">
        <v>224</v>
      </c>
      <c r="B355" s="10" t="s">
        <v>208</v>
      </c>
      <c r="C355" s="21">
        <f>SUMPRODUCT((NHL!C$3:C$1656=A355)*(NHL!G$3:G$1656=B355)*NHL!I$3:I$1656)</f>
        <v>78</v>
      </c>
      <c r="D355" s="21">
        <f>SUMPRODUCT((NHL!C$3:C$1656=A355)*(NHL!G$3:G$1656=B355)*NHL!N$3:N$1656)</f>
        <v>62</v>
      </c>
      <c r="E355" s="22">
        <f t="shared" si="10"/>
        <v>0.39743589743589741</v>
      </c>
      <c r="F355" s="21" t="e">
        <f>SUMPRODUCT((NHL!C$3:C$1656=A355)*(NHL!G$3:G$1656=B355)*NHL!X$3:X$1656)</f>
        <v>#VALUE!</v>
      </c>
      <c r="G355" s="21">
        <f>SUMPRODUCT((NHL!C$3:C$1656=A355)*(NHL!G$3:G$1656=B355)*NHL!AC$3:AC$1656)</f>
        <v>64</v>
      </c>
      <c r="H355" s="22" t="e">
        <f t="shared" si="11"/>
        <v>#VALUE!</v>
      </c>
      <c r="K355" s="8"/>
    </row>
    <row r="356" spans="1:11" x14ac:dyDescent="0.2">
      <c r="A356" s="8" t="s">
        <v>224</v>
      </c>
      <c r="B356" s="10" t="s">
        <v>209</v>
      </c>
      <c r="C356" s="21">
        <f>SUMPRODUCT((NHL!C$3:C$1656=A356)*(NHL!G$3:G$1656=B356)*NHL!I$3:I$1656)</f>
        <v>78</v>
      </c>
      <c r="D356" s="21">
        <f>SUMPRODUCT((NHL!C$3:C$1656=A356)*(NHL!G$3:G$1656=B356)*NHL!N$3:N$1656)</f>
        <v>87</v>
      </c>
      <c r="E356" s="22">
        <f t="shared" si="10"/>
        <v>0.55769230769230771</v>
      </c>
      <c r="F356" s="21" t="e">
        <f>SUMPRODUCT((NHL!C$3:C$1656=A356)*(NHL!G$3:G$1656=B356)*NHL!X$3:X$1656)</f>
        <v>#VALUE!</v>
      </c>
      <c r="G356" s="21">
        <f>SUMPRODUCT((NHL!C$3:C$1656=A356)*(NHL!G$3:G$1656=B356)*NHL!AC$3:AC$1656)</f>
        <v>172</v>
      </c>
      <c r="H356" s="22" t="e">
        <f t="shared" si="11"/>
        <v>#VALUE!</v>
      </c>
      <c r="K356" s="8"/>
    </row>
    <row r="357" spans="1:11" x14ac:dyDescent="0.2">
      <c r="A357" s="8" t="s">
        <v>224</v>
      </c>
      <c r="B357" s="10" t="s">
        <v>41</v>
      </c>
      <c r="C357" s="21">
        <f>SUMPRODUCT((NHL!C$3:C$1656=A357)*(NHL!G$3:G$1656=B357)*NHL!I$3:I$1656)</f>
        <v>78</v>
      </c>
      <c r="D357" s="21">
        <f>SUMPRODUCT((NHL!C$3:C$1656=A357)*(NHL!G$3:G$1656=B357)*NHL!N$3:N$1656)</f>
        <v>82</v>
      </c>
      <c r="E357" s="22">
        <f t="shared" si="10"/>
        <v>0.52564102564102566</v>
      </c>
      <c r="F357" s="21" t="e">
        <f>SUMPRODUCT((NHL!C$3:C$1656=A357)*(NHL!G$3:G$1656=B357)*NHL!X$3:X$1656)</f>
        <v>#VALUE!</v>
      </c>
      <c r="G357" s="21">
        <f>SUMPRODUCT((NHL!C$3:C$1656=A357)*(NHL!G$3:G$1656=B357)*NHL!AC$3:AC$1656)</f>
        <v>71</v>
      </c>
      <c r="H357" s="22" t="e">
        <f t="shared" si="11"/>
        <v>#VALUE!</v>
      </c>
      <c r="K357" s="8"/>
    </row>
    <row r="358" spans="1:11" x14ac:dyDescent="0.2">
      <c r="A358" s="8" t="s">
        <v>234</v>
      </c>
      <c r="B358" s="10" t="s">
        <v>68</v>
      </c>
      <c r="C358" s="21">
        <f>SUMPRODUCT((NHL!C$3:C$1656=A358)*(NHL!G$3:G$1656=B358)*NHL!I$3:I$1656)</f>
        <v>78</v>
      </c>
      <c r="D358" s="21">
        <f>SUMPRODUCT((NHL!C$3:C$1656=A358)*(NHL!G$3:G$1656=B358)*NHL!N$3:N$1656)</f>
        <v>119</v>
      </c>
      <c r="E358" s="22">
        <f t="shared" si="10"/>
        <v>0.76282051282051277</v>
      </c>
      <c r="F358" s="21" t="e">
        <f>SUMPRODUCT((NHL!C$3:C$1656=A358)*(NHL!G$3:G$1656=B358)*NHL!X$3:X$1656)</f>
        <v>#VALUE!</v>
      </c>
      <c r="G358" s="21">
        <f>SUMPRODUCT((NHL!C$3:C$1656=A358)*(NHL!G$3:G$1656=B358)*NHL!AC$3:AC$1656)</f>
        <v>121</v>
      </c>
      <c r="H358" s="22" t="e">
        <f t="shared" si="11"/>
        <v>#VALUE!</v>
      </c>
      <c r="K358" s="8"/>
    </row>
    <row r="359" spans="1:11" x14ac:dyDescent="0.2">
      <c r="A359" s="8" t="s">
        <v>234</v>
      </c>
      <c r="B359" s="10" t="s">
        <v>225</v>
      </c>
      <c r="C359" s="21">
        <f>SUMPRODUCT((NHL!C$3:C$1656=A359)*(NHL!G$3:G$1656=B359)*NHL!I$3:I$1656)</f>
        <v>78</v>
      </c>
      <c r="D359" s="21">
        <f>SUMPRODUCT((NHL!C$3:C$1656=A359)*(NHL!G$3:G$1656=B359)*NHL!N$3:N$1656)</f>
        <v>51</v>
      </c>
      <c r="E359" s="22">
        <f t="shared" si="10"/>
        <v>0.32692307692307693</v>
      </c>
      <c r="F359" s="21" t="e">
        <f>SUMPRODUCT((NHL!C$3:C$1656=A359)*(NHL!G$3:G$1656=B359)*NHL!X$3:X$1656)</f>
        <v>#VALUE!</v>
      </c>
      <c r="G359" s="21">
        <f>SUMPRODUCT((NHL!C$3:C$1656=A359)*(NHL!G$3:G$1656=B359)*NHL!AC$3:AC$1656)</f>
        <v>189</v>
      </c>
      <c r="H359" s="22" t="e">
        <f t="shared" si="11"/>
        <v>#VALUE!</v>
      </c>
      <c r="K359" s="8"/>
    </row>
    <row r="360" spans="1:11" x14ac:dyDescent="0.2">
      <c r="A360" s="8" t="s">
        <v>234</v>
      </c>
      <c r="B360" s="10" t="s">
        <v>85</v>
      </c>
      <c r="C360" s="21">
        <f>SUMPRODUCT((NHL!C$3:C$1656=A360)*(NHL!G$3:G$1656=B360)*NHL!I$3:I$1656)</f>
        <v>78</v>
      </c>
      <c r="D360" s="21">
        <f>SUMPRODUCT((NHL!C$3:C$1656=A360)*(NHL!G$3:G$1656=B360)*NHL!N$3:N$1656)</f>
        <v>107</v>
      </c>
      <c r="E360" s="22">
        <f t="shared" si="10"/>
        <v>0.6858974358974359</v>
      </c>
      <c r="F360" s="21" t="e">
        <f>SUMPRODUCT((NHL!C$3:C$1656=A360)*(NHL!G$3:G$1656=B360)*NHL!X$3:X$1656)</f>
        <v>#VALUE!</v>
      </c>
      <c r="G360" s="21">
        <f>SUMPRODUCT((NHL!C$3:C$1656=A360)*(NHL!G$3:G$1656=B360)*NHL!AC$3:AC$1656)</f>
        <v>107</v>
      </c>
      <c r="H360" s="22" t="e">
        <f t="shared" si="11"/>
        <v>#VALUE!</v>
      </c>
      <c r="K360" s="8"/>
    </row>
    <row r="361" spans="1:11" x14ac:dyDescent="0.2">
      <c r="A361" s="8" t="s">
        <v>234</v>
      </c>
      <c r="B361" s="10" t="s">
        <v>226</v>
      </c>
      <c r="C361" s="21">
        <f>SUMPRODUCT((NHL!C$3:C$1656=A361)*(NHL!G$3:G$1656=B361)*NHL!I$3:I$1656)</f>
        <v>78</v>
      </c>
      <c r="D361" s="21">
        <f>SUMPRODUCT((NHL!C$3:C$1656=A361)*(NHL!G$3:G$1656=B361)*NHL!N$3:N$1656)</f>
        <v>60</v>
      </c>
      <c r="E361" s="22">
        <f t="shared" si="10"/>
        <v>0.38461538461538464</v>
      </c>
      <c r="F361" s="21" t="e">
        <f>SUMPRODUCT((NHL!C$3:C$1656=A361)*(NHL!G$3:G$1656=B361)*NHL!X$3:X$1656)</f>
        <v>#VALUE!</v>
      </c>
      <c r="G361" s="21">
        <f>SUMPRODUCT((NHL!C$3:C$1656=A361)*(NHL!G$3:G$1656=B361)*NHL!AC$3:AC$1656)</f>
        <v>90</v>
      </c>
      <c r="H361" s="22" t="e">
        <f t="shared" si="11"/>
        <v>#VALUE!</v>
      </c>
      <c r="K361" s="8"/>
    </row>
    <row r="362" spans="1:11" x14ac:dyDescent="0.2">
      <c r="A362" s="8" t="s">
        <v>234</v>
      </c>
      <c r="B362" s="10" t="s">
        <v>87</v>
      </c>
      <c r="C362" s="21">
        <f>SUMPRODUCT((NHL!C$3:C$1656=A362)*(NHL!G$3:G$1656=B362)*NHL!I$3:I$1656)</f>
        <v>78</v>
      </c>
      <c r="D362" s="21">
        <f>SUMPRODUCT((NHL!C$3:C$1656=A362)*(NHL!G$3:G$1656=B362)*NHL!N$3:N$1656)</f>
        <v>76</v>
      </c>
      <c r="E362" s="22">
        <f t="shared" si="10"/>
        <v>0.48717948717948717</v>
      </c>
      <c r="F362" s="21" t="e">
        <f>SUMPRODUCT((NHL!C$3:C$1656=A362)*(NHL!G$3:G$1656=B362)*NHL!X$3:X$1656)</f>
        <v>#VALUE!</v>
      </c>
      <c r="G362" s="21">
        <f>SUMPRODUCT((NHL!C$3:C$1656=A362)*(NHL!G$3:G$1656=B362)*NHL!AC$3:AC$1656)</f>
        <v>110</v>
      </c>
      <c r="H362" s="22" t="e">
        <f t="shared" si="11"/>
        <v>#VALUE!</v>
      </c>
      <c r="K362" s="8"/>
    </row>
    <row r="363" spans="1:11" x14ac:dyDescent="0.2">
      <c r="A363" s="8" t="s">
        <v>234</v>
      </c>
      <c r="B363" s="10" t="s">
        <v>199</v>
      </c>
      <c r="C363" s="21">
        <f>SUMPRODUCT((NHL!C$3:C$1656=A363)*(NHL!G$3:G$1656=B363)*NHL!I$3:I$1656)</f>
        <v>78</v>
      </c>
      <c r="D363" s="21">
        <f>SUMPRODUCT((NHL!C$3:C$1656=A363)*(NHL!G$3:G$1656=B363)*NHL!N$3:N$1656)</f>
        <v>49</v>
      </c>
      <c r="E363" s="22">
        <f t="shared" si="10"/>
        <v>0.3141025641025641</v>
      </c>
      <c r="F363" s="21" t="e">
        <f>SUMPRODUCT((NHL!C$3:C$1656=A363)*(NHL!G$3:G$1656=B363)*NHL!X$3:X$1656)</f>
        <v>#VALUE!</v>
      </c>
      <c r="G363" s="21">
        <f>SUMPRODUCT((NHL!C$3:C$1656=A363)*(NHL!G$3:G$1656=B363)*NHL!AC$3:AC$1656)</f>
        <v>126</v>
      </c>
      <c r="H363" s="22" t="e">
        <f t="shared" si="11"/>
        <v>#VALUE!</v>
      </c>
      <c r="K363" s="8"/>
    </row>
    <row r="364" spans="1:11" x14ac:dyDescent="0.2">
      <c r="A364" s="8" t="s">
        <v>234</v>
      </c>
      <c r="B364" s="10" t="s">
        <v>202</v>
      </c>
      <c r="C364" s="21">
        <f>SUMPRODUCT((NHL!C$3:C$1656=A364)*(NHL!G$3:G$1656=B364)*NHL!I$3:I$1656)</f>
        <v>78</v>
      </c>
      <c r="D364" s="21">
        <f>SUMPRODUCT((NHL!C$3:C$1656=A364)*(NHL!G$3:G$1656=B364)*NHL!N$3:N$1656)</f>
        <v>86</v>
      </c>
      <c r="E364" s="22">
        <f t="shared" si="10"/>
        <v>0.55128205128205132</v>
      </c>
      <c r="F364" s="21" t="e">
        <f>SUMPRODUCT((NHL!C$3:C$1656=A364)*(NHL!G$3:G$1656=B364)*NHL!X$3:X$1656)</f>
        <v>#VALUE!</v>
      </c>
      <c r="G364" s="21">
        <f>SUMPRODUCT((NHL!C$3:C$1656=A364)*(NHL!G$3:G$1656=B364)*NHL!AC$3:AC$1656)</f>
        <v>72</v>
      </c>
      <c r="H364" s="22" t="e">
        <f t="shared" si="11"/>
        <v>#VALUE!</v>
      </c>
      <c r="K364" s="8"/>
    </row>
    <row r="365" spans="1:11" x14ac:dyDescent="0.2">
      <c r="A365" s="8" t="s">
        <v>234</v>
      </c>
      <c r="B365" s="10" t="s">
        <v>29</v>
      </c>
      <c r="C365" s="21">
        <f>SUMPRODUCT((NHL!C$3:C$1656=A365)*(NHL!G$3:G$1656=B365)*NHL!I$3:I$1656)</f>
        <v>78</v>
      </c>
      <c r="D365" s="21">
        <f>SUMPRODUCT((NHL!C$3:C$1656=A365)*(NHL!G$3:G$1656=B365)*NHL!N$3:N$1656)</f>
        <v>108</v>
      </c>
      <c r="E365" s="22">
        <f t="shared" si="10"/>
        <v>0.69230769230769229</v>
      </c>
      <c r="F365" s="21" t="e">
        <f>SUMPRODUCT((NHL!C$3:C$1656=A365)*(NHL!G$3:G$1656=B365)*NHL!X$3:X$1656)</f>
        <v>#VALUE!</v>
      </c>
      <c r="G365" s="21">
        <f>SUMPRODUCT((NHL!C$3:C$1656=A365)*(NHL!G$3:G$1656=B365)*NHL!AC$3:AC$1656)</f>
        <v>97</v>
      </c>
      <c r="H365" s="22" t="e">
        <f t="shared" si="11"/>
        <v>#VALUE!</v>
      </c>
      <c r="K365" s="8"/>
    </row>
    <row r="366" spans="1:11" x14ac:dyDescent="0.2">
      <c r="A366" s="8" t="s">
        <v>234</v>
      </c>
      <c r="B366" s="10" t="s">
        <v>92</v>
      </c>
      <c r="C366" s="21">
        <f>SUMPRODUCT((NHL!C$3:C$1656=A366)*(NHL!G$3:G$1656=B366)*NHL!I$3:I$1656)</f>
        <v>78</v>
      </c>
      <c r="D366" s="21">
        <f>SUMPRODUCT((NHL!C$3:C$1656=A366)*(NHL!G$3:G$1656=B366)*NHL!N$3:N$1656)</f>
        <v>109</v>
      </c>
      <c r="E366" s="22">
        <f t="shared" si="10"/>
        <v>0.69871794871794868</v>
      </c>
      <c r="F366" s="21" t="e">
        <f>SUMPRODUCT((NHL!C$3:C$1656=A366)*(NHL!G$3:G$1656=B366)*NHL!X$3:X$1656)</f>
        <v>#VALUE!</v>
      </c>
      <c r="G366" s="21">
        <f>SUMPRODUCT((NHL!C$3:C$1656=A366)*(NHL!G$3:G$1656=B366)*NHL!AC$3:AC$1656)</f>
        <v>109</v>
      </c>
      <c r="H366" s="22" t="e">
        <f t="shared" si="11"/>
        <v>#VALUE!</v>
      </c>
      <c r="K366" s="8"/>
    </row>
    <row r="367" spans="1:11" x14ac:dyDescent="0.2">
      <c r="A367" s="8" t="s">
        <v>234</v>
      </c>
      <c r="B367" s="10" t="s">
        <v>207</v>
      </c>
      <c r="C367" s="21">
        <f>SUMPRODUCT((NHL!C$3:C$1656=A367)*(NHL!G$3:G$1656=B367)*NHL!I$3:I$1656)</f>
        <v>78</v>
      </c>
      <c r="D367" s="21">
        <f>SUMPRODUCT((NHL!C$3:C$1656=A367)*(NHL!G$3:G$1656=B367)*NHL!N$3:N$1656)</f>
        <v>66</v>
      </c>
      <c r="E367" s="22">
        <f t="shared" si="10"/>
        <v>0.42307692307692307</v>
      </c>
      <c r="F367" s="21" t="e">
        <f>SUMPRODUCT((NHL!C$3:C$1656=A367)*(NHL!G$3:G$1656=B367)*NHL!X$3:X$1656)</f>
        <v>#VALUE!</v>
      </c>
      <c r="G367" s="21">
        <f>SUMPRODUCT((NHL!C$3:C$1656=A367)*(NHL!G$3:G$1656=B367)*NHL!AC$3:AC$1656)</f>
        <v>73</v>
      </c>
      <c r="H367" s="22" t="e">
        <f t="shared" si="11"/>
        <v>#VALUE!</v>
      </c>
      <c r="K367" s="8"/>
    </row>
    <row r="368" spans="1:11" x14ac:dyDescent="0.2">
      <c r="A368" s="8" t="s">
        <v>234</v>
      </c>
      <c r="B368" s="10" t="s">
        <v>208</v>
      </c>
      <c r="C368" s="21">
        <f>SUMPRODUCT((NHL!C$3:C$1656=A368)*(NHL!G$3:G$1656=B368)*NHL!I$3:I$1656)</f>
        <v>78</v>
      </c>
      <c r="D368" s="21">
        <f>SUMPRODUCT((NHL!C$3:C$1656=A368)*(NHL!G$3:G$1656=B368)*NHL!N$3:N$1656)</f>
        <v>66</v>
      </c>
      <c r="E368" s="22">
        <f t="shared" si="10"/>
        <v>0.42307692307692307</v>
      </c>
      <c r="F368" s="21" t="e">
        <f>SUMPRODUCT((NHL!C$3:C$1656=A368)*(NHL!G$3:G$1656=B368)*NHL!X$3:X$1656)</f>
        <v>#VALUE!</v>
      </c>
      <c r="G368" s="21">
        <f>SUMPRODUCT((NHL!C$3:C$1656=A368)*(NHL!G$3:G$1656=B368)*NHL!AC$3:AC$1656)</f>
        <v>62</v>
      </c>
      <c r="H368" s="22" t="e">
        <f t="shared" si="11"/>
        <v>#VALUE!</v>
      </c>
      <c r="K368" s="8"/>
    </row>
    <row r="369" spans="1:11" x14ac:dyDescent="0.2">
      <c r="A369" s="8" t="s">
        <v>234</v>
      </c>
      <c r="B369" s="10" t="s">
        <v>209</v>
      </c>
      <c r="C369" s="21">
        <f>SUMPRODUCT((NHL!C$3:C$1656=A369)*(NHL!G$3:G$1656=B369)*NHL!I$3:I$1656)</f>
        <v>78</v>
      </c>
      <c r="D369" s="21">
        <f>SUMPRODUCT((NHL!C$3:C$1656=A369)*(NHL!G$3:G$1656=B369)*NHL!N$3:N$1656)</f>
        <v>67</v>
      </c>
      <c r="E369" s="22">
        <f t="shared" si="10"/>
        <v>0.42948717948717946</v>
      </c>
      <c r="F369" s="21" t="e">
        <f>SUMPRODUCT((NHL!C$3:C$1656=A369)*(NHL!G$3:G$1656=B369)*NHL!X$3:X$1656)</f>
        <v>#VALUE!</v>
      </c>
      <c r="G369" s="21">
        <f>SUMPRODUCT((NHL!C$3:C$1656=A369)*(NHL!G$3:G$1656=B369)*NHL!AC$3:AC$1656)</f>
        <v>261</v>
      </c>
      <c r="H369" s="22" t="e">
        <f t="shared" si="11"/>
        <v>#VALUE!</v>
      </c>
      <c r="K369" s="8"/>
    </row>
    <row r="370" spans="1:11" x14ac:dyDescent="0.2">
      <c r="A370" s="8" t="s">
        <v>234</v>
      </c>
      <c r="B370" s="10" t="s">
        <v>41</v>
      </c>
      <c r="C370" s="21">
        <f>SUMPRODUCT((NHL!C$3:C$1656=A370)*(NHL!G$3:G$1656=B370)*NHL!I$3:I$1656)</f>
        <v>78</v>
      </c>
      <c r="D370" s="21">
        <f>SUMPRODUCT((NHL!C$3:C$1656=A370)*(NHL!G$3:G$1656=B370)*NHL!N$3:N$1656)</f>
        <v>80</v>
      </c>
      <c r="E370" s="22">
        <f t="shared" si="10"/>
        <v>0.51282051282051277</v>
      </c>
      <c r="F370" s="21" t="e">
        <f>SUMPRODUCT((NHL!C$3:C$1656=A370)*(NHL!G$3:G$1656=B370)*NHL!X$3:X$1656)</f>
        <v>#VALUE!</v>
      </c>
      <c r="G370" s="21">
        <f>SUMPRODUCT((NHL!C$3:C$1656=A370)*(NHL!G$3:G$1656=B370)*NHL!AC$3:AC$1656)</f>
        <v>82</v>
      </c>
      <c r="H370" s="22" t="e">
        <f t="shared" si="11"/>
        <v>#VALUE!</v>
      </c>
      <c r="K370" s="8"/>
    </row>
    <row r="371" spans="1:11" x14ac:dyDescent="0.2">
      <c r="A371" s="8" t="s">
        <v>234</v>
      </c>
      <c r="B371" s="10" t="s">
        <v>233</v>
      </c>
      <c r="C371" s="21">
        <f>SUMPRODUCT((NHL!C$3:C$1656=A371)*(NHL!G$3:G$1656=B371)*NHL!I$3:I$1656)</f>
        <v>78</v>
      </c>
      <c r="D371" s="21">
        <f>SUMPRODUCT((NHL!C$3:C$1656=A371)*(NHL!G$3:G$1656=B371)*NHL!N$3:N$1656)</f>
        <v>48</v>
      </c>
      <c r="E371" s="22">
        <f t="shared" si="10"/>
        <v>0.30769230769230771</v>
      </c>
      <c r="F371" s="21" t="e">
        <f>SUMPRODUCT((NHL!C$3:C$1656=A371)*(NHL!G$3:G$1656=B371)*NHL!X$3:X$1656)</f>
        <v>#VALUE!</v>
      </c>
      <c r="G371" s="21">
        <f>SUMPRODUCT((NHL!C$3:C$1656=A371)*(NHL!G$3:G$1656=B371)*NHL!AC$3:AC$1656)</f>
        <v>56</v>
      </c>
      <c r="H371" s="22" t="e">
        <f t="shared" si="11"/>
        <v>#VALUE!</v>
      </c>
      <c r="K371" s="8"/>
    </row>
    <row r="372" spans="1:11" x14ac:dyDescent="0.2">
      <c r="A372" s="8" t="s">
        <v>239</v>
      </c>
      <c r="B372" s="10" t="s">
        <v>68</v>
      </c>
      <c r="C372" s="21">
        <f>SUMPRODUCT((NHL!C$3:C$1656=A372)*(NHL!G$3:G$1656=B372)*NHL!I$3:I$1656)</f>
        <v>78</v>
      </c>
      <c r="D372" s="21">
        <f>SUMPRODUCT((NHL!C$3:C$1656=A372)*(NHL!G$3:G$1656=B372)*NHL!N$3:N$1656)</f>
        <v>107</v>
      </c>
      <c r="E372" s="22">
        <f t="shared" si="10"/>
        <v>0.6858974358974359</v>
      </c>
      <c r="F372" s="21" t="e">
        <f>SUMPRODUCT((NHL!C$3:C$1656=A372)*(NHL!G$3:G$1656=B372)*NHL!X$3:X$1656)</f>
        <v>#VALUE!</v>
      </c>
      <c r="G372" s="21">
        <f>SUMPRODUCT((NHL!C$3:C$1656=A372)*(NHL!G$3:G$1656=B372)*NHL!AC$3:AC$1656)</f>
        <v>238</v>
      </c>
      <c r="H372" s="22" t="e">
        <f t="shared" si="11"/>
        <v>#VALUE!</v>
      </c>
      <c r="K372" s="8"/>
    </row>
    <row r="373" spans="1:11" x14ac:dyDescent="0.2">
      <c r="A373" s="8" t="s">
        <v>239</v>
      </c>
      <c r="B373" s="10" t="s">
        <v>225</v>
      </c>
      <c r="C373" s="21">
        <f>SUMPRODUCT((NHL!C$3:C$1656=A373)*(NHL!G$3:G$1656=B373)*NHL!I$3:I$1656)</f>
        <v>78</v>
      </c>
      <c r="D373" s="21">
        <f>SUMPRODUCT((NHL!C$3:C$1656=A373)*(NHL!G$3:G$1656=B373)*NHL!N$3:N$1656)</f>
        <v>88</v>
      </c>
      <c r="E373" s="22">
        <f t="shared" si="10"/>
        <v>0.5641025641025641</v>
      </c>
      <c r="F373" s="21" t="e">
        <f>SUMPRODUCT((NHL!C$3:C$1656=A373)*(NHL!G$3:G$1656=B373)*NHL!X$3:X$1656)</f>
        <v>#VALUE!</v>
      </c>
      <c r="G373" s="21">
        <f>SUMPRODUCT((NHL!C$3:C$1656=A373)*(NHL!G$3:G$1656=B373)*NHL!AC$3:AC$1656)</f>
        <v>51</v>
      </c>
      <c r="H373" s="22" t="e">
        <f t="shared" si="11"/>
        <v>#VALUE!</v>
      </c>
      <c r="K373" s="8"/>
    </row>
    <row r="374" spans="1:11" x14ac:dyDescent="0.2">
      <c r="A374" s="8" t="s">
        <v>239</v>
      </c>
      <c r="B374" s="10" t="s">
        <v>85</v>
      </c>
      <c r="C374" s="21">
        <f>SUMPRODUCT((NHL!C$3:C$1656=A374)*(NHL!G$3:G$1656=B374)*NHL!I$3:I$1656)</f>
        <v>78</v>
      </c>
      <c r="D374" s="21">
        <f>SUMPRODUCT((NHL!C$3:C$1656=A374)*(NHL!G$3:G$1656=B374)*NHL!N$3:N$1656)</f>
        <v>93</v>
      </c>
      <c r="E374" s="22">
        <f t="shared" si="10"/>
        <v>0.59615384615384615</v>
      </c>
      <c r="F374" s="21" t="e">
        <f>SUMPRODUCT((NHL!C$3:C$1656=A374)*(NHL!G$3:G$1656=B374)*NHL!X$3:X$1656)</f>
        <v>#VALUE!</v>
      </c>
      <c r="G374" s="21">
        <f>SUMPRODUCT((NHL!C$3:C$1656=A374)*(NHL!G$3:G$1656=B374)*NHL!AC$3:AC$1656)</f>
        <v>107</v>
      </c>
      <c r="H374" s="22" t="e">
        <f t="shared" si="11"/>
        <v>#VALUE!</v>
      </c>
      <c r="K374" s="8"/>
    </row>
    <row r="375" spans="1:11" x14ac:dyDescent="0.2">
      <c r="A375" s="8" t="s">
        <v>239</v>
      </c>
      <c r="B375" s="10" t="s">
        <v>226</v>
      </c>
      <c r="C375" s="21">
        <f>SUMPRODUCT((NHL!C$3:C$1656=A375)*(NHL!G$3:G$1656=B375)*NHL!I$3:I$1656)</f>
        <v>78</v>
      </c>
      <c r="D375" s="21">
        <f>SUMPRODUCT((NHL!C$3:C$1656=A375)*(NHL!G$3:G$1656=B375)*NHL!N$3:N$1656)</f>
        <v>48</v>
      </c>
      <c r="E375" s="22">
        <f t="shared" si="10"/>
        <v>0.30769230769230771</v>
      </c>
      <c r="F375" s="21" t="e">
        <f>SUMPRODUCT((NHL!C$3:C$1656=A375)*(NHL!G$3:G$1656=B375)*NHL!X$3:X$1656)</f>
        <v>#VALUE!</v>
      </c>
      <c r="G375" s="21">
        <f>SUMPRODUCT((NHL!C$3:C$1656=A375)*(NHL!G$3:G$1656=B375)*NHL!AC$3:AC$1656)</f>
        <v>120</v>
      </c>
      <c r="H375" s="22" t="e">
        <f t="shared" si="11"/>
        <v>#VALUE!</v>
      </c>
      <c r="K375" s="8"/>
    </row>
    <row r="376" spans="1:11" x14ac:dyDescent="0.2">
      <c r="A376" s="8" t="s">
        <v>239</v>
      </c>
      <c r="B376" s="10" t="s">
        <v>87</v>
      </c>
      <c r="C376" s="21">
        <f>SUMPRODUCT((NHL!C$3:C$1656=A376)*(NHL!G$3:G$1656=B376)*NHL!I$3:I$1656)</f>
        <v>78</v>
      </c>
      <c r="D376" s="21">
        <f>SUMPRODUCT((NHL!C$3:C$1656=A376)*(NHL!G$3:G$1656=B376)*NHL!N$3:N$1656)</f>
        <v>86</v>
      </c>
      <c r="E376" s="22">
        <f t="shared" si="10"/>
        <v>0.55128205128205132</v>
      </c>
      <c r="F376" s="21" t="e">
        <f>SUMPRODUCT((NHL!C$3:C$1656=A376)*(NHL!G$3:G$1656=B376)*NHL!X$3:X$1656)</f>
        <v>#VALUE!</v>
      </c>
      <c r="G376" s="21">
        <f>SUMPRODUCT((NHL!C$3:C$1656=A376)*(NHL!G$3:G$1656=B376)*NHL!AC$3:AC$1656)</f>
        <v>76</v>
      </c>
      <c r="H376" s="22" t="e">
        <f t="shared" si="11"/>
        <v>#VALUE!</v>
      </c>
      <c r="K376" s="8"/>
    </row>
    <row r="377" spans="1:11" x14ac:dyDescent="0.2">
      <c r="A377" s="8" t="s">
        <v>239</v>
      </c>
      <c r="B377" s="10" t="s">
        <v>199</v>
      </c>
      <c r="C377" s="21">
        <f>SUMPRODUCT((NHL!C$3:C$1656=A377)*(NHL!G$3:G$1656=B377)*NHL!I$3:I$1656)</f>
        <v>78</v>
      </c>
      <c r="D377" s="21">
        <f>SUMPRODUCT((NHL!C$3:C$1656=A377)*(NHL!G$3:G$1656=B377)*NHL!N$3:N$1656)</f>
        <v>73</v>
      </c>
      <c r="E377" s="22">
        <f t="shared" si="10"/>
        <v>0.46794871794871795</v>
      </c>
      <c r="F377" s="21" t="e">
        <f>SUMPRODUCT((NHL!C$3:C$1656=A377)*(NHL!G$3:G$1656=B377)*NHL!X$3:X$1656)</f>
        <v>#VALUE!</v>
      </c>
      <c r="G377" s="21">
        <f>SUMPRODUCT((NHL!C$3:C$1656=A377)*(NHL!G$3:G$1656=B377)*NHL!AC$3:AC$1656)</f>
        <v>49</v>
      </c>
      <c r="H377" s="22" t="e">
        <f t="shared" si="11"/>
        <v>#VALUE!</v>
      </c>
      <c r="K377" s="8"/>
    </row>
    <row r="378" spans="1:11" x14ac:dyDescent="0.2">
      <c r="A378" s="8" t="s">
        <v>239</v>
      </c>
      <c r="B378" s="10" t="s">
        <v>202</v>
      </c>
      <c r="C378" s="21">
        <f>SUMPRODUCT((NHL!C$3:C$1656=A378)*(NHL!G$3:G$1656=B378)*NHL!I$3:I$1656)</f>
        <v>78</v>
      </c>
      <c r="D378" s="21">
        <f>SUMPRODUCT((NHL!C$3:C$1656=A378)*(NHL!G$3:G$1656=B378)*NHL!N$3:N$1656)</f>
        <v>85</v>
      </c>
      <c r="E378" s="22">
        <f t="shared" si="10"/>
        <v>0.54487179487179482</v>
      </c>
      <c r="F378" s="21" t="e">
        <f>SUMPRODUCT((NHL!C$3:C$1656=A378)*(NHL!G$3:G$1656=B378)*NHL!X$3:X$1656)</f>
        <v>#VALUE!</v>
      </c>
      <c r="G378" s="21">
        <f>SUMPRODUCT((NHL!C$3:C$1656=A378)*(NHL!G$3:G$1656=B378)*NHL!AC$3:AC$1656)</f>
        <v>86</v>
      </c>
      <c r="H378" s="22" t="e">
        <f t="shared" si="11"/>
        <v>#VALUE!</v>
      </c>
      <c r="K378" s="8"/>
    </row>
    <row r="379" spans="1:11" x14ac:dyDescent="0.2">
      <c r="A379" s="8" t="s">
        <v>239</v>
      </c>
      <c r="B379" s="10" t="s">
        <v>29</v>
      </c>
      <c r="C379" s="21">
        <f>SUMPRODUCT((NHL!C$3:C$1656=A379)*(NHL!G$3:G$1656=B379)*NHL!I$3:I$1656)</f>
        <v>78</v>
      </c>
      <c r="D379" s="21">
        <f>SUMPRODUCT((NHL!C$3:C$1656=A379)*(NHL!G$3:G$1656=B379)*NHL!N$3:N$1656)</f>
        <v>120</v>
      </c>
      <c r="E379" s="22">
        <f t="shared" si="10"/>
        <v>0.76923076923076927</v>
      </c>
      <c r="F379" s="21" t="e">
        <f>SUMPRODUCT((NHL!C$3:C$1656=A379)*(NHL!G$3:G$1656=B379)*NHL!X$3:X$1656)</f>
        <v>#VALUE!</v>
      </c>
      <c r="G379" s="21">
        <f>SUMPRODUCT((NHL!C$3:C$1656=A379)*(NHL!G$3:G$1656=B379)*NHL!AC$3:AC$1656)</f>
        <v>108</v>
      </c>
      <c r="H379" s="22" t="e">
        <f t="shared" si="11"/>
        <v>#VALUE!</v>
      </c>
      <c r="K379" s="8"/>
    </row>
    <row r="380" spans="1:11" x14ac:dyDescent="0.2">
      <c r="A380" s="8" t="s">
        <v>239</v>
      </c>
      <c r="B380" s="10" t="s">
        <v>92</v>
      </c>
      <c r="C380" s="21">
        <f>SUMPRODUCT((NHL!C$3:C$1656=A380)*(NHL!G$3:G$1656=B380)*NHL!I$3:I$1656)</f>
        <v>78</v>
      </c>
      <c r="D380" s="21">
        <f>SUMPRODUCT((NHL!C$3:C$1656=A380)*(NHL!G$3:G$1656=B380)*NHL!N$3:N$1656)</f>
        <v>102</v>
      </c>
      <c r="E380" s="22">
        <f t="shared" si="10"/>
        <v>0.65384615384615385</v>
      </c>
      <c r="F380" s="21" t="e">
        <f>SUMPRODUCT((NHL!C$3:C$1656=A380)*(NHL!G$3:G$1656=B380)*NHL!X$3:X$1656)</f>
        <v>#VALUE!</v>
      </c>
      <c r="G380" s="21">
        <f>SUMPRODUCT((NHL!C$3:C$1656=A380)*(NHL!G$3:G$1656=B380)*NHL!AC$3:AC$1656)</f>
        <v>109</v>
      </c>
      <c r="H380" s="22" t="e">
        <f t="shared" si="11"/>
        <v>#VALUE!</v>
      </c>
      <c r="K380" s="8"/>
    </row>
    <row r="381" spans="1:11" x14ac:dyDescent="0.2">
      <c r="A381" s="8" t="s">
        <v>239</v>
      </c>
      <c r="B381" s="10" t="s">
        <v>207</v>
      </c>
      <c r="C381" s="21">
        <f>SUMPRODUCT((NHL!C$3:C$1656=A381)*(NHL!G$3:G$1656=B381)*NHL!I$3:I$1656)</f>
        <v>78</v>
      </c>
      <c r="D381" s="21">
        <f>SUMPRODUCT((NHL!C$3:C$1656=A381)*(NHL!G$3:G$1656=B381)*NHL!N$3:N$1656)</f>
        <v>85</v>
      </c>
      <c r="E381" s="22">
        <f t="shared" si="10"/>
        <v>0.54487179487179482</v>
      </c>
      <c r="F381" s="21" t="e">
        <f>SUMPRODUCT((NHL!C$3:C$1656=A381)*(NHL!G$3:G$1656=B381)*NHL!X$3:X$1656)</f>
        <v>#VALUE!</v>
      </c>
      <c r="G381" s="21">
        <f>SUMPRODUCT((NHL!C$3:C$1656=A381)*(NHL!G$3:G$1656=B381)*NHL!AC$3:AC$1656)</f>
        <v>66</v>
      </c>
      <c r="H381" s="22" t="e">
        <f t="shared" si="11"/>
        <v>#VALUE!</v>
      </c>
      <c r="K381" s="8"/>
    </row>
    <row r="382" spans="1:11" x14ac:dyDescent="0.2">
      <c r="A382" s="8" t="s">
        <v>239</v>
      </c>
      <c r="B382" s="10" t="s">
        <v>208</v>
      </c>
      <c r="C382" s="21">
        <f>SUMPRODUCT((NHL!C$3:C$1656=A382)*(NHL!G$3:G$1656=B382)*NHL!I$3:I$1656)</f>
        <v>78</v>
      </c>
      <c r="D382" s="21">
        <f>SUMPRODUCT((NHL!C$3:C$1656=A382)*(NHL!G$3:G$1656=B382)*NHL!N$3:N$1656)</f>
        <v>73</v>
      </c>
      <c r="E382" s="22">
        <f t="shared" si="10"/>
        <v>0.46794871794871795</v>
      </c>
      <c r="F382" s="21" t="e">
        <f>SUMPRODUCT((NHL!C$3:C$1656=A382)*(NHL!G$3:G$1656=B382)*NHL!X$3:X$1656)</f>
        <v>#VALUE!</v>
      </c>
      <c r="G382" s="21">
        <f>SUMPRODUCT((NHL!C$3:C$1656=A382)*(NHL!G$3:G$1656=B382)*NHL!AC$3:AC$1656)</f>
        <v>132</v>
      </c>
      <c r="H382" s="22" t="e">
        <f t="shared" si="11"/>
        <v>#VALUE!</v>
      </c>
      <c r="K382" s="8"/>
    </row>
    <row r="383" spans="1:11" x14ac:dyDescent="0.2">
      <c r="A383" s="8" t="s">
        <v>239</v>
      </c>
      <c r="B383" s="10" t="s">
        <v>209</v>
      </c>
      <c r="C383" s="21">
        <f>SUMPRODUCT((NHL!C$3:C$1656=A383)*(NHL!G$3:G$1656=B383)*NHL!I$3:I$1656)</f>
        <v>78</v>
      </c>
      <c r="D383" s="21">
        <f>SUMPRODUCT((NHL!C$3:C$1656=A383)*(NHL!G$3:G$1656=B383)*NHL!N$3:N$1656)</f>
        <v>76</v>
      </c>
      <c r="E383" s="22">
        <f t="shared" si="10"/>
        <v>0.48717948717948717</v>
      </c>
      <c r="F383" s="21" t="e">
        <f>SUMPRODUCT((NHL!C$3:C$1656=A383)*(NHL!G$3:G$1656=B383)*NHL!X$3:X$1656)</f>
        <v>#VALUE!</v>
      </c>
      <c r="G383" s="21">
        <f>SUMPRODUCT((NHL!C$3:C$1656=A383)*(NHL!G$3:G$1656=B383)*NHL!AC$3:AC$1656)</f>
        <v>134</v>
      </c>
      <c r="H383" s="22" t="e">
        <f t="shared" si="11"/>
        <v>#VALUE!</v>
      </c>
      <c r="K383" s="8"/>
    </row>
    <row r="384" spans="1:11" x14ac:dyDescent="0.2">
      <c r="A384" s="8" t="s">
        <v>239</v>
      </c>
      <c r="B384" s="10" t="s">
        <v>41</v>
      </c>
      <c r="C384" s="21">
        <f>SUMPRODUCT((NHL!C$3:C$1656=A384)*(NHL!G$3:G$1656=B384)*NHL!I$3:I$1656)</f>
        <v>78</v>
      </c>
      <c r="D384" s="21">
        <f>SUMPRODUCT((NHL!C$3:C$1656=A384)*(NHL!G$3:G$1656=B384)*NHL!N$3:N$1656)</f>
        <v>64</v>
      </c>
      <c r="E384" s="22">
        <f t="shared" si="10"/>
        <v>0.41025641025641024</v>
      </c>
      <c r="F384" s="21" t="e">
        <f>SUMPRODUCT((NHL!C$3:C$1656=A384)*(NHL!G$3:G$1656=B384)*NHL!X$3:X$1656)</f>
        <v>#VALUE!</v>
      </c>
      <c r="G384" s="21">
        <f>SUMPRODUCT((NHL!C$3:C$1656=A384)*(NHL!G$3:G$1656=B384)*NHL!AC$3:AC$1656)</f>
        <v>80</v>
      </c>
      <c r="H384" s="22" t="e">
        <f t="shared" si="11"/>
        <v>#VALUE!</v>
      </c>
      <c r="K384" s="8"/>
    </row>
    <row r="385" spans="1:11" x14ac:dyDescent="0.2">
      <c r="A385" s="8" t="s">
        <v>239</v>
      </c>
      <c r="B385" s="10" t="s">
        <v>233</v>
      </c>
      <c r="C385" s="21">
        <f>SUMPRODUCT((NHL!C$3:C$1656=A385)*(NHL!G$3:G$1656=B385)*NHL!I$3:I$1656)</f>
        <v>78</v>
      </c>
      <c r="D385" s="21">
        <f>SUMPRODUCT((NHL!C$3:C$1656=A385)*(NHL!G$3:G$1656=B385)*NHL!N$3:N$1656)</f>
        <v>53</v>
      </c>
      <c r="E385" s="22">
        <f t="shared" si="10"/>
        <v>0.33974358974358976</v>
      </c>
      <c r="F385" s="21" t="e">
        <f>SUMPRODUCT((NHL!C$3:C$1656=A385)*(NHL!G$3:G$1656=B385)*NHL!X$3:X$1656)</f>
        <v>#VALUE!</v>
      </c>
      <c r="G385" s="21">
        <f>SUMPRODUCT((NHL!C$3:C$1656=A385)*(NHL!G$3:G$1656=B385)*NHL!AC$3:AC$1656)</f>
        <v>48</v>
      </c>
      <c r="H385" s="22" t="e">
        <f t="shared" si="11"/>
        <v>#VALUE!</v>
      </c>
      <c r="K385" s="8"/>
    </row>
    <row r="386" spans="1:11" x14ac:dyDescent="0.2">
      <c r="A386" s="8" t="s">
        <v>251</v>
      </c>
      <c r="B386" s="10" t="s">
        <v>241</v>
      </c>
      <c r="C386" s="21">
        <f>SUMPRODUCT((NHL!C$3:C$1656=A386)*(NHL!G$3:G$1656=B386)*NHL!I$3:I$1656)</f>
        <v>78</v>
      </c>
      <c r="D386" s="21">
        <f>SUMPRODUCT((NHL!C$3:C$1656=A386)*(NHL!G$3:G$1656=B386)*NHL!N$3:N$1656)</f>
        <v>74</v>
      </c>
      <c r="E386" s="22">
        <f t="shared" ref="E386:E449" si="12">D386/C386/2</f>
        <v>0.47435897435897434</v>
      </c>
      <c r="F386" s="21" t="e">
        <f>SUMPRODUCT((NHL!C$3:C$1656=A386)*(NHL!G$3:G$1656=B386)*NHL!X$3:X$1656)</f>
        <v>#VALUE!</v>
      </c>
      <c r="G386" s="21">
        <f>SUMPRODUCT((NHL!C$3:C$1656=A386)*(NHL!G$3:G$1656=B386)*NHL!AC$3:AC$1656)</f>
        <v>65</v>
      </c>
      <c r="H386" s="22" t="e">
        <f t="shared" ref="H386:H449" si="13">G386/F386/2</f>
        <v>#VALUE!</v>
      </c>
      <c r="K386" s="8"/>
    </row>
    <row r="387" spans="1:11" x14ac:dyDescent="0.2">
      <c r="A387" s="8" t="s">
        <v>251</v>
      </c>
      <c r="B387" s="10" t="s">
        <v>68</v>
      </c>
      <c r="C387" s="21">
        <f>SUMPRODUCT((NHL!C$3:C$1656=A387)*(NHL!G$3:G$1656=B387)*NHL!I$3:I$1656)</f>
        <v>78</v>
      </c>
      <c r="D387" s="21">
        <f>SUMPRODUCT((NHL!C$3:C$1656=A387)*(NHL!G$3:G$1656=B387)*NHL!N$3:N$1656)</f>
        <v>113</v>
      </c>
      <c r="E387" s="22">
        <f t="shared" si="12"/>
        <v>0.72435897435897434</v>
      </c>
      <c r="F387" s="21" t="e">
        <f>SUMPRODUCT((NHL!C$3:C$1656=A387)*(NHL!G$3:G$1656=B387)*NHL!X$3:X$1656)</f>
        <v>#VALUE!</v>
      </c>
      <c r="G387" s="21">
        <f>SUMPRODUCT((NHL!C$3:C$1656=A387)*(NHL!G$3:G$1656=B387)*NHL!AC$3:AC$1656)</f>
        <v>107</v>
      </c>
      <c r="H387" s="22" t="e">
        <f t="shared" si="13"/>
        <v>#VALUE!</v>
      </c>
      <c r="K387" s="8"/>
    </row>
    <row r="388" spans="1:11" x14ac:dyDescent="0.2">
      <c r="A388" s="8" t="s">
        <v>251</v>
      </c>
      <c r="B388" s="10" t="s">
        <v>225</v>
      </c>
      <c r="C388" s="21">
        <f>SUMPRODUCT((NHL!C$3:C$1656=A388)*(NHL!G$3:G$1656=B388)*NHL!I$3:I$1656)</f>
        <v>78</v>
      </c>
      <c r="D388" s="21">
        <f>SUMPRODUCT((NHL!C$3:C$1656=A388)*(NHL!G$3:G$1656=B388)*NHL!N$3:N$1656)</f>
        <v>76</v>
      </c>
      <c r="E388" s="22">
        <f t="shared" si="12"/>
        <v>0.48717948717948717</v>
      </c>
      <c r="F388" s="21" t="e">
        <f>SUMPRODUCT((NHL!C$3:C$1656=A388)*(NHL!G$3:G$1656=B388)*NHL!X$3:X$1656)</f>
        <v>#VALUE!</v>
      </c>
      <c r="G388" s="21">
        <f>SUMPRODUCT((NHL!C$3:C$1656=A388)*(NHL!G$3:G$1656=B388)*NHL!AC$3:AC$1656)</f>
        <v>88</v>
      </c>
      <c r="H388" s="22" t="e">
        <f t="shared" si="13"/>
        <v>#VALUE!</v>
      </c>
      <c r="K388" s="8"/>
    </row>
    <row r="389" spans="1:11" x14ac:dyDescent="0.2">
      <c r="A389" s="8" t="s">
        <v>251</v>
      </c>
      <c r="B389" s="10" t="s">
        <v>85</v>
      </c>
      <c r="C389" s="21">
        <f>SUMPRODUCT((NHL!C$3:C$1656=A389)*(NHL!G$3:G$1656=B389)*NHL!I$3:I$1656)</f>
        <v>78</v>
      </c>
      <c r="D389" s="21">
        <f>SUMPRODUCT((NHL!C$3:C$1656=A389)*(NHL!G$3:G$1656=B389)*NHL!N$3:N$1656)</f>
        <v>105</v>
      </c>
      <c r="E389" s="22">
        <f t="shared" si="12"/>
        <v>0.67307692307692313</v>
      </c>
      <c r="F389" s="21" t="e">
        <f>SUMPRODUCT((NHL!C$3:C$1656=A389)*(NHL!G$3:G$1656=B389)*NHL!X$3:X$1656)</f>
        <v>#VALUE!</v>
      </c>
      <c r="G389" s="21">
        <f>SUMPRODUCT((NHL!C$3:C$1656=A389)*(NHL!G$3:G$1656=B389)*NHL!AC$3:AC$1656)</f>
        <v>93</v>
      </c>
      <c r="H389" s="22" t="e">
        <f t="shared" si="13"/>
        <v>#VALUE!</v>
      </c>
      <c r="K389" s="8"/>
    </row>
    <row r="390" spans="1:11" x14ac:dyDescent="0.2">
      <c r="A390" s="8" t="s">
        <v>251</v>
      </c>
      <c r="B390" s="10" t="s">
        <v>226</v>
      </c>
      <c r="C390" s="21">
        <f>SUMPRODUCT((NHL!C$3:C$1656=A390)*(NHL!G$3:G$1656=B390)*NHL!I$3:I$1656)</f>
        <v>78</v>
      </c>
      <c r="D390" s="21">
        <f>SUMPRODUCT((NHL!C$3:C$1656=A390)*(NHL!G$3:G$1656=B390)*NHL!N$3:N$1656)</f>
        <v>36</v>
      </c>
      <c r="E390" s="22">
        <f t="shared" si="12"/>
        <v>0.23076923076923078</v>
      </c>
      <c r="F390" s="21" t="e">
        <f>SUMPRODUCT((NHL!C$3:C$1656=A390)*(NHL!G$3:G$1656=B390)*NHL!X$3:X$1656)</f>
        <v>#VALUE!</v>
      </c>
      <c r="G390" s="21">
        <f>SUMPRODUCT((NHL!C$3:C$1656=A390)*(NHL!G$3:G$1656=B390)*NHL!AC$3:AC$1656)</f>
        <v>96</v>
      </c>
      <c r="H390" s="22" t="e">
        <f t="shared" si="13"/>
        <v>#VALUE!</v>
      </c>
      <c r="K390" s="8"/>
    </row>
    <row r="391" spans="1:11" x14ac:dyDescent="0.2">
      <c r="A391" s="8" t="s">
        <v>251</v>
      </c>
      <c r="B391" s="10" t="s">
        <v>87</v>
      </c>
      <c r="C391" s="21">
        <f>SUMPRODUCT((NHL!C$3:C$1656=A391)*(NHL!G$3:G$1656=B391)*NHL!I$3:I$1656)</f>
        <v>78</v>
      </c>
      <c r="D391" s="21">
        <f>SUMPRODUCT((NHL!C$3:C$1656=A391)*(NHL!G$3:G$1656=B391)*NHL!N$3:N$1656)</f>
        <v>68</v>
      </c>
      <c r="E391" s="22">
        <f t="shared" si="12"/>
        <v>0.4358974358974359</v>
      </c>
      <c r="F391" s="21" t="e">
        <f>SUMPRODUCT((NHL!C$3:C$1656=A391)*(NHL!G$3:G$1656=B391)*NHL!X$3:X$1656)</f>
        <v>#VALUE!</v>
      </c>
      <c r="G391" s="21">
        <f>SUMPRODUCT((NHL!C$3:C$1656=A391)*(NHL!G$3:G$1656=B391)*NHL!AC$3:AC$1656)</f>
        <v>172</v>
      </c>
      <c r="H391" s="22" t="e">
        <f t="shared" si="13"/>
        <v>#VALUE!</v>
      </c>
      <c r="K391" s="8"/>
    </row>
    <row r="392" spans="1:11" x14ac:dyDescent="0.2">
      <c r="A392" s="8" t="s">
        <v>251</v>
      </c>
      <c r="B392" s="10" t="s">
        <v>199</v>
      </c>
      <c r="C392" s="21">
        <f>SUMPRODUCT((NHL!C$3:C$1656=A392)*(NHL!G$3:G$1656=B392)*NHL!I$3:I$1656)</f>
        <v>78</v>
      </c>
      <c r="D392" s="21">
        <f>SUMPRODUCT((NHL!C$3:C$1656=A392)*(NHL!G$3:G$1656=B392)*NHL!N$3:N$1656)</f>
        <v>78</v>
      </c>
      <c r="E392" s="22">
        <f t="shared" si="12"/>
        <v>0.5</v>
      </c>
      <c r="F392" s="21" t="e">
        <f>SUMPRODUCT((NHL!C$3:C$1656=A392)*(NHL!G$3:G$1656=B392)*NHL!X$3:X$1656)</f>
        <v>#VALUE!</v>
      </c>
      <c r="G392" s="21">
        <f>SUMPRODUCT((NHL!C$3:C$1656=A392)*(NHL!G$3:G$1656=B392)*NHL!AC$3:AC$1656)</f>
        <v>73</v>
      </c>
      <c r="H392" s="22" t="e">
        <f t="shared" si="13"/>
        <v>#VALUE!</v>
      </c>
      <c r="K392" s="8"/>
    </row>
    <row r="393" spans="1:11" x14ac:dyDescent="0.2">
      <c r="A393" s="8" t="s">
        <v>251</v>
      </c>
      <c r="B393" s="10" t="s">
        <v>202</v>
      </c>
      <c r="C393" s="21">
        <f>SUMPRODUCT((NHL!C$3:C$1656=A393)*(NHL!G$3:G$1656=B393)*NHL!I$3:I$1656)</f>
        <v>78</v>
      </c>
      <c r="D393" s="21">
        <f>SUMPRODUCT((NHL!C$3:C$1656=A393)*(NHL!G$3:G$1656=B393)*NHL!N$3:N$1656)</f>
        <v>63</v>
      </c>
      <c r="E393" s="22">
        <f t="shared" si="12"/>
        <v>0.40384615384615385</v>
      </c>
      <c r="F393" s="21" t="e">
        <f>SUMPRODUCT((NHL!C$3:C$1656=A393)*(NHL!G$3:G$1656=B393)*NHL!X$3:X$1656)</f>
        <v>#VALUE!</v>
      </c>
      <c r="G393" s="21">
        <f>SUMPRODUCT((NHL!C$3:C$1656=A393)*(NHL!G$3:G$1656=B393)*NHL!AC$3:AC$1656)</f>
        <v>170</v>
      </c>
      <c r="H393" s="22" t="e">
        <f t="shared" si="13"/>
        <v>#VALUE!</v>
      </c>
      <c r="K393" s="8"/>
    </row>
    <row r="394" spans="1:11" x14ac:dyDescent="0.2">
      <c r="A394" s="8" t="s">
        <v>251</v>
      </c>
      <c r="B394" s="10" t="s">
        <v>29</v>
      </c>
      <c r="C394" s="21">
        <f>SUMPRODUCT((NHL!C$3:C$1656=A394)*(NHL!G$3:G$1656=B394)*NHL!I$3:I$1656)</f>
        <v>78</v>
      </c>
      <c r="D394" s="21">
        <f>SUMPRODUCT((NHL!C$3:C$1656=A394)*(NHL!G$3:G$1656=B394)*NHL!N$3:N$1656)</f>
        <v>99</v>
      </c>
      <c r="E394" s="22">
        <f t="shared" si="12"/>
        <v>0.63461538461538458</v>
      </c>
      <c r="F394" s="21" t="e">
        <f>SUMPRODUCT((NHL!C$3:C$1656=A394)*(NHL!G$3:G$1656=B394)*NHL!X$3:X$1656)</f>
        <v>#VALUE!</v>
      </c>
      <c r="G394" s="21">
        <f>SUMPRODUCT((NHL!C$3:C$1656=A394)*(NHL!G$3:G$1656=B394)*NHL!AC$3:AC$1656)</f>
        <v>120</v>
      </c>
      <c r="H394" s="22" t="e">
        <f t="shared" si="13"/>
        <v>#VALUE!</v>
      </c>
      <c r="K394" s="8"/>
    </row>
    <row r="395" spans="1:11" x14ac:dyDescent="0.2">
      <c r="A395" s="8" t="s">
        <v>251</v>
      </c>
      <c r="B395" s="10" t="s">
        <v>247</v>
      </c>
      <c r="C395" s="21">
        <f>SUMPRODUCT((NHL!C$3:C$1656=A395)*(NHL!G$3:G$1656=B395)*NHL!I$3:I$1656)</f>
        <v>78</v>
      </c>
      <c r="D395" s="21">
        <f>SUMPRODUCT((NHL!C$3:C$1656=A395)*(NHL!G$3:G$1656=B395)*NHL!N$3:N$1656)</f>
        <v>56</v>
      </c>
      <c r="E395" s="22">
        <f t="shared" si="12"/>
        <v>0.35897435897435898</v>
      </c>
      <c r="F395" s="21" t="e">
        <f>SUMPRODUCT((NHL!C$3:C$1656=A395)*(NHL!G$3:G$1656=B395)*NHL!X$3:X$1656)</f>
        <v>#VALUE!</v>
      </c>
      <c r="G395" s="21">
        <f>SUMPRODUCT((NHL!C$3:C$1656=A395)*(NHL!G$3:G$1656=B395)*NHL!AC$3:AC$1656)</f>
        <v>30</v>
      </c>
      <c r="H395" s="22" t="e">
        <f t="shared" si="13"/>
        <v>#VALUE!</v>
      </c>
      <c r="K395" s="8"/>
    </row>
    <row r="396" spans="1:11" x14ac:dyDescent="0.2">
      <c r="A396" s="8" t="s">
        <v>251</v>
      </c>
      <c r="B396" s="10" t="s">
        <v>92</v>
      </c>
      <c r="C396" s="21">
        <f>SUMPRODUCT((NHL!C$3:C$1656=A396)*(NHL!G$3:G$1656=B396)*NHL!I$3:I$1656)</f>
        <v>78</v>
      </c>
      <c r="D396" s="21">
        <f>SUMPRODUCT((NHL!C$3:C$1656=A396)*(NHL!G$3:G$1656=B396)*NHL!N$3:N$1656)</f>
        <v>94</v>
      </c>
      <c r="E396" s="22">
        <f t="shared" si="12"/>
        <v>0.60256410256410253</v>
      </c>
      <c r="F396" s="21" t="e">
        <f>SUMPRODUCT((NHL!C$3:C$1656=A396)*(NHL!G$3:G$1656=B396)*NHL!X$3:X$1656)</f>
        <v>#VALUE!</v>
      </c>
      <c r="G396" s="21">
        <f>SUMPRODUCT((NHL!C$3:C$1656=A396)*(NHL!G$3:G$1656=B396)*NHL!AC$3:AC$1656)</f>
        <v>204</v>
      </c>
      <c r="H396" s="22" t="e">
        <f t="shared" si="13"/>
        <v>#VALUE!</v>
      </c>
      <c r="K396" s="8"/>
    </row>
    <row r="397" spans="1:11" x14ac:dyDescent="0.2">
      <c r="A397" s="8" t="s">
        <v>251</v>
      </c>
      <c r="B397" s="10" t="s">
        <v>207</v>
      </c>
      <c r="C397" s="21">
        <f>SUMPRODUCT((NHL!C$3:C$1656=A397)*(NHL!G$3:G$1656=B397)*NHL!I$3:I$1656)</f>
        <v>78</v>
      </c>
      <c r="D397" s="21">
        <f>SUMPRODUCT((NHL!C$3:C$1656=A397)*(NHL!G$3:G$1656=B397)*NHL!N$3:N$1656)</f>
        <v>112</v>
      </c>
      <c r="E397" s="22">
        <f t="shared" si="12"/>
        <v>0.71794871794871795</v>
      </c>
      <c r="F397" s="21" t="e">
        <f>SUMPRODUCT((NHL!C$3:C$1656=A397)*(NHL!G$3:G$1656=B397)*NHL!X$3:X$1656)</f>
        <v>#VALUE!</v>
      </c>
      <c r="G397" s="21">
        <f>SUMPRODUCT((NHL!C$3:C$1656=A397)*(NHL!G$3:G$1656=B397)*NHL!AC$3:AC$1656)</f>
        <v>85</v>
      </c>
      <c r="H397" s="22" t="e">
        <f t="shared" si="13"/>
        <v>#VALUE!</v>
      </c>
      <c r="K397" s="8"/>
    </row>
    <row r="398" spans="1:11" x14ac:dyDescent="0.2">
      <c r="A398" s="8" t="s">
        <v>251</v>
      </c>
      <c r="B398" s="10" t="s">
        <v>208</v>
      </c>
      <c r="C398" s="21">
        <f>SUMPRODUCT((NHL!C$3:C$1656=A398)*(NHL!G$3:G$1656=B398)*NHL!I$3:I$1656)</f>
        <v>78</v>
      </c>
      <c r="D398" s="21">
        <f>SUMPRODUCT((NHL!C$3:C$1656=A398)*(NHL!G$3:G$1656=B398)*NHL!N$3:N$1656)</f>
        <v>65</v>
      </c>
      <c r="E398" s="22">
        <f t="shared" si="12"/>
        <v>0.41666666666666669</v>
      </c>
      <c r="F398" s="21" t="e">
        <f>SUMPRODUCT((NHL!C$3:C$1656=A398)*(NHL!G$3:G$1656=B398)*NHL!X$3:X$1656)</f>
        <v>#VALUE!</v>
      </c>
      <c r="G398" s="21">
        <f>SUMPRODUCT((NHL!C$3:C$1656=A398)*(NHL!G$3:G$1656=B398)*NHL!AC$3:AC$1656)</f>
        <v>146</v>
      </c>
      <c r="H398" s="22" t="e">
        <f t="shared" si="13"/>
        <v>#VALUE!</v>
      </c>
      <c r="K398" s="8"/>
    </row>
    <row r="399" spans="1:11" x14ac:dyDescent="0.2">
      <c r="A399" s="8" t="s">
        <v>251</v>
      </c>
      <c r="B399" s="10" t="s">
        <v>209</v>
      </c>
      <c r="C399" s="21">
        <f>SUMPRODUCT((NHL!C$3:C$1656=A399)*(NHL!G$3:G$1656=B399)*NHL!I$3:I$1656)</f>
        <v>78</v>
      </c>
      <c r="D399" s="21">
        <f>SUMPRODUCT((NHL!C$3:C$1656=A399)*(NHL!G$3:G$1656=B399)*NHL!N$3:N$1656)</f>
        <v>64</v>
      </c>
      <c r="E399" s="22">
        <f t="shared" si="12"/>
        <v>0.41025641025641024</v>
      </c>
      <c r="F399" s="21" t="e">
        <f>SUMPRODUCT((NHL!C$3:C$1656=A399)*(NHL!G$3:G$1656=B399)*NHL!X$3:X$1656)</f>
        <v>#VALUE!</v>
      </c>
      <c r="G399" s="21">
        <f>SUMPRODUCT((NHL!C$3:C$1656=A399)*(NHL!G$3:G$1656=B399)*NHL!AC$3:AC$1656)</f>
        <v>152</v>
      </c>
      <c r="H399" s="22" t="e">
        <f t="shared" si="13"/>
        <v>#VALUE!</v>
      </c>
      <c r="K399" s="8"/>
    </row>
    <row r="400" spans="1:11" x14ac:dyDescent="0.2">
      <c r="A400" s="8" t="s">
        <v>251</v>
      </c>
      <c r="B400" s="10" t="s">
        <v>41</v>
      </c>
      <c r="C400" s="21">
        <f>SUMPRODUCT((NHL!C$3:C$1656=A400)*(NHL!G$3:G$1656=B400)*NHL!I$3:I$1656)</f>
        <v>78</v>
      </c>
      <c r="D400" s="21">
        <f>SUMPRODUCT((NHL!C$3:C$1656=A400)*(NHL!G$3:G$1656=B400)*NHL!N$3:N$1656)</f>
        <v>86</v>
      </c>
      <c r="E400" s="22">
        <f t="shared" si="12"/>
        <v>0.55128205128205132</v>
      </c>
      <c r="F400" s="21" t="e">
        <f>SUMPRODUCT((NHL!C$3:C$1656=A400)*(NHL!G$3:G$1656=B400)*NHL!X$3:X$1656)</f>
        <v>#VALUE!</v>
      </c>
      <c r="G400" s="21">
        <f>SUMPRODUCT((NHL!C$3:C$1656=A400)*(NHL!G$3:G$1656=B400)*NHL!AC$3:AC$1656)</f>
        <v>64</v>
      </c>
      <c r="H400" s="22" t="e">
        <f t="shared" si="13"/>
        <v>#VALUE!</v>
      </c>
      <c r="K400" s="8"/>
    </row>
    <row r="401" spans="1:11" x14ac:dyDescent="0.2">
      <c r="A401" s="8" t="s">
        <v>251</v>
      </c>
      <c r="B401" s="10" t="s">
        <v>233</v>
      </c>
      <c r="C401" s="21">
        <f>SUMPRODUCT((NHL!C$3:C$1656=A401)*(NHL!G$3:G$1656=B401)*NHL!I$3:I$1656)</f>
        <v>78</v>
      </c>
      <c r="D401" s="21">
        <f>SUMPRODUCT((NHL!C$3:C$1656=A401)*(NHL!G$3:G$1656=B401)*NHL!N$3:N$1656)</f>
        <v>59</v>
      </c>
      <c r="E401" s="22">
        <f t="shared" si="12"/>
        <v>0.37820512820512819</v>
      </c>
      <c r="F401" s="21" t="e">
        <f>SUMPRODUCT((NHL!C$3:C$1656=A401)*(NHL!G$3:G$1656=B401)*NHL!X$3:X$1656)</f>
        <v>#VALUE!</v>
      </c>
      <c r="G401" s="21">
        <f>SUMPRODUCT((NHL!C$3:C$1656=A401)*(NHL!G$3:G$1656=B401)*NHL!AC$3:AC$1656)</f>
        <v>106</v>
      </c>
      <c r="H401" s="22" t="e">
        <f t="shared" si="13"/>
        <v>#VALUE!</v>
      </c>
      <c r="K401" s="8"/>
    </row>
    <row r="402" spans="1:11" x14ac:dyDescent="0.2">
      <c r="A402" s="8" t="s">
        <v>261</v>
      </c>
      <c r="B402" s="10" t="s">
        <v>241</v>
      </c>
      <c r="C402" s="21">
        <f>SUMPRODUCT((NHL!C$3:C$1656=A402)*(NHL!G$3:G$1656=B402)*NHL!I$3:I$1656)</f>
        <v>80</v>
      </c>
      <c r="D402" s="21">
        <f>SUMPRODUCT((NHL!C$3:C$1656=A402)*(NHL!G$3:G$1656=B402)*NHL!N$3:N$1656)</f>
        <v>83</v>
      </c>
      <c r="E402" s="22">
        <f t="shared" si="12"/>
        <v>0.51875000000000004</v>
      </c>
      <c r="F402" s="21" t="e">
        <f>SUMPRODUCT((NHL!C$3:C$1656=A402)*(NHL!G$3:G$1656=B402)*NHL!X$3:X$1656)</f>
        <v>#VALUE!</v>
      </c>
      <c r="G402" s="21">
        <f>SUMPRODUCT((NHL!C$3:C$1656=A402)*(NHL!G$3:G$1656=B402)*NHL!AC$3:AC$1656)</f>
        <v>148</v>
      </c>
      <c r="H402" s="22" t="e">
        <f t="shared" si="13"/>
        <v>#VALUE!</v>
      </c>
      <c r="K402" s="8"/>
    </row>
    <row r="403" spans="1:11" x14ac:dyDescent="0.2">
      <c r="A403" s="8" t="s">
        <v>261</v>
      </c>
      <c r="B403" s="10" t="s">
        <v>68</v>
      </c>
      <c r="C403" s="21">
        <f>SUMPRODUCT((NHL!C$3:C$1656=A403)*(NHL!G$3:G$1656=B403)*NHL!I$3:I$1656)</f>
        <v>80</v>
      </c>
      <c r="D403" s="21">
        <f>SUMPRODUCT((NHL!C$3:C$1656=A403)*(NHL!G$3:G$1656=B403)*NHL!N$3:N$1656)</f>
        <v>94</v>
      </c>
      <c r="E403" s="22">
        <f t="shared" si="12"/>
        <v>0.58750000000000002</v>
      </c>
      <c r="F403" s="21" t="e">
        <f>SUMPRODUCT((NHL!C$3:C$1656=A403)*(NHL!G$3:G$1656=B403)*NHL!X$3:X$1656)</f>
        <v>#VALUE!</v>
      </c>
      <c r="G403" s="21">
        <f>SUMPRODUCT((NHL!C$3:C$1656=A403)*(NHL!G$3:G$1656=B403)*NHL!AC$3:AC$1656)</f>
        <v>113</v>
      </c>
      <c r="H403" s="22" t="e">
        <f t="shared" si="13"/>
        <v>#VALUE!</v>
      </c>
      <c r="K403" s="8"/>
    </row>
    <row r="404" spans="1:11" x14ac:dyDescent="0.2">
      <c r="A404" s="8" t="s">
        <v>261</v>
      </c>
      <c r="B404" s="10" t="s">
        <v>225</v>
      </c>
      <c r="C404" s="21">
        <f>SUMPRODUCT((NHL!C$3:C$1656=A404)*(NHL!G$3:G$1656=B404)*NHL!I$3:I$1656)</f>
        <v>80</v>
      </c>
      <c r="D404" s="21">
        <f>SUMPRODUCT((NHL!C$3:C$1656=A404)*(NHL!G$3:G$1656=B404)*NHL!N$3:N$1656)</f>
        <v>113</v>
      </c>
      <c r="E404" s="22">
        <f t="shared" si="12"/>
        <v>0.70625000000000004</v>
      </c>
      <c r="F404" s="21" t="e">
        <f>SUMPRODUCT((NHL!C$3:C$1656=A404)*(NHL!G$3:G$1656=B404)*NHL!X$3:X$1656)</f>
        <v>#VALUE!</v>
      </c>
      <c r="G404" s="21">
        <f>SUMPRODUCT((NHL!C$3:C$1656=A404)*(NHL!G$3:G$1656=B404)*NHL!AC$3:AC$1656)</f>
        <v>76</v>
      </c>
      <c r="H404" s="22" t="e">
        <f t="shared" si="13"/>
        <v>#VALUE!</v>
      </c>
      <c r="K404" s="8"/>
    </row>
    <row r="405" spans="1:11" x14ac:dyDescent="0.2">
      <c r="A405" s="8" t="s">
        <v>261</v>
      </c>
      <c r="B405" s="10" t="s">
        <v>85</v>
      </c>
      <c r="C405" s="21">
        <f>SUMPRODUCT((NHL!C$3:C$1656=A405)*(NHL!G$3:G$1656=B405)*NHL!I$3:I$1656)</f>
        <v>80</v>
      </c>
      <c r="D405" s="21">
        <f>SUMPRODUCT((NHL!C$3:C$1656=A405)*(NHL!G$3:G$1656=B405)*NHL!N$3:N$1656)</f>
        <v>82</v>
      </c>
      <c r="E405" s="22">
        <f t="shared" si="12"/>
        <v>0.51249999999999996</v>
      </c>
      <c r="F405" s="21" t="e">
        <f>SUMPRODUCT((NHL!C$3:C$1656=A405)*(NHL!G$3:G$1656=B405)*NHL!X$3:X$1656)</f>
        <v>#VALUE!</v>
      </c>
      <c r="G405" s="21">
        <f>SUMPRODUCT((NHL!C$3:C$1656=A405)*(NHL!G$3:G$1656=B405)*NHL!AC$3:AC$1656)</f>
        <v>105</v>
      </c>
      <c r="H405" s="22" t="e">
        <f t="shared" si="13"/>
        <v>#VALUE!</v>
      </c>
      <c r="K405" s="8"/>
    </row>
    <row r="406" spans="1:11" x14ac:dyDescent="0.2">
      <c r="A406" s="8" t="s">
        <v>261</v>
      </c>
      <c r="B406" s="10" t="s">
        <v>226</v>
      </c>
      <c r="C406" s="21">
        <f>SUMPRODUCT((NHL!C$3:C$1656=A406)*(NHL!G$3:G$1656=B406)*NHL!I$3:I$1656)</f>
        <v>80</v>
      </c>
      <c r="D406" s="21">
        <f>SUMPRODUCT((NHL!C$3:C$1656=A406)*(NHL!G$3:G$1656=B406)*NHL!N$3:N$1656)</f>
        <v>51</v>
      </c>
      <c r="E406" s="22">
        <f t="shared" si="12"/>
        <v>0.31874999999999998</v>
      </c>
      <c r="F406" s="21" t="e">
        <f>SUMPRODUCT((NHL!C$3:C$1656=A406)*(NHL!G$3:G$1656=B406)*NHL!X$3:X$1656)</f>
        <v>#VALUE!</v>
      </c>
      <c r="G406" s="21">
        <f>SUMPRODUCT((NHL!C$3:C$1656=A406)*(NHL!G$3:G$1656=B406)*NHL!AC$3:AC$1656)</f>
        <v>72</v>
      </c>
      <c r="H406" s="22" t="e">
        <f t="shared" si="13"/>
        <v>#VALUE!</v>
      </c>
      <c r="K406" s="8"/>
    </row>
    <row r="407" spans="1:11" x14ac:dyDescent="0.2">
      <c r="A407" s="8" t="s">
        <v>261</v>
      </c>
      <c r="B407" s="10" t="s">
        <v>87</v>
      </c>
      <c r="C407" s="21">
        <f>SUMPRODUCT((NHL!C$3:C$1656=A407)*(NHL!G$3:G$1656=B407)*NHL!I$3:I$1656)</f>
        <v>80</v>
      </c>
      <c r="D407" s="21">
        <f>SUMPRODUCT((NHL!C$3:C$1656=A407)*(NHL!G$3:G$1656=B407)*NHL!N$3:N$1656)</f>
        <v>58</v>
      </c>
      <c r="E407" s="22">
        <f t="shared" si="12"/>
        <v>0.36249999999999999</v>
      </c>
      <c r="F407" s="21" t="e">
        <f>SUMPRODUCT((NHL!C$3:C$1656=A407)*(NHL!G$3:G$1656=B407)*NHL!X$3:X$1656)</f>
        <v>#VALUE!</v>
      </c>
      <c r="G407" s="21">
        <f>SUMPRODUCT((NHL!C$3:C$1656=A407)*(NHL!G$3:G$1656=B407)*NHL!AC$3:AC$1656)</f>
        <v>68</v>
      </c>
      <c r="H407" s="22" t="e">
        <f t="shared" si="13"/>
        <v>#VALUE!</v>
      </c>
      <c r="K407" s="8"/>
    </row>
    <row r="408" spans="1:11" x14ac:dyDescent="0.2">
      <c r="A408" s="8" t="s">
        <v>261</v>
      </c>
      <c r="B408" s="10" t="s">
        <v>199</v>
      </c>
      <c r="C408" s="21">
        <f>SUMPRODUCT((NHL!C$3:C$1656=A408)*(NHL!G$3:G$1656=B408)*NHL!I$3:I$1656)</f>
        <v>80</v>
      </c>
      <c r="D408" s="21">
        <f>SUMPRODUCT((NHL!C$3:C$1656=A408)*(NHL!G$3:G$1656=B408)*NHL!N$3:N$1656)</f>
        <v>105</v>
      </c>
      <c r="E408" s="22">
        <f t="shared" si="12"/>
        <v>0.65625</v>
      </c>
      <c r="F408" s="21" t="e">
        <f>SUMPRODUCT((NHL!C$3:C$1656=A408)*(NHL!G$3:G$1656=B408)*NHL!X$3:X$1656)</f>
        <v>#VALUE!</v>
      </c>
      <c r="G408" s="21">
        <f>SUMPRODUCT((NHL!C$3:C$1656=A408)*(NHL!G$3:G$1656=B408)*NHL!AC$3:AC$1656)</f>
        <v>78</v>
      </c>
      <c r="H408" s="22" t="e">
        <f t="shared" si="13"/>
        <v>#VALUE!</v>
      </c>
      <c r="K408" s="8"/>
    </row>
    <row r="409" spans="1:11" x14ac:dyDescent="0.2">
      <c r="A409" s="8" t="s">
        <v>261</v>
      </c>
      <c r="B409" s="10" t="s">
        <v>202</v>
      </c>
      <c r="C409" s="21">
        <f>SUMPRODUCT((NHL!C$3:C$1656=A409)*(NHL!G$3:G$1656=B409)*NHL!I$3:I$1656)</f>
        <v>80</v>
      </c>
      <c r="D409" s="21">
        <f>SUMPRODUCT((NHL!C$3:C$1656=A409)*(NHL!G$3:G$1656=B409)*NHL!N$3:N$1656)</f>
        <v>53</v>
      </c>
      <c r="E409" s="22">
        <f t="shared" si="12"/>
        <v>0.33124999999999999</v>
      </c>
      <c r="F409" s="21" t="e">
        <f>SUMPRODUCT((NHL!C$3:C$1656=A409)*(NHL!G$3:G$1656=B409)*NHL!X$3:X$1656)</f>
        <v>#VALUE!</v>
      </c>
      <c r="G409" s="21">
        <f>SUMPRODUCT((NHL!C$3:C$1656=A409)*(NHL!G$3:G$1656=B409)*NHL!AC$3:AC$1656)</f>
        <v>126</v>
      </c>
      <c r="H409" s="22" t="e">
        <f t="shared" si="13"/>
        <v>#VALUE!</v>
      </c>
      <c r="K409" s="8"/>
    </row>
    <row r="410" spans="1:11" x14ac:dyDescent="0.2">
      <c r="A410" s="8" t="s">
        <v>261</v>
      </c>
      <c r="B410" s="10" t="s">
        <v>29</v>
      </c>
      <c r="C410" s="21">
        <f>SUMPRODUCT((NHL!C$3:C$1656=A410)*(NHL!G$3:G$1656=B410)*NHL!I$3:I$1656)</f>
        <v>80</v>
      </c>
      <c r="D410" s="21">
        <f>SUMPRODUCT((NHL!C$3:C$1656=A410)*(NHL!G$3:G$1656=B410)*NHL!N$3:N$1656)</f>
        <v>113</v>
      </c>
      <c r="E410" s="22">
        <f t="shared" si="12"/>
        <v>0.70625000000000004</v>
      </c>
      <c r="F410" s="21" t="e">
        <f>SUMPRODUCT((NHL!C$3:C$1656=A410)*(NHL!G$3:G$1656=B410)*NHL!X$3:X$1656)</f>
        <v>#VALUE!</v>
      </c>
      <c r="G410" s="21">
        <f>SUMPRODUCT((NHL!C$3:C$1656=A410)*(NHL!G$3:G$1656=B410)*NHL!AC$3:AC$1656)</f>
        <v>99</v>
      </c>
      <c r="H410" s="22" t="e">
        <f t="shared" si="13"/>
        <v>#VALUE!</v>
      </c>
      <c r="K410" s="8"/>
    </row>
    <row r="411" spans="1:11" x14ac:dyDescent="0.2">
      <c r="A411" s="8" t="s">
        <v>261</v>
      </c>
      <c r="B411" s="10" t="s">
        <v>247</v>
      </c>
      <c r="C411" s="21">
        <f>SUMPRODUCT((NHL!C$3:C$1656=A411)*(NHL!G$3:G$1656=B411)*NHL!I$3:I$1656)</f>
        <v>80</v>
      </c>
      <c r="D411" s="21">
        <f>SUMPRODUCT((NHL!C$3:C$1656=A411)*(NHL!G$3:G$1656=B411)*NHL!N$3:N$1656)</f>
        <v>88</v>
      </c>
      <c r="E411" s="22">
        <f t="shared" si="12"/>
        <v>0.55000000000000004</v>
      </c>
      <c r="F411" s="21" t="e">
        <f>SUMPRODUCT((NHL!C$3:C$1656=A411)*(NHL!G$3:G$1656=B411)*NHL!X$3:X$1656)</f>
        <v>#VALUE!</v>
      </c>
      <c r="G411" s="21">
        <f>SUMPRODUCT((NHL!C$3:C$1656=A411)*(NHL!G$3:G$1656=B411)*NHL!AC$3:AC$1656)</f>
        <v>56</v>
      </c>
      <c r="H411" s="22" t="e">
        <f t="shared" si="13"/>
        <v>#VALUE!</v>
      </c>
      <c r="K411" s="8"/>
    </row>
    <row r="412" spans="1:11" x14ac:dyDescent="0.2">
      <c r="A412" s="8" t="s">
        <v>261</v>
      </c>
      <c r="B412" s="10" t="s">
        <v>92</v>
      </c>
      <c r="C412" s="21">
        <f>SUMPRODUCT((NHL!C$3:C$1656=A412)*(NHL!G$3:G$1656=B412)*NHL!I$3:I$1656)</f>
        <v>80</v>
      </c>
      <c r="D412" s="21">
        <f>SUMPRODUCT((NHL!C$3:C$1656=A412)*(NHL!G$3:G$1656=B412)*NHL!N$3:N$1656)</f>
        <v>88</v>
      </c>
      <c r="E412" s="22">
        <f t="shared" si="12"/>
        <v>0.55000000000000004</v>
      </c>
      <c r="F412" s="21" t="e">
        <f>SUMPRODUCT((NHL!C$3:C$1656=A412)*(NHL!G$3:G$1656=B412)*NHL!X$3:X$1656)</f>
        <v>#VALUE!</v>
      </c>
      <c r="G412" s="21">
        <f>SUMPRODUCT((NHL!C$3:C$1656=A412)*(NHL!G$3:G$1656=B412)*NHL!AC$3:AC$1656)</f>
        <v>94</v>
      </c>
      <c r="H412" s="22" t="e">
        <f t="shared" si="13"/>
        <v>#VALUE!</v>
      </c>
      <c r="K412" s="8"/>
    </row>
    <row r="413" spans="1:11" x14ac:dyDescent="0.2">
      <c r="A413" s="8" t="s">
        <v>261</v>
      </c>
      <c r="B413" s="10" t="s">
        <v>207</v>
      </c>
      <c r="C413" s="21">
        <f>SUMPRODUCT((NHL!C$3:C$1656=A413)*(NHL!G$3:G$1656=B413)*NHL!I$3:I$1656)</f>
        <v>80</v>
      </c>
      <c r="D413" s="21">
        <f>SUMPRODUCT((NHL!C$3:C$1656=A413)*(NHL!G$3:G$1656=B413)*NHL!N$3:N$1656)</f>
        <v>113</v>
      </c>
      <c r="E413" s="22">
        <f t="shared" si="12"/>
        <v>0.70625000000000004</v>
      </c>
      <c r="F413" s="21" t="e">
        <f>SUMPRODUCT((NHL!C$3:C$1656=A413)*(NHL!G$3:G$1656=B413)*NHL!X$3:X$1656)</f>
        <v>#VALUE!</v>
      </c>
      <c r="G413" s="21">
        <f>SUMPRODUCT((NHL!C$3:C$1656=A413)*(NHL!G$3:G$1656=B413)*NHL!AC$3:AC$1656)</f>
        <v>112</v>
      </c>
      <c r="H413" s="22" t="e">
        <f t="shared" si="13"/>
        <v>#VALUE!</v>
      </c>
      <c r="K413" s="8"/>
    </row>
    <row r="414" spans="1:11" x14ac:dyDescent="0.2">
      <c r="A414" s="8" t="s">
        <v>261</v>
      </c>
      <c r="B414" s="10" t="s">
        <v>208</v>
      </c>
      <c r="C414" s="21">
        <f>SUMPRODUCT((NHL!C$3:C$1656=A414)*(NHL!G$3:G$1656=B414)*NHL!I$3:I$1656)</f>
        <v>80</v>
      </c>
      <c r="D414" s="21">
        <f>SUMPRODUCT((NHL!C$3:C$1656=A414)*(NHL!G$3:G$1656=B414)*NHL!N$3:N$1656)</f>
        <v>89</v>
      </c>
      <c r="E414" s="22">
        <f t="shared" si="12"/>
        <v>0.55625000000000002</v>
      </c>
      <c r="F414" s="21" t="e">
        <f>SUMPRODUCT((NHL!C$3:C$1656=A414)*(NHL!G$3:G$1656=B414)*NHL!X$3:X$1656)</f>
        <v>#VALUE!</v>
      </c>
      <c r="G414" s="21">
        <f>SUMPRODUCT((NHL!C$3:C$1656=A414)*(NHL!G$3:G$1656=B414)*NHL!AC$3:AC$1656)</f>
        <v>65</v>
      </c>
      <c r="H414" s="22" t="e">
        <f t="shared" si="13"/>
        <v>#VALUE!</v>
      </c>
      <c r="K414" s="8"/>
    </row>
    <row r="415" spans="1:11" x14ac:dyDescent="0.2">
      <c r="A415" s="8" t="s">
        <v>261</v>
      </c>
      <c r="B415" s="10" t="s">
        <v>209</v>
      </c>
      <c r="C415" s="21">
        <f>SUMPRODUCT((NHL!C$3:C$1656=A415)*(NHL!G$3:G$1656=B415)*NHL!I$3:I$1656)</f>
        <v>80</v>
      </c>
      <c r="D415" s="21">
        <f>SUMPRODUCT((NHL!C$3:C$1656=A415)*(NHL!G$3:G$1656=B415)*NHL!N$3:N$1656)</f>
        <v>84</v>
      </c>
      <c r="E415" s="22">
        <f t="shared" si="12"/>
        <v>0.52500000000000002</v>
      </c>
      <c r="F415" s="21" t="e">
        <f>SUMPRODUCT((NHL!C$3:C$1656=A415)*(NHL!G$3:G$1656=B415)*NHL!X$3:X$1656)</f>
        <v>#VALUE!</v>
      </c>
      <c r="G415" s="21">
        <f>SUMPRODUCT((NHL!C$3:C$1656=A415)*(NHL!G$3:G$1656=B415)*NHL!AC$3:AC$1656)</f>
        <v>192</v>
      </c>
      <c r="H415" s="22" t="e">
        <f t="shared" si="13"/>
        <v>#VALUE!</v>
      </c>
      <c r="K415" s="8"/>
    </row>
    <row r="416" spans="1:11" x14ac:dyDescent="0.2">
      <c r="A416" s="8" t="s">
        <v>261</v>
      </c>
      <c r="B416" s="10" t="s">
        <v>41</v>
      </c>
      <c r="C416" s="21">
        <f>SUMPRODUCT((NHL!C$3:C$1656=A416)*(NHL!G$3:G$1656=B416)*NHL!I$3:I$1656)</f>
        <v>80</v>
      </c>
      <c r="D416" s="21">
        <f>SUMPRODUCT((NHL!C$3:C$1656=A416)*(NHL!G$3:G$1656=B416)*NHL!N$3:N$1656)</f>
        <v>78</v>
      </c>
      <c r="E416" s="22">
        <f t="shared" si="12"/>
        <v>0.48749999999999999</v>
      </c>
      <c r="F416" s="21" t="e">
        <f>SUMPRODUCT((NHL!C$3:C$1656=A416)*(NHL!G$3:G$1656=B416)*NHL!X$3:X$1656)</f>
        <v>#VALUE!</v>
      </c>
      <c r="G416" s="21">
        <f>SUMPRODUCT((NHL!C$3:C$1656=A416)*(NHL!G$3:G$1656=B416)*NHL!AC$3:AC$1656)</f>
        <v>86</v>
      </c>
      <c r="H416" s="22" t="e">
        <f t="shared" si="13"/>
        <v>#VALUE!</v>
      </c>
      <c r="K416" s="8"/>
    </row>
    <row r="417" spans="1:11" x14ac:dyDescent="0.2">
      <c r="A417" s="8" t="s">
        <v>261</v>
      </c>
      <c r="B417" s="10" t="s">
        <v>233</v>
      </c>
      <c r="C417" s="21">
        <f>SUMPRODUCT((NHL!C$3:C$1656=A417)*(NHL!G$3:G$1656=B417)*NHL!I$3:I$1656)</f>
        <v>80</v>
      </c>
      <c r="D417" s="21">
        <f>SUMPRODUCT((NHL!C$3:C$1656=A417)*(NHL!G$3:G$1656=B417)*NHL!N$3:N$1656)</f>
        <v>86</v>
      </c>
      <c r="E417" s="22">
        <f t="shared" si="12"/>
        <v>0.53749999999999998</v>
      </c>
      <c r="F417" s="21" t="e">
        <f>SUMPRODUCT((NHL!C$3:C$1656=A417)*(NHL!G$3:G$1656=B417)*NHL!X$3:X$1656)</f>
        <v>#VALUE!</v>
      </c>
      <c r="G417" s="21">
        <f>SUMPRODUCT((NHL!C$3:C$1656=A417)*(NHL!G$3:G$1656=B417)*NHL!AC$3:AC$1656)</f>
        <v>59</v>
      </c>
      <c r="H417" s="22" t="e">
        <f t="shared" si="13"/>
        <v>#VALUE!</v>
      </c>
      <c r="K417" s="8"/>
    </row>
    <row r="418" spans="1:11" x14ac:dyDescent="0.2">
      <c r="A418" s="8" t="s">
        <v>268</v>
      </c>
      <c r="B418" s="10" t="s">
        <v>241</v>
      </c>
      <c r="C418" s="21">
        <f>SUMPRODUCT((NHL!C$3:C$1656=A418)*(NHL!G$3:G$1656=B418)*NHL!I$3:I$1656)</f>
        <v>80</v>
      </c>
      <c r="D418" s="21">
        <f>SUMPRODUCT((NHL!C$3:C$1656=A418)*(NHL!G$3:G$1656=B418)*NHL!N$3:N$1656)</f>
        <v>82</v>
      </c>
      <c r="E418" s="22">
        <f t="shared" si="12"/>
        <v>0.51249999999999996</v>
      </c>
      <c r="F418" s="21" t="e">
        <f>SUMPRODUCT((NHL!C$3:C$1656=A418)*(NHL!G$3:G$1656=B418)*NHL!X$3:X$1656)</f>
        <v>#VALUE!</v>
      </c>
      <c r="G418" s="21">
        <f>SUMPRODUCT((NHL!C$3:C$1656=A418)*(NHL!G$3:G$1656=B418)*NHL!AC$3:AC$1656)</f>
        <v>83</v>
      </c>
      <c r="H418" s="22" t="e">
        <f t="shared" si="13"/>
        <v>#VALUE!</v>
      </c>
      <c r="K418" s="8"/>
    </row>
    <row r="419" spans="1:11" x14ac:dyDescent="0.2">
      <c r="A419" s="8" t="s">
        <v>268</v>
      </c>
      <c r="B419" s="10" t="s">
        <v>68</v>
      </c>
      <c r="C419" s="21">
        <f>SUMPRODUCT((NHL!C$3:C$1656=A419)*(NHL!G$3:G$1656=B419)*NHL!I$3:I$1656)</f>
        <v>80</v>
      </c>
      <c r="D419" s="21">
        <f>SUMPRODUCT((NHL!C$3:C$1656=A419)*(NHL!G$3:G$1656=B419)*NHL!N$3:N$1656)</f>
        <v>113</v>
      </c>
      <c r="E419" s="22">
        <f t="shared" si="12"/>
        <v>0.70625000000000004</v>
      </c>
      <c r="F419" s="21" t="e">
        <f>SUMPRODUCT((NHL!C$3:C$1656=A419)*(NHL!G$3:G$1656=B419)*NHL!X$3:X$1656)</f>
        <v>#VALUE!</v>
      </c>
      <c r="G419" s="21">
        <f>SUMPRODUCT((NHL!C$3:C$1656=A419)*(NHL!G$3:G$1656=B419)*NHL!AC$3:AC$1656)</f>
        <v>94</v>
      </c>
      <c r="H419" s="22" t="e">
        <f t="shared" si="13"/>
        <v>#VALUE!</v>
      </c>
      <c r="K419" s="8"/>
    </row>
    <row r="420" spans="1:11" x14ac:dyDescent="0.2">
      <c r="A420" s="8" t="s">
        <v>268</v>
      </c>
      <c r="B420" s="10" t="s">
        <v>225</v>
      </c>
      <c r="C420" s="21">
        <f>SUMPRODUCT((NHL!C$3:C$1656=A420)*(NHL!G$3:G$1656=B420)*NHL!I$3:I$1656)</f>
        <v>80</v>
      </c>
      <c r="D420" s="21">
        <f>SUMPRODUCT((NHL!C$3:C$1656=A420)*(NHL!G$3:G$1656=B420)*NHL!N$3:N$1656)</f>
        <v>105</v>
      </c>
      <c r="E420" s="22">
        <f t="shared" si="12"/>
        <v>0.65625</v>
      </c>
      <c r="F420" s="21" t="e">
        <f>SUMPRODUCT((NHL!C$3:C$1656=A420)*(NHL!G$3:G$1656=B420)*NHL!X$3:X$1656)</f>
        <v>#VALUE!</v>
      </c>
      <c r="G420" s="21">
        <f>SUMPRODUCT((NHL!C$3:C$1656=A420)*(NHL!G$3:G$1656=B420)*NHL!AC$3:AC$1656)</f>
        <v>113</v>
      </c>
      <c r="H420" s="22" t="e">
        <f t="shared" si="13"/>
        <v>#VALUE!</v>
      </c>
      <c r="K420" s="8"/>
    </row>
    <row r="421" spans="1:11" x14ac:dyDescent="0.2">
      <c r="A421" s="8" t="s">
        <v>268</v>
      </c>
      <c r="B421" s="10" t="s">
        <v>85</v>
      </c>
      <c r="C421" s="21">
        <f>SUMPRODUCT((NHL!C$3:C$1656=A421)*(NHL!G$3:G$1656=B421)*NHL!I$3:I$1656)</f>
        <v>80</v>
      </c>
      <c r="D421" s="21">
        <f>SUMPRODUCT((NHL!C$3:C$1656=A421)*(NHL!G$3:G$1656=B421)*NHL!N$3:N$1656)</f>
        <v>82</v>
      </c>
      <c r="E421" s="22">
        <f t="shared" si="12"/>
        <v>0.51249999999999996</v>
      </c>
      <c r="F421" s="21" t="e">
        <f>SUMPRODUCT((NHL!C$3:C$1656=A421)*(NHL!G$3:G$1656=B421)*NHL!X$3:X$1656)</f>
        <v>#VALUE!</v>
      </c>
      <c r="G421" s="21">
        <f>SUMPRODUCT((NHL!C$3:C$1656=A421)*(NHL!G$3:G$1656=B421)*NHL!AC$3:AC$1656)</f>
        <v>82</v>
      </c>
      <c r="H421" s="22" t="e">
        <f t="shared" si="13"/>
        <v>#VALUE!</v>
      </c>
      <c r="K421" s="8"/>
    </row>
    <row r="422" spans="1:11" x14ac:dyDescent="0.2">
      <c r="A422" s="8" t="s">
        <v>268</v>
      </c>
      <c r="B422" s="10" t="s">
        <v>226</v>
      </c>
      <c r="C422" s="21">
        <f>SUMPRODUCT((NHL!C$3:C$1656=A422)*(NHL!G$3:G$1656=B422)*NHL!I$3:I$1656)</f>
        <v>80</v>
      </c>
      <c r="D422" s="21">
        <f>SUMPRODUCT((NHL!C$3:C$1656=A422)*(NHL!G$3:G$1656=B422)*NHL!N$3:N$1656)</f>
        <v>65</v>
      </c>
      <c r="E422" s="22">
        <f t="shared" si="12"/>
        <v>0.40625</v>
      </c>
      <c r="F422" s="21" t="e">
        <f>SUMPRODUCT((NHL!C$3:C$1656=A422)*(NHL!G$3:G$1656=B422)*NHL!X$3:X$1656)</f>
        <v>#VALUE!</v>
      </c>
      <c r="G422" s="21">
        <f>SUMPRODUCT((NHL!C$3:C$1656=A422)*(NHL!G$3:G$1656=B422)*NHL!AC$3:AC$1656)</f>
        <v>51</v>
      </c>
      <c r="H422" s="22" t="e">
        <f t="shared" si="13"/>
        <v>#VALUE!</v>
      </c>
      <c r="K422" s="8"/>
    </row>
    <row r="423" spans="1:11" x14ac:dyDescent="0.2">
      <c r="A423" s="8" t="s">
        <v>268</v>
      </c>
      <c r="B423" s="10" t="s">
        <v>87</v>
      </c>
      <c r="C423" s="21">
        <f>SUMPRODUCT((NHL!C$3:C$1656=A423)*(NHL!G$3:G$1656=B423)*NHL!I$3:I$1656)</f>
        <v>80</v>
      </c>
      <c r="D423" s="21">
        <f>SUMPRODUCT((NHL!C$3:C$1656=A423)*(NHL!G$3:G$1656=B423)*NHL!N$3:N$1656)</f>
        <v>62</v>
      </c>
      <c r="E423" s="22">
        <f t="shared" si="12"/>
        <v>0.38750000000000001</v>
      </c>
      <c r="F423" s="21" t="e">
        <f>SUMPRODUCT((NHL!C$3:C$1656=A423)*(NHL!G$3:G$1656=B423)*NHL!X$3:X$1656)</f>
        <v>#VALUE!</v>
      </c>
      <c r="G423" s="21">
        <f>SUMPRODUCT((NHL!C$3:C$1656=A423)*(NHL!G$3:G$1656=B423)*NHL!AC$3:AC$1656)</f>
        <v>116</v>
      </c>
      <c r="H423" s="22" t="e">
        <f t="shared" si="13"/>
        <v>#VALUE!</v>
      </c>
      <c r="K423" s="8"/>
    </row>
    <row r="424" spans="1:11" x14ac:dyDescent="0.2">
      <c r="A424" s="8" t="s">
        <v>268</v>
      </c>
      <c r="B424" s="10" t="s">
        <v>265</v>
      </c>
      <c r="C424" s="21">
        <f>SUMPRODUCT((NHL!C$3:C$1656=A424)*(NHL!G$3:G$1656=B424)*NHL!I$3:I$1656)</f>
        <v>80</v>
      </c>
      <c r="D424" s="21">
        <f>SUMPRODUCT((NHL!C$3:C$1656=A424)*(NHL!G$3:G$1656=B424)*NHL!N$3:N$1656)</f>
        <v>36</v>
      </c>
      <c r="E424" s="22">
        <f t="shared" si="12"/>
        <v>0.22500000000000001</v>
      </c>
      <c r="F424" s="21" t="e">
        <f>SUMPRODUCT((NHL!C$3:C$1656=A424)*(NHL!G$3:G$1656=B424)*NHL!X$3:X$1656)</f>
        <v>#VALUE!</v>
      </c>
      <c r="G424" s="21">
        <f>SUMPRODUCT((NHL!C$3:C$1656=A424)*(NHL!G$3:G$1656=B424)*NHL!AC$3:AC$1656)</f>
        <v>123</v>
      </c>
      <c r="H424" s="22" t="e">
        <f t="shared" si="13"/>
        <v>#VALUE!</v>
      </c>
      <c r="K424" s="8"/>
    </row>
    <row r="425" spans="1:11" x14ac:dyDescent="0.2">
      <c r="A425" s="8" t="s">
        <v>268</v>
      </c>
      <c r="B425" s="10" t="s">
        <v>199</v>
      </c>
      <c r="C425" s="21">
        <f>SUMPRODUCT((NHL!C$3:C$1656=A425)*(NHL!G$3:G$1656=B425)*NHL!I$3:I$1656)</f>
        <v>80</v>
      </c>
      <c r="D425" s="21">
        <f>SUMPRODUCT((NHL!C$3:C$1656=A425)*(NHL!G$3:G$1656=B425)*NHL!N$3:N$1656)</f>
        <v>85</v>
      </c>
      <c r="E425" s="22">
        <f t="shared" si="12"/>
        <v>0.53125</v>
      </c>
      <c r="F425" s="21" t="e">
        <f>SUMPRODUCT((NHL!C$3:C$1656=A425)*(NHL!G$3:G$1656=B425)*NHL!X$3:X$1656)</f>
        <v>#VALUE!</v>
      </c>
      <c r="G425" s="21">
        <f>SUMPRODUCT((NHL!C$3:C$1656=A425)*(NHL!G$3:G$1656=B425)*NHL!AC$3:AC$1656)</f>
        <v>105</v>
      </c>
      <c r="H425" s="22" t="e">
        <f t="shared" si="13"/>
        <v>#VALUE!</v>
      </c>
      <c r="K425" s="8"/>
    </row>
    <row r="426" spans="1:11" x14ac:dyDescent="0.2">
      <c r="A426" s="8" t="s">
        <v>268</v>
      </c>
      <c r="B426" s="10" t="s">
        <v>202</v>
      </c>
      <c r="C426" s="21">
        <f>SUMPRODUCT((NHL!C$3:C$1656=A426)*(NHL!G$3:G$1656=B426)*NHL!I$3:I$1656)</f>
        <v>80</v>
      </c>
      <c r="D426" s="21">
        <f>SUMPRODUCT((NHL!C$3:C$1656=A426)*(NHL!G$3:G$1656=B426)*NHL!N$3:N$1656)</f>
        <v>47</v>
      </c>
      <c r="E426" s="22">
        <f t="shared" si="12"/>
        <v>0.29375000000000001</v>
      </c>
      <c r="F426" s="21" t="e">
        <f>SUMPRODUCT((NHL!C$3:C$1656=A426)*(NHL!G$3:G$1656=B426)*NHL!X$3:X$1656)</f>
        <v>#VALUE!</v>
      </c>
      <c r="G426" s="21">
        <f>SUMPRODUCT((NHL!C$3:C$1656=A426)*(NHL!G$3:G$1656=B426)*NHL!AC$3:AC$1656)</f>
        <v>53</v>
      </c>
      <c r="H426" s="22" t="e">
        <f t="shared" si="13"/>
        <v>#VALUE!</v>
      </c>
      <c r="K426" s="8"/>
    </row>
    <row r="427" spans="1:11" x14ac:dyDescent="0.2">
      <c r="A427" s="8" t="s">
        <v>268</v>
      </c>
      <c r="B427" s="10" t="s">
        <v>29</v>
      </c>
      <c r="C427" s="21">
        <f>SUMPRODUCT((NHL!C$3:C$1656=A427)*(NHL!G$3:G$1656=B427)*NHL!I$3:I$1656)</f>
        <v>80</v>
      </c>
      <c r="D427" s="21">
        <f>SUMPRODUCT((NHL!C$3:C$1656=A427)*(NHL!G$3:G$1656=B427)*NHL!N$3:N$1656)</f>
        <v>127</v>
      </c>
      <c r="E427" s="22">
        <f t="shared" si="12"/>
        <v>0.79374999999999996</v>
      </c>
      <c r="F427" s="21" t="e">
        <f>SUMPRODUCT((NHL!C$3:C$1656=A427)*(NHL!G$3:G$1656=B427)*NHL!X$3:X$1656)</f>
        <v>#VALUE!</v>
      </c>
      <c r="G427" s="21">
        <f>SUMPRODUCT((NHL!C$3:C$1656=A427)*(NHL!G$3:G$1656=B427)*NHL!AC$3:AC$1656)</f>
        <v>113</v>
      </c>
      <c r="H427" s="22" t="e">
        <f t="shared" si="13"/>
        <v>#VALUE!</v>
      </c>
      <c r="K427" s="8"/>
    </row>
    <row r="428" spans="1:11" x14ac:dyDescent="0.2">
      <c r="A428" s="8" t="s">
        <v>268</v>
      </c>
      <c r="B428" s="10" t="s">
        <v>247</v>
      </c>
      <c r="C428" s="21">
        <f>SUMPRODUCT((NHL!C$3:C$1656=A428)*(NHL!G$3:G$1656=B428)*NHL!I$3:I$1656)</f>
        <v>80</v>
      </c>
      <c r="D428" s="21">
        <f>SUMPRODUCT((NHL!C$3:C$1656=A428)*(NHL!G$3:G$1656=B428)*NHL!N$3:N$1656)</f>
        <v>101</v>
      </c>
      <c r="E428" s="22">
        <f t="shared" si="12"/>
        <v>0.63124999999999998</v>
      </c>
      <c r="F428" s="21" t="e">
        <f>SUMPRODUCT((NHL!C$3:C$1656=A428)*(NHL!G$3:G$1656=B428)*NHL!X$3:X$1656)</f>
        <v>#VALUE!</v>
      </c>
      <c r="G428" s="21">
        <f>SUMPRODUCT((NHL!C$3:C$1656=A428)*(NHL!G$3:G$1656=B428)*NHL!AC$3:AC$1656)</f>
        <v>88</v>
      </c>
      <c r="H428" s="22" t="e">
        <f t="shared" si="13"/>
        <v>#VALUE!</v>
      </c>
      <c r="K428" s="8"/>
    </row>
    <row r="429" spans="1:11" x14ac:dyDescent="0.2">
      <c r="A429" s="8" t="s">
        <v>268</v>
      </c>
      <c r="B429" s="10" t="s">
        <v>92</v>
      </c>
      <c r="C429" s="21">
        <f>SUMPRODUCT((NHL!C$3:C$1656=A429)*(NHL!G$3:G$1656=B429)*NHL!I$3:I$1656)</f>
        <v>80</v>
      </c>
      <c r="D429" s="21">
        <f>SUMPRODUCT((NHL!C$3:C$1656=A429)*(NHL!G$3:G$1656=B429)*NHL!N$3:N$1656)</f>
        <v>67</v>
      </c>
      <c r="E429" s="22">
        <f t="shared" si="12"/>
        <v>0.41875000000000001</v>
      </c>
      <c r="F429" s="21" t="e">
        <f>SUMPRODUCT((NHL!C$3:C$1656=A429)*(NHL!G$3:G$1656=B429)*NHL!X$3:X$1656)</f>
        <v>#VALUE!</v>
      </c>
      <c r="G429" s="21">
        <f>SUMPRODUCT((NHL!C$3:C$1656=A429)*(NHL!G$3:G$1656=B429)*NHL!AC$3:AC$1656)</f>
        <v>176</v>
      </c>
      <c r="H429" s="22" t="e">
        <f t="shared" si="13"/>
        <v>#VALUE!</v>
      </c>
      <c r="K429" s="8"/>
    </row>
    <row r="430" spans="1:11" x14ac:dyDescent="0.2">
      <c r="A430" s="8" t="s">
        <v>268</v>
      </c>
      <c r="B430" s="10" t="s">
        <v>207</v>
      </c>
      <c r="C430" s="21">
        <f>SUMPRODUCT((NHL!C$3:C$1656=A430)*(NHL!G$3:G$1656=B430)*NHL!I$3:I$1656)</f>
        <v>80</v>
      </c>
      <c r="D430" s="21">
        <f>SUMPRODUCT((NHL!C$3:C$1656=A430)*(NHL!G$3:G$1656=B430)*NHL!N$3:N$1656)</f>
        <v>118</v>
      </c>
      <c r="E430" s="22">
        <f t="shared" si="12"/>
        <v>0.73750000000000004</v>
      </c>
      <c r="F430" s="21" t="e">
        <f>SUMPRODUCT((NHL!C$3:C$1656=A430)*(NHL!G$3:G$1656=B430)*NHL!X$3:X$1656)</f>
        <v>#VALUE!</v>
      </c>
      <c r="G430" s="21">
        <f>SUMPRODUCT((NHL!C$3:C$1656=A430)*(NHL!G$3:G$1656=B430)*NHL!AC$3:AC$1656)</f>
        <v>113</v>
      </c>
      <c r="H430" s="22" t="e">
        <f t="shared" si="13"/>
        <v>#VALUE!</v>
      </c>
      <c r="K430" s="8"/>
    </row>
    <row r="431" spans="1:11" x14ac:dyDescent="0.2">
      <c r="A431" s="8" t="s">
        <v>268</v>
      </c>
      <c r="B431" s="10" t="s">
        <v>208</v>
      </c>
      <c r="C431" s="21">
        <f>SUMPRODUCT((NHL!C$3:C$1656=A431)*(NHL!G$3:G$1656=B431)*NHL!I$3:I$1656)</f>
        <v>80</v>
      </c>
      <c r="D431" s="21">
        <f>SUMPRODUCT((NHL!C$3:C$1656=A431)*(NHL!G$3:G$1656=B431)*NHL!N$3:N$1656)</f>
        <v>82</v>
      </c>
      <c r="E431" s="22">
        <f t="shared" si="12"/>
        <v>0.51249999999999996</v>
      </c>
      <c r="F431" s="21" t="e">
        <f>SUMPRODUCT((NHL!C$3:C$1656=A431)*(NHL!G$3:G$1656=B431)*NHL!X$3:X$1656)</f>
        <v>#VALUE!</v>
      </c>
      <c r="G431" s="21">
        <f>SUMPRODUCT((NHL!C$3:C$1656=A431)*(NHL!G$3:G$1656=B431)*NHL!AC$3:AC$1656)</f>
        <v>178</v>
      </c>
      <c r="H431" s="22" t="e">
        <f t="shared" si="13"/>
        <v>#VALUE!</v>
      </c>
      <c r="K431" s="8"/>
    </row>
    <row r="432" spans="1:11" x14ac:dyDescent="0.2">
      <c r="A432" s="8" t="s">
        <v>268</v>
      </c>
      <c r="B432" s="10" t="s">
        <v>209</v>
      </c>
      <c r="C432" s="21">
        <f>SUMPRODUCT((NHL!C$3:C$1656=A432)*(NHL!G$3:G$1656=B432)*NHL!I$3:I$1656)</f>
        <v>80</v>
      </c>
      <c r="D432" s="21">
        <f>SUMPRODUCT((NHL!C$3:C$1656=A432)*(NHL!G$3:G$1656=B432)*NHL!N$3:N$1656)</f>
        <v>72</v>
      </c>
      <c r="E432" s="22">
        <f t="shared" si="12"/>
        <v>0.45</v>
      </c>
      <c r="F432" s="21" t="e">
        <f>SUMPRODUCT((NHL!C$3:C$1656=A432)*(NHL!G$3:G$1656=B432)*NHL!X$3:X$1656)</f>
        <v>#VALUE!</v>
      </c>
      <c r="G432" s="21">
        <f>SUMPRODUCT((NHL!C$3:C$1656=A432)*(NHL!G$3:G$1656=B432)*NHL!AC$3:AC$1656)</f>
        <v>252</v>
      </c>
      <c r="H432" s="22" t="e">
        <f t="shared" si="13"/>
        <v>#VALUE!</v>
      </c>
      <c r="K432" s="8"/>
    </row>
    <row r="433" spans="1:11" x14ac:dyDescent="0.2">
      <c r="A433" s="8" t="s">
        <v>268</v>
      </c>
      <c r="B433" s="10" t="s">
        <v>41</v>
      </c>
      <c r="C433" s="21">
        <f>SUMPRODUCT((NHL!C$3:C$1656=A433)*(NHL!G$3:G$1656=B433)*NHL!I$3:I$1656)</f>
        <v>80</v>
      </c>
      <c r="D433" s="21">
        <f>SUMPRODUCT((NHL!C$3:C$1656=A433)*(NHL!G$3:G$1656=B433)*NHL!N$3:N$1656)</f>
        <v>83</v>
      </c>
      <c r="E433" s="22">
        <f t="shared" si="12"/>
        <v>0.51875000000000004</v>
      </c>
      <c r="F433" s="21" t="e">
        <f>SUMPRODUCT((NHL!C$3:C$1656=A433)*(NHL!G$3:G$1656=B433)*NHL!X$3:X$1656)</f>
        <v>#VALUE!</v>
      </c>
      <c r="G433" s="21">
        <f>SUMPRODUCT((NHL!C$3:C$1656=A433)*(NHL!G$3:G$1656=B433)*NHL!AC$3:AC$1656)</f>
        <v>78</v>
      </c>
      <c r="H433" s="22" t="e">
        <f t="shared" si="13"/>
        <v>#VALUE!</v>
      </c>
      <c r="K433" s="8"/>
    </row>
    <row r="434" spans="1:11" x14ac:dyDescent="0.2">
      <c r="A434" s="8" t="s">
        <v>268</v>
      </c>
      <c r="B434" s="10" t="s">
        <v>233</v>
      </c>
      <c r="C434" s="21">
        <f>SUMPRODUCT((NHL!C$3:C$1656=A434)*(NHL!G$3:G$1656=B434)*NHL!I$3:I$1656)</f>
        <v>80</v>
      </c>
      <c r="D434" s="21">
        <f>SUMPRODUCT((NHL!C$3:C$1656=A434)*(NHL!G$3:G$1656=B434)*NHL!N$3:N$1656)</f>
        <v>81</v>
      </c>
      <c r="E434" s="22">
        <f t="shared" si="12"/>
        <v>0.50624999999999998</v>
      </c>
      <c r="F434" s="21" t="e">
        <f>SUMPRODUCT((NHL!C$3:C$1656=A434)*(NHL!G$3:G$1656=B434)*NHL!X$3:X$1656)</f>
        <v>#VALUE!</v>
      </c>
      <c r="G434" s="21">
        <f>SUMPRODUCT((NHL!C$3:C$1656=A434)*(NHL!G$3:G$1656=B434)*NHL!AC$3:AC$1656)</f>
        <v>86</v>
      </c>
      <c r="H434" s="22" t="e">
        <f t="shared" si="13"/>
        <v>#VALUE!</v>
      </c>
      <c r="K434" s="8"/>
    </row>
    <row r="435" spans="1:11" x14ac:dyDescent="0.2">
      <c r="A435" s="8" t="s">
        <v>268</v>
      </c>
      <c r="B435" s="10" t="s">
        <v>267</v>
      </c>
      <c r="C435" s="21">
        <f>SUMPRODUCT((NHL!C$3:C$1656=A435)*(NHL!G$3:G$1656=B435)*NHL!I$3:I$1656)</f>
        <v>80</v>
      </c>
      <c r="D435" s="21">
        <f>SUMPRODUCT((NHL!C$3:C$1656=A435)*(NHL!G$3:G$1656=B435)*NHL!N$3:N$1656)</f>
        <v>32</v>
      </c>
      <c r="E435" s="22">
        <f t="shared" si="12"/>
        <v>0.2</v>
      </c>
      <c r="F435" s="21" t="e">
        <f>SUMPRODUCT((NHL!C$3:C$1656=A435)*(NHL!G$3:G$1656=B435)*NHL!X$3:X$1656)</f>
        <v>#VALUE!</v>
      </c>
      <c r="G435" s="21">
        <f>SUMPRODUCT((NHL!C$3:C$1656=A435)*(NHL!G$3:G$1656=B435)*NHL!AC$3:AC$1656)</f>
        <v>42</v>
      </c>
      <c r="H435" s="22" t="e">
        <f t="shared" si="13"/>
        <v>#VALUE!</v>
      </c>
      <c r="K435" s="8"/>
    </row>
    <row r="436" spans="1:11" x14ac:dyDescent="0.2">
      <c r="A436" s="8" t="s">
        <v>276</v>
      </c>
      <c r="B436" s="10" t="s">
        <v>241</v>
      </c>
      <c r="C436" s="21">
        <f>SUMPRODUCT((NHL!C$3:C$1656=A436)*(NHL!G$3:G$1656=B436)*NHL!I$3:I$1656)</f>
        <v>80</v>
      </c>
      <c r="D436" s="21">
        <f>SUMPRODUCT((NHL!C$3:C$1656=A436)*(NHL!G$3:G$1656=B436)*NHL!N$3:N$1656)</f>
        <v>80</v>
      </c>
      <c r="E436" s="22">
        <f t="shared" si="12"/>
        <v>0.5</v>
      </c>
      <c r="F436" s="21" t="e">
        <f>SUMPRODUCT((NHL!C$3:C$1656=A436)*(NHL!G$3:G$1656=B436)*NHL!X$3:X$1656)</f>
        <v>#VALUE!</v>
      </c>
      <c r="G436" s="21">
        <f>SUMPRODUCT((NHL!C$3:C$1656=A436)*(NHL!G$3:G$1656=B436)*NHL!AC$3:AC$1656)</f>
        <v>82</v>
      </c>
      <c r="H436" s="22" t="e">
        <f t="shared" si="13"/>
        <v>#VALUE!</v>
      </c>
      <c r="K436" s="8"/>
    </row>
    <row r="437" spans="1:11" x14ac:dyDescent="0.2">
      <c r="A437" s="8" t="s">
        <v>276</v>
      </c>
      <c r="B437" s="10" t="s">
        <v>68</v>
      </c>
      <c r="C437" s="21">
        <f>SUMPRODUCT((NHL!C$3:C$1656=A437)*(NHL!G$3:G$1656=B437)*NHL!I$3:I$1656)</f>
        <v>80</v>
      </c>
      <c r="D437" s="21">
        <f>SUMPRODUCT((NHL!C$3:C$1656=A437)*(NHL!G$3:G$1656=B437)*NHL!N$3:N$1656)</f>
        <v>106</v>
      </c>
      <c r="E437" s="22">
        <f t="shared" si="12"/>
        <v>0.66249999999999998</v>
      </c>
      <c r="F437" s="21" t="e">
        <f>SUMPRODUCT((NHL!C$3:C$1656=A437)*(NHL!G$3:G$1656=B437)*NHL!X$3:X$1656)</f>
        <v>#VALUE!</v>
      </c>
      <c r="G437" s="21">
        <f>SUMPRODUCT((NHL!C$3:C$1656=A437)*(NHL!G$3:G$1656=B437)*NHL!AC$3:AC$1656)</f>
        <v>113</v>
      </c>
      <c r="H437" s="22" t="e">
        <f t="shared" si="13"/>
        <v>#VALUE!</v>
      </c>
      <c r="K437" s="8"/>
    </row>
    <row r="438" spans="1:11" x14ac:dyDescent="0.2">
      <c r="A438" s="8" t="s">
        <v>276</v>
      </c>
      <c r="B438" s="10" t="s">
        <v>225</v>
      </c>
      <c r="C438" s="21">
        <f>SUMPRODUCT((NHL!C$3:C$1656=A438)*(NHL!G$3:G$1656=B438)*NHL!I$3:I$1656)</f>
        <v>80</v>
      </c>
      <c r="D438" s="21">
        <f>SUMPRODUCT((NHL!C$3:C$1656=A438)*(NHL!G$3:G$1656=B438)*NHL!N$3:N$1656)</f>
        <v>104</v>
      </c>
      <c r="E438" s="22">
        <f t="shared" si="12"/>
        <v>0.65</v>
      </c>
      <c r="F438" s="21" t="e">
        <f>SUMPRODUCT((NHL!C$3:C$1656=A438)*(NHL!G$3:G$1656=B438)*NHL!X$3:X$1656)</f>
        <v>#VALUE!</v>
      </c>
      <c r="G438" s="21">
        <f>SUMPRODUCT((NHL!C$3:C$1656=A438)*(NHL!G$3:G$1656=B438)*NHL!AC$3:AC$1656)</f>
        <v>105</v>
      </c>
      <c r="H438" s="22" t="e">
        <f t="shared" si="13"/>
        <v>#VALUE!</v>
      </c>
      <c r="K438" s="8"/>
    </row>
    <row r="439" spans="1:11" x14ac:dyDescent="0.2">
      <c r="A439" s="8" t="s">
        <v>276</v>
      </c>
      <c r="B439" s="10" t="s">
        <v>85</v>
      </c>
      <c r="C439" s="21">
        <f>SUMPRODUCT((NHL!C$3:C$1656=A439)*(NHL!G$3:G$1656=B439)*NHL!I$3:I$1656)</f>
        <v>80</v>
      </c>
      <c r="D439" s="21">
        <f>SUMPRODUCT((NHL!C$3:C$1656=A439)*(NHL!G$3:G$1656=B439)*NHL!N$3:N$1656)</f>
        <v>63</v>
      </c>
      <c r="E439" s="22">
        <f t="shared" si="12"/>
        <v>0.39374999999999999</v>
      </c>
      <c r="F439" s="21" t="e">
        <f>SUMPRODUCT((NHL!C$3:C$1656=A439)*(NHL!G$3:G$1656=B439)*NHL!X$3:X$1656)</f>
        <v>#VALUE!</v>
      </c>
      <c r="G439" s="21">
        <f>SUMPRODUCT((NHL!C$3:C$1656=A439)*(NHL!G$3:G$1656=B439)*NHL!AC$3:AC$1656)</f>
        <v>164</v>
      </c>
      <c r="H439" s="22" t="e">
        <f t="shared" si="13"/>
        <v>#VALUE!</v>
      </c>
      <c r="K439" s="8"/>
    </row>
    <row r="440" spans="1:11" x14ac:dyDescent="0.2">
      <c r="A440" s="8" t="s">
        <v>276</v>
      </c>
      <c r="B440" s="10" t="s">
        <v>204</v>
      </c>
      <c r="C440" s="21">
        <f>SUMPRODUCT((NHL!C$3:C$1656=A440)*(NHL!G$3:G$1656=B440)*NHL!I$3:I$1656)</f>
        <v>80</v>
      </c>
      <c r="D440" s="21">
        <f>SUMPRODUCT((NHL!C$3:C$1656=A440)*(NHL!G$3:G$1656=B440)*NHL!N$3:N$1656)</f>
        <v>63</v>
      </c>
      <c r="E440" s="22">
        <f t="shared" si="12"/>
        <v>0.39374999999999999</v>
      </c>
      <c r="F440" s="21" t="e">
        <f>SUMPRODUCT((NHL!C$3:C$1656=A440)*(NHL!G$3:G$1656=B440)*NHL!X$3:X$1656)</f>
        <v>#VALUE!</v>
      </c>
      <c r="G440" s="21">
        <f>SUMPRODUCT((NHL!C$3:C$1656=A440)*(NHL!G$3:G$1656=B440)*NHL!AC$3:AC$1656)</f>
        <v>65</v>
      </c>
      <c r="H440" s="22" t="e">
        <f t="shared" si="13"/>
        <v>#VALUE!</v>
      </c>
      <c r="K440" s="8"/>
    </row>
    <row r="441" spans="1:11" x14ac:dyDescent="0.2">
      <c r="A441" s="8" t="s">
        <v>276</v>
      </c>
      <c r="B441" s="10" t="s">
        <v>278</v>
      </c>
      <c r="C441" s="21">
        <f>SUMPRODUCT((NHL!C$3:C$1656=A441)*(NHL!G$3:G$1656=B441)*NHL!I$3:I$1656)</f>
        <v>80</v>
      </c>
      <c r="D441" s="21">
        <f>SUMPRODUCT((NHL!C$3:C$1656=A441)*(NHL!G$3:G$1656=B441)*NHL!N$3:N$1656)</f>
        <v>54</v>
      </c>
      <c r="E441" s="22">
        <f t="shared" si="12"/>
        <v>0.33750000000000002</v>
      </c>
      <c r="F441" s="21" t="e">
        <f>SUMPRODUCT((NHL!C$3:C$1656=A441)*(NHL!G$3:G$1656=B441)*NHL!X$3:X$1656)</f>
        <v>#VALUE!</v>
      </c>
      <c r="G441" s="21">
        <f>SUMPRODUCT((NHL!C$3:C$1656=A441)*(NHL!G$3:G$1656=B441)*NHL!AC$3:AC$1656)</f>
        <v>36</v>
      </c>
      <c r="H441" s="22" t="e">
        <f t="shared" si="13"/>
        <v>#VALUE!</v>
      </c>
      <c r="K441" s="8"/>
    </row>
    <row r="442" spans="1:11" x14ac:dyDescent="0.2">
      <c r="A442" s="8" t="s">
        <v>276</v>
      </c>
      <c r="B442" s="10" t="s">
        <v>87</v>
      </c>
      <c r="C442" s="21">
        <f>SUMPRODUCT((NHL!C$3:C$1656=A442)*(NHL!G$3:G$1656=B442)*NHL!I$3:I$1656)</f>
        <v>80</v>
      </c>
      <c r="D442" s="21">
        <f>SUMPRODUCT((NHL!C$3:C$1656=A442)*(NHL!G$3:G$1656=B442)*NHL!N$3:N$1656)</f>
        <v>41</v>
      </c>
      <c r="E442" s="22">
        <f t="shared" si="12"/>
        <v>0.25624999999999998</v>
      </c>
      <c r="F442" s="21" t="e">
        <f>SUMPRODUCT((NHL!C$3:C$1656=A442)*(NHL!G$3:G$1656=B442)*NHL!X$3:X$1656)</f>
        <v>#VALUE!</v>
      </c>
      <c r="G442" s="21">
        <f>SUMPRODUCT((NHL!C$3:C$1656=A442)*(NHL!G$3:G$1656=B442)*NHL!AC$3:AC$1656)</f>
        <v>124</v>
      </c>
      <c r="H442" s="22" t="e">
        <f t="shared" si="13"/>
        <v>#VALUE!</v>
      </c>
      <c r="K442" s="8"/>
    </row>
    <row r="443" spans="1:11" x14ac:dyDescent="0.2">
      <c r="A443" s="8" t="s">
        <v>276</v>
      </c>
      <c r="B443" s="10" t="s">
        <v>199</v>
      </c>
      <c r="C443" s="21">
        <f>SUMPRODUCT((NHL!C$3:C$1656=A443)*(NHL!G$3:G$1656=B443)*NHL!I$3:I$1656)</f>
        <v>80</v>
      </c>
      <c r="D443" s="21">
        <f>SUMPRODUCT((NHL!C$3:C$1656=A443)*(NHL!G$3:G$1656=B443)*NHL!N$3:N$1656)</f>
        <v>83</v>
      </c>
      <c r="E443" s="22">
        <f t="shared" si="12"/>
        <v>0.51875000000000004</v>
      </c>
      <c r="F443" s="21" t="e">
        <f>SUMPRODUCT((NHL!C$3:C$1656=A443)*(NHL!G$3:G$1656=B443)*NHL!X$3:X$1656)</f>
        <v>#VALUE!</v>
      </c>
      <c r="G443" s="21">
        <f>SUMPRODUCT((NHL!C$3:C$1656=A443)*(NHL!G$3:G$1656=B443)*NHL!AC$3:AC$1656)</f>
        <v>85</v>
      </c>
      <c r="H443" s="22" t="e">
        <f t="shared" si="13"/>
        <v>#VALUE!</v>
      </c>
      <c r="K443" s="8"/>
    </row>
    <row r="444" spans="1:11" x14ac:dyDescent="0.2">
      <c r="A444" s="8" t="s">
        <v>276</v>
      </c>
      <c r="B444" s="10" t="s">
        <v>202</v>
      </c>
      <c r="C444" s="21">
        <f>SUMPRODUCT((NHL!C$3:C$1656=A444)*(NHL!G$3:G$1656=B444)*NHL!I$3:I$1656)</f>
        <v>80</v>
      </c>
      <c r="D444" s="21">
        <f>SUMPRODUCT((NHL!C$3:C$1656=A444)*(NHL!G$3:G$1656=B444)*NHL!N$3:N$1656)</f>
        <v>64</v>
      </c>
      <c r="E444" s="22">
        <f t="shared" si="12"/>
        <v>0.4</v>
      </c>
      <c r="F444" s="21" t="e">
        <f>SUMPRODUCT((NHL!C$3:C$1656=A444)*(NHL!G$3:G$1656=B444)*NHL!X$3:X$1656)</f>
        <v>#VALUE!</v>
      </c>
      <c r="G444" s="21">
        <f>SUMPRODUCT((NHL!C$3:C$1656=A444)*(NHL!G$3:G$1656=B444)*NHL!AC$3:AC$1656)</f>
        <v>47</v>
      </c>
      <c r="H444" s="22" t="e">
        <f t="shared" si="13"/>
        <v>#VALUE!</v>
      </c>
      <c r="K444" s="8"/>
    </row>
    <row r="445" spans="1:11" x14ac:dyDescent="0.2">
      <c r="A445" s="8" t="s">
        <v>276</v>
      </c>
      <c r="B445" s="10" t="s">
        <v>29</v>
      </c>
      <c r="C445" s="21">
        <f>SUMPRODUCT((NHL!C$3:C$1656=A445)*(NHL!G$3:G$1656=B445)*NHL!I$3:I$1656)</f>
        <v>80</v>
      </c>
      <c r="D445" s="21">
        <f>SUMPRODUCT((NHL!C$3:C$1656=A445)*(NHL!G$3:G$1656=B445)*NHL!N$3:N$1656)</f>
        <v>132</v>
      </c>
      <c r="E445" s="22">
        <f t="shared" si="12"/>
        <v>0.82499999999999996</v>
      </c>
      <c r="F445" s="21" t="e">
        <f>SUMPRODUCT((NHL!C$3:C$1656=A445)*(NHL!G$3:G$1656=B445)*NHL!X$3:X$1656)</f>
        <v>#VALUE!</v>
      </c>
      <c r="G445" s="21">
        <f>SUMPRODUCT((NHL!C$3:C$1656=A445)*(NHL!G$3:G$1656=B445)*NHL!AC$3:AC$1656)</f>
        <v>127</v>
      </c>
      <c r="H445" s="22" t="e">
        <f t="shared" si="13"/>
        <v>#VALUE!</v>
      </c>
      <c r="K445" s="8"/>
    </row>
    <row r="446" spans="1:11" x14ac:dyDescent="0.2">
      <c r="A446" s="8" t="s">
        <v>276</v>
      </c>
      <c r="B446" s="10" t="s">
        <v>247</v>
      </c>
      <c r="C446" s="21">
        <f>SUMPRODUCT((NHL!C$3:C$1656=A446)*(NHL!G$3:G$1656=B446)*NHL!I$3:I$1656)</f>
        <v>80</v>
      </c>
      <c r="D446" s="21">
        <f>SUMPRODUCT((NHL!C$3:C$1656=A446)*(NHL!G$3:G$1656=B446)*NHL!N$3:N$1656)</f>
        <v>106</v>
      </c>
      <c r="E446" s="22">
        <f t="shared" si="12"/>
        <v>0.66249999999999998</v>
      </c>
      <c r="F446" s="21" t="e">
        <f>SUMPRODUCT((NHL!C$3:C$1656=A446)*(NHL!G$3:G$1656=B446)*NHL!X$3:X$1656)</f>
        <v>#VALUE!</v>
      </c>
      <c r="G446" s="21">
        <f>SUMPRODUCT((NHL!C$3:C$1656=A446)*(NHL!G$3:G$1656=B446)*NHL!AC$3:AC$1656)</f>
        <v>101</v>
      </c>
      <c r="H446" s="22" t="e">
        <f t="shared" si="13"/>
        <v>#VALUE!</v>
      </c>
      <c r="K446" s="8"/>
    </row>
    <row r="447" spans="1:11" x14ac:dyDescent="0.2">
      <c r="A447" s="8" t="s">
        <v>276</v>
      </c>
      <c r="B447" s="10" t="s">
        <v>92</v>
      </c>
      <c r="C447" s="21">
        <f>SUMPRODUCT((NHL!C$3:C$1656=A447)*(NHL!G$3:G$1656=B447)*NHL!I$3:I$1656)</f>
        <v>80</v>
      </c>
      <c r="D447" s="21">
        <f>SUMPRODUCT((NHL!C$3:C$1656=A447)*(NHL!G$3:G$1656=B447)*NHL!N$3:N$1656)</f>
        <v>72</v>
      </c>
      <c r="E447" s="22">
        <f t="shared" si="12"/>
        <v>0.45</v>
      </c>
      <c r="F447" s="21" t="e">
        <f>SUMPRODUCT((NHL!C$3:C$1656=A447)*(NHL!G$3:G$1656=B447)*NHL!X$3:X$1656)</f>
        <v>#VALUE!</v>
      </c>
      <c r="G447" s="21">
        <f>SUMPRODUCT((NHL!C$3:C$1656=A447)*(NHL!G$3:G$1656=B447)*NHL!AC$3:AC$1656)</f>
        <v>67</v>
      </c>
      <c r="H447" s="22" t="e">
        <f t="shared" si="13"/>
        <v>#VALUE!</v>
      </c>
      <c r="K447" s="8"/>
    </row>
    <row r="448" spans="1:11" x14ac:dyDescent="0.2">
      <c r="A448" s="8" t="s">
        <v>276</v>
      </c>
      <c r="B448" s="10" t="s">
        <v>207</v>
      </c>
      <c r="C448" s="21">
        <f>SUMPRODUCT((NHL!C$3:C$1656=A448)*(NHL!G$3:G$1656=B448)*NHL!I$3:I$1656)</f>
        <v>80</v>
      </c>
      <c r="D448" s="21">
        <f>SUMPRODUCT((NHL!C$3:C$1656=A448)*(NHL!G$3:G$1656=B448)*NHL!N$3:N$1656)</f>
        <v>112</v>
      </c>
      <c r="E448" s="22">
        <f t="shared" si="12"/>
        <v>0.7</v>
      </c>
      <c r="F448" s="21" t="e">
        <f>SUMPRODUCT((NHL!C$3:C$1656=A448)*(NHL!G$3:G$1656=B448)*NHL!X$3:X$1656)</f>
        <v>#VALUE!</v>
      </c>
      <c r="G448" s="21">
        <f>SUMPRODUCT((NHL!C$3:C$1656=A448)*(NHL!G$3:G$1656=B448)*NHL!AC$3:AC$1656)</f>
        <v>118</v>
      </c>
      <c r="H448" s="22" t="e">
        <f t="shared" si="13"/>
        <v>#VALUE!</v>
      </c>
      <c r="K448" s="8"/>
    </row>
    <row r="449" spans="1:11" x14ac:dyDescent="0.2">
      <c r="A449" s="8" t="s">
        <v>276</v>
      </c>
      <c r="B449" s="10" t="s">
        <v>208</v>
      </c>
      <c r="C449" s="21">
        <f>SUMPRODUCT((NHL!C$3:C$1656=A449)*(NHL!G$3:G$1656=B449)*NHL!I$3:I$1656)</f>
        <v>80</v>
      </c>
      <c r="D449" s="21">
        <f>SUMPRODUCT((NHL!C$3:C$1656=A449)*(NHL!G$3:G$1656=B449)*NHL!N$3:N$1656)</f>
        <v>81</v>
      </c>
      <c r="E449" s="22">
        <f t="shared" si="12"/>
        <v>0.50624999999999998</v>
      </c>
      <c r="F449" s="21" t="e">
        <f>SUMPRODUCT((NHL!C$3:C$1656=A449)*(NHL!G$3:G$1656=B449)*NHL!X$3:X$1656)</f>
        <v>#VALUE!</v>
      </c>
      <c r="G449" s="21">
        <f>SUMPRODUCT((NHL!C$3:C$1656=A449)*(NHL!G$3:G$1656=B449)*NHL!AC$3:AC$1656)</f>
        <v>82</v>
      </c>
      <c r="H449" s="22" t="e">
        <f t="shared" si="13"/>
        <v>#VALUE!</v>
      </c>
      <c r="K449" s="8"/>
    </row>
    <row r="450" spans="1:11" x14ac:dyDescent="0.2">
      <c r="A450" s="8" t="s">
        <v>276</v>
      </c>
      <c r="B450" s="10" t="s">
        <v>209</v>
      </c>
      <c r="C450" s="21">
        <f>SUMPRODUCT((NHL!C$3:C$1656=A450)*(NHL!G$3:G$1656=B450)*NHL!I$3:I$1656)</f>
        <v>80</v>
      </c>
      <c r="D450" s="21">
        <f>SUMPRODUCT((NHL!C$3:C$1656=A450)*(NHL!G$3:G$1656=B450)*NHL!N$3:N$1656)</f>
        <v>73</v>
      </c>
      <c r="E450" s="22">
        <f t="shared" ref="E450:E513" si="14">D450/C450/2</f>
        <v>0.45624999999999999</v>
      </c>
      <c r="F450" s="21" t="e">
        <f>SUMPRODUCT((NHL!C$3:C$1656=A450)*(NHL!G$3:G$1656=B450)*NHL!X$3:X$1656)</f>
        <v>#VALUE!</v>
      </c>
      <c r="G450" s="21">
        <f>SUMPRODUCT((NHL!C$3:C$1656=A450)*(NHL!G$3:G$1656=B450)*NHL!AC$3:AC$1656)</f>
        <v>72</v>
      </c>
      <c r="H450" s="22" t="e">
        <f t="shared" ref="H450:H513" si="15">G450/F450/2</f>
        <v>#VALUE!</v>
      </c>
      <c r="K450" s="8"/>
    </row>
    <row r="451" spans="1:11" x14ac:dyDescent="0.2">
      <c r="A451" s="8" t="s">
        <v>276</v>
      </c>
      <c r="B451" s="10" t="s">
        <v>41</v>
      </c>
      <c r="C451" s="21">
        <f>SUMPRODUCT((NHL!C$3:C$1656=A451)*(NHL!G$3:G$1656=B451)*NHL!I$3:I$1656)</f>
        <v>80</v>
      </c>
      <c r="D451" s="21">
        <f>SUMPRODUCT((NHL!C$3:C$1656=A451)*(NHL!G$3:G$1656=B451)*NHL!N$3:N$1656)</f>
        <v>81</v>
      </c>
      <c r="E451" s="22">
        <f t="shared" si="14"/>
        <v>0.50624999999999998</v>
      </c>
      <c r="F451" s="21" t="e">
        <f>SUMPRODUCT((NHL!C$3:C$1656=A451)*(NHL!G$3:G$1656=B451)*NHL!X$3:X$1656)</f>
        <v>#VALUE!</v>
      </c>
      <c r="G451" s="21">
        <f>SUMPRODUCT((NHL!C$3:C$1656=A451)*(NHL!G$3:G$1656=B451)*NHL!AC$3:AC$1656)</f>
        <v>83</v>
      </c>
      <c r="H451" s="22" t="e">
        <f t="shared" si="15"/>
        <v>#VALUE!</v>
      </c>
      <c r="K451" s="8"/>
    </row>
    <row r="452" spans="1:11" x14ac:dyDescent="0.2">
      <c r="A452" s="8" t="s">
        <v>276</v>
      </c>
      <c r="B452" s="10" t="s">
        <v>233</v>
      </c>
      <c r="C452" s="21">
        <f>SUMPRODUCT((NHL!C$3:C$1656=A452)*(NHL!G$3:G$1656=B452)*NHL!I$3:I$1656)</f>
        <v>80</v>
      </c>
      <c r="D452" s="21">
        <f>SUMPRODUCT((NHL!C$3:C$1656=A452)*(NHL!G$3:G$1656=B452)*NHL!N$3:N$1656)</f>
        <v>63</v>
      </c>
      <c r="E452" s="22">
        <f t="shared" si="14"/>
        <v>0.39374999999999999</v>
      </c>
      <c r="F452" s="21" t="e">
        <f>SUMPRODUCT((NHL!C$3:C$1656=A452)*(NHL!G$3:G$1656=B452)*NHL!X$3:X$1656)</f>
        <v>#VALUE!</v>
      </c>
      <c r="G452" s="21">
        <f>SUMPRODUCT((NHL!C$3:C$1656=A452)*(NHL!G$3:G$1656=B452)*NHL!AC$3:AC$1656)</f>
        <v>162</v>
      </c>
      <c r="H452" s="22" t="e">
        <f t="shared" si="15"/>
        <v>#VALUE!</v>
      </c>
      <c r="K452" s="8"/>
    </row>
    <row r="453" spans="1:11" x14ac:dyDescent="0.2">
      <c r="A453" s="8" t="s">
        <v>276</v>
      </c>
      <c r="B453" s="10" t="s">
        <v>267</v>
      </c>
      <c r="C453" s="21">
        <f>SUMPRODUCT((NHL!C$3:C$1656=A453)*(NHL!G$3:G$1656=B453)*NHL!I$3:I$1656)</f>
        <v>80</v>
      </c>
      <c r="D453" s="21">
        <f>SUMPRODUCT((NHL!C$3:C$1656=A453)*(NHL!G$3:G$1656=B453)*NHL!N$3:N$1656)</f>
        <v>62</v>
      </c>
      <c r="E453" s="22">
        <f t="shared" si="14"/>
        <v>0.38750000000000001</v>
      </c>
      <c r="F453" s="21" t="e">
        <f>SUMPRODUCT((NHL!C$3:C$1656=A453)*(NHL!G$3:G$1656=B453)*NHL!X$3:X$1656)</f>
        <v>#VALUE!</v>
      </c>
      <c r="G453" s="21">
        <f>SUMPRODUCT((NHL!C$3:C$1656=A453)*(NHL!G$3:G$1656=B453)*NHL!AC$3:AC$1656)</f>
        <v>32</v>
      </c>
      <c r="H453" s="22" t="e">
        <f t="shared" si="15"/>
        <v>#VALUE!</v>
      </c>
      <c r="K453" s="8"/>
    </row>
    <row r="454" spans="1:11" x14ac:dyDescent="0.2">
      <c r="A454" s="8" t="s">
        <v>281</v>
      </c>
      <c r="B454" s="10" t="s">
        <v>241</v>
      </c>
      <c r="C454" s="21">
        <f>SUMPRODUCT((NHL!C$3:C$1656=A454)*(NHL!G$3:G$1656=B454)*NHL!I$3:I$1656)</f>
        <v>80</v>
      </c>
      <c r="D454" s="21">
        <f>SUMPRODUCT((NHL!C$3:C$1656=A454)*(NHL!G$3:G$1656=B454)*NHL!N$3:N$1656)</f>
        <v>87</v>
      </c>
      <c r="E454" s="22">
        <f t="shared" si="14"/>
        <v>0.54374999999999996</v>
      </c>
      <c r="F454" s="21" t="e">
        <f>SUMPRODUCT((NHL!C$3:C$1656=A454)*(NHL!G$3:G$1656=B454)*NHL!X$3:X$1656)</f>
        <v>#VALUE!</v>
      </c>
      <c r="G454" s="21">
        <f>SUMPRODUCT((NHL!C$3:C$1656=A454)*(NHL!G$3:G$1656=B454)*NHL!AC$3:AC$1656)</f>
        <v>80</v>
      </c>
      <c r="H454" s="22" t="e">
        <f t="shared" si="15"/>
        <v>#VALUE!</v>
      </c>
      <c r="K454" s="8"/>
    </row>
    <row r="455" spans="1:11" x14ac:dyDescent="0.2">
      <c r="A455" s="8" t="s">
        <v>281</v>
      </c>
      <c r="B455" s="10" t="s">
        <v>68</v>
      </c>
      <c r="C455" s="21">
        <f>SUMPRODUCT((NHL!C$3:C$1656=A455)*(NHL!G$3:G$1656=B455)*NHL!I$3:I$1656)</f>
        <v>80</v>
      </c>
      <c r="D455" s="21">
        <f>SUMPRODUCT((NHL!C$3:C$1656=A455)*(NHL!G$3:G$1656=B455)*NHL!N$3:N$1656)</f>
        <v>113</v>
      </c>
      <c r="E455" s="22">
        <f t="shared" si="14"/>
        <v>0.70625000000000004</v>
      </c>
      <c r="F455" s="21" t="e">
        <f>SUMPRODUCT((NHL!C$3:C$1656=A455)*(NHL!G$3:G$1656=B455)*NHL!X$3:X$1656)</f>
        <v>#VALUE!</v>
      </c>
      <c r="G455" s="21">
        <f>SUMPRODUCT((NHL!C$3:C$1656=A455)*(NHL!G$3:G$1656=B455)*NHL!AC$3:AC$1656)</f>
        <v>106</v>
      </c>
      <c r="H455" s="22" t="e">
        <f t="shared" si="15"/>
        <v>#VALUE!</v>
      </c>
      <c r="K455" s="8"/>
    </row>
    <row r="456" spans="1:11" x14ac:dyDescent="0.2">
      <c r="A456" s="8" t="s">
        <v>281</v>
      </c>
      <c r="B456" s="10" t="s">
        <v>225</v>
      </c>
      <c r="C456" s="21">
        <f>SUMPRODUCT((NHL!C$3:C$1656=A456)*(NHL!G$3:G$1656=B456)*NHL!I$3:I$1656)</f>
        <v>80</v>
      </c>
      <c r="D456" s="21">
        <f>SUMPRODUCT((NHL!C$3:C$1656=A456)*(NHL!G$3:G$1656=B456)*NHL!N$3:N$1656)</f>
        <v>105</v>
      </c>
      <c r="E456" s="22">
        <f t="shared" si="14"/>
        <v>0.65625</v>
      </c>
      <c r="F456" s="21" t="e">
        <f>SUMPRODUCT((NHL!C$3:C$1656=A456)*(NHL!G$3:G$1656=B456)*NHL!X$3:X$1656)</f>
        <v>#VALUE!</v>
      </c>
      <c r="G456" s="21">
        <f>SUMPRODUCT((NHL!C$3:C$1656=A456)*(NHL!G$3:G$1656=B456)*NHL!AC$3:AC$1656)</f>
        <v>104</v>
      </c>
      <c r="H456" s="22" t="e">
        <f t="shared" si="15"/>
        <v>#VALUE!</v>
      </c>
      <c r="K456" s="8"/>
    </row>
    <row r="457" spans="1:11" x14ac:dyDescent="0.2">
      <c r="A457" s="8" t="s">
        <v>281</v>
      </c>
      <c r="B457" s="10" t="s">
        <v>85</v>
      </c>
      <c r="C457" s="21">
        <f>SUMPRODUCT((NHL!C$3:C$1656=A457)*(NHL!G$3:G$1656=B457)*NHL!I$3:I$1656)</f>
        <v>80</v>
      </c>
      <c r="D457" s="21">
        <f>SUMPRODUCT((NHL!C$3:C$1656=A457)*(NHL!G$3:G$1656=B457)*NHL!N$3:N$1656)</f>
        <v>83</v>
      </c>
      <c r="E457" s="22">
        <f t="shared" si="14"/>
        <v>0.51875000000000004</v>
      </c>
      <c r="F457" s="21" t="e">
        <f>SUMPRODUCT((NHL!C$3:C$1656=A457)*(NHL!G$3:G$1656=B457)*NHL!X$3:X$1656)</f>
        <v>#VALUE!</v>
      </c>
      <c r="G457" s="21">
        <f>SUMPRODUCT((NHL!C$3:C$1656=A457)*(NHL!G$3:G$1656=B457)*NHL!AC$3:AC$1656)</f>
        <v>63</v>
      </c>
      <c r="H457" s="22" t="e">
        <f t="shared" si="15"/>
        <v>#VALUE!</v>
      </c>
      <c r="K457" s="8"/>
    </row>
    <row r="458" spans="1:11" x14ac:dyDescent="0.2">
      <c r="A458" s="8" t="s">
        <v>281</v>
      </c>
      <c r="B458" s="10" t="s">
        <v>204</v>
      </c>
      <c r="C458" s="21">
        <f>SUMPRODUCT((NHL!C$3:C$1656=A458)*(NHL!G$3:G$1656=B458)*NHL!I$3:I$1656)</f>
        <v>80</v>
      </c>
      <c r="D458" s="21">
        <f>SUMPRODUCT((NHL!C$3:C$1656=A458)*(NHL!G$3:G$1656=B458)*NHL!N$3:N$1656)</f>
        <v>57</v>
      </c>
      <c r="E458" s="22">
        <f t="shared" si="14"/>
        <v>0.35625000000000001</v>
      </c>
      <c r="F458" s="21" t="e">
        <f>SUMPRODUCT((NHL!C$3:C$1656=A458)*(NHL!G$3:G$1656=B458)*NHL!X$3:X$1656)</f>
        <v>#VALUE!</v>
      </c>
      <c r="G458" s="21">
        <f>SUMPRODUCT((NHL!C$3:C$1656=A458)*(NHL!G$3:G$1656=B458)*NHL!AC$3:AC$1656)</f>
        <v>63</v>
      </c>
      <c r="H458" s="22" t="e">
        <f t="shared" si="15"/>
        <v>#VALUE!</v>
      </c>
      <c r="K458" s="8"/>
    </row>
    <row r="459" spans="1:11" x14ac:dyDescent="0.2">
      <c r="A459" s="8" t="s">
        <v>281</v>
      </c>
      <c r="B459" s="10" t="s">
        <v>278</v>
      </c>
      <c r="C459" s="21">
        <f>SUMPRODUCT((NHL!C$3:C$1656=A459)*(NHL!G$3:G$1656=B459)*NHL!I$3:I$1656)</f>
        <v>80</v>
      </c>
      <c r="D459" s="21">
        <f>SUMPRODUCT((NHL!C$3:C$1656=A459)*(NHL!G$3:G$1656=B459)*NHL!N$3:N$1656)</f>
        <v>59</v>
      </c>
      <c r="E459" s="22">
        <f t="shared" si="14"/>
        <v>0.36875000000000002</v>
      </c>
      <c r="F459" s="21" t="e">
        <f>SUMPRODUCT((NHL!C$3:C$1656=A459)*(NHL!G$3:G$1656=B459)*NHL!X$3:X$1656)</f>
        <v>#VALUE!</v>
      </c>
      <c r="G459" s="21">
        <f>SUMPRODUCT((NHL!C$3:C$1656=A459)*(NHL!G$3:G$1656=B459)*NHL!AC$3:AC$1656)</f>
        <v>54</v>
      </c>
      <c r="H459" s="22" t="e">
        <f t="shared" si="15"/>
        <v>#VALUE!</v>
      </c>
      <c r="K459" s="8"/>
    </row>
    <row r="460" spans="1:11" x14ac:dyDescent="0.2">
      <c r="A460" s="8" t="s">
        <v>281</v>
      </c>
      <c r="B460" s="10" t="s">
        <v>87</v>
      </c>
      <c r="C460" s="21">
        <f>SUMPRODUCT((NHL!C$3:C$1656=A460)*(NHL!G$3:G$1656=B460)*NHL!I$3:I$1656)</f>
        <v>80</v>
      </c>
      <c r="D460" s="21">
        <f>SUMPRODUCT((NHL!C$3:C$1656=A460)*(NHL!G$3:G$1656=B460)*NHL!N$3:N$1656)</f>
        <v>78</v>
      </c>
      <c r="E460" s="22">
        <f t="shared" si="14"/>
        <v>0.48749999999999999</v>
      </c>
      <c r="F460" s="21" t="e">
        <f>SUMPRODUCT((NHL!C$3:C$1656=A460)*(NHL!G$3:G$1656=B460)*NHL!X$3:X$1656)</f>
        <v>#VALUE!</v>
      </c>
      <c r="G460" s="21">
        <f>SUMPRODUCT((NHL!C$3:C$1656=A460)*(NHL!G$3:G$1656=B460)*NHL!AC$3:AC$1656)</f>
        <v>41</v>
      </c>
      <c r="H460" s="22" t="e">
        <f t="shared" si="15"/>
        <v>#VALUE!</v>
      </c>
      <c r="K460" s="8"/>
    </row>
    <row r="461" spans="1:11" x14ac:dyDescent="0.2">
      <c r="A461" s="8" t="s">
        <v>281</v>
      </c>
      <c r="B461" s="10" t="s">
        <v>199</v>
      </c>
      <c r="C461" s="21">
        <f>SUMPRODUCT((NHL!C$3:C$1656=A461)*(NHL!G$3:G$1656=B461)*NHL!I$3:I$1656)</f>
        <v>80</v>
      </c>
      <c r="D461" s="21">
        <f>SUMPRODUCT((NHL!C$3:C$1656=A461)*(NHL!G$3:G$1656=B461)*NHL!N$3:N$1656)</f>
        <v>77</v>
      </c>
      <c r="E461" s="22">
        <f t="shared" si="14"/>
        <v>0.48125000000000001</v>
      </c>
      <c r="F461" s="21" t="e">
        <f>SUMPRODUCT((NHL!C$3:C$1656=A461)*(NHL!G$3:G$1656=B461)*NHL!X$3:X$1656)</f>
        <v>#VALUE!</v>
      </c>
      <c r="G461" s="21">
        <f>SUMPRODUCT((NHL!C$3:C$1656=A461)*(NHL!G$3:G$1656=B461)*NHL!AC$3:AC$1656)</f>
        <v>83</v>
      </c>
      <c r="H461" s="22" t="e">
        <f t="shared" si="15"/>
        <v>#VALUE!</v>
      </c>
      <c r="K461" s="8"/>
    </row>
    <row r="462" spans="1:11" x14ac:dyDescent="0.2">
      <c r="A462" s="8" t="s">
        <v>281</v>
      </c>
      <c r="B462" s="10" t="s">
        <v>202</v>
      </c>
      <c r="C462" s="21">
        <f>SUMPRODUCT((NHL!C$3:C$1656=A462)*(NHL!G$3:G$1656=B462)*NHL!I$3:I$1656)</f>
        <v>80</v>
      </c>
      <c r="D462" s="21">
        <f>SUMPRODUCT((NHL!C$3:C$1656=A462)*(NHL!G$3:G$1656=B462)*NHL!N$3:N$1656)</f>
        <v>45</v>
      </c>
      <c r="E462" s="22">
        <f t="shared" si="14"/>
        <v>0.28125</v>
      </c>
      <c r="F462" s="21" t="e">
        <f>SUMPRODUCT((NHL!C$3:C$1656=A462)*(NHL!G$3:G$1656=B462)*NHL!X$3:X$1656)</f>
        <v>#VALUE!</v>
      </c>
      <c r="G462" s="21">
        <f>SUMPRODUCT((NHL!C$3:C$1656=A462)*(NHL!G$3:G$1656=B462)*NHL!AC$3:AC$1656)</f>
        <v>192</v>
      </c>
      <c r="H462" s="22" t="e">
        <f t="shared" si="15"/>
        <v>#VALUE!</v>
      </c>
      <c r="K462" s="8"/>
    </row>
    <row r="463" spans="1:11" x14ac:dyDescent="0.2">
      <c r="A463" s="8" t="s">
        <v>281</v>
      </c>
      <c r="B463" s="10" t="s">
        <v>29</v>
      </c>
      <c r="C463" s="21">
        <f>SUMPRODUCT((NHL!C$3:C$1656=A463)*(NHL!G$3:G$1656=B463)*NHL!I$3:I$1656)</f>
        <v>80</v>
      </c>
      <c r="D463" s="21">
        <f>SUMPRODUCT((NHL!C$3:C$1656=A463)*(NHL!G$3:G$1656=B463)*NHL!N$3:N$1656)</f>
        <v>129</v>
      </c>
      <c r="E463" s="22">
        <f t="shared" si="14"/>
        <v>0.80625000000000002</v>
      </c>
      <c r="F463" s="21" t="e">
        <f>SUMPRODUCT((NHL!C$3:C$1656=A463)*(NHL!G$3:G$1656=B463)*NHL!X$3:X$1656)</f>
        <v>#VALUE!</v>
      </c>
      <c r="G463" s="21">
        <f>SUMPRODUCT((NHL!C$3:C$1656=A463)*(NHL!G$3:G$1656=B463)*NHL!AC$3:AC$1656)</f>
        <v>132</v>
      </c>
      <c r="H463" s="22" t="e">
        <f t="shared" si="15"/>
        <v>#VALUE!</v>
      </c>
      <c r="K463" s="8"/>
    </row>
    <row r="464" spans="1:11" x14ac:dyDescent="0.2">
      <c r="A464" s="8" t="s">
        <v>281</v>
      </c>
      <c r="B464" s="10" t="s">
        <v>247</v>
      </c>
      <c r="C464" s="21">
        <f>SUMPRODUCT((NHL!C$3:C$1656=A464)*(NHL!G$3:G$1656=B464)*NHL!I$3:I$1656)</f>
        <v>80</v>
      </c>
      <c r="D464" s="21">
        <f>SUMPRODUCT((NHL!C$3:C$1656=A464)*(NHL!G$3:G$1656=B464)*NHL!N$3:N$1656)</f>
        <v>111</v>
      </c>
      <c r="E464" s="22">
        <f t="shared" si="14"/>
        <v>0.69374999999999998</v>
      </c>
      <c r="F464" s="21" t="e">
        <f>SUMPRODUCT((NHL!C$3:C$1656=A464)*(NHL!G$3:G$1656=B464)*NHL!X$3:X$1656)</f>
        <v>#VALUE!</v>
      </c>
      <c r="G464" s="21">
        <f>SUMPRODUCT((NHL!C$3:C$1656=A464)*(NHL!G$3:G$1656=B464)*NHL!AC$3:AC$1656)</f>
        <v>106</v>
      </c>
      <c r="H464" s="22" t="e">
        <f t="shared" si="15"/>
        <v>#VALUE!</v>
      </c>
      <c r="K464" s="8"/>
    </row>
    <row r="465" spans="1:11" x14ac:dyDescent="0.2">
      <c r="A465" s="8" t="s">
        <v>281</v>
      </c>
      <c r="B465" s="10" t="s">
        <v>92</v>
      </c>
      <c r="C465" s="21">
        <f>SUMPRODUCT((NHL!C$3:C$1656=A465)*(NHL!G$3:G$1656=B465)*NHL!I$3:I$1656)</f>
        <v>80</v>
      </c>
      <c r="D465" s="21">
        <f>SUMPRODUCT((NHL!C$3:C$1656=A465)*(NHL!G$3:G$1656=B465)*NHL!N$3:N$1656)</f>
        <v>73</v>
      </c>
      <c r="E465" s="22">
        <f t="shared" si="14"/>
        <v>0.45624999999999999</v>
      </c>
      <c r="F465" s="21" t="e">
        <f>SUMPRODUCT((NHL!C$3:C$1656=A465)*(NHL!G$3:G$1656=B465)*NHL!X$3:X$1656)</f>
        <v>#VALUE!</v>
      </c>
      <c r="G465" s="21">
        <f>SUMPRODUCT((NHL!C$3:C$1656=A465)*(NHL!G$3:G$1656=B465)*NHL!AC$3:AC$1656)</f>
        <v>72</v>
      </c>
      <c r="H465" s="22" t="e">
        <f t="shared" si="15"/>
        <v>#VALUE!</v>
      </c>
      <c r="K465" s="8"/>
    </row>
    <row r="466" spans="1:11" x14ac:dyDescent="0.2">
      <c r="A466" s="8" t="s">
        <v>281</v>
      </c>
      <c r="B466" s="10" t="s">
        <v>207</v>
      </c>
      <c r="C466" s="21">
        <f>SUMPRODUCT((NHL!C$3:C$1656=A466)*(NHL!G$3:G$1656=B466)*NHL!I$3:I$1656)</f>
        <v>80</v>
      </c>
      <c r="D466" s="21">
        <f>SUMPRODUCT((NHL!C$3:C$1656=A466)*(NHL!G$3:G$1656=B466)*NHL!N$3:N$1656)</f>
        <v>105</v>
      </c>
      <c r="E466" s="22">
        <f t="shared" si="14"/>
        <v>0.65625</v>
      </c>
      <c r="F466" s="21" t="e">
        <f>SUMPRODUCT((NHL!C$3:C$1656=A466)*(NHL!G$3:G$1656=B466)*NHL!X$3:X$1656)</f>
        <v>#VALUE!</v>
      </c>
      <c r="G466" s="21">
        <f>SUMPRODUCT((NHL!C$3:C$1656=A466)*(NHL!G$3:G$1656=B466)*NHL!AC$3:AC$1656)</f>
        <v>112</v>
      </c>
      <c r="H466" s="22" t="e">
        <f t="shared" si="15"/>
        <v>#VALUE!</v>
      </c>
      <c r="K466" s="8"/>
    </row>
    <row r="467" spans="1:11" x14ac:dyDescent="0.2">
      <c r="A467" s="8" t="s">
        <v>281</v>
      </c>
      <c r="B467" s="10" t="s">
        <v>208</v>
      </c>
      <c r="C467" s="21">
        <f>SUMPRODUCT((NHL!C$3:C$1656=A467)*(NHL!G$3:G$1656=B467)*NHL!I$3:I$1656)</f>
        <v>80</v>
      </c>
      <c r="D467" s="21">
        <f>SUMPRODUCT((NHL!C$3:C$1656=A467)*(NHL!G$3:G$1656=B467)*NHL!N$3:N$1656)</f>
        <v>68</v>
      </c>
      <c r="E467" s="22">
        <f t="shared" si="14"/>
        <v>0.42499999999999999</v>
      </c>
      <c r="F467" s="21" t="e">
        <f>SUMPRODUCT((NHL!C$3:C$1656=A467)*(NHL!G$3:G$1656=B467)*NHL!X$3:X$1656)</f>
        <v>#VALUE!</v>
      </c>
      <c r="G467" s="21">
        <f>SUMPRODUCT((NHL!C$3:C$1656=A467)*(NHL!G$3:G$1656=B467)*NHL!AC$3:AC$1656)</f>
        <v>81</v>
      </c>
      <c r="H467" s="22" t="e">
        <f t="shared" si="15"/>
        <v>#VALUE!</v>
      </c>
      <c r="K467" s="8"/>
    </row>
    <row r="468" spans="1:11" x14ac:dyDescent="0.2">
      <c r="A468" s="8" t="s">
        <v>281</v>
      </c>
      <c r="B468" s="10" t="s">
        <v>209</v>
      </c>
      <c r="C468" s="21">
        <f>SUMPRODUCT((NHL!C$3:C$1656=A468)*(NHL!G$3:G$1656=B468)*NHL!I$3:I$1656)</f>
        <v>80</v>
      </c>
      <c r="D468" s="21">
        <f>SUMPRODUCT((NHL!C$3:C$1656=A468)*(NHL!G$3:G$1656=B468)*NHL!N$3:N$1656)</f>
        <v>53</v>
      </c>
      <c r="E468" s="22">
        <f t="shared" si="14"/>
        <v>0.33124999999999999</v>
      </c>
      <c r="F468" s="21" t="e">
        <f>SUMPRODUCT((NHL!C$3:C$1656=A468)*(NHL!G$3:G$1656=B468)*NHL!X$3:X$1656)</f>
        <v>#VALUE!</v>
      </c>
      <c r="G468" s="21">
        <f>SUMPRODUCT((NHL!C$3:C$1656=A468)*(NHL!G$3:G$1656=B468)*NHL!AC$3:AC$1656)</f>
        <v>146</v>
      </c>
      <c r="H468" s="22" t="e">
        <f t="shared" si="15"/>
        <v>#VALUE!</v>
      </c>
      <c r="K468" s="8"/>
    </row>
    <row r="469" spans="1:11" x14ac:dyDescent="0.2">
      <c r="A469" s="8" t="s">
        <v>281</v>
      </c>
      <c r="B469" s="10" t="s">
        <v>41</v>
      </c>
      <c r="C469" s="21">
        <f>SUMPRODUCT((NHL!C$3:C$1656=A469)*(NHL!G$3:G$1656=B469)*NHL!I$3:I$1656)</f>
        <v>80</v>
      </c>
      <c r="D469" s="21">
        <f>SUMPRODUCT((NHL!C$3:C$1656=A469)*(NHL!G$3:G$1656=B469)*NHL!N$3:N$1656)</f>
        <v>92</v>
      </c>
      <c r="E469" s="22">
        <f t="shared" si="14"/>
        <v>0.57499999999999996</v>
      </c>
      <c r="F469" s="21" t="e">
        <f>SUMPRODUCT((NHL!C$3:C$1656=A469)*(NHL!G$3:G$1656=B469)*NHL!X$3:X$1656)</f>
        <v>#VALUE!</v>
      </c>
      <c r="G469" s="21">
        <f>SUMPRODUCT((NHL!C$3:C$1656=A469)*(NHL!G$3:G$1656=B469)*NHL!AC$3:AC$1656)</f>
        <v>81</v>
      </c>
      <c r="H469" s="22" t="e">
        <f t="shared" si="15"/>
        <v>#VALUE!</v>
      </c>
      <c r="K469" s="8"/>
    </row>
    <row r="470" spans="1:11" x14ac:dyDescent="0.2">
      <c r="A470" s="8" t="s">
        <v>281</v>
      </c>
      <c r="B470" s="10" t="s">
        <v>233</v>
      </c>
      <c r="C470" s="21">
        <f>SUMPRODUCT((NHL!C$3:C$1656=A470)*(NHL!G$3:G$1656=B470)*NHL!I$3:I$1656)</f>
        <v>80</v>
      </c>
      <c r="D470" s="21">
        <f>SUMPRODUCT((NHL!C$3:C$1656=A470)*(NHL!G$3:G$1656=B470)*NHL!N$3:N$1656)</f>
        <v>57</v>
      </c>
      <c r="E470" s="22">
        <f t="shared" si="14"/>
        <v>0.35625000000000001</v>
      </c>
      <c r="F470" s="21" t="e">
        <f>SUMPRODUCT((NHL!C$3:C$1656=A470)*(NHL!G$3:G$1656=B470)*NHL!X$3:X$1656)</f>
        <v>#VALUE!</v>
      </c>
      <c r="G470" s="21">
        <f>SUMPRODUCT((NHL!C$3:C$1656=A470)*(NHL!G$3:G$1656=B470)*NHL!AC$3:AC$1656)</f>
        <v>63</v>
      </c>
      <c r="H470" s="22" t="e">
        <f t="shared" si="15"/>
        <v>#VALUE!</v>
      </c>
      <c r="K470" s="8"/>
    </row>
    <row r="471" spans="1:11" x14ac:dyDescent="0.2">
      <c r="A471" s="8" t="s">
        <v>281</v>
      </c>
      <c r="B471" s="10" t="s">
        <v>267</v>
      </c>
      <c r="C471" s="21">
        <f>SUMPRODUCT((NHL!C$3:C$1656=A471)*(NHL!G$3:G$1656=B471)*NHL!I$3:I$1656)</f>
        <v>80</v>
      </c>
      <c r="D471" s="21">
        <f>SUMPRODUCT((NHL!C$3:C$1656=A471)*(NHL!G$3:G$1656=B471)*NHL!N$3:N$1656)</f>
        <v>48</v>
      </c>
      <c r="E471" s="22">
        <f t="shared" si="14"/>
        <v>0.3</v>
      </c>
      <c r="F471" s="21" t="e">
        <f>SUMPRODUCT((NHL!C$3:C$1656=A471)*(NHL!G$3:G$1656=B471)*NHL!X$3:X$1656)</f>
        <v>#VALUE!</v>
      </c>
      <c r="G471" s="21">
        <f>SUMPRODUCT((NHL!C$3:C$1656=A471)*(NHL!G$3:G$1656=B471)*NHL!AC$3:AC$1656)</f>
        <v>62</v>
      </c>
      <c r="H471" s="22" t="e">
        <f t="shared" si="15"/>
        <v>#VALUE!</v>
      </c>
      <c r="K471" s="8"/>
    </row>
    <row r="472" spans="1:11" x14ac:dyDescent="0.2">
      <c r="A472" s="8" t="s">
        <v>289</v>
      </c>
      <c r="B472" s="10" t="s">
        <v>241</v>
      </c>
      <c r="C472" s="21">
        <f>SUMPRODUCT((NHL!C$3:C$1656=A472)*(NHL!G$3:G$1656=B472)*NHL!I$3:I$1656)</f>
        <v>80</v>
      </c>
      <c r="D472" s="21">
        <f>SUMPRODUCT((NHL!C$3:C$1656=A472)*(NHL!G$3:G$1656=B472)*NHL!N$3:N$1656)</f>
        <v>90</v>
      </c>
      <c r="E472" s="22">
        <f t="shared" si="14"/>
        <v>0.5625</v>
      </c>
      <c r="F472" s="21" t="e">
        <f>SUMPRODUCT((NHL!C$3:C$1656=A472)*(NHL!G$3:G$1656=B472)*NHL!X$3:X$1656)</f>
        <v>#VALUE!</v>
      </c>
      <c r="G472" s="21">
        <f>SUMPRODUCT((NHL!C$3:C$1656=A472)*(NHL!G$3:G$1656=B472)*NHL!AC$3:AC$1656)</f>
        <v>87</v>
      </c>
      <c r="H472" s="22" t="e">
        <f t="shared" si="15"/>
        <v>#VALUE!</v>
      </c>
      <c r="K472" s="8"/>
    </row>
    <row r="473" spans="1:11" x14ac:dyDescent="0.2">
      <c r="A473" s="8" t="s">
        <v>289</v>
      </c>
      <c r="B473" s="10" t="s">
        <v>68</v>
      </c>
      <c r="C473" s="21">
        <f>SUMPRODUCT((NHL!C$3:C$1656=A473)*(NHL!G$3:G$1656=B473)*NHL!I$3:I$1656)</f>
        <v>80</v>
      </c>
      <c r="D473" s="21">
        <f>SUMPRODUCT((NHL!C$3:C$1656=A473)*(NHL!G$3:G$1656=B473)*NHL!N$3:N$1656)</f>
        <v>100</v>
      </c>
      <c r="E473" s="22">
        <f t="shared" si="14"/>
        <v>0.625</v>
      </c>
      <c r="F473" s="21" t="e">
        <f>SUMPRODUCT((NHL!C$3:C$1656=A473)*(NHL!G$3:G$1656=B473)*NHL!X$3:X$1656)</f>
        <v>#VALUE!</v>
      </c>
      <c r="G473" s="21">
        <f>SUMPRODUCT((NHL!C$3:C$1656=A473)*(NHL!G$3:G$1656=B473)*NHL!AC$3:AC$1656)</f>
        <v>113</v>
      </c>
      <c r="H473" s="22" t="e">
        <f t="shared" si="15"/>
        <v>#VALUE!</v>
      </c>
      <c r="K473" s="8"/>
    </row>
    <row r="474" spans="1:11" x14ac:dyDescent="0.2">
      <c r="A474" s="8" t="s">
        <v>289</v>
      </c>
      <c r="B474" s="10" t="s">
        <v>225</v>
      </c>
      <c r="C474" s="21">
        <f>SUMPRODUCT((NHL!C$3:C$1656=A474)*(NHL!G$3:G$1656=B474)*NHL!I$3:I$1656)</f>
        <v>80</v>
      </c>
      <c r="D474" s="21">
        <f>SUMPRODUCT((NHL!C$3:C$1656=A474)*(NHL!G$3:G$1656=B474)*NHL!N$3:N$1656)</f>
        <v>88</v>
      </c>
      <c r="E474" s="22">
        <f t="shared" si="14"/>
        <v>0.55000000000000004</v>
      </c>
      <c r="F474" s="21" t="e">
        <f>SUMPRODUCT((NHL!C$3:C$1656=A474)*(NHL!G$3:G$1656=B474)*NHL!X$3:X$1656)</f>
        <v>#VALUE!</v>
      </c>
      <c r="G474" s="21">
        <f>SUMPRODUCT((NHL!C$3:C$1656=A474)*(NHL!G$3:G$1656=B474)*NHL!AC$3:AC$1656)</f>
        <v>210</v>
      </c>
      <c r="H474" s="22" t="e">
        <f t="shared" si="15"/>
        <v>#VALUE!</v>
      </c>
      <c r="K474" s="8"/>
    </row>
    <row r="475" spans="1:11" x14ac:dyDescent="0.2">
      <c r="A475" s="8" t="s">
        <v>289</v>
      </c>
      <c r="B475" s="10" t="s">
        <v>85</v>
      </c>
      <c r="C475" s="21">
        <f>SUMPRODUCT((NHL!C$3:C$1656=A475)*(NHL!G$3:G$1656=B475)*NHL!I$3:I$1656)</f>
        <v>80</v>
      </c>
      <c r="D475" s="21">
        <f>SUMPRODUCT((NHL!C$3:C$1656=A475)*(NHL!G$3:G$1656=B475)*NHL!N$3:N$1656)</f>
        <v>73</v>
      </c>
      <c r="E475" s="22">
        <f t="shared" si="14"/>
        <v>0.45624999999999999</v>
      </c>
      <c r="F475" s="21" t="e">
        <f>SUMPRODUCT((NHL!C$3:C$1656=A475)*(NHL!G$3:G$1656=B475)*NHL!X$3:X$1656)</f>
        <v>#VALUE!</v>
      </c>
      <c r="G475" s="21">
        <f>SUMPRODUCT((NHL!C$3:C$1656=A475)*(NHL!G$3:G$1656=B475)*NHL!AC$3:AC$1656)</f>
        <v>83</v>
      </c>
      <c r="H475" s="22" t="e">
        <f t="shared" si="15"/>
        <v>#VALUE!</v>
      </c>
      <c r="K475" s="8"/>
    </row>
    <row r="476" spans="1:11" x14ac:dyDescent="0.2">
      <c r="A476" s="8" t="s">
        <v>289</v>
      </c>
      <c r="B476" s="10" t="s">
        <v>278</v>
      </c>
      <c r="C476" s="21">
        <f>SUMPRODUCT((NHL!C$3:C$1656=A476)*(NHL!G$3:G$1656=B476)*NHL!I$3:I$1656)</f>
        <v>80</v>
      </c>
      <c r="D476" s="21">
        <f>SUMPRODUCT((NHL!C$3:C$1656=A476)*(NHL!G$3:G$1656=B476)*NHL!N$3:N$1656)</f>
        <v>42</v>
      </c>
      <c r="E476" s="22">
        <f t="shared" si="14"/>
        <v>0.26250000000000001</v>
      </c>
      <c r="F476" s="21" t="e">
        <f>SUMPRODUCT((NHL!C$3:C$1656=A476)*(NHL!G$3:G$1656=B476)*NHL!X$3:X$1656)</f>
        <v>#VALUE!</v>
      </c>
      <c r="G476" s="21">
        <f>SUMPRODUCT((NHL!C$3:C$1656=A476)*(NHL!G$3:G$1656=B476)*NHL!AC$3:AC$1656)</f>
        <v>118</v>
      </c>
      <c r="H476" s="22" t="e">
        <f t="shared" si="15"/>
        <v>#VALUE!</v>
      </c>
      <c r="K476" s="8"/>
    </row>
    <row r="477" spans="1:11" x14ac:dyDescent="0.2">
      <c r="A477" s="8" t="s">
        <v>289</v>
      </c>
      <c r="B477" s="10" t="s">
        <v>87</v>
      </c>
      <c r="C477" s="21">
        <f>SUMPRODUCT((NHL!C$3:C$1656=A477)*(NHL!G$3:G$1656=B477)*NHL!I$3:I$1656)</f>
        <v>80</v>
      </c>
      <c r="D477" s="21">
        <f>SUMPRODUCT((NHL!C$3:C$1656=A477)*(NHL!G$3:G$1656=B477)*NHL!N$3:N$1656)</f>
        <v>62</v>
      </c>
      <c r="E477" s="22">
        <f t="shared" si="14"/>
        <v>0.38750000000000001</v>
      </c>
      <c r="F477" s="21" t="e">
        <f>SUMPRODUCT((NHL!C$3:C$1656=A477)*(NHL!G$3:G$1656=B477)*NHL!X$3:X$1656)</f>
        <v>#VALUE!</v>
      </c>
      <c r="G477" s="21">
        <f>SUMPRODUCT((NHL!C$3:C$1656=A477)*(NHL!G$3:G$1656=B477)*NHL!AC$3:AC$1656)</f>
        <v>78</v>
      </c>
      <c r="H477" s="22" t="e">
        <f t="shared" si="15"/>
        <v>#VALUE!</v>
      </c>
      <c r="K477" s="8"/>
    </row>
    <row r="478" spans="1:11" x14ac:dyDescent="0.2">
      <c r="A478" s="8" t="s">
        <v>289</v>
      </c>
      <c r="B478" s="10" t="s">
        <v>199</v>
      </c>
      <c r="C478" s="21">
        <f>SUMPRODUCT((NHL!C$3:C$1656=A478)*(NHL!G$3:G$1656=B478)*NHL!I$3:I$1656)</f>
        <v>80</v>
      </c>
      <c r="D478" s="21">
        <f>SUMPRODUCT((NHL!C$3:C$1656=A478)*(NHL!G$3:G$1656=B478)*NHL!N$3:N$1656)</f>
        <v>80</v>
      </c>
      <c r="E478" s="22">
        <f t="shared" si="14"/>
        <v>0.5</v>
      </c>
      <c r="F478" s="21" t="e">
        <f>SUMPRODUCT((NHL!C$3:C$1656=A478)*(NHL!G$3:G$1656=B478)*NHL!X$3:X$1656)</f>
        <v>#VALUE!</v>
      </c>
      <c r="G478" s="21">
        <f>SUMPRODUCT((NHL!C$3:C$1656=A478)*(NHL!G$3:G$1656=B478)*NHL!AC$3:AC$1656)</f>
        <v>77</v>
      </c>
      <c r="H478" s="22" t="e">
        <f t="shared" si="15"/>
        <v>#VALUE!</v>
      </c>
      <c r="K478" s="8"/>
    </row>
    <row r="479" spans="1:11" x14ac:dyDescent="0.2">
      <c r="A479" s="8" t="s">
        <v>289</v>
      </c>
      <c r="B479" s="10" t="s">
        <v>202</v>
      </c>
      <c r="C479" s="21">
        <f>SUMPRODUCT((NHL!C$3:C$1656=A479)*(NHL!G$3:G$1656=B479)*NHL!I$3:I$1656)</f>
        <v>80</v>
      </c>
      <c r="D479" s="21">
        <f>SUMPRODUCT((NHL!C$3:C$1656=A479)*(NHL!G$3:G$1656=B479)*NHL!N$3:N$1656)</f>
        <v>68</v>
      </c>
      <c r="E479" s="22">
        <f t="shared" si="14"/>
        <v>0.42499999999999999</v>
      </c>
      <c r="F479" s="21" t="e">
        <f>SUMPRODUCT((NHL!C$3:C$1656=A479)*(NHL!G$3:G$1656=B479)*NHL!X$3:X$1656)</f>
        <v>#VALUE!</v>
      </c>
      <c r="G479" s="21">
        <f>SUMPRODUCT((NHL!C$3:C$1656=A479)*(NHL!G$3:G$1656=B479)*NHL!AC$3:AC$1656)</f>
        <v>90</v>
      </c>
      <c r="H479" s="22" t="e">
        <f t="shared" si="15"/>
        <v>#VALUE!</v>
      </c>
      <c r="K479" s="8"/>
    </row>
    <row r="480" spans="1:11" x14ac:dyDescent="0.2">
      <c r="A480" s="8" t="s">
        <v>289</v>
      </c>
      <c r="B480" s="10" t="s">
        <v>29</v>
      </c>
      <c r="C480" s="21">
        <f>SUMPRODUCT((NHL!C$3:C$1656=A480)*(NHL!G$3:G$1656=B480)*NHL!I$3:I$1656)</f>
        <v>80</v>
      </c>
      <c r="D480" s="21">
        <f>SUMPRODUCT((NHL!C$3:C$1656=A480)*(NHL!G$3:G$1656=B480)*NHL!N$3:N$1656)</f>
        <v>115</v>
      </c>
      <c r="E480" s="22">
        <f t="shared" si="14"/>
        <v>0.71875</v>
      </c>
      <c r="F480" s="21" t="e">
        <f>SUMPRODUCT((NHL!C$3:C$1656=A480)*(NHL!G$3:G$1656=B480)*NHL!X$3:X$1656)</f>
        <v>#VALUE!</v>
      </c>
      <c r="G480" s="21">
        <f>SUMPRODUCT((NHL!C$3:C$1656=A480)*(NHL!G$3:G$1656=B480)*NHL!AC$3:AC$1656)</f>
        <v>129</v>
      </c>
      <c r="H480" s="22" t="e">
        <f t="shared" si="15"/>
        <v>#VALUE!</v>
      </c>
      <c r="K480" s="8"/>
    </row>
    <row r="481" spans="1:11" x14ac:dyDescent="0.2">
      <c r="A481" s="8" t="s">
        <v>289</v>
      </c>
      <c r="B481" s="10" t="s">
        <v>247</v>
      </c>
      <c r="C481" s="21">
        <f>SUMPRODUCT((NHL!C$3:C$1656=A481)*(NHL!G$3:G$1656=B481)*NHL!I$3:I$1656)</f>
        <v>80</v>
      </c>
      <c r="D481" s="21">
        <f>SUMPRODUCT((NHL!C$3:C$1656=A481)*(NHL!G$3:G$1656=B481)*NHL!N$3:N$1656)</f>
        <v>116</v>
      </c>
      <c r="E481" s="22">
        <f t="shared" si="14"/>
        <v>0.72499999999999998</v>
      </c>
      <c r="F481" s="21" t="e">
        <f>SUMPRODUCT((NHL!C$3:C$1656=A481)*(NHL!G$3:G$1656=B481)*NHL!X$3:X$1656)</f>
        <v>#VALUE!</v>
      </c>
      <c r="G481" s="21">
        <f>SUMPRODUCT((NHL!C$3:C$1656=A481)*(NHL!G$3:G$1656=B481)*NHL!AC$3:AC$1656)</f>
        <v>111</v>
      </c>
      <c r="H481" s="22" t="e">
        <f t="shared" si="15"/>
        <v>#VALUE!</v>
      </c>
      <c r="K481" s="8"/>
    </row>
    <row r="482" spans="1:11" x14ac:dyDescent="0.2">
      <c r="A482" s="8" t="s">
        <v>289</v>
      </c>
      <c r="B482" s="10" t="s">
        <v>92</v>
      </c>
      <c r="C482" s="21">
        <f>SUMPRODUCT((NHL!C$3:C$1656=A482)*(NHL!G$3:G$1656=B482)*NHL!I$3:I$1656)</f>
        <v>80</v>
      </c>
      <c r="D482" s="21">
        <f>SUMPRODUCT((NHL!C$3:C$1656=A482)*(NHL!G$3:G$1656=B482)*NHL!N$3:N$1656)</f>
        <v>91</v>
      </c>
      <c r="E482" s="22">
        <f t="shared" si="14"/>
        <v>0.56874999999999998</v>
      </c>
      <c r="F482" s="21" t="e">
        <f>SUMPRODUCT((NHL!C$3:C$1656=A482)*(NHL!G$3:G$1656=B482)*NHL!X$3:X$1656)</f>
        <v>#VALUE!</v>
      </c>
      <c r="G482" s="21">
        <f>SUMPRODUCT((NHL!C$3:C$1656=A482)*(NHL!G$3:G$1656=B482)*NHL!AC$3:AC$1656)</f>
        <v>73</v>
      </c>
      <c r="H482" s="22" t="e">
        <f t="shared" si="15"/>
        <v>#VALUE!</v>
      </c>
      <c r="K482" s="8"/>
    </row>
    <row r="483" spans="1:11" x14ac:dyDescent="0.2">
      <c r="A483" s="8" t="s">
        <v>289</v>
      </c>
      <c r="B483" s="10" t="s">
        <v>207</v>
      </c>
      <c r="C483" s="21">
        <f>SUMPRODUCT((NHL!C$3:C$1656=A483)*(NHL!G$3:G$1656=B483)*NHL!I$3:I$1656)</f>
        <v>80</v>
      </c>
      <c r="D483" s="21">
        <f>SUMPRODUCT((NHL!C$3:C$1656=A483)*(NHL!G$3:G$1656=B483)*NHL!N$3:N$1656)</f>
        <v>95</v>
      </c>
      <c r="E483" s="22">
        <f t="shared" si="14"/>
        <v>0.59375</v>
      </c>
      <c r="F483" s="21" t="e">
        <f>SUMPRODUCT((NHL!C$3:C$1656=A483)*(NHL!G$3:G$1656=B483)*NHL!X$3:X$1656)</f>
        <v>#VALUE!</v>
      </c>
      <c r="G483" s="21">
        <f>SUMPRODUCT((NHL!C$3:C$1656=A483)*(NHL!G$3:G$1656=B483)*NHL!AC$3:AC$1656)</f>
        <v>210</v>
      </c>
      <c r="H483" s="22" t="e">
        <f t="shared" si="15"/>
        <v>#VALUE!</v>
      </c>
      <c r="K483" s="8"/>
    </row>
    <row r="484" spans="1:11" x14ac:dyDescent="0.2">
      <c r="A484" s="8" t="s">
        <v>289</v>
      </c>
      <c r="B484" s="10" t="s">
        <v>208</v>
      </c>
      <c r="C484" s="21">
        <f>SUMPRODUCT((NHL!C$3:C$1656=A484)*(NHL!G$3:G$1656=B484)*NHL!I$3:I$1656)</f>
        <v>80</v>
      </c>
      <c r="D484" s="21">
        <f>SUMPRODUCT((NHL!C$3:C$1656=A484)*(NHL!G$3:G$1656=B484)*NHL!N$3:N$1656)</f>
        <v>85</v>
      </c>
      <c r="E484" s="22">
        <f t="shared" si="14"/>
        <v>0.53125</v>
      </c>
      <c r="F484" s="21" t="e">
        <f>SUMPRODUCT((NHL!C$3:C$1656=A484)*(NHL!G$3:G$1656=B484)*NHL!X$3:X$1656)</f>
        <v>#VALUE!</v>
      </c>
      <c r="G484" s="21">
        <f>SUMPRODUCT((NHL!C$3:C$1656=A484)*(NHL!G$3:G$1656=B484)*NHL!AC$3:AC$1656)</f>
        <v>68</v>
      </c>
      <c r="H484" s="22" t="e">
        <f t="shared" si="15"/>
        <v>#VALUE!</v>
      </c>
      <c r="K484" s="8"/>
    </row>
    <row r="485" spans="1:11" x14ac:dyDescent="0.2">
      <c r="A485" s="8" t="s">
        <v>289</v>
      </c>
      <c r="B485" s="10" t="s">
        <v>209</v>
      </c>
      <c r="C485" s="21">
        <f>SUMPRODUCT((NHL!C$3:C$1656=A485)*(NHL!G$3:G$1656=B485)*NHL!I$3:I$1656)</f>
        <v>80</v>
      </c>
      <c r="D485" s="21">
        <f>SUMPRODUCT((NHL!C$3:C$1656=A485)*(NHL!G$3:G$1656=B485)*NHL!N$3:N$1656)</f>
        <v>48</v>
      </c>
      <c r="E485" s="22">
        <f t="shared" si="14"/>
        <v>0.3</v>
      </c>
      <c r="F485" s="21" t="e">
        <f>SUMPRODUCT((NHL!C$3:C$1656=A485)*(NHL!G$3:G$1656=B485)*NHL!X$3:X$1656)</f>
        <v>#VALUE!</v>
      </c>
      <c r="G485" s="21">
        <f>SUMPRODUCT((NHL!C$3:C$1656=A485)*(NHL!G$3:G$1656=B485)*NHL!AC$3:AC$1656)</f>
        <v>53</v>
      </c>
      <c r="H485" s="22" t="e">
        <f t="shared" si="15"/>
        <v>#VALUE!</v>
      </c>
      <c r="K485" s="8"/>
    </row>
    <row r="486" spans="1:11" x14ac:dyDescent="0.2">
      <c r="A486" s="8" t="s">
        <v>289</v>
      </c>
      <c r="B486" s="10" t="s">
        <v>41</v>
      </c>
      <c r="C486" s="21">
        <f>SUMPRODUCT((NHL!C$3:C$1656=A486)*(NHL!G$3:G$1656=B486)*NHL!I$3:I$1656)</f>
        <v>80</v>
      </c>
      <c r="D486" s="21">
        <f>SUMPRODUCT((NHL!C$3:C$1656=A486)*(NHL!G$3:G$1656=B486)*NHL!N$3:N$1656)</f>
        <v>81</v>
      </c>
      <c r="E486" s="22">
        <f t="shared" si="14"/>
        <v>0.50624999999999998</v>
      </c>
      <c r="F486" s="21" t="e">
        <f>SUMPRODUCT((NHL!C$3:C$1656=A486)*(NHL!G$3:G$1656=B486)*NHL!X$3:X$1656)</f>
        <v>#VALUE!</v>
      </c>
      <c r="G486" s="21">
        <f>SUMPRODUCT((NHL!C$3:C$1656=A486)*(NHL!G$3:G$1656=B486)*NHL!AC$3:AC$1656)</f>
        <v>92</v>
      </c>
      <c r="H486" s="22" t="e">
        <f t="shared" si="15"/>
        <v>#VALUE!</v>
      </c>
      <c r="K486" s="8"/>
    </row>
    <row r="487" spans="1:11" x14ac:dyDescent="0.2">
      <c r="A487" s="8" t="s">
        <v>289</v>
      </c>
      <c r="B487" s="10" t="s">
        <v>233</v>
      </c>
      <c r="C487" s="21">
        <f>SUMPRODUCT((NHL!C$3:C$1656=A487)*(NHL!G$3:G$1656=B487)*NHL!I$3:I$1656)</f>
        <v>80</v>
      </c>
      <c r="D487" s="21">
        <f>SUMPRODUCT((NHL!C$3:C$1656=A487)*(NHL!G$3:G$1656=B487)*NHL!N$3:N$1656)</f>
        <v>63</v>
      </c>
      <c r="E487" s="22">
        <f t="shared" si="14"/>
        <v>0.39374999999999999</v>
      </c>
      <c r="F487" s="21" t="e">
        <f>SUMPRODUCT((NHL!C$3:C$1656=A487)*(NHL!G$3:G$1656=B487)*NHL!X$3:X$1656)</f>
        <v>#VALUE!</v>
      </c>
      <c r="G487" s="21">
        <f>SUMPRODUCT((NHL!C$3:C$1656=A487)*(NHL!G$3:G$1656=B487)*NHL!AC$3:AC$1656)</f>
        <v>57</v>
      </c>
      <c r="H487" s="22" t="e">
        <f t="shared" si="15"/>
        <v>#VALUE!</v>
      </c>
      <c r="K487" s="8"/>
    </row>
    <row r="488" spans="1:11" x14ac:dyDescent="0.2">
      <c r="A488" s="8" t="s">
        <v>289</v>
      </c>
      <c r="B488" s="10" t="s">
        <v>267</v>
      </c>
      <c r="C488" s="21">
        <f>SUMPRODUCT((NHL!C$3:C$1656=A488)*(NHL!G$3:G$1656=B488)*NHL!I$3:I$1656)</f>
        <v>80</v>
      </c>
      <c r="D488" s="21">
        <f>SUMPRODUCT((NHL!C$3:C$1656=A488)*(NHL!G$3:G$1656=B488)*NHL!N$3:N$1656)</f>
        <v>63</v>
      </c>
      <c r="E488" s="22">
        <f t="shared" si="14"/>
        <v>0.39374999999999999</v>
      </c>
      <c r="F488" s="21" t="e">
        <f>SUMPRODUCT((NHL!C$3:C$1656=A488)*(NHL!G$3:G$1656=B488)*NHL!X$3:X$1656)</f>
        <v>#VALUE!</v>
      </c>
      <c r="G488" s="21">
        <f>SUMPRODUCT((NHL!C$3:C$1656=A488)*(NHL!G$3:G$1656=B488)*NHL!AC$3:AC$1656)</f>
        <v>48</v>
      </c>
      <c r="H488" s="22" t="e">
        <f t="shared" si="15"/>
        <v>#VALUE!</v>
      </c>
      <c r="K488" s="8"/>
    </row>
    <row r="489" spans="1:11" x14ac:dyDescent="0.2">
      <c r="A489" s="8" t="s">
        <v>299</v>
      </c>
      <c r="B489" s="10" t="s">
        <v>241</v>
      </c>
      <c r="C489" s="21">
        <f>SUMPRODUCT((NHL!C$3:C$1656=A489)*(NHL!G$3:G$1656=B489)*NHL!I$3:I$1656)</f>
        <v>80</v>
      </c>
      <c r="D489" s="21">
        <f>SUMPRODUCT((NHL!C$3:C$1656=A489)*(NHL!G$3:G$1656=B489)*NHL!N$3:N$1656)</f>
        <v>83</v>
      </c>
      <c r="E489" s="22">
        <f t="shared" si="14"/>
        <v>0.51875000000000004</v>
      </c>
      <c r="F489" s="21" t="e">
        <f>SUMPRODUCT((NHL!C$3:C$1656=A489)*(NHL!G$3:G$1656=B489)*NHL!X$3:X$1656)</f>
        <v>#VALUE!</v>
      </c>
      <c r="G489" s="21">
        <f>SUMPRODUCT((NHL!C$3:C$1656=A489)*(NHL!G$3:G$1656=B489)*NHL!AC$3:AC$1656)</f>
        <v>90</v>
      </c>
      <c r="H489" s="22" t="e">
        <f t="shared" si="15"/>
        <v>#VALUE!</v>
      </c>
      <c r="K489" s="8"/>
    </row>
    <row r="490" spans="1:11" x14ac:dyDescent="0.2">
      <c r="A490" s="8" t="s">
        <v>299</v>
      </c>
      <c r="B490" s="10" t="s">
        <v>68</v>
      </c>
      <c r="C490" s="21">
        <f>SUMPRODUCT((NHL!C$3:C$1656=A490)*(NHL!G$3:G$1656=B490)*NHL!I$3:I$1656)</f>
        <v>80</v>
      </c>
      <c r="D490" s="21">
        <f>SUMPRODUCT((NHL!C$3:C$1656=A490)*(NHL!G$3:G$1656=B490)*NHL!N$3:N$1656)</f>
        <v>105</v>
      </c>
      <c r="E490" s="22">
        <f t="shared" si="14"/>
        <v>0.65625</v>
      </c>
      <c r="F490" s="21" t="e">
        <f>SUMPRODUCT((NHL!C$3:C$1656=A490)*(NHL!G$3:G$1656=B490)*NHL!X$3:X$1656)</f>
        <v>#VALUE!</v>
      </c>
      <c r="G490" s="21">
        <f>SUMPRODUCT((NHL!C$3:C$1656=A490)*(NHL!G$3:G$1656=B490)*NHL!AC$3:AC$1656)</f>
        <v>200</v>
      </c>
      <c r="H490" s="22" t="e">
        <f t="shared" si="15"/>
        <v>#VALUE!</v>
      </c>
      <c r="K490" s="8"/>
    </row>
    <row r="491" spans="1:11" x14ac:dyDescent="0.2">
      <c r="A491" s="8" t="s">
        <v>299</v>
      </c>
      <c r="B491" s="10" t="s">
        <v>225</v>
      </c>
      <c r="C491" s="21">
        <f>SUMPRODUCT((NHL!C$3:C$1656=A491)*(NHL!G$3:G$1656=B491)*NHL!I$3:I$1656)</f>
        <v>80</v>
      </c>
      <c r="D491" s="21">
        <f>SUMPRODUCT((NHL!C$3:C$1656=A491)*(NHL!G$3:G$1656=B491)*NHL!N$3:N$1656)</f>
        <v>110</v>
      </c>
      <c r="E491" s="22">
        <f t="shared" si="14"/>
        <v>0.6875</v>
      </c>
      <c r="F491" s="21" t="e">
        <f>SUMPRODUCT((NHL!C$3:C$1656=A491)*(NHL!G$3:G$1656=B491)*NHL!X$3:X$1656)</f>
        <v>#VALUE!</v>
      </c>
      <c r="G491" s="21">
        <f>SUMPRODUCT((NHL!C$3:C$1656=A491)*(NHL!G$3:G$1656=B491)*NHL!AC$3:AC$1656)</f>
        <v>88</v>
      </c>
      <c r="H491" s="22" t="e">
        <f t="shared" si="15"/>
        <v>#VALUE!</v>
      </c>
      <c r="K491" s="8"/>
    </row>
    <row r="492" spans="1:11" x14ac:dyDescent="0.2">
      <c r="A492" s="8" t="s">
        <v>299</v>
      </c>
      <c r="B492" s="10" t="s">
        <v>85</v>
      </c>
      <c r="C492" s="21">
        <f>SUMPRODUCT((NHL!C$3:C$1656=A492)*(NHL!G$3:G$1656=B492)*NHL!I$3:I$1656)</f>
        <v>80</v>
      </c>
      <c r="D492" s="21">
        <f>SUMPRODUCT((NHL!C$3:C$1656=A492)*(NHL!G$3:G$1656=B492)*NHL!N$3:N$1656)</f>
        <v>87</v>
      </c>
      <c r="E492" s="22">
        <f t="shared" si="14"/>
        <v>0.54374999999999996</v>
      </c>
      <c r="F492" s="21" t="e">
        <f>SUMPRODUCT((NHL!C$3:C$1656=A492)*(NHL!G$3:G$1656=B492)*NHL!X$3:X$1656)</f>
        <v>#VALUE!</v>
      </c>
      <c r="G492" s="21">
        <f>SUMPRODUCT((NHL!C$3:C$1656=A492)*(NHL!G$3:G$1656=B492)*NHL!AC$3:AC$1656)</f>
        <v>73</v>
      </c>
      <c r="H492" s="22" t="e">
        <f t="shared" si="15"/>
        <v>#VALUE!</v>
      </c>
      <c r="K492" s="8"/>
    </row>
    <row r="493" spans="1:11" x14ac:dyDescent="0.2">
      <c r="A493" s="8" t="s">
        <v>299</v>
      </c>
      <c r="B493" s="10" t="s">
        <v>278</v>
      </c>
      <c r="C493" s="21">
        <f>SUMPRODUCT((NHL!C$3:C$1656=A493)*(NHL!G$3:G$1656=B493)*NHL!I$3:I$1656)</f>
        <v>80</v>
      </c>
      <c r="D493" s="21">
        <f>SUMPRODUCT((NHL!C$3:C$1656=A493)*(NHL!G$3:G$1656=B493)*NHL!N$3:N$1656)</f>
        <v>51</v>
      </c>
      <c r="E493" s="22">
        <f t="shared" si="14"/>
        <v>0.31874999999999998</v>
      </c>
      <c r="F493" s="21" t="e">
        <f>SUMPRODUCT((NHL!C$3:C$1656=A493)*(NHL!G$3:G$1656=B493)*NHL!X$3:X$1656)</f>
        <v>#VALUE!</v>
      </c>
      <c r="G493" s="21">
        <f>SUMPRODUCT((NHL!C$3:C$1656=A493)*(NHL!G$3:G$1656=B493)*NHL!AC$3:AC$1656)</f>
        <v>42</v>
      </c>
      <c r="H493" s="22" t="e">
        <f t="shared" si="15"/>
        <v>#VALUE!</v>
      </c>
      <c r="K493" s="8"/>
    </row>
    <row r="494" spans="1:11" x14ac:dyDescent="0.2">
      <c r="A494" s="8" t="s">
        <v>299</v>
      </c>
      <c r="B494" s="10" t="s">
        <v>87</v>
      </c>
      <c r="C494" s="21">
        <f>SUMPRODUCT((NHL!C$3:C$1656=A494)*(NHL!G$3:G$1656=B494)*NHL!I$3:I$1656)</f>
        <v>80</v>
      </c>
      <c r="D494" s="21">
        <f>SUMPRODUCT((NHL!C$3:C$1656=A494)*(NHL!G$3:G$1656=B494)*NHL!N$3:N$1656)</f>
        <v>63</v>
      </c>
      <c r="E494" s="22">
        <f t="shared" si="14"/>
        <v>0.39374999999999999</v>
      </c>
      <c r="F494" s="21" t="e">
        <f>SUMPRODUCT((NHL!C$3:C$1656=A494)*(NHL!G$3:G$1656=B494)*NHL!X$3:X$1656)</f>
        <v>#VALUE!</v>
      </c>
      <c r="G494" s="21">
        <f>SUMPRODUCT((NHL!C$3:C$1656=A494)*(NHL!G$3:G$1656=B494)*NHL!AC$3:AC$1656)</f>
        <v>124</v>
      </c>
      <c r="H494" s="22" t="e">
        <f t="shared" si="15"/>
        <v>#VALUE!</v>
      </c>
      <c r="K494" s="8"/>
    </row>
    <row r="495" spans="1:11" x14ac:dyDescent="0.2">
      <c r="A495" s="8" t="s">
        <v>299</v>
      </c>
      <c r="B495" s="10" t="s">
        <v>199</v>
      </c>
      <c r="C495" s="21">
        <f>SUMPRODUCT((NHL!C$3:C$1656=A495)*(NHL!G$3:G$1656=B495)*NHL!I$3:I$1656)</f>
        <v>80</v>
      </c>
      <c r="D495" s="21">
        <f>SUMPRODUCT((NHL!C$3:C$1656=A495)*(NHL!G$3:G$1656=B495)*NHL!N$3:N$1656)</f>
        <v>74</v>
      </c>
      <c r="E495" s="22">
        <f t="shared" si="14"/>
        <v>0.46250000000000002</v>
      </c>
      <c r="F495" s="21" t="e">
        <f>SUMPRODUCT((NHL!C$3:C$1656=A495)*(NHL!G$3:G$1656=B495)*NHL!X$3:X$1656)</f>
        <v>#VALUE!</v>
      </c>
      <c r="G495" s="21">
        <f>SUMPRODUCT((NHL!C$3:C$1656=A495)*(NHL!G$3:G$1656=B495)*NHL!AC$3:AC$1656)</f>
        <v>80</v>
      </c>
      <c r="H495" s="22" t="e">
        <f t="shared" si="15"/>
        <v>#VALUE!</v>
      </c>
      <c r="K495" s="8"/>
    </row>
    <row r="496" spans="1:11" x14ac:dyDescent="0.2">
      <c r="A496" s="8" t="s">
        <v>299</v>
      </c>
      <c r="B496" s="10" t="s">
        <v>202</v>
      </c>
      <c r="C496" s="21">
        <f>SUMPRODUCT((NHL!C$3:C$1656=A496)*(NHL!G$3:G$1656=B496)*NHL!I$3:I$1656)</f>
        <v>80</v>
      </c>
      <c r="D496" s="21">
        <f>SUMPRODUCT((NHL!C$3:C$1656=A496)*(NHL!G$3:G$1656=B496)*NHL!N$3:N$1656)</f>
        <v>88</v>
      </c>
      <c r="E496" s="22">
        <f t="shared" si="14"/>
        <v>0.55000000000000004</v>
      </c>
      <c r="F496" s="21" t="e">
        <f>SUMPRODUCT((NHL!C$3:C$1656=A496)*(NHL!G$3:G$1656=B496)*NHL!X$3:X$1656)</f>
        <v>#VALUE!</v>
      </c>
      <c r="G496" s="21">
        <f>SUMPRODUCT((NHL!C$3:C$1656=A496)*(NHL!G$3:G$1656=B496)*NHL!AC$3:AC$1656)</f>
        <v>68</v>
      </c>
      <c r="H496" s="22" t="e">
        <f t="shared" si="15"/>
        <v>#VALUE!</v>
      </c>
      <c r="K496" s="8"/>
    </row>
    <row r="497" spans="1:11" x14ac:dyDescent="0.2">
      <c r="A497" s="8" t="s">
        <v>299</v>
      </c>
      <c r="B497" s="10" t="s">
        <v>29</v>
      </c>
      <c r="C497" s="21">
        <f>SUMPRODUCT((NHL!C$3:C$1656=A497)*(NHL!G$3:G$1656=B497)*NHL!I$3:I$1656)</f>
        <v>80</v>
      </c>
      <c r="D497" s="21">
        <f>SUMPRODUCT((NHL!C$3:C$1656=A497)*(NHL!G$3:G$1656=B497)*NHL!N$3:N$1656)</f>
        <v>107</v>
      </c>
      <c r="E497" s="22">
        <f t="shared" si="14"/>
        <v>0.66874999999999996</v>
      </c>
      <c r="F497" s="21" t="e">
        <f>SUMPRODUCT((NHL!C$3:C$1656=A497)*(NHL!G$3:G$1656=B497)*NHL!X$3:X$1656)</f>
        <v>#VALUE!</v>
      </c>
      <c r="G497" s="21">
        <f>SUMPRODUCT((NHL!C$3:C$1656=A497)*(NHL!G$3:G$1656=B497)*NHL!AC$3:AC$1656)</f>
        <v>230</v>
      </c>
      <c r="H497" s="22" t="e">
        <f t="shared" si="15"/>
        <v>#VALUE!</v>
      </c>
      <c r="K497" s="8"/>
    </row>
    <row r="498" spans="1:11" x14ac:dyDescent="0.2">
      <c r="A498" s="8" t="s">
        <v>299</v>
      </c>
      <c r="B498" s="10" t="s">
        <v>247</v>
      </c>
      <c r="C498" s="21">
        <f>SUMPRODUCT((NHL!C$3:C$1656=A498)*(NHL!G$3:G$1656=B498)*NHL!I$3:I$1656)</f>
        <v>80</v>
      </c>
      <c r="D498" s="21">
        <f>SUMPRODUCT((NHL!C$3:C$1656=A498)*(NHL!G$3:G$1656=B498)*NHL!N$3:N$1656)</f>
        <v>91</v>
      </c>
      <c r="E498" s="22">
        <f t="shared" si="14"/>
        <v>0.56874999999999998</v>
      </c>
      <c r="F498" s="21" t="e">
        <f>SUMPRODUCT((NHL!C$3:C$1656=A498)*(NHL!G$3:G$1656=B498)*NHL!X$3:X$1656)</f>
        <v>#VALUE!</v>
      </c>
      <c r="G498" s="21">
        <f>SUMPRODUCT((NHL!C$3:C$1656=A498)*(NHL!G$3:G$1656=B498)*NHL!AC$3:AC$1656)</f>
        <v>116</v>
      </c>
      <c r="H498" s="22" t="e">
        <f t="shared" si="15"/>
        <v>#VALUE!</v>
      </c>
      <c r="K498" s="8"/>
    </row>
    <row r="499" spans="1:11" x14ac:dyDescent="0.2">
      <c r="A499" s="8" t="s">
        <v>299</v>
      </c>
      <c r="B499" s="10" t="s">
        <v>92</v>
      </c>
      <c r="C499" s="21">
        <f>SUMPRODUCT((NHL!C$3:C$1656=A499)*(NHL!G$3:G$1656=B499)*NHL!I$3:I$1656)</f>
        <v>80</v>
      </c>
      <c r="D499" s="21">
        <f>SUMPRODUCT((NHL!C$3:C$1656=A499)*(NHL!G$3:G$1656=B499)*NHL!N$3:N$1656)</f>
        <v>86</v>
      </c>
      <c r="E499" s="22">
        <f t="shared" si="14"/>
        <v>0.53749999999999998</v>
      </c>
      <c r="F499" s="21" t="e">
        <f>SUMPRODUCT((NHL!C$3:C$1656=A499)*(NHL!G$3:G$1656=B499)*NHL!X$3:X$1656)</f>
        <v>#VALUE!</v>
      </c>
      <c r="G499" s="21">
        <f>SUMPRODUCT((NHL!C$3:C$1656=A499)*(NHL!G$3:G$1656=B499)*NHL!AC$3:AC$1656)</f>
        <v>91</v>
      </c>
      <c r="H499" s="22" t="e">
        <f t="shared" si="15"/>
        <v>#VALUE!</v>
      </c>
      <c r="K499" s="8"/>
    </row>
    <row r="500" spans="1:11" x14ac:dyDescent="0.2">
      <c r="A500" s="8" t="s">
        <v>299</v>
      </c>
      <c r="B500" s="10" t="s">
        <v>207</v>
      </c>
      <c r="C500" s="21">
        <f>SUMPRODUCT((NHL!C$3:C$1656=A500)*(NHL!G$3:G$1656=B500)*NHL!I$3:I$1656)</f>
        <v>80</v>
      </c>
      <c r="D500" s="21">
        <f>SUMPRODUCT((NHL!C$3:C$1656=A500)*(NHL!G$3:G$1656=B500)*NHL!N$3:N$1656)</f>
        <v>116</v>
      </c>
      <c r="E500" s="22">
        <f t="shared" si="14"/>
        <v>0.72499999999999998</v>
      </c>
      <c r="F500" s="21" t="e">
        <f>SUMPRODUCT((NHL!C$3:C$1656=A500)*(NHL!G$3:G$1656=B500)*NHL!X$3:X$1656)</f>
        <v>#VALUE!</v>
      </c>
      <c r="G500" s="21">
        <f>SUMPRODUCT((NHL!C$3:C$1656=A500)*(NHL!G$3:G$1656=B500)*NHL!AC$3:AC$1656)</f>
        <v>95</v>
      </c>
      <c r="H500" s="22" t="e">
        <f t="shared" si="15"/>
        <v>#VALUE!</v>
      </c>
      <c r="K500" s="8"/>
    </row>
    <row r="501" spans="1:11" x14ac:dyDescent="0.2">
      <c r="A501" s="8" t="s">
        <v>299</v>
      </c>
      <c r="B501" s="10" t="s">
        <v>208</v>
      </c>
      <c r="C501" s="21">
        <f>SUMPRODUCT((NHL!C$3:C$1656=A501)*(NHL!G$3:G$1656=B501)*NHL!I$3:I$1656)</f>
        <v>80</v>
      </c>
      <c r="D501" s="21">
        <f>SUMPRODUCT((NHL!C$3:C$1656=A501)*(NHL!G$3:G$1656=B501)*NHL!N$3:N$1656)</f>
        <v>73</v>
      </c>
      <c r="E501" s="22">
        <f t="shared" si="14"/>
        <v>0.45624999999999999</v>
      </c>
      <c r="F501" s="21" t="e">
        <f>SUMPRODUCT((NHL!C$3:C$1656=A501)*(NHL!G$3:G$1656=B501)*NHL!X$3:X$1656)</f>
        <v>#VALUE!</v>
      </c>
      <c r="G501" s="21">
        <f>SUMPRODUCT((NHL!C$3:C$1656=A501)*(NHL!G$3:G$1656=B501)*NHL!AC$3:AC$1656)</f>
        <v>85</v>
      </c>
      <c r="H501" s="22" t="e">
        <f t="shared" si="15"/>
        <v>#VALUE!</v>
      </c>
      <c r="K501" s="8"/>
    </row>
    <row r="502" spans="1:11" x14ac:dyDescent="0.2">
      <c r="A502" s="8" t="s">
        <v>299</v>
      </c>
      <c r="B502" s="10" t="s">
        <v>209</v>
      </c>
      <c r="C502" s="21">
        <f>SUMPRODUCT((NHL!C$3:C$1656=A502)*(NHL!G$3:G$1656=B502)*NHL!I$3:I$1656)</f>
        <v>80</v>
      </c>
      <c r="D502" s="21">
        <f>SUMPRODUCT((NHL!C$3:C$1656=A502)*(NHL!G$3:G$1656=B502)*NHL!N$3:N$1656)</f>
        <v>80</v>
      </c>
      <c r="E502" s="22">
        <f t="shared" si="14"/>
        <v>0.5</v>
      </c>
      <c r="F502" s="21" t="e">
        <f>SUMPRODUCT((NHL!C$3:C$1656=A502)*(NHL!G$3:G$1656=B502)*NHL!X$3:X$1656)</f>
        <v>#VALUE!</v>
      </c>
      <c r="G502" s="21">
        <f>SUMPRODUCT((NHL!C$3:C$1656=A502)*(NHL!G$3:G$1656=B502)*NHL!AC$3:AC$1656)</f>
        <v>96</v>
      </c>
      <c r="H502" s="22" t="e">
        <f t="shared" si="15"/>
        <v>#VALUE!</v>
      </c>
      <c r="K502" s="8"/>
    </row>
    <row r="503" spans="1:11" x14ac:dyDescent="0.2">
      <c r="A503" s="8" t="s">
        <v>299</v>
      </c>
      <c r="B503" s="10" t="s">
        <v>41</v>
      </c>
      <c r="C503" s="21">
        <f>SUMPRODUCT((NHL!C$3:C$1656=A503)*(NHL!G$3:G$1656=B503)*NHL!I$3:I$1656)</f>
        <v>80</v>
      </c>
      <c r="D503" s="21">
        <f>SUMPRODUCT((NHL!C$3:C$1656=A503)*(NHL!G$3:G$1656=B503)*NHL!N$3:N$1656)</f>
        <v>75</v>
      </c>
      <c r="E503" s="22">
        <f t="shared" si="14"/>
        <v>0.46875</v>
      </c>
      <c r="F503" s="21" t="e">
        <f>SUMPRODUCT((NHL!C$3:C$1656=A503)*(NHL!G$3:G$1656=B503)*NHL!X$3:X$1656)</f>
        <v>#VALUE!</v>
      </c>
      <c r="G503" s="21">
        <f>SUMPRODUCT((NHL!C$3:C$1656=A503)*(NHL!G$3:G$1656=B503)*NHL!AC$3:AC$1656)</f>
        <v>243</v>
      </c>
      <c r="H503" s="22" t="e">
        <f t="shared" si="15"/>
        <v>#VALUE!</v>
      </c>
      <c r="K503" s="8"/>
    </row>
    <row r="504" spans="1:11" x14ac:dyDescent="0.2">
      <c r="A504" s="8" t="s">
        <v>299</v>
      </c>
      <c r="B504" s="10" t="s">
        <v>233</v>
      </c>
      <c r="C504" s="21">
        <f>SUMPRODUCT((NHL!C$3:C$1656=A504)*(NHL!G$3:G$1656=B504)*NHL!I$3:I$1656)</f>
        <v>80</v>
      </c>
      <c r="D504" s="21">
        <f>SUMPRODUCT((NHL!C$3:C$1656=A504)*(NHL!G$3:G$1656=B504)*NHL!N$3:N$1656)</f>
        <v>70</v>
      </c>
      <c r="E504" s="22">
        <f t="shared" si="14"/>
        <v>0.4375</v>
      </c>
      <c r="F504" s="21" t="e">
        <f>SUMPRODUCT((NHL!C$3:C$1656=A504)*(NHL!G$3:G$1656=B504)*NHL!X$3:X$1656)</f>
        <v>#VALUE!</v>
      </c>
      <c r="G504" s="21">
        <f>SUMPRODUCT((NHL!C$3:C$1656=A504)*(NHL!G$3:G$1656=B504)*NHL!AC$3:AC$1656)</f>
        <v>63</v>
      </c>
      <c r="H504" s="22" t="e">
        <f t="shared" si="15"/>
        <v>#VALUE!</v>
      </c>
      <c r="K504" s="8"/>
    </row>
    <row r="505" spans="1:11" x14ac:dyDescent="0.2">
      <c r="A505" s="8" t="s">
        <v>299</v>
      </c>
      <c r="B505" s="10" t="s">
        <v>267</v>
      </c>
      <c r="C505" s="21">
        <f>SUMPRODUCT((NHL!C$3:C$1656=A505)*(NHL!G$3:G$1656=B505)*NHL!I$3:I$1656)</f>
        <v>80</v>
      </c>
      <c r="D505" s="21">
        <f>SUMPRODUCT((NHL!C$3:C$1656=A505)*(NHL!G$3:G$1656=B505)*NHL!N$3:N$1656)</f>
        <v>67</v>
      </c>
      <c r="E505" s="22">
        <f t="shared" si="14"/>
        <v>0.41875000000000001</v>
      </c>
      <c r="F505" s="21" t="e">
        <f>SUMPRODUCT((NHL!C$3:C$1656=A505)*(NHL!G$3:G$1656=B505)*NHL!X$3:X$1656)</f>
        <v>#VALUE!</v>
      </c>
      <c r="G505" s="21">
        <f>SUMPRODUCT((NHL!C$3:C$1656=A505)*(NHL!G$3:G$1656=B505)*NHL!AC$3:AC$1656)</f>
        <v>126</v>
      </c>
      <c r="H505" s="22" t="e">
        <f t="shared" si="15"/>
        <v>#VALUE!</v>
      </c>
      <c r="K505" s="8"/>
    </row>
    <row r="506" spans="1:11" x14ac:dyDescent="0.2">
      <c r="A506" s="8" t="s">
        <v>317</v>
      </c>
      <c r="B506" s="10" t="s">
        <v>68</v>
      </c>
      <c r="C506" s="21">
        <f>SUMPRODUCT((NHL!C$3:C$1656=A506)*(NHL!G$3:G$1656=B506)*NHL!I$3:I$1656)</f>
        <v>80</v>
      </c>
      <c r="D506" s="21">
        <f>SUMPRODUCT((NHL!C$3:C$1656=A506)*(NHL!G$3:G$1656=B506)*NHL!N$3:N$1656)</f>
        <v>87</v>
      </c>
      <c r="E506" s="22">
        <f t="shared" si="14"/>
        <v>0.54374999999999996</v>
      </c>
      <c r="F506" s="21" t="e">
        <f>SUMPRODUCT((NHL!C$3:C$1656=A506)*(NHL!G$3:G$1656=B506)*NHL!X$3:X$1656)</f>
        <v>#VALUE!</v>
      </c>
      <c r="G506" s="21">
        <f>SUMPRODUCT((NHL!C$3:C$1656=A506)*(NHL!G$3:G$1656=B506)*NHL!AC$3:AC$1656)</f>
        <v>105</v>
      </c>
      <c r="H506" s="22" t="e">
        <f t="shared" si="15"/>
        <v>#VALUE!</v>
      </c>
      <c r="K506" s="8"/>
    </row>
    <row r="507" spans="1:11" x14ac:dyDescent="0.2">
      <c r="A507" s="8" t="s">
        <v>317</v>
      </c>
      <c r="B507" s="10" t="s">
        <v>225</v>
      </c>
      <c r="C507" s="21">
        <f>SUMPRODUCT((NHL!C$3:C$1656=A507)*(NHL!G$3:G$1656=B507)*NHL!I$3:I$1656)</f>
        <v>80</v>
      </c>
      <c r="D507" s="21">
        <f>SUMPRODUCT((NHL!C$3:C$1656=A507)*(NHL!G$3:G$1656=B507)*NHL!N$3:N$1656)</f>
        <v>99</v>
      </c>
      <c r="E507" s="22">
        <f t="shared" si="14"/>
        <v>0.61875000000000002</v>
      </c>
      <c r="F507" s="21" t="e">
        <f>SUMPRODUCT((NHL!C$3:C$1656=A507)*(NHL!G$3:G$1656=B507)*NHL!X$3:X$1656)</f>
        <v>#VALUE!</v>
      </c>
      <c r="G507" s="21">
        <f>SUMPRODUCT((NHL!C$3:C$1656=A507)*(NHL!G$3:G$1656=B507)*NHL!AC$3:AC$1656)</f>
        <v>110</v>
      </c>
      <c r="H507" s="22" t="e">
        <f t="shared" si="15"/>
        <v>#VALUE!</v>
      </c>
      <c r="K507" s="8"/>
    </row>
    <row r="508" spans="1:11" x14ac:dyDescent="0.2">
      <c r="A508" s="8" t="s">
        <v>317</v>
      </c>
      <c r="B508" s="10" t="s">
        <v>85</v>
      </c>
      <c r="C508" s="21">
        <f>SUMPRODUCT((NHL!C$3:C$1656=A508)*(NHL!G$3:G$1656=B508)*NHL!I$3:I$1656)</f>
        <v>80</v>
      </c>
      <c r="D508" s="21">
        <f>SUMPRODUCT((NHL!C$3:C$1656=A508)*(NHL!G$3:G$1656=B508)*NHL!N$3:N$1656)</f>
        <v>78</v>
      </c>
      <c r="E508" s="22">
        <f t="shared" si="14"/>
        <v>0.48749999999999999</v>
      </c>
      <c r="F508" s="21" t="e">
        <f>SUMPRODUCT((NHL!C$3:C$1656=A508)*(NHL!G$3:G$1656=B508)*NHL!X$3:X$1656)</f>
        <v>#VALUE!</v>
      </c>
      <c r="G508" s="21">
        <f>SUMPRODUCT((NHL!C$3:C$1656=A508)*(NHL!G$3:G$1656=B508)*NHL!AC$3:AC$1656)</f>
        <v>87</v>
      </c>
      <c r="H508" s="22" t="e">
        <f t="shared" si="15"/>
        <v>#VALUE!</v>
      </c>
      <c r="K508" s="8"/>
    </row>
    <row r="509" spans="1:11" x14ac:dyDescent="0.2">
      <c r="A509" s="8" t="s">
        <v>317</v>
      </c>
      <c r="B509" s="10" t="s">
        <v>240</v>
      </c>
      <c r="C509" s="21">
        <f>SUMPRODUCT((NHL!C$3:C$1656=A509)*(NHL!G$3:G$1656=B509)*NHL!I$3:I$1656)</f>
        <v>80</v>
      </c>
      <c r="D509" s="21">
        <f>SUMPRODUCT((NHL!C$3:C$1656=A509)*(NHL!G$3:G$1656=B509)*NHL!N$3:N$1656)</f>
        <v>92</v>
      </c>
      <c r="E509" s="22">
        <f t="shared" si="14"/>
        <v>0.57499999999999996</v>
      </c>
      <c r="F509" s="21" t="e">
        <f>SUMPRODUCT((NHL!C$3:C$1656=A509)*(NHL!G$3:G$1656=B509)*NHL!X$3:X$1656)</f>
        <v>#VALUE!</v>
      </c>
      <c r="G509" s="21">
        <f>SUMPRODUCT((NHL!C$3:C$1656=A509)*(NHL!G$3:G$1656=B509)*NHL!AC$3:AC$1656)</f>
        <v>83</v>
      </c>
      <c r="H509" s="22" t="e">
        <f t="shared" si="15"/>
        <v>#VALUE!</v>
      </c>
      <c r="K509" s="8"/>
    </row>
    <row r="510" spans="1:11" x14ac:dyDescent="0.2">
      <c r="A510" s="8" t="s">
        <v>317</v>
      </c>
      <c r="B510" s="10" t="s">
        <v>278</v>
      </c>
      <c r="C510" s="21">
        <f>SUMPRODUCT((NHL!C$3:C$1656=A510)*(NHL!G$3:G$1656=B510)*NHL!I$3:I$1656)</f>
        <v>80</v>
      </c>
      <c r="D510" s="21">
        <f>SUMPRODUCT((NHL!C$3:C$1656=A510)*(NHL!G$3:G$1656=B510)*NHL!N$3:N$1656)</f>
        <v>57</v>
      </c>
      <c r="E510" s="22">
        <f t="shared" si="14"/>
        <v>0.35625000000000001</v>
      </c>
      <c r="F510" s="21" t="e">
        <f>SUMPRODUCT((NHL!C$3:C$1656=A510)*(NHL!G$3:G$1656=B510)*NHL!X$3:X$1656)</f>
        <v>#VALUE!</v>
      </c>
      <c r="G510" s="21">
        <f>SUMPRODUCT((NHL!C$3:C$1656=A510)*(NHL!G$3:G$1656=B510)*NHL!AC$3:AC$1656)</f>
        <v>51</v>
      </c>
      <c r="H510" s="22" t="e">
        <f t="shared" si="15"/>
        <v>#VALUE!</v>
      </c>
      <c r="K510" s="8"/>
    </row>
    <row r="511" spans="1:11" x14ac:dyDescent="0.2">
      <c r="A511" s="8" t="s">
        <v>317</v>
      </c>
      <c r="B511" s="10" t="s">
        <v>87</v>
      </c>
      <c r="C511" s="21">
        <f>SUMPRODUCT((NHL!C$3:C$1656=A511)*(NHL!G$3:G$1656=B511)*NHL!I$3:I$1656)</f>
        <v>80</v>
      </c>
      <c r="D511" s="21">
        <f>SUMPRODUCT((NHL!C$3:C$1656=A511)*(NHL!G$3:G$1656=B511)*NHL!N$3:N$1656)</f>
        <v>56</v>
      </c>
      <c r="E511" s="22">
        <f t="shared" si="14"/>
        <v>0.35</v>
      </c>
      <c r="F511" s="21" t="e">
        <f>SUMPRODUCT((NHL!C$3:C$1656=A511)*(NHL!G$3:G$1656=B511)*NHL!X$3:X$1656)</f>
        <v>#VALUE!</v>
      </c>
      <c r="G511" s="21">
        <f>SUMPRODUCT((NHL!C$3:C$1656=A511)*(NHL!G$3:G$1656=B511)*NHL!AC$3:AC$1656)</f>
        <v>126</v>
      </c>
      <c r="H511" s="22" t="e">
        <f t="shared" si="15"/>
        <v>#VALUE!</v>
      </c>
      <c r="K511" s="8"/>
    </row>
    <row r="512" spans="1:11" x14ac:dyDescent="0.2">
      <c r="A512" s="8" t="s">
        <v>317</v>
      </c>
      <c r="B512" s="10" t="s">
        <v>303</v>
      </c>
      <c r="C512" s="21">
        <f>SUMPRODUCT((NHL!C$3:C$1656=A512)*(NHL!G$3:G$1656=B512)*NHL!I$3:I$1656)</f>
        <v>80</v>
      </c>
      <c r="D512" s="21">
        <f>SUMPRODUCT((NHL!C$3:C$1656=A512)*(NHL!G$3:G$1656=B512)*NHL!N$3:N$1656)</f>
        <v>74</v>
      </c>
      <c r="E512" s="22">
        <f t="shared" si="14"/>
        <v>0.46250000000000002</v>
      </c>
      <c r="F512" s="21" t="e">
        <f>SUMPRODUCT((NHL!C$3:C$1656=A512)*(NHL!G$3:G$1656=B512)*NHL!X$3:X$1656)</f>
        <v>#VALUE!</v>
      </c>
      <c r="G512" s="21">
        <f>SUMPRODUCT((NHL!C$3:C$1656=A512)*(NHL!G$3:G$1656=B512)*NHL!AC$3:AC$1656)</f>
        <v>138</v>
      </c>
      <c r="H512" s="22" t="e">
        <f t="shared" si="15"/>
        <v>#VALUE!</v>
      </c>
      <c r="K512" s="8"/>
    </row>
    <row r="513" spans="1:11" x14ac:dyDescent="0.2">
      <c r="A513" s="8" t="s">
        <v>317</v>
      </c>
      <c r="B513" s="10" t="s">
        <v>306</v>
      </c>
      <c r="C513" s="21">
        <f>SUMPRODUCT((NHL!C$3:C$1656=A513)*(NHL!G$3:G$1656=B513)*NHL!I$3:I$1656)</f>
        <v>80</v>
      </c>
      <c r="D513" s="21">
        <f>SUMPRODUCT((NHL!C$3:C$1656=A513)*(NHL!G$3:G$1656=B513)*NHL!N$3:N$1656)</f>
        <v>60</v>
      </c>
      <c r="E513" s="22">
        <f t="shared" si="14"/>
        <v>0.375</v>
      </c>
      <c r="F513" s="21" t="e">
        <f>SUMPRODUCT((NHL!C$3:C$1656=A513)*(NHL!G$3:G$1656=B513)*NHL!X$3:X$1656)</f>
        <v>#VALUE!</v>
      </c>
      <c r="G513" s="21">
        <f>SUMPRODUCT((NHL!C$3:C$1656=A513)*(NHL!G$3:G$1656=B513)*NHL!AC$3:AC$1656)</f>
        <v>146</v>
      </c>
      <c r="H513" s="22" t="e">
        <f t="shared" si="15"/>
        <v>#VALUE!</v>
      </c>
      <c r="K513" s="8"/>
    </row>
    <row r="514" spans="1:11" x14ac:dyDescent="0.2">
      <c r="A514" s="8" t="s">
        <v>317</v>
      </c>
      <c r="B514" s="10" t="s">
        <v>199</v>
      </c>
      <c r="C514" s="21">
        <f>SUMPRODUCT((NHL!C$3:C$1656=A514)*(NHL!G$3:G$1656=B514)*NHL!I$3:I$1656)</f>
        <v>80</v>
      </c>
      <c r="D514" s="21">
        <f>SUMPRODUCT((NHL!C$3:C$1656=A514)*(NHL!G$3:G$1656=B514)*NHL!N$3:N$1656)</f>
        <v>99</v>
      </c>
      <c r="E514" s="22">
        <f t="shared" ref="E514:E577" si="16">D514/C514/2</f>
        <v>0.61875000000000002</v>
      </c>
      <c r="F514" s="21" t="e">
        <f>SUMPRODUCT((NHL!C$3:C$1656=A514)*(NHL!G$3:G$1656=B514)*NHL!X$3:X$1656)</f>
        <v>#VALUE!</v>
      </c>
      <c r="G514" s="21">
        <f>SUMPRODUCT((NHL!C$3:C$1656=A514)*(NHL!G$3:G$1656=B514)*NHL!AC$3:AC$1656)</f>
        <v>74</v>
      </c>
      <c r="H514" s="22" t="e">
        <f t="shared" ref="H514:H577" si="17">G514/F514/2</f>
        <v>#VALUE!</v>
      </c>
      <c r="K514" s="8"/>
    </row>
    <row r="515" spans="1:11" x14ac:dyDescent="0.2">
      <c r="A515" s="8" t="s">
        <v>317</v>
      </c>
      <c r="B515" s="10" t="s">
        <v>202</v>
      </c>
      <c r="C515" s="21">
        <f>SUMPRODUCT((NHL!C$3:C$1656=A515)*(NHL!G$3:G$1656=B515)*NHL!I$3:I$1656)</f>
        <v>80</v>
      </c>
      <c r="D515" s="21">
        <f>SUMPRODUCT((NHL!C$3:C$1656=A515)*(NHL!G$3:G$1656=B515)*NHL!N$3:N$1656)</f>
        <v>87</v>
      </c>
      <c r="E515" s="22">
        <f t="shared" si="16"/>
        <v>0.54374999999999996</v>
      </c>
      <c r="F515" s="21" t="e">
        <f>SUMPRODUCT((NHL!C$3:C$1656=A515)*(NHL!G$3:G$1656=B515)*NHL!X$3:X$1656)</f>
        <v>#VALUE!</v>
      </c>
      <c r="G515" s="21">
        <f>SUMPRODUCT((NHL!C$3:C$1656=A515)*(NHL!G$3:G$1656=B515)*NHL!AC$3:AC$1656)</f>
        <v>88</v>
      </c>
      <c r="H515" s="22" t="e">
        <f t="shared" si="17"/>
        <v>#VALUE!</v>
      </c>
      <c r="K515" s="8"/>
    </row>
    <row r="516" spans="1:11" x14ac:dyDescent="0.2">
      <c r="A516" s="8" t="s">
        <v>317</v>
      </c>
      <c r="B516" s="10" t="s">
        <v>29</v>
      </c>
      <c r="C516" s="21">
        <f>SUMPRODUCT((NHL!C$3:C$1656=A516)*(NHL!G$3:G$1656=B516)*NHL!I$3:I$1656)</f>
        <v>80</v>
      </c>
      <c r="D516" s="21">
        <f>SUMPRODUCT((NHL!C$3:C$1656=A516)*(NHL!G$3:G$1656=B516)*NHL!N$3:N$1656)</f>
        <v>103</v>
      </c>
      <c r="E516" s="22">
        <f t="shared" si="16"/>
        <v>0.64375000000000004</v>
      </c>
      <c r="F516" s="21" t="e">
        <f>SUMPRODUCT((NHL!C$3:C$1656=A516)*(NHL!G$3:G$1656=B516)*NHL!X$3:X$1656)</f>
        <v>#VALUE!</v>
      </c>
      <c r="G516" s="21">
        <f>SUMPRODUCT((NHL!C$3:C$1656=A516)*(NHL!G$3:G$1656=B516)*NHL!AC$3:AC$1656)</f>
        <v>107</v>
      </c>
      <c r="H516" s="22" t="e">
        <f t="shared" si="17"/>
        <v>#VALUE!</v>
      </c>
      <c r="K516" s="8"/>
    </row>
    <row r="517" spans="1:11" x14ac:dyDescent="0.2">
      <c r="A517" s="8" t="s">
        <v>317</v>
      </c>
      <c r="B517" s="10" t="s">
        <v>247</v>
      </c>
      <c r="C517" s="21">
        <f>SUMPRODUCT((NHL!C$3:C$1656=A517)*(NHL!G$3:G$1656=B517)*NHL!I$3:I$1656)</f>
        <v>80</v>
      </c>
      <c r="D517" s="21">
        <f>SUMPRODUCT((NHL!C$3:C$1656=A517)*(NHL!G$3:G$1656=B517)*NHL!N$3:N$1656)</f>
        <v>110</v>
      </c>
      <c r="E517" s="22">
        <f t="shared" si="16"/>
        <v>0.6875</v>
      </c>
      <c r="F517" s="21" t="e">
        <f>SUMPRODUCT((NHL!C$3:C$1656=A517)*(NHL!G$3:G$1656=B517)*NHL!X$3:X$1656)</f>
        <v>#VALUE!</v>
      </c>
      <c r="G517" s="21">
        <f>SUMPRODUCT((NHL!C$3:C$1656=A517)*(NHL!G$3:G$1656=B517)*NHL!AC$3:AC$1656)</f>
        <v>91</v>
      </c>
      <c r="H517" s="22" t="e">
        <f t="shared" si="17"/>
        <v>#VALUE!</v>
      </c>
      <c r="K517" s="8"/>
    </row>
    <row r="518" spans="1:11" x14ac:dyDescent="0.2">
      <c r="A518" s="8" t="s">
        <v>317</v>
      </c>
      <c r="B518" s="10" t="s">
        <v>92</v>
      </c>
      <c r="C518" s="21">
        <f>SUMPRODUCT((NHL!C$3:C$1656=A518)*(NHL!G$3:G$1656=B518)*NHL!I$3:I$1656)</f>
        <v>80</v>
      </c>
      <c r="D518" s="21">
        <f>SUMPRODUCT((NHL!C$3:C$1656=A518)*(NHL!G$3:G$1656=B518)*NHL!N$3:N$1656)</f>
        <v>74</v>
      </c>
      <c r="E518" s="22">
        <f t="shared" si="16"/>
        <v>0.46250000000000002</v>
      </c>
      <c r="F518" s="21" t="e">
        <f>SUMPRODUCT((NHL!C$3:C$1656=A518)*(NHL!G$3:G$1656=B518)*NHL!X$3:X$1656)</f>
        <v>#VALUE!</v>
      </c>
      <c r="G518" s="21">
        <f>SUMPRODUCT((NHL!C$3:C$1656=A518)*(NHL!G$3:G$1656=B518)*NHL!AC$3:AC$1656)</f>
        <v>172</v>
      </c>
      <c r="H518" s="22" t="e">
        <f t="shared" si="17"/>
        <v>#VALUE!</v>
      </c>
      <c r="K518" s="8"/>
    </row>
    <row r="519" spans="1:11" x14ac:dyDescent="0.2">
      <c r="A519" s="8" t="s">
        <v>317</v>
      </c>
      <c r="B519" s="10" t="s">
        <v>207</v>
      </c>
      <c r="C519" s="21">
        <f>SUMPRODUCT((NHL!C$3:C$1656=A519)*(NHL!G$3:G$1656=B519)*NHL!I$3:I$1656)</f>
        <v>80</v>
      </c>
      <c r="D519" s="21">
        <f>SUMPRODUCT((NHL!C$3:C$1656=A519)*(NHL!G$3:G$1656=B519)*NHL!N$3:N$1656)</f>
        <v>97</v>
      </c>
      <c r="E519" s="22">
        <f t="shared" si="16"/>
        <v>0.60624999999999996</v>
      </c>
      <c r="F519" s="21" t="e">
        <f>SUMPRODUCT((NHL!C$3:C$1656=A519)*(NHL!G$3:G$1656=B519)*NHL!X$3:X$1656)</f>
        <v>#VALUE!</v>
      </c>
      <c r="G519" s="21">
        <f>SUMPRODUCT((NHL!C$3:C$1656=A519)*(NHL!G$3:G$1656=B519)*NHL!AC$3:AC$1656)</f>
        <v>116</v>
      </c>
      <c r="H519" s="22" t="e">
        <f t="shared" si="17"/>
        <v>#VALUE!</v>
      </c>
      <c r="K519" s="8"/>
    </row>
    <row r="520" spans="1:11" x14ac:dyDescent="0.2">
      <c r="A520" s="8" t="s">
        <v>317</v>
      </c>
      <c r="B520" s="10" t="s">
        <v>208</v>
      </c>
      <c r="C520" s="21">
        <f>SUMPRODUCT((NHL!C$3:C$1656=A520)*(NHL!G$3:G$1656=B520)*NHL!I$3:I$1656)</f>
        <v>80</v>
      </c>
      <c r="D520" s="21">
        <f>SUMPRODUCT((NHL!C$3:C$1656=A520)*(NHL!G$3:G$1656=B520)*NHL!N$3:N$1656)</f>
        <v>73</v>
      </c>
      <c r="E520" s="22">
        <f t="shared" si="16"/>
        <v>0.45624999999999999</v>
      </c>
      <c r="F520" s="21" t="e">
        <f>SUMPRODUCT((NHL!C$3:C$1656=A520)*(NHL!G$3:G$1656=B520)*NHL!X$3:X$1656)</f>
        <v>#VALUE!</v>
      </c>
      <c r="G520" s="21">
        <f>SUMPRODUCT((NHL!C$3:C$1656=A520)*(NHL!G$3:G$1656=B520)*NHL!AC$3:AC$1656)</f>
        <v>73</v>
      </c>
      <c r="H520" s="22" t="e">
        <f t="shared" si="17"/>
        <v>#VALUE!</v>
      </c>
      <c r="K520" s="8"/>
    </row>
    <row r="521" spans="1:11" x14ac:dyDescent="0.2">
      <c r="A521" s="8" t="s">
        <v>317</v>
      </c>
      <c r="B521" s="10" t="s">
        <v>309</v>
      </c>
      <c r="C521" s="21">
        <f>SUMPRODUCT((NHL!C$3:C$1656=A521)*(NHL!G$3:G$1656=B521)*NHL!I$3:I$1656)</f>
        <v>80</v>
      </c>
      <c r="D521" s="21">
        <f>SUMPRODUCT((NHL!C$3:C$1656=A521)*(NHL!G$3:G$1656=B521)*NHL!N$3:N$1656)</f>
        <v>78</v>
      </c>
      <c r="E521" s="22">
        <f t="shared" si="16"/>
        <v>0.48749999999999999</v>
      </c>
      <c r="F521" s="21" t="e">
        <f>SUMPRODUCT((NHL!C$3:C$1656=A521)*(NHL!G$3:G$1656=B521)*NHL!X$3:X$1656)</f>
        <v>#VALUE!</v>
      </c>
      <c r="G521" s="21">
        <f>SUMPRODUCT((NHL!C$3:C$1656=A521)*(NHL!G$3:G$1656=B521)*NHL!AC$3:AC$1656)</f>
        <v>122</v>
      </c>
      <c r="H521" s="22" t="e">
        <f t="shared" si="17"/>
        <v>#VALUE!</v>
      </c>
      <c r="K521" s="8"/>
    </row>
    <row r="522" spans="1:11" x14ac:dyDescent="0.2">
      <c r="A522" s="8" t="s">
        <v>317</v>
      </c>
      <c r="B522" s="10" t="s">
        <v>209</v>
      </c>
      <c r="C522" s="21">
        <f>SUMPRODUCT((NHL!C$3:C$1656=A522)*(NHL!G$3:G$1656=B522)*NHL!I$3:I$1656)</f>
        <v>80</v>
      </c>
      <c r="D522" s="21">
        <f>SUMPRODUCT((NHL!C$3:C$1656=A522)*(NHL!G$3:G$1656=B522)*NHL!N$3:N$1656)</f>
        <v>107</v>
      </c>
      <c r="E522" s="22">
        <f t="shared" si="16"/>
        <v>0.66874999999999996</v>
      </c>
      <c r="F522" s="21" t="e">
        <f>SUMPRODUCT((NHL!C$3:C$1656=A522)*(NHL!G$3:G$1656=B522)*NHL!X$3:X$1656)</f>
        <v>#VALUE!</v>
      </c>
      <c r="G522" s="21">
        <f>SUMPRODUCT((NHL!C$3:C$1656=A522)*(NHL!G$3:G$1656=B522)*NHL!AC$3:AC$1656)</f>
        <v>80</v>
      </c>
      <c r="H522" s="22" t="e">
        <f t="shared" si="17"/>
        <v>#VALUE!</v>
      </c>
      <c r="K522" s="8"/>
    </row>
    <row r="523" spans="1:11" x14ac:dyDescent="0.2">
      <c r="A523" s="8" t="s">
        <v>317</v>
      </c>
      <c r="B523" s="10" t="s">
        <v>41</v>
      </c>
      <c r="C523" s="21">
        <f>SUMPRODUCT((NHL!C$3:C$1656=A523)*(NHL!G$3:G$1656=B523)*NHL!I$3:I$1656)</f>
        <v>80</v>
      </c>
      <c r="D523" s="21">
        <f>SUMPRODUCT((NHL!C$3:C$1656=A523)*(NHL!G$3:G$1656=B523)*NHL!N$3:N$1656)</f>
        <v>71</v>
      </c>
      <c r="E523" s="22">
        <f t="shared" si="16"/>
        <v>0.44374999999999998</v>
      </c>
      <c r="F523" s="21" t="e">
        <f>SUMPRODUCT((NHL!C$3:C$1656=A523)*(NHL!G$3:G$1656=B523)*NHL!X$3:X$1656)</f>
        <v>#VALUE!</v>
      </c>
      <c r="G523" s="21">
        <f>SUMPRODUCT((NHL!C$3:C$1656=A523)*(NHL!G$3:G$1656=B523)*NHL!AC$3:AC$1656)</f>
        <v>150</v>
      </c>
      <c r="H523" s="22" t="e">
        <f t="shared" si="17"/>
        <v>#VALUE!</v>
      </c>
      <c r="K523" s="8"/>
    </row>
    <row r="524" spans="1:11" x14ac:dyDescent="0.2">
      <c r="A524" s="8" t="s">
        <v>317</v>
      </c>
      <c r="B524" s="10" t="s">
        <v>233</v>
      </c>
      <c r="C524" s="21">
        <f>SUMPRODUCT((NHL!C$3:C$1656=A524)*(NHL!G$3:G$1656=B524)*NHL!I$3:I$1656)</f>
        <v>80</v>
      </c>
      <c r="D524" s="21">
        <f>SUMPRODUCT((NHL!C$3:C$1656=A524)*(NHL!G$3:G$1656=B524)*NHL!N$3:N$1656)</f>
        <v>76</v>
      </c>
      <c r="E524" s="22">
        <f t="shared" si="16"/>
        <v>0.47499999999999998</v>
      </c>
      <c r="F524" s="21" t="e">
        <f>SUMPRODUCT((NHL!C$3:C$1656=A524)*(NHL!G$3:G$1656=B524)*NHL!X$3:X$1656)</f>
        <v>#VALUE!</v>
      </c>
      <c r="G524" s="21">
        <f>SUMPRODUCT((NHL!C$3:C$1656=A524)*(NHL!G$3:G$1656=B524)*NHL!AC$3:AC$1656)</f>
        <v>70</v>
      </c>
      <c r="H524" s="22" t="e">
        <f t="shared" si="17"/>
        <v>#VALUE!</v>
      </c>
      <c r="K524" s="8"/>
    </row>
    <row r="525" spans="1:11" x14ac:dyDescent="0.2">
      <c r="A525" s="8" t="s">
        <v>317</v>
      </c>
      <c r="B525" s="10" t="s">
        <v>314</v>
      </c>
      <c r="C525" s="21">
        <f>SUMPRODUCT((NHL!C$3:C$1656=A525)*(NHL!G$3:G$1656=B525)*NHL!I$3:I$1656)</f>
        <v>80</v>
      </c>
      <c r="D525" s="21">
        <f>SUMPRODUCT((NHL!C$3:C$1656=A525)*(NHL!G$3:G$1656=B525)*NHL!N$3:N$1656)</f>
        <v>32</v>
      </c>
      <c r="E525" s="22">
        <f t="shared" si="16"/>
        <v>0.2</v>
      </c>
      <c r="F525" s="21" t="e">
        <f>SUMPRODUCT((NHL!C$3:C$1656=A525)*(NHL!G$3:G$1656=B525)*NHL!X$3:X$1656)</f>
        <v>#VALUE!</v>
      </c>
      <c r="G525" s="21">
        <f>SUMPRODUCT((NHL!C$3:C$1656=A525)*(NHL!G$3:G$1656=B525)*NHL!AC$3:AC$1656)</f>
        <v>153</v>
      </c>
      <c r="H525" s="22" t="e">
        <f t="shared" si="17"/>
        <v>#VALUE!</v>
      </c>
      <c r="K525" s="8"/>
    </row>
    <row r="526" spans="1:11" x14ac:dyDescent="0.2">
      <c r="A526" s="8" t="s">
        <v>317</v>
      </c>
      <c r="B526" s="10" t="s">
        <v>267</v>
      </c>
      <c r="C526" s="21">
        <f>SUMPRODUCT((NHL!C$3:C$1656=A526)*(NHL!G$3:G$1656=B526)*NHL!I$3:I$1656)</f>
        <v>80</v>
      </c>
      <c r="D526" s="21">
        <f>SUMPRODUCT((NHL!C$3:C$1656=A526)*(NHL!G$3:G$1656=B526)*NHL!N$3:N$1656)</f>
        <v>70</v>
      </c>
      <c r="E526" s="22">
        <f t="shared" si="16"/>
        <v>0.4375</v>
      </c>
      <c r="F526" s="21" t="e">
        <f>SUMPRODUCT((NHL!C$3:C$1656=A526)*(NHL!G$3:G$1656=B526)*NHL!X$3:X$1656)</f>
        <v>#VALUE!</v>
      </c>
      <c r="G526" s="21">
        <f>SUMPRODUCT((NHL!C$3:C$1656=A526)*(NHL!G$3:G$1656=B526)*NHL!AC$3:AC$1656)</f>
        <v>67</v>
      </c>
      <c r="H526" s="22" t="e">
        <f t="shared" si="17"/>
        <v>#VALUE!</v>
      </c>
      <c r="K526" s="8"/>
    </row>
    <row r="527" spans="1:11" x14ac:dyDescent="0.2">
      <c r="A527" s="8" t="s">
        <v>328</v>
      </c>
      <c r="B527" s="10" t="s">
        <v>68</v>
      </c>
      <c r="C527" s="21">
        <f>SUMPRODUCT((NHL!C$3:C$1656=A527)*(NHL!G$3:G$1656=B527)*NHL!I$3:I$1656)</f>
        <v>80</v>
      </c>
      <c r="D527" s="21">
        <f>SUMPRODUCT((NHL!C$3:C$1656=A527)*(NHL!G$3:G$1656=B527)*NHL!N$3:N$1656)</f>
        <v>96</v>
      </c>
      <c r="E527" s="22">
        <f t="shared" si="16"/>
        <v>0.6</v>
      </c>
      <c r="F527" s="21" t="e">
        <f>SUMPRODUCT((NHL!C$3:C$1656=A527)*(NHL!G$3:G$1656=B527)*NHL!X$3:X$1656)</f>
        <v>#VALUE!</v>
      </c>
      <c r="G527" s="21">
        <f>SUMPRODUCT((NHL!C$3:C$1656=A527)*(NHL!G$3:G$1656=B527)*NHL!AC$3:AC$1656)</f>
        <v>87</v>
      </c>
      <c r="H527" s="22" t="e">
        <f t="shared" si="17"/>
        <v>#VALUE!</v>
      </c>
      <c r="K527" s="8"/>
    </row>
    <row r="528" spans="1:11" x14ac:dyDescent="0.2">
      <c r="A528" s="8" t="s">
        <v>328</v>
      </c>
      <c r="B528" s="10" t="s">
        <v>225</v>
      </c>
      <c r="C528" s="21">
        <f>SUMPRODUCT((NHL!C$3:C$1656=A528)*(NHL!G$3:G$1656=B528)*NHL!I$3:I$1656)</f>
        <v>80</v>
      </c>
      <c r="D528" s="21">
        <f>SUMPRODUCT((NHL!C$3:C$1656=A528)*(NHL!G$3:G$1656=B528)*NHL!N$3:N$1656)</f>
        <v>93</v>
      </c>
      <c r="E528" s="22">
        <f t="shared" si="16"/>
        <v>0.58125000000000004</v>
      </c>
      <c r="F528" s="21" t="e">
        <f>SUMPRODUCT((NHL!C$3:C$1656=A528)*(NHL!G$3:G$1656=B528)*NHL!X$3:X$1656)</f>
        <v>#VALUE!</v>
      </c>
      <c r="G528" s="21">
        <f>SUMPRODUCT((NHL!C$3:C$1656=A528)*(NHL!G$3:G$1656=B528)*NHL!AC$3:AC$1656)</f>
        <v>198</v>
      </c>
      <c r="H528" s="22" t="e">
        <f t="shared" si="17"/>
        <v>#VALUE!</v>
      </c>
      <c r="K528" s="8"/>
    </row>
    <row r="529" spans="1:11" x14ac:dyDescent="0.2">
      <c r="A529" s="8" t="s">
        <v>328</v>
      </c>
      <c r="B529" s="10" t="s">
        <v>85</v>
      </c>
      <c r="C529" s="21">
        <f>SUMPRODUCT((NHL!C$3:C$1656=A529)*(NHL!G$3:G$1656=B529)*NHL!I$3:I$1656)</f>
        <v>80</v>
      </c>
      <c r="D529" s="21">
        <f>SUMPRODUCT((NHL!C$3:C$1656=A529)*(NHL!G$3:G$1656=B529)*NHL!N$3:N$1656)</f>
        <v>72</v>
      </c>
      <c r="E529" s="22">
        <f t="shared" si="16"/>
        <v>0.45</v>
      </c>
      <c r="F529" s="21" t="e">
        <f>SUMPRODUCT((NHL!C$3:C$1656=A529)*(NHL!G$3:G$1656=B529)*NHL!X$3:X$1656)</f>
        <v>#VALUE!</v>
      </c>
      <c r="G529" s="21">
        <f>SUMPRODUCT((NHL!C$3:C$1656=A529)*(NHL!G$3:G$1656=B529)*NHL!AC$3:AC$1656)</f>
        <v>156</v>
      </c>
      <c r="H529" s="22" t="e">
        <f t="shared" si="17"/>
        <v>#VALUE!</v>
      </c>
      <c r="K529" s="8"/>
    </row>
    <row r="530" spans="1:11" x14ac:dyDescent="0.2">
      <c r="A530" s="8" t="s">
        <v>328</v>
      </c>
      <c r="B530" s="10" t="s">
        <v>240</v>
      </c>
      <c r="C530" s="21">
        <f>SUMPRODUCT((NHL!C$3:C$1656=A530)*(NHL!G$3:G$1656=B530)*NHL!I$3:I$1656)</f>
        <v>80</v>
      </c>
      <c r="D530" s="21">
        <f>SUMPRODUCT((NHL!C$3:C$1656=A530)*(NHL!G$3:G$1656=B530)*NHL!N$3:N$1656)</f>
        <v>75</v>
      </c>
      <c r="E530" s="22">
        <f t="shared" si="16"/>
        <v>0.46875</v>
      </c>
      <c r="F530" s="21" t="e">
        <f>SUMPRODUCT((NHL!C$3:C$1656=A530)*(NHL!G$3:G$1656=B530)*NHL!X$3:X$1656)</f>
        <v>#VALUE!</v>
      </c>
      <c r="G530" s="21">
        <f>SUMPRODUCT((NHL!C$3:C$1656=A530)*(NHL!G$3:G$1656=B530)*NHL!AC$3:AC$1656)</f>
        <v>92</v>
      </c>
      <c r="H530" s="22" t="e">
        <f t="shared" si="17"/>
        <v>#VALUE!</v>
      </c>
      <c r="K530" s="8"/>
    </row>
    <row r="531" spans="1:11" x14ac:dyDescent="0.2">
      <c r="A531" s="8" t="s">
        <v>328</v>
      </c>
      <c r="B531" s="10" t="s">
        <v>278</v>
      </c>
      <c r="C531" s="21">
        <f>SUMPRODUCT((NHL!C$3:C$1656=A531)*(NHL!G$3:G$1656=B531)*NHL!I$3:I$1656)</f>
        <v>80</v>
      </c>
      <c r="D531" s="21">
        <f>SUMPRODUCT((NHL!C$3:C$1656=A531)*(NHL!G$3:G$1656=B531)*NHL!N$3:N$1656)</f>
        <v>49</v>
      </c>
      <c r="E531" s="22">
        <f t="shared" si="16"/>
        <v>0.30625000000000002</v>
      </c>
      <c r="F531" s="21" t="e">
        <f>SUMPRODUCT((NHL!C$3:C$1656=A531)*(NHL!G$3:G$1656=B531)*NHL!X$3:X$1656)</f>
        <v>#VALUE!</v>
      </c>
      <c r="G531" s="21">
        <f>SUMPRODUCT((NHL!C$3:C$1656=A531)*(NHL!G$3:G$1656=B531)*NHL!AC$3:AC$1656)</f>
        <v>114</v>
      </c>
      <c r="H531" s="22" t="e">
        <f t="shared" si="17"/>
        <v>#VALUE!</v>
      </c>
      <c r="K531" s="8"/>
    </row>
    <row r="532" spans="1:11" x14ac:dyDescent="0.2">
      <c r="A532" s="8" t="s">
        <v>328</v>
      </c>
      <c r="B532" s="10" t="s">
        <v>87</v>
      </c>
      <c r="C532" s="21">
        <f>SUMPRODUCT((NHL!C$3:C$1656=A532)*(NHL!G$3:G$1656=B532)*NHL!I$3:I$1656)</f>
        <v>80</v>
      </c>
      <c r="D532" s="21">
        <f>SUMPRODUCT((NHL!C$3:C$1656=A532)*(NHL!G$3:G$1656=B532)*NHL!N$3:N$1656)</f>
        <v>54</v>
      </c>
      <c r="E532" s="22">
        <f t="shared" si="16"/>
        <v>0.33750000000000002</v>
      </c>
      <c r="F532" s="21" t="e">
        <f>SUMPRODUCT((NHL!C$3:C$1656=A532)*(NHL!G$3:G$1656=B532)*NHL!X$3:X$1656)</f>
        <v>#VALUE!</v>
      </c>
      <c r="G532" s="21">
        <f>SUMPRODUCT((NHL!C$3:C$1656=A532)*(NHL!G$3:G$1656=B532)*NHL!AC$3:AC$1656)</f>
        <v>112</v>
      </c>
      <c r="H532" s="22" t="e">
        <f t="shared" si="17"/>
        <v>#VALUE!</v>
      </c>
      <c r="K532" s="8"/>
    </row>
    <row r="533" spans="1:11" x14ac:dyDescent="0.2">
      <c r="A533" s="8" t="s">
        <v>328</v>
      </c>
      <c r="B533" s="10" t="s">
        <v>303</v>
      </c>
      <c r="C533" s="21">
        <f>SUMPRODUCT((NHL!C$3:C$1656=A533)*(NHL!G$3:G$1656=B533)*NHL!I$3:I$1656)</f>
        <v>80</v>
      </c>
      <c r="D533" s="21">
        <f>SUMPRODUCT((NHL!C$3:C$1656=A533)*(NHL!G$3:G$1656=B533)*NHL!N$3:N$1656)</f>
        <v>111</v>
      </c>
      <c r="E533" s="22">
        <f t="shared" si="16"/>
        <v>0.69374999999999998</v>
      </c>
      <c r="F533" s="21" t="e">
        <f>SUMPRODUCT((NHL!C$3:C$1656=A533)*(NHL!G$3:G$1656=B533)*NHL!X$3:X$1656)</f>
        <v>#VALUE!</v>
      </c>
      <c r="G533" s="21">
        <f>SUMPRODUCT((NHL!C$3:C$1656=A533)*(NHL!G$3:G$1656=B533)*NHL!AC$3:AC$1656)</f>
        <v>74</v>
      </c>
      <c r="H533" s="22" t="e">
        <f t="shared" si="17"/>
        <v>#VALUE!</v>
      </c>
      <c r="K533" s="8"/>
    </row>
    <row r="534" spans="1:11" x14ac:dyDescent="0.2">
      <c r="A534" s="8" t="s">
        <v>328</v>
      </c>
      <c r="B534" s="10" t="s">
        <v>306</v>
      </c>
      <c r="C534" s="21">
        <f>SUMPRODUCT((NHL!C$3:C$1656=A534)*(NHL!G$3:G$1656=B534)*NHL!I$3:I$1656)</f>
        <v>80</v>
      </c>
      <c r="D534" s="21">
        <f>SUMPRODUCT((NHL!C$3:C$1656=A534)*(NHL!G$3:G$1656=B534)*NHL!N$3:N$1656)</f>
        <v>60</v>
      </c>
      <c r="E534" s="22">
        <f t="shared" si="16"/>
        <v>0.375</v>
      </c>
      <c r="F534" s="21" t="e">
        <f>SUMPRODUCT((NHL!C$3:C$1656=A534)*(NHL!G$3:G$1656=B534)*NHL!X$3:X$1656)</f>
        <v>#VALUE!</v>
      </c>
      <c r="G534" s="21">
        <f>SUMPRODUCT((NHL!C$3:C$1656=A534)*(NHL!G$3:G$1656=B534)*NHL!AC$3:AC$1656)</f>
        <v>60</v>
      </c>
      <c r="H534" s="22" t="e">
        <f t="shared" si="17"/>
        <v>#VALUE!</v>
      </c>
      <c r="K534" s="8"/>
    </row>
    <row r="535" spans="1:11" x14ac:dyDescent="0.2">
      <c r="A535" s="8" t="s">
        <v>328</v>
      </c>
      <c r="B535" s="10" t="s">
        <v>199</v>
      </c>
      <c r="C535" s="21">
        <f>SUMPRODUCT((NHL!C$3:C$1656=A535)*(NHL!G$3:G$1656=B535)*NHL!I$3:I$1656)</f>
        <v>80</v>
      </c>
      <c r="D535" s="21">
        <f>SUMPRODUCT((NHL!C$3:C$1656=A535)*(NHL!G$3:G$1656=B535)*NHL!N$3:N$1656)</f>
        <v>63</v>
      </c>
      <c r="E535" s="22">
        <f t="shared" si="16"/>
        <v>0.39374999999999999</v>
      </c>
      <c r="F535" s="21" t="e">
        <f>SUMPRODUCT((NHL!C$3:C$1656=A535)*(NHL!G$3:G$1656=B535)*NHL!X$3:X$1656)</f>
        <v>#VALUE!</v>
      </c>
      <c r="G535" s="21">
        <f>SUMPRODUCT((NHL!C$3:C$1656=A535)*(NHL!G$3:G$1656=B535)*NHL!AC$3:AC$1656)</f>
        <v>198</v>
      </c>
      <c r="H535" s="22" t="e">
        <f t="shared" si="17"/>
        <v>#VALUE!</v>
      </c>
      <c r="K535" s="8"/>
    </row>
    <row r="536" spans="1:11" x14ac:dyDescent="0.2">
      <c r="A536" s="8" t="s">
        <v>328</v>
      </c>
      <c r="B536" s="10" t="s">
        <v>202</v>
      </c>
      <c r="C536" s="21">
        <f>SUMPRODUCT((NHL!C$3:C$1656=A536)*(NHL!G$3:G$1656=B536)*NHL!I$3:I$1656)</f>
        <v>80</v>
      </c>
      <c r="D536" s="21">
        <f>SUMPRODUCT((NHL!C$3:C$1656=A536)*(NHL!G$3:G$1656=B536)*NHL!N$3:N$1656)</f>
        <v>94</v>
      </c>
      <c r="E536" s="22">
        <f t="shared" si="16"/>
        <v>0.58750000000000002</v>
      </c>
      <c r="F536" s="21" t="e">
        <f>SUMPRODUCT((NHL!C$3:C$1656=A536)*(NHL!G$3:G$1656=B536)*NHL!X$3:X$1656)</f>
        <v>#VALUE!</v>
      </c>
      <c r="G536" s="21">
        <f>SUMPRODUCT((NHL!C$3:C$1656=A536)*(NHL!G$3:G$1656=B536)*NHL!AC$3:AC$1656)</f>
        <v>87</v>
      </c>
      <c r="H536" s="22" t="e">
        <f t="shared" si="17"/>
        <v>#VALUE!</v>
      </c>
      <c r="K536" s="8"/>
    </row>
    <row r="537" spans="1:11" x14ac:dyDescent="0.2">
      <c r="A537" s="8" t="s">
        <v>328</v>
      </c>
      <c r="B537" s="10" t="s">
        <v>29</v>
      </c>
      <c r="C537" s="21">
        <f>SUMPRODUCT((NHL!C$3:C$1656=A537)*(NHL!G$3:G$1656=B537)*NHL!I$3:I$1656)</f>
        <v>80</v>
      </c>
      <c r="D537" s="21">
        <f>SUMPRODUCT((NHL!C$3:C$1656=A537)*(NHL!G$3:G$1656=B537)*NHL!N$3:N$1656)</f>
        <v>109</v>
      </c>
      <c r="E537" s="22">
        <f t="shared" si="16"/>
        <v>0.68125000000000002</v>
      </c>
      <c r="F537" s="21" t="e">
        <f>SUMPRODUCT((NHL!C$3:C$1656=A537)*(NHL!G$3:G$1656=B537)*NHL!X$3:X$1656)</f>
        <v>#VALUE!</v>
      </c>
      <c r="G537" s="21">
        <f>SUMPRODUCT((NHL!C$3:C$1656=A537)*(NHL!G$3:G$1656=B537)*NHL!AC$3:AC$1656)</f>
        <v>103</v>
      </c>
      <c r="H537" s="22" t="e">
        <f t="shared" si="17"/>
        <v>#VALUE!</v>
      </c>
      <c r="K537" s="8"/>
    </row>
    <row r="538" spans="1:11" x14ac:dyDescent="0.2">
      <c r="A538" s="8" t="s">
        <v>328</v>
      </c>
      <c r="B538" s="10" t="s">
        <v>247</v>
      </c>
      <c r="C538" s="21">
        <f>SUMPRODUCT((NHL!C$3:C$1656=A538)*(NHL!G$3:G$1656=B538)*NHL!I$3:I$1656)</f>
        <v>80</v>
      </c>
      <c r="D538" s="21">
        <f>SUMPRODUCT((NHL!C$3:C$1656=A538)*(NHL!G$3:G$1656=B538)*NHL!N$3:N$1656)</f>
        <v>118</v>
      </c>
      <c r="E538" s="22">
        <f t="shared" si="16"/>
        <v>0.73750000000000004</v>
      </c>
      <c r="F538" s="21" t="e">
        <f>SUMPRODUCT((NHL!C$3:C$1656=A538)*(NHL!G$3:G$1656=B538)*NHL!X$3:X$1656)</f>
        <v>#VALUE!</v>
      </c>
      <c r="G538" s="21">
        <f>SUMPRODUCT((NHL!C$3:C$1656=A538)*(NHL!G$3:G$1656=B538)*NHL!AC$3:AC$1656)</f>
        <v>110</v>
      </c>
      <c r="H538" s="22" t="e">
        <f t="shared" si="17"/>
        <v>#VALUE!</v>
      </c>
      <c r="K538" s="8"/>
    </row>
    <row r="539" spans="1:11" x14ac:dyDescent="0.2">
      <c r="A539" s="8" t="s">
        <v>328</v>
      </c>
      <c r="B539" s="10" t="s">
        <v>92</v>
      </c>
      <c r="C539" s="21">
        <f>SUMPRODUCT((NHL!C$3:C$1656=A539)*(NHL!G$3:G$1656=B539)*NHL!I$3:I$1656)</f>
        <v>80</v>
      </c>
      <c r="D539" s="21">
        <f>SUMPRODUCT((NHL!C$3:C$1656=A539)*(NHL!G$3:G$1656=B539)*NHL!N$3:N$1656)</f>
        <v>92</v>
      </c>
      <c r="E539" s="22">
        <f t="shared" si="16"/>
        <v>0.57499999999999996</v>
      </c>
      <c r="F539" s="21" t="e">
        <f>SUMPRODUCT((NHL!C$3:C$1656=A539)*(NHL!G$3:G$1656=B539)*NHL!X$3:X$1656)</f>
        <v>#VALUE!</v>
      </c>
      <c r="G539" s="21">
        <f>SUMPRODUCT((NHL!C$3:C$1656=A539)*(NHL!G$3:G$1656=B539)*NHL!AC$3:AC$1656)</f>
        <v>74</v>
      </c>
      <c r="H539" s="22" t="e">
        <f t="shared" si="17"/>
        <v>#VALUE!</v>
      </c>
      <c r="K539" s="8"/>
    </row>
    <row r="540" spans="1:11" x14ac:dyDescent="0.2">
      <c r="A540" s="8" t="s">
        <v>328</v>
      </c>
      <c r="B540" s="10" t="s">
        <v>207</v>
      </c>
      <c r="C540" s="21">
        <f>SUMPRODUCT((NHL!C$3:C$1656=A540)*(NHL!G$3:G$1656=B540)*NHL!I$3:I$1656)</f>
        <v>80</v>
      </c>
      <c r="D540" s="21">
        <f>SUMPRODUCT((NHL!C$3:C$1656=A540)*(NHL!G$3:G$1656=B540)*NHL!N$3:N$1656)</f>
        <v>87</v>
      </c>
      <c r="E540" s="22">
        <f t="shared" si="16"/>
        <v>0.54374999999999996</v>
      </c>
      <c r="F540" s="21" t="e">
        <f>SUMPRODUCT((NHL!C$3:C$1656=A540)*(NHL!G$3:G$1656=B540)*NHL!X$3:X$1656)</f>
        <v>#VALUE!</v>
      </c>
      <c r="G540" s="21">
        <f>SUMPRODUCT((NHL!C$3:C$1656=A540)*(NHL!G$3:G$1656=B540)*NHL!AC$3:AC$1656)</f>
        <v>194</v>
      </c>
      <c r="H540" s="22" t="e">
        <f t="shared" si="17"/>
        <v>#VALUE!</v>
      </c>
      <c r="K540" s="8"/>
    </row>
    <row r="541" spans="1:11" x14ac:dyDescent="0.2">
      <c r="A541" s="8" t="s">
        <v>328</v>
      </c>
      <c r="B541" s="10" t="s">
        <v>208</v>
      </c>
      <c r="C541" s="21">
        <f>SUMPRODUCT((NHL!C$3:C$1656=A541)*(NHL!G$3:G$1656=B541)*NHL!I$3:I$1656)</f>
        <v>80</v>
      </c>
      <c r="D541" s="21">
        <f>SUMPRODUCT((NHL!C$3:C$1656=A541)*(NHL!G$3:G$1656=B541)*NHL!N$3:N$1656)</f>
        <v>75</v>
      </c>
      <c r="E541" s="22">
        <f t="shared" si="16"/>
        <v>0.46875</v>
      </c>
      <c r="F541" s="21" t="e">
        <f>SUMPRODUCT((NHL!C$3:C$1656=A541)*(NHL!G$3:G$1656=B541)*NHL!X$3:X$1656)</f>
        <v>#VALUE!</v>
      </c>
      <c r="G541" s="21">
        <f>SUMPRODUCT((NHL!C$3:C$1656=A541)*(NHL!G$3:G$1656=B541)*NHL!AC$3:AC$1656)</f>
        <v>73</v>
      </c>
      <c r="H541" s="22" t="e">
        <f t="shared" si="17"/>
        <v>#VALUE!</v>
      </c>
      <c r="K541" s="8"/>
    </row>
    <row r="542" spans="1:11" x14ac:dyDescent="0.2">
      <c r="A542" s="8" t="s">
        <v>328</v>
      </c>
      <c r="B542" s="10" t="s">
        <v>309</v>
      </c>
      <c r="C542" s="21">
        <f>SUMPRODUCT((NHL!C$3:C$1656=A542)*(NHL!G$3:G$1656=B542)*NHL!I$3:I$1656)</f>
        <v>80</v>
      </c>
      <c r="D542" s="21">
        <f>SUMPRODUCT((NHL!C$3:C$1656=A542)*(NHL!G$3:G$1656=B542)*NHL!N$3:N$1656)</f>
        <v>82</v>
      </c>
      <c r="E542" s="22">
        <f t="shared" si="16"/>
        <v>0.51249999999999996</v>
      </c>
      <c r="F542" s="21" t="e">
        <f>SUMPRODUCT((NHL!C$3:C$1656=A542)*(NHL!G$3:G$1656=B542)*NHL!X$3:X$1656)</f>
        <v>#VALUE!</v>
      </c>
      <c r="G542" s="21">
        <f>SUMPRODUCT((NHL!C$3:C$1656=A542)*(NHL!G$3:G$1656=B542)*NHL!AC$3:AC$1656)</f>
        <v>78</v>
      </c>
      <c r="H542" s="22" t="e">
        <f t="shared" si="17"/>
        <v>#VALUE!</v>
      </c>
      <c r="K542" s="8"/>
    </row>
    <row r="543" spans="1:11" x14ac:dyDescent="0.2">
      <c r="A543" s="8" t="s">
        <v>328</v>
      </c>
      <c r="B543" s="10" t="s">
        <v>209</v>
      </c>
      <c r="C543" s="21">
        <f>SUMPRODUCT((NHL!C$3:C$1656=A543)*(NHL!G$3:G$1656=B543)*NHL!I$3:I$1656)</f>
        <v>80</v>
      </c>
      <c r="D543" s="21">
        <f>SUMPRODUCT((NHL!C$3:C$1656=A543)*(NHL!G$3:G$1656=B543)*NHL!N$3:N$1656)</f>
        <v>72</v>
      </c>
      <c r="E543" s="22">
        <f t="shared" si="16"/>
        <v>0.45</v>
      </c>
      <c r="F543" s="21" t="e">
        <f>SUMPRODUCT((NHL!C$3:C$1656=A543)*(NHL!G$3:G$1656=B543)*NHL!X$3:X$1656)</f>
        <v>#VALUE!</v>
      </c>
      <c r="G543" s="21">
        <f>SUMPRODUCT((NHL!C$3:C$1656=A543)*(NHL!G$3:G$1656=B543)*NHL!AC$3:AC$1656)</f>
        <v>214</v>
      </c>
      <c r="H543" s="22" t="e">
        <f t="shared" si="17"/>
        <v>#VALUE!</v>
      </c>
      <c r="K543" s="8"/>
    </row>
    <row r="544" spans="1:11" x14ac:dyDescent="0.2">
      <c r="A544" s="8" t="s">
        <v>328</v>
      </c>
      <c r="B544" s="10" t="s">
        <v>41</v>
      </c>
      <c r="C544" s="21">
        <f>SUMPRODUCT((NHL!C$3:C$1656=A544)*(NHL!G$3:G$1656=B544)*NHL!I$3:I$1656)</f>
        <v>80</v>
      </c>
      <c r="D544" s="21">
        <f>SUMPRODUCT((NHL!C$3:C$1656=A544)*(NHL!G$3:G$1656=B544)*NHL!N$3:N$1656)</f>
        <v>56</v>
      </c>
      <c r="E544" s="22">
        <f t="shared" si="16"/>
        <v>0.35</v>
      </c>
      <c r="F544" s="21" t="e">
        <f>SUMPRODUCT((NHL!C$3:C$1656=A544)*(NHL!G$3:G$1656=B544)*NHL!X$3:X$1656)</f>
        <v>#VALUE!</v>
      </c>
      <c r="G544" s="21">
        <f>SUMPRODUCT((NHL!C$3:C$1656=A544)*(NHL!G$3:G$1656=B544)*NHL!AC$3:AC$1656)</f>
        <v>71</v>
      </c>
      <c r="H544" s="22" t="e">
        <f t="shared" si="17"/>
        <v>#VALUE!</v>
      </c>
      <c r="K544" s="8"/>
    </row>
    <row r="545" spans="1:11" x14ac:dyDescent="0.2">
      <c r="A545" s="8" t="s">
        <v>328</v>
      </c>
      <c r="B545" s="10" t="s">
        <v>233</v>
      </c>
      <c r="C545" s="21">
        <f>SUMPRODUCT((NHL!C$3:C$1656=A545)*(NHL!G$3:G$1656=B545)*NHL!I$3:I$1656)</f>
        <v>80</v>
      </c>
      <c r="D545" s="21">
        <f>SUMPRODUCT((NHL!C$3:C$1656=A545)*(NHL!G$3:G$1656=B545)*NHL!N$3:N$1656)</f>
        <v>77</v>
      </c>
      <c r="E545" s="22">
        <f t="shared" si="16"/>
        <v>0.48125000000000001</v>
      </c>
      <c r="F545" s="21" t="e">
        <f>SUMPRODUCT((NHL!C$3:C$1656=A545)*(NHL!G$3:G$1656=B545)*NHL!X$3:X$1656)</f>
        <v>#VALUE!</v>
      </c>
      <c r="G545" s="21">
        <f>SUMPRODUCT((NHL!C$3:C$1656=A545)*(NHL!G$3:G$1656=B545)*NHL!AC$3:AC$1656)</f>
        <v>152</v>
      </c>
      <c r="H545" s="22" t="e">
        <f t="shared" si="17"/>
        <v>#VALUE!</v>
      </c>
      <c r="K545" s="8"/>
    </row>
    <row r="546" spans="1:11" x14ac:dyDescent="0.2">
      <c r="A546" s="8" t="s">
        <v>328</v>
      </c>
      <c r="B546" s="10" t="s">
        <v>314</v>
      </c>
      <c r="C546" s="21">
        <f>SUMPRODUCT((NHL!C$3:C$1656=A546)*(NHL!G$3:G$1656=B546)*NHL!I$3:I$1656)</f>
        <v>80</v>
      </c>
      <c r="D546" s="21">
        <f>SUMPRODUCT((NHL!C$3:C$1656=A546)*(NHL!G$3:G$1656=B546)*NHL!N$3:N$1656)</f>
        <v>80</v>
      </c>
      <c r="E546" s="22">
        <f t="shared" si="16"/>
        <v>0.5</v>
      </c>
      <c r="F546" s="21" t="e">
        <f>SUMPRODUCT((NHL!C$3:C$1656=A546)*(NHL!G$3:G$1656=B546)*NHL!X$3:X$1656)</f>
        <v>#VALUE!</v>
      </c>
      <c r="G546" s="21">
        <f>SUMPRODUCT((NHL!C$3:C$1656=A546)*(NHL!G$3:G$1656=B546)*NHL!AC$3:AC$1656)</f>
        <v>32</v>
      </c>
      <c r="H546" s="22" t="e">
        <f t="shared" si="17"/>
        <v>#VALUE!</v>
      </c>
      <c r="K546" s="8"/>
    </row>
    <row r="547" spans="1:11" x14ac:dyDescent="0.2">
      <c r="A547" s="8" t="s">
        <v>328</v>
      </c>
      <c r="B547" s="10" t="s">
        <v>267</v>
      </c>
      <c r="C547" s="21">
        <f>SUMPRODUCT((NHL!C$3:C$1656=A547)*(NHL!G$3:G$1656=B547)*NHL!I$3:I$1656)</f>
        <v>80</v>
      </c>
      <c r="D547" s="21">
        <f>SUMPRODUCT((NHL!C$3:C$1656=A547)*(NHL!G$3:G$1656=B547)*NHL!N$3:N$1656)</f>
        <v>65</v>
      </c>
      <c r="E547" s="22">
        <f t="shared" si="16"/>
        <v>0.40625</v>
      </c>
      <c r="F547" s="21" t="e">
        <f>SUMPRODUCT((NHL!C$3:C$1656=A547)*(NHL!G$3:G$1656=B547)*NHL!X$3:X$1656)</f>
        <v>#VALUE!</v>
      </c>
      <c r="G547" s="21">
        <f>SUMPRODUCT((NHL!C$3:C$1656=A547)*(NHL!G$3:G$1656=B547)*NHL!AC$3:AC$1656)</f>
        <v>210</v>
      </c>
      <c r="H547" s="22" t="e">
        <f t="shared" si="17"/>
        <v>#VALUE!</v>
      </c>
      <c r="K547" s="8"/>
    </row>
    <row r="548" spans="1:11" x14ac:dyDescent="0.2">
      <c r="A548" s="8" t="s">
        <v>338</v>
      </c>
      <c r="B548" s="10" t="s">
        <v>68</v>
      </c>
      <c r="C548" s="21">
        <f>SUMPRODUCT((NHL!C$3:C$1656=A548)*(NHL!G$3:G$1656=B548)*NHL!I$3:I$1656)</f>
        <v>80</v>
      </c>
      <c r="D548" s="21">
        <f>SUMPRODUCT((NHL!C$3:C$1656=A548)*(NHL!G$3:G$1656=B548)*NHL!N$3:N$1656)</f>
        <v>110</v>
      </c>
      <c r="E548" s="22">
        <f t="shared" si="16"/>
        <v>0.6875</v>
      </c>
      <c r="F548" s="21" t="e">
        <f>SUMPRODUCT((NHL!C$3:C$1656=A548)*(NHL!G$3:G$1656=B548)*NHL!X$3:X$1656)</f>
        <v>#VALUE!</v>
      </c>
      <c r="G548" s="21">
        <f>SUMPRODUCT((NHL!C$3:C$1656=A548)*(NHL!G$3:G$1656=B548)*NHL!AC$3:AC$1656)</f>
        <v>96</v>
      </c>
      <c r="H548" s="22" t="e">
        <f t="shared" si="17"/>
        <v>#VALUE!</v>
      </c>
      <c r="K548" s="8"/>
    </row>
    <row r="549" spans="1:11" x14ac:dyDescent="0.2">
      <c r="A549" s="8" t="s">
        <v>338</v>
      </c>
      <c r="B549" s="10" t="s">
        <v>225</v>
      </c>
      <c r="C549" s="21">
        <f>SUMPRODUCT((NHL!C$3:C$1656=A549)*(NHL!G$3:G$1656=B549)*NHL!I$3:I$1656)</f>
        <v>80</v>
      </c>
      <c r="D549" s="21">
        <f>SUMPRODUCT((NHL!C$3:C$1656=A549)*(NHL!G$3:G$1656=B549)*NHL!N$3:N$1656)</f>
        <v>89</v>
      </c>
      <c r="E549" s="22">
        <f t="shared" si="16"/>
        <v>0.55625000000000002</v>
      </c>
      <c r="F549" s="21" t="e">
        <f>SUMPRODUCT((NHL!C$3:C$1656=A549)*(NHL!G$3:G$1656=B549)*NHL!X$3:X$1656)</f>
        <v>#VALUE!</v>
      </c>
      <c r="G549" s="21">
        <f>SUMPRODUCT((NHL!C$3:C$1656=A549)*(NHL!G$3:G$1656=B549)*NHL!AC$3:AC$1656)</f>
        <v>93</v>
      </c>
      <c r="H549" s="22" t="e">
        <f t="shared" si="17"/>
        <v>#VALUE!</v>
      </c>
      <c r="K549" s="8"/>
    </row>
    <row r="550" spans="1:11" x14ac:dyDescent="0.2">
      <c r="A550" s="8" t="s">
        <v>338</v>
      </c>
      <c r="B550" s="10" t="s">
        <v>85</v>
      </c>
      <c r="C550" s="21">
        <f>SUMPRODUCT((NHL!C$3:C$1656=A550)*(NHL!G$3:G$1656=B550)*NHL!I$3:I$1656)</f>
        <v>80</v>
      </c>
      <c r="D550" s="21">
        <f>SUMPRODUCT((NHL!C$3:C$1656=A550)*(NHL!G$3:G$1656=B550)*NHL!N$3:N$1656)</f>
        <v>104</v>
      </c>
      <c r="E550" s="22">
        <f t="shared" si="16"/>
        <v>0.65</v>
      </c>
      <c r="F550" s="21" t="e">
        <f>SUMPRODUCT((NHL!C$3:C$1656=A550)*(NHL!G$3:G$1656=B550)*NHL!X$3:X$1656)</f>
        <v>#VALUE!</v>
      </c>
      <c r="G550" s="21">
        <f>SUMPRODUCT((NHL!C$3:C$1656=A550)*(NHL!G$3:G$1656=B550)*NHL!AC$3:AC$1656)</f>
        <v>72</v>
      </c>
      <c r="H550" s="22" t="e">
        <f t="shared" si="17"/>
        <v>#VALUE!</v>
      </c>
      <c r="K550" s="8"/>
    </row>
    <row r="551" spans="1:11" x14ac:dyDescent="0.2">
      <c r="A551" s="8" t="s">
        <v>338</v>
      </c>
      <c r="B551" s="10" t="s">
        <v>240</v>
      </c>
      <c r="C551" s="21">
        <f>SUMPRODUCT((NHL!C$3:C$1656=A551)*(NHL!G$3:G$1656=B551)*NHL!I$3:I$1656)</f>
        <v>80</v>
      </c>
      <c r="D551" s="21">
        <f>SUMPRODUCT((NHL!C$3:C$1656=A551)*(NHL!G$3:G$1656=B551)*NHL!N$3:N$1656)</f>
        <v>78</v>
      </c>
      <c r="E551" s="22">
        <f t="shared" si="16"/>
        <v>0.48749999999999999</v>
      </c>
      <c r="F551" s="21" t="e">
        <f>SUMPRODUCT((NHL!C$3:C$1656=A551)*(NHL!G$3:G$1656=B551)*NHL!X$3:X$1656)</f>
        <v>#VALUE!</v>
      </c>
      <c r="G551" s="21">
        <f>SUMPRODUCT((NHL!C$3:C$1656=A551)*(NHL!G$3:G$1656=B551)*NHL!AC$3:AC$1656)</f>
        <v>75</v>
      </c>
      <c r="H551" s="22" t="e">
        <f t="shared" si="17"/>
        <v>#VALUE!</v>
      </c>
      <c r="K551" s="8"/>
    </row>
    <row r="552" spans="1:11" x14ac:dyDescent="0.2">
      <c r="A552" s="8" t="s">
        <v>338</v>
      </c>
      <c r="B552" s="10" t="s">
        <v>87</v>
      </c>
      <c r="C552" s="21">
        <f>SUMPRODUCT((NHL!C$3:C$1656=A552)*(NHL!G$3:G$1656=B552)*NHL!I$3:I$1656)</f>
        <v>80</v>
      </c>
      <c r="D552" s="21">
        <f>SUMPRODUCT((NHL!C$3:C$1656=A552)*(NHL!G$3:G$1656=B552)*NHL!N$3:N$1656)</f>
        <v>57</v>
      </c>
      <c r="E552" s="22">
        <f t="shared" si="16"/>
        <v>0.35625000000000001</v>
      </c>
      <c r="F552" s="21" t="e">
        <f>SUMPRODUCT((NHL!C$3:C$1656=A552)*(NHL!G$3:G$1656=B552)*NHL!X$3:X$1656)</f>
        <v>#VALUE!</v>
      </c>
      <c r="G552" s="21">
        <f>SUMPRODUCT((NHL!C$3:C$1656=A552)*(NHL!G$3:G$1656=B552)*NHL!AC$3:AC$1656)</f>
        <v>54</v>
      </c>
      <c r="H552" s="22" t="e">
        <f t="shared" si="17"/>
        <v>#VALUE!</v>
      </c>
      <c r="K552" s="8"/>
    </row>
    <row r="553" spans="1:11" x14ac:dyDescent="0.2">
      <c r="A553" s="8" t="s">
        <v>338</v>
      </c>
      <c r="B553" s="10" t="s">
        <v>303</v>
      </c>
      <c r="C553" s="21">
        <f>SUMPRODUCT((NHL!C$3:C$1656=A553)*(NHL!G$3:G$1656=B553)*NHL!I$3:I$1656)</f>
        <v>80</v>
      </c>
      <c r="D553" s="21">
        <f>SUMPRODUCT((NHL!C$3:C$1656=A553)*(NHL!G$3:G$1656=B553)*NHL!N$3:N$1656)</f>
        <v>106</v>
      </c>
      <c r="E553" s="22">
        <f t="shared" si="16"/>
        <v>0.66249999999999998</v>
      </c>
      <c r="F553" s="21" t="e">
        <f>SUMPRODUCT((NHL!C$3:C$1656=A553)*(NHL!G$3:G$1656=B553)*NHL!X$3:X$1656)</f>
        <v>#VALUE!</v>
      </c>
      <c r="G553" s="21">
        <f>SUMPRODUCT((NHL!C$3:C$1656=A553)*(NHL!G$3:G$1656=B553)*NHL!AC$3:AC$1656)</f>
        <v>111</v>
      </c>
      <c r="H553" s="22" t="e">
        <f t="shared" si="17"/>
        <v>#VALUE!</v>
      </c>
      <c r="K553" s="8"/>
    </row>
    <row r="554" spans="1:11" x14ac:dyDescent="0.2">
      <c r="A554" s="8" t="s">
        <v>338</v>
      </c>
      <c r="B554" s="10" t="s">
        <v>306</v>
      </c>
      <c r="C554" s="21">
        <f>SUMPRODUCT((NHL!C$3:C$1656=A554)*(NHL!G$3:G$1656=B554)*NHL!I$3:I$1656)</f>
        <v>80</v>
      </c>
      <c r="D554" s="21">
        <f>SUMPRODUCT((NHL!C$3:C$1656=A554)*(NHL!G$3:G$1656=B554)*NHL!N$3:N$1656)</f>
        <v>45</v>
      </c>
      <c r="E554" s="22">
        <f t="shared" si="16"/>
        <v>0.28125</v>
      </c>
      <c r="F554" s="21" t="e">
        <f>SUMPRODUCT((NHL!C$3:C$1656=A554)*(NHL!G$3:G$1656=B554)*NHL!X$3:X$1656)</f>
        <v>#VALUE!</v>
      </c>
      <c r="G554" s="21">
        <f>SUMPRODUCT((NHL!C$3:C$1656=A554)*(NHL!G$3:G$1656=B554)*NHL!AC$3:AC$1656)</f>
        <v>180</v>
      </c>
      <c r="H554" s="22" t="e">
        <f t="shared" si="17"/>
        <v>#VALUE!</v>
      </c>
      <c r="K554" s="8"/>
    </row>
    <row r="555" spans="1:11" x14ac:dyDescent="0.2">
      <c r="A555" s="8" t="s">
        <v>338</v>
      </c>
      <c r="B555" s="10" t="s">
        <v>199</v>
      </c>
      <c r="C555" s="21">
        <f>SUMPRODUCT((NHL!C$3:C$1656=A555)*(NHL!G$3:G$1656=B555)*NHL!I$3:I$1656)</f>
        <v>80</v>
      </c>
      <c r="D555" s="21">
        <f>SUMPRODUCT((NHL!C$3:C$1656=A555)*(NHL!G$3:G$1656=B555)*NHL!N$3:N$1656)</f>
        <v>66</v>
      </c>
      <c r="E555" s="22">
        <f t="shared" si="16"/>
        <v>0.41249999999999998</v>
      </c>
      <c r="F555" s="21" t="e">
        <f>SUMPRODUCT((NHL!C$3:C$1656=A555)*(NHL!G$3:G$1656=B555)*NHL!X$3:X$1656)</f>
        <v>#VALUE!</v>
      </c>
      <c r="G555" s="21">
        <f>SUMPRODUCT((NHL!C$3:C$1656=A555)*(NHL!G$3:G$1656=B555)*NHL!AC$3:AC$1656)</f>
        <v>63</v>
      </c>
      <c r="H555" s="22" t="e">
        <f t="shared" si="17"/>
        <v>#VALUE!</v>
      </c>
      <c r="K555" s="8"/>
    </row>
    <row r="556" spans="1:11" x14ac:dyDescent="0.2">
      <c r="A556" s="8" t="s">
        <v>338</v>
      </c>
      <c r="B556" s="10" t="s">
        <v>202</v>
      </c>
      <c r="C556" s="21">
        <f>SUMPRODUCT((NHL!C$3:C$1656=A556)*(NHL!G$3:G$1656=B556)*NHL!I$3:I$1656)</f>
        <v>80</v>
      </c>
      <c r="D556" s="21">
        <f>SUMPRODUCT((NHL!C$3:C$1656=A556)*(NHL!G$3:G$1656=B556)*NHL!N$3:N$1656)</f>
        <v>96</v>
      </c>
      <c r="E556" s="22">
        <f t="shared" si="16"/>
        <v>0.6</v>
      </c>
      <c r="F556" s="21" t="e">
        <f>SUMPRODUCT((NHL!C$3:C$1656=A556)*(NHL!G$3:G$1656=B556)*NHL!X$3:X$1656)</f>
        <v>#VALUE!</v>
      </c>
      <c r="G556" s="21">
        <f>SUMPRODUCT((NHL!C$3:C$1656=A556)*(NHL!G$3:G$1656=B556)*NHL!AC$3:AC$1656)</f>
        <v>188</v>
      </c>
      <c r="H556" s="22" t="e">
        <f t="shared" si="17"/>
        <v>#VALUE!</v>
      </c>
      <c r="K556" s="8"/>
    </row>
    <row r="557" spans="1:11" x14ac:dyDescent="0.2">
      <c r="A557" s="8" t="s">
        <v>338</v>
      </c>
      <c r="B557" s="10" t="s">
        <v>29</v>
      </c>
      <c r="C557" s="21">
        <f>SUMPRODUCT((NHL!C$3:C$1656=A557)*(NHL!G$3:G$1656=B557)*NHL!I$3:I$1656)</f>
        <v>80</v>
      </c>
      <c r="D557" s="21">
        <f>SUMPRODUCT((NHL!C$3:C$1656=A557)*(NHL!G$3:G$1656=B557)*NHL!N$3:N$1656)</f>
        <v>98</v>
      </c>
      <c r="E557" s="22">
        <f t="shared" si="16"/>
        <v>0.61250000000000004</v>
      </c>
      <c r="F557" s="21" t="e">
        <f>SUMPRODUCT((NHL!C$3:C$1656=A557)*(NHL!G$3:G$1656=B557)*NHL!X$3:X$1656)</f>
        <v>#VALUE!</v>
      </c>
      <c r="G557" s="21">
        <f>SUMPRODUCT((NHL!C$3:C$1656=A557)*(NHL!G$3:G$1656=B557)*NHL!AC$3:AC$1656)</f>
        <v>109</v>
      </c>
      <c r="H557" s="22" t="e">
        <f t="shared" si="17"/>
        <v>#VALUE!</v>
      </c>
      <c r="K557" s="8"/>
    </row>
    <row r="558" spans="1:11" x14ac:dyDescent="0.2">
      <c r="A558" s="8" t="s">
        <v>338</v>
      </c>
      <c r="B558" s="10" t="s">
        <v>264</v>
      </c>
      <c r="C558" s="21">
        <f>SUMPRODUCT((NHL!C$3:C$1656=A558)*(NHL!G$3:G$1656=B558)*NHL!I$3:I$1656)</f>
        <v>80</v>
      </c>
      <c r="D558" s="21">
        <f>SUMPRODUCT((NHL!C$3:C$1656=A558)*(NHL!G$3:G$1656=B558)*NHL!N$3:N$1656)</f>
        <v>48</v>
      </c>
      <c r="E558" s="22">
        <f t="shared" si="16"/>
        <v>0.3</v>
      </c>
      <c r="F558" s="21" t="e">
        <f>SUMPRODUCT((NHL!C$3:C$1656=A558)*(NHL!G$3:G$1656=B558)*NHL!X$3:X$1656)</f>
        <v>#VALUE!</v>
      </c>
      <c r="G558" s="21">
        <f>SUMPRODUCT((NHL!C$3:C$1656=A558)*(NHL!G$3:G$1656=B558)*NHL!AC$3:AC$1656)</f>
        <v>49</v>
      </c>
      <c r="H558" s="22" t="e">
        <f t="shared" si="17"/>
        <v>#VALUE!</v>
      </c>
      <c r="K558" s="8"/>
    </row>
    <row r="559" spans="1:11" x14ac:dyDescent="0.2">
      <c r="A559" s="8" t="s">
        <v>338</v>
      </c>
      <c r="B559" s="10" t="s">
        <v>247</v>
      </c>
      <c r="C559" s="21">
        <f>SUMPRODUCT((NHL!C$3:C$1656=A559)*(NHL!G$3:G$1656=B559)*NHL!I$3:I$1656)</f>
        <v>80</v>
      </c>
      <c r="D559" s="21">
        <f>SUMPRODUCT((NHL!C$3:C$1656=A559)*(NHL!G$3:G$1656=B559)*NHL!N$3:N$1656)</f>
        <v>96</v>
      </c>
      <c r="E559" s="22">
        <f t="shared" si="16"/>
        <v>0.6</v>
      </c>
      <c r="F559" s="21" t="e">
        <f>SUMPRODUCT((NHL!C$3:C$1656=A559)*(NHL!G$3:G$1656=B559)*NHL!X$3:X$1656)</f>
        <v>#VALUE!</v>
      </c>
      <c r="G559" s="21">
        <f>SUMPRODUCT((NHL!C$3:C$1656=A559)*(NHL!G$3:G$1656=B559)*NHL!AC$3:AC$1656)</f>
        <v>118</v>
      </c>
      <c r="H559" s="22" t="e">
        <f t="shared" si="17"/>
        <v>#VALUE!</v>
      </c>
      <c r="K559" s="8"/>
    </row>
    <row r="560" spans="1:11" x14ac:dyDescent="0.2">
      <c r="A560" s="8" t="s">
        <v>338</v>
      </c>
      <c r="B560" s="10" t="s">
        <v>92</v>
      </c>
      <c r="C560" s="21">
        <f>SUMPRODUCT((NHL!C$3:C$1656=A560)*(NHL!G$3:G$1656=B560)*NHL!I$3:I$1656)</f>
        <v>80</v>
      </c>
      <c r="D560" s="21">
        <f>SUMPRODUCT((NHL!C$3:C$1656=A560)*(NHL!G$3:G$1656=B560)*NHL!N$3:N$1656)</f>
        <v>80</v>
      </c>
      <c r="E560" s="22">
        <f t="shared" si="16"/>
        <v>0.5</v>
      </c>
      <c r="F560" s="21" t="e">
        <f>SUMPRODUCT((NHL!C$3:C$1656=A560)*(NHL!G$3:G$1656=B560)*NHL!X$3:X$1656)</f>
        <v>#VALUE!</v>
      </c>
      <c r="G560" s="21">
        <f>SUMPRODUCT((NHL!C$3:C$1656=A560)*(NHL!G$3:G$1656=B560)*NHL!AC$3:AC$1656)</f>
        <v>92</v>
      </c>
      <c r="H560" s="22" t="e">
        <f t="shared" si="17"/>
        <v>#VALUE!</v>
      </c>
      <c r="K560" s="8"/>
    </row>
    <row r="561" spans="1:11" x14ac:dyDescent="0.2">
      <c r="A561" s="8" t="s">
        <v>338</v>
      </c>
      <c r="B561" s="10" t="s">
        <v>207</v>
      </c>
      <c r="C561" s="21">
        <f>SUMPRODUCT((NHL!C$3:C$1656=A561)*(NHL!G$3:G$1656=B561)*NHL!I$3:I$1656)</f>
        <v>80</v>
      </c>
      <c r="D561" s="21">
        <f>SUMPRODUCT((NHL!C$3:C$1656=A561)*(NHL!G$3:G$1656=B561)*NHL!N$3:N$1656)</f>
        <v>106</v>
      </c>
      <c r="E561" s="22">
        <f t="shared" si="16"/>
        <v>0.66249999999999998</v>
      </c>
      <c r="F561" s="21" t="e">
        <f>SUMPRODUCT((NHL!C$3:C$1656=A561)*(NHL!G$3:G$1656=B561)*NHL!X$3:X$1656)</f>
        <v>#VALUE!</v>
      </c>
      <c r="G561" s="21">
        <f>SUMPRODUCT((NHL!C$3:C$1656=A561)*(NHL!G$3:G$1656=B561)*NHL!AC$3:AC$1656)</f>
        <v>87</v>
      </c>
      <c r="H561" s="22" t="e">
        <f t="shared" si="17"/>
        <v>#VALUE!</v>
      </c>
      <c r="K561" s="8"/>
    </row>
    <row r="562" spans="1:11" x14ac:dyDescent="0.2">
      <c r="A562" s="8" t="s">
        <v>338</v>
      </c>
      <c r="B562" s="10" t="s">
        <v>208</v>
      </c>
      <c r="C562" s="21">
        <f>SUMPRODUCT((NHL!C$3:C$1656=A562)*(NHL!G$3:G$1656=B562)*NHL!I$3:I$1656)</f>
        <v>80</v>
      </c>
      <c r="D562" s="21">
        <f>SUMPRODUCT((NHL!C$3:C$1656=A562)*(NHL!G$3:G$1656=B562)*NHL!N$3:N$1656)</f>
        <v>45</v>
      </c>
      <c r="E562" s="22">
        <f t="shared" si="16"/>
        <v>0.28125</v>
      </c>
      <c r="F562" s="21" t="e">
        <f>SUMPRODUCT((NHL!C$3:C$1656=A562)*(NHL!G$3:G$1656=B562)*NHL!X$3:X$1656)</f>
        <v>#VALUE!</v>
      </c>
      <c r="G562" s="21">
        <f>SUMPRODUCT((NHL!C$3:C$1656=A562)*(NHL!G$3:G$1656=B562)*NHL!AC$3:AC$1656)</f>
        <v>75</v>
      </c>
      <c r="H562" s="22" t="e">
        <f t="shared" si="17"/>
        <v>#VALUE!</v>
      </c>
      <c r="K562" s="8"/>
    </row>
    <row r="563" spans="1:11" x14ac:dyDescent="0.2">
      <c r="A563" s="8" t="s">
        <v>338</v>
      </c>
      <c r="B563" s="10" t="s">
        <v>309</v>
      </c>
      <c r="C563" s="21">
        <f>SUMPRODUCT((NHL!C$3:C$1656=A563)*(NHL!G$3:G$1656=B563)*NHL!I$3:I$1656)</f>
        <v>80</v>
      </c>
      <c r="D563" s="21">
        <f>SUMPRODUCT((NHL!C$3:C$1656=A563)*(NHL!G$3:G$1656=B563)*NHL!N$3:N$1656)</f>
        <v>80</v>
      </c>
      <c r="E563" s="22">
        <f t="shared" si="16"/>
        <v>0.5</v>
      </c>
      <c r="F563" s="21" t="e">
        <f>SUMPRODUCT((NHL!C$3:C$1656=A563)*(NHL!G$3:G$1656=B563)*NHL!X$3:X$1656)</f>
        <v>#VALUE!</v>
      </c>
      <c r="G563" s="21">
        <f>SUMPRODUCT((NHL!C$3:C$1656=A563)*(NHL!G$3:G$1656=B563)*NHL!AC$3:AC$1656)</f>
        <v>82</v>
      </c>
      <c r="H563" s="22" t="e">
        <f t="shared" si="17"/>
        <v>#VALUE!</v>
      </c>
      <c r="K563" s="8"/>
    </row>
    <row r="564" spans="1:11" x14ac:dyDescent="0.2">
      <c r="A564" s="8" t="s">
        <v>338</v>
      </c>
      <c r="B564" s="10" t="s">
        <v>209</v>
      </c>
      <c r="C564" s="21">
        <f>SUMPRODUCT((NHL!C$3:C$1656=A564)*(NHL!G$3:G$1656=B564)*NHL!I$3:I$1656)</f>
        <v>80</v>
      </c>
      <c r="D564" s="21">
        <f>SUMPRODUCT((NHL!C$3:C$1656=A564)*(NHL!G$3:G$1656=B564)*NHL!N$3:N$1656)</f>
        <v>65</v>
      </c>
      <c r="E564" s="22">
        <f t="shared" si="16"/>
        <v>0.40625</v>
      </c>
      <c r="F564" s="21" t="e">
        <f>SUMPRODUCT((NHL!C$3:C$1656=A564)*(NHL!G$3:G$1656=B564)*NHL!X$3:X$1656)</f>
        <v>#VALUE!</v>
      </c>
      <c r="G564" s="21">
        <f>SUMPRODUCT((NHL!C$3:C$1656=A564)*(NHL!G$3:G$1656=B564)*NHL!AC$3:AC$1656)</f>
        <v>144</v>
      </c>
      <c r="H564" s="22" t="e">
        <f t="shared" si="17"/>
        <v>#VALUE!</v>
      </c>
      <c r="K564" s="8"/>
    </row>
    <row r="565" spans="1:11" x14ac:dyDescent="0.2">
      <c r="A565" s="8" t="s">
        <v>338</v>
      </c>
      <c r="B565" s="10" t="s">
        <v>41</v>
      </c>
      <c r="C565" s="21">
        <f>SUMPRODUCT((NHL!C$3:C$1656=A565)*(NHL!G$3:G$1656=B565)*NHL!I$3:I$1656)</f>
        <v>80</v>
      </c>
      <c r="D565" s="21">
        <f>SUMPRODUCT((NHL!C$3:C$1656=A565)*(NHL!G$3:G$1656=B565)*NHL!N$3:N$1656)</f>
        <v>68</v>
      </c>
      <c r="E565" s="22">
        <f t="shared" si="16"/>
        <v>0.42499999999999999</v>
      </c>
      <c r="F565" s="21" t="e">
        <f>SUMPRODUCT((NHL!C$3:C$1656=A565)*(NHL!G$3:G$1656=B565)*NHL!X$3:X$1656)</f>
        <v>#VALUE!</v>
      </c>
      <c r="G565" s="21">
        <f>SUMPRODUCT((NHL!C$3:C$1656=A565)*(NHL!G$3:G$1656=B565)*NHL!AC$3:AC$1656)</f>
        <v>56</v>
      </c>
      <c r="H565" s="22" t="e">
        <f t="shared" si="17"/>
        <v>#VALUE!</v>
      </c>
      <c r="K565" s="8"/>
    </row>
    <row r="566" spans="1:11" x14ac:dyDescent="0.2">
      <c r="A566" s="8" t="s">
        <v>338</v>
      </c>
      <c r="B566" s="10" t="s">
        <v>233</v>
      </c>
      <c r="C566" s="21">
        <f>SUMPRODUCT((NHL!C$3:C$1656=A566)*(NHL!G$3:G$1656=B566)*NHL!I$3:I$1656)</f>
        <v>80</v>
      </c>
      <c r="D566" s="21">
        <f>SUMPRODUCT((NHL!C$3:C$1656=A566)*(NHL!G$3:G$1656=B566)*NHL!N$3:N$1656)</f>
        <v>75</v>
      </c>
      <c r="E566" s="22">
        <f t="shared" si="16"/>
        <v>0.46875</v>
      </c>
      <c r="F566" s="21" t="e">
        <f>SUMPRODUCT((NHL!C$3:C$1656=A566)*(NHL!G$3:G$1656=B566)*NHL!X$3:X$1656)</f>
        <v>#VALUE!</v>
      </c>
      <c r="G566" s="21">
        <f>SUMPRODUCT((NHL!C$3:C$1656=A566)*(NHL!G$3:G$1656=B566)*NHL!AC$3:AC$1656)</f>
        <v>77</v>
      </c>
      <c r="H566" s="22" t="e">
        <f t="shared" si="17"/>
        <v>#VALUE!</v>
      </c>
      <c r="K566" s="8"/>
    </row>
    <row r="567" spans="1:11" x14ac:dyDescent="0.2">
      <c r="A567" s="8" t="s">
        <v>338</v>
      </c>
      <c r="B567" s="10" t="s">
        <v>314</v>
      </c>
      <c r="C567" s="21">
        <f>SUMPRODUCT((NHL!C$3:C$1656=A567)*(NHL!G$3:G$1656=B567)*NHL!I$3:I$1656)</f>
        <v>80</v>
      </c>
      <c r="D567" s="21">
        <f>SUMPRODUCT((NHL!C$3:C$1656=A567)*(NHL!G$3:G$1656=B567)*NHL!N$3:N$1656)</f>
        <v>74</v>
      </c>
      <c r="E567" s="22">
        <f t="shared" si="16"/>
        <v>0.46250000000000002</v>
      </c>
      <c r="F567" s="21" t="e">
        <f>SUMPRODUCT((NHL!C$3:C$1656=A567)*(NHL!G$3:G$1656=B567)*NHL!X$3:X$1656)</f>
        <v>#VALUE!</v>
      </c>
      <c r="G567" s="21">
        <f>SUMPRODUCT((NHL!C$3:C$1656=A567)*(NHL!G$3:G$1656=B567)*NHL!AC$3:AC$1656)</f>
        <v>80</v>
      </c>
      <c r="H567" s="22" t="e">
        <f t="shared" si="17"/>
        <v>#VALUE!</v>
      </c>
      <c r="K567" s="8"/>
    </row>
    <row r="568" spans="1:11" x14ac:dyDescent="0.2">
      <c r="A568" s="8" t="s">
        <v>338</v>
      </c>
      <c r="B568" s="10" t="s">
        <v>267</v>
      </c>
      <c r="C568" s="21">
        <f>SUMPRODUCT((NHL!C$3:C$1656=A568)*(NHL!G$3:G$1656=B568)*NHL!I$3:I$1656)</f>
        <v>80</v>
      </c>
      <c r="D568" s="21">
        <f>SUMPRODUCT((NHL!C$3:C$1656=A568)*(NHL!G$3:G$1656=B568)*NHL!N$3:N$1656)</f>
        <v>94</v>
      </c>
      <c r="E568" s="22">
        <f t="shared" si="16"/>
        <v>0.58750000000000002</v>
      </c>
      <c r="F568" s="21" t="e">
        <f>SUMPRODUCT((NHL!C$3:C$1656=A568)*(NHL!G$3:G$1656=B568)*NHL!X$3:X$1656)</f>
        <v>#VALUE!</v>
      </c>
      <c r="G568" s="21">
        <f>SUMPRODUCT((NHL!C$3:C$1656=A568)*(NHL!G$3:G$1656=B568)*NHL!AC$3:AC$1656)</f>
        <v>65</v>
      </c>
      <c r="H568" s="22" t="e">
        <f t="shared" si="17"/>
        <v>#VALUE!</v>
      </c>
      <c r="K568" s="8"/>
    </row>
    <row r="569" spans="1:11" x14ac:dyDescent="0.2">
      <c r="A569" s="8" t="s">
        <v>345</v>
      </c>
      <c r="B569" s="10" t="s">
        <v>68</v>
      </c>
      <c r="C569" s="21">
        <f>SUMPRODUCT((NHL!C$3:C$1656=A569)*(NHL!G$3:G$1656=B569)*NHL!I$3:I$1656)</f>
        <v>80</v>
      </c>
      <c r="D569" s="21">
        <f>SUMPRODUCT((NHL!C$3:C$1656=A569)*(NHL!G$3:G$1656=B569)*NHL!N$3:N$1656)</f>
        <v>104</v>
      </c>
      <c r="E569" s="22">
        <f t="shared" si="16"/>
        <v>0.65</v>
      </c>
      <c r="F569" s="21" t="e">
        <f>SUMPRODUCT((NHL!C$3:C$1656=A569)*(NHL!G$3:G$1656=B569)*NHL!X$3:X$1656)</f>
        <v>#VALUE!</v>
      </c>
      <c r="G569" s="21">
        <f>SUMPRODUCT((NHL!C$3:C$1656=A569)*(NHL!G$3:G$1656=B569)*NHL!AC$3:AC$1656)</f>
        <v>110</v>
      </c>
      <c r="H569" s="22" t="e">
        <f t="shared" si="17"/>
        <v>#VALUE!</v>
      </c>
      <c r="K569" s="8"/>
    </row>
    <row r="570" spans="1:11" x14ac:dyDescent="0.2">
      <c r="A570" s="8" t="s">
        <v>345</v>
      </c>
      <c r="B570" s="10" t="s">
        <v>225</v>
      </c>
      <c r="C570" s="21">
        <f>SUMPRODUCT((NHL!C$3:C$1656=A570)*(NHL!G$3:G$1656=B570)*NHL!I$3:I$1656)</f>
        <v>80</v>
      </c>
      <c r="D570" s="21">
        <f>SUMPRODUCT((NHL!C$3:C$1656=A570)*(NHL!G$3:G$1656=B570)*NHL!N$3:N$1656)</f>
        <v>103</v>
      </c>
      <c r="E570" s="22">
        <f t="shared" si="16"/>
        <v>0.64375000000000004</v>
      </c>
      <c r="F570" s="21" t="e">
        <f>SUMPRODUCT((NHL!C$3:C$1656=A570)*(NHL!G$3:G$1656=B570)*NHL!X$3:X$1656)</f>
        <v>#VALUE!</v>
      </c>
      <c r="G570" s="21">
        <f>SUMPRODUCT((NHL!C$3:C$1656=A570)*(NHL!G$3:G$1656=B570)*NHL!AC$3:AC$1656)</f>
        <v>89</v>
      </c>
      <c r="H570" s="22" t="e">
        <f t="shared" si="17"/>
        <v>#VALUE!</v>
      </c>
      <c r="K570" s="8"/>
    </row>
    <row r="571" spans="1:11" x14ac:dyDescent="0.2">
      <c r="A571" s="8" t="s">
        <v>345</v>
      </c>
      <c r="B571" s="10" t="s">
        <v>85</v>
      </c>
      <c r="C571" s="21">
        <f>SUMPRODUCT((NHL!C$3:C$1656=A571)*(NHL!G$3:G$1656=B571)*NHL!I$3:I$1656)</f>
        <v>80</v>
      </c>
      <c r="D571" s="21">
        <f>SUMPRODUCT((NHL!C$3:C$1656=A571)*(NHL!G$3:G$1656=B571)*NHL!N$3:N$1656)</f>
        <v>68</v>
      </c>
      <c r="E571" s="22">
        <f t="shared" si="16"/>
        <v>0.42499999999999999</v>
      </c>
      <c r="F571" s="21" t="e">
        <f>SUMPRODUCT((NHL!C$3:C$1656=A571)*(NHL!G$3:G$1656=B571)*NHL!X$3:X$1656)</f>
        <v>#VALUE!</v>
      </c>
      <c r="G571" s="21">
        <f>SUMPRODUCT((NHL!C$3:C$1656=A571)*(NHL!G$3:G$1656=B571)*NHL!AC$3:AC$1656)</f>
        <v>104</v>
      </c>
      <c r="H571" s="22" t="e">
        <f t="shared" si="17"/>
        <v>#VALUE!</v>
      </c>
      <c r="K571" s="8"/>
    </row>
    <row r="572" spans="1:11" x14ac:dyDescent="0.2">
      <c r="A572" s="8" t="s">
        <v>345</v>
      </c>
      <c r="B572" s="10" t="s">
        <v>240</v>
      </c>
      <c r="C572" s="21">
        <f>SUMPRODUCT((NHL!C$3:C$1656=A572)*(NHL!G$3:G$1656=B572)*NHL!I$3:I$1656)</f>
        <v>80</v>
      </c>
      <c r="D572" s="21">
        <f>SUMPRODUCT((NHL!C$3:C$1656=A572)*(NHL!G$3:G$1656=B572)*NHL!N$3:N$1656)</f>
        <v>82</v>
      </c>
      <c r="E572" s="22">
        <f t="shared" si="16"/>
        <v>0.51249999999999996</v>
      </c>
      <c r="F572" s="21" t="e">
        <f>SUMPRODUCT((NHL!C$3:C$1656=A572)*(NHL!G$3:G$1656=B572)*NHL!X$3:X$1656)</f>
        <v>#VALUE!</v>
      </c>
      <c r="G572" s="21">
        <f>SUMPRODUCT((NHL!C$3:C$1656=A572)*(NHL!G$3:G$1656=B572)*NHL!AC$3:AC$1656)</f>
        <v>78</v>
      </c>
      <c r="H572" s="22" t="e">
        <f t="shared" si="17"/>
        <v>#VALUE!</v>
      </c>
      <c r="K572" s="8"/>
    </row>
    <row r="573" spans="1:11" x14ac:dyDescent="0.2">
      <c r="A573" s="8" t="s">
        <v>345</v>
      </c>
      <c r="B573" s="10" t="s">
        <v>87</v>
      </c>
      <c r="C573" s="21">
        <f>SUMPRODUCT((NHL!C$3:C$1656=A573)*(NHL!G$3:G$1656=B573)*NHL!I$3:I$1656)</f>
        <v>80</v>
      </c>
      <c r="D573" s="21">
        <f>SUMPRODUCT((NHL!C$3:C$1656=A573)*(NHL!G$3:G$1656=B573)*NHL!N$3:N$1656)</f>
        <v>69</v>
      </c>
      <c r="E573" s="22">
        <f t="shared" si="16"/>
        <v>0.43125000000000002</v>
      </c>
      <c r="F573" s="21" t="e">
        <f>SUMPRODUCT((NHL!C$3:C$1656=A573)*(NHL!G$3:G$1656=B573)*NHL!X$3:X$1656)</f>
        <v>#VALUE!</v>
      </c>
      <c r="G573" s="21">
        <f>SUMPRODUCT((NHL!C$3:C$1656=A573)*(NHL!G$3:G$1656=B573)*NHL!AC$3:AC$1656)</f>
        <v>57</v>
      </c>
      <c r="H573" s="22" t="e">
        <f t="shared" si="17"/>
        <v>#VALUE!</v>
      </c>
      <c r="K573" s="8"/>
    </row>
    <row r="574" spans="1:11" x14ac:dyDescent="0.2">
      <c r="A574" s="8" t="s">
        <v>345</v>
      </c>
      <c r="B574" s="10" t="s">
        <v>303</v>
      </c>
      <c r="C574" s="21">
        <f>SUMPRODUCT((NHL!C$3:C$1656=A574)*(NHL!G$3:G$1656=B574)*NHL!I$3:I$1656)</f>
        <v>80</v>
      </c>
      <c r="D574" s="21">
        <f>SUMPRODUCT((NHL!C$3:C$1656=A574)*(NHL!G$3:G$1656=B574)*NHL!N$3:N$1656)</f>
        <v>119</v>
      </c>
      <c r="E574" s="22">
        <f t="shared" si="16"/>
        <v>0.74375000000000002</v>
      </c>
      <c r="F574" s="21" t="e">
        <f>SUMPRODUCT((NHL!C$3:C$1656=A574)*(NHL!G$3:G$1656=B574)*NHL!X$3:X$1656)</f>
        <v>#VALUE!</v>
      </c>
      <c r="G574" s="21">
        <f>SUMPRODUCT((NHL!C$3:C$1656=A574)*(NHL!G$3:G$1656=B574)*NHL!AC$3:AC$1656)</f>
        <v>106</v>
      </c>
      <c r="H574" s="22" t="e">
        <f t="shared" si="17"/>
        <v>#VALUE!</v>
      </c>
      <c r="K574" s="8"/>
    </row>
    <row r="575" spans="1:11" x14ac:dyDescent="0.2">
      <c r="A575" s="8" t="s">
        <v>345</v>
      </c>
      <c r="B575" s="10" t="s">
        <v>306</v>
      </c>
      <c r="C575" s="21">
        <f>SUMPRODUCT((NHL!C$3:C$1656=A575)*(NHL!G$3:G$1656=B575)*NHL!I$3:I$1656)</f>
        <v>80</v>
      </c>
      <c r="D575" s="21">
        <f>SUMPRODUCT((NHL!C$3:C$1656=A575)*(NHL!G$3:G$1656=B575)*NHL!N$3:N$1656)</f>
        <v>66</v>
      </c>
      <c r="E575" s="22">
        <f t="shared" si="16"/>
        <v>0.41249999999999998</v>
      </c>
      <c r="F575" s="21" t="e">
        <f>SUMPRODUCT((NHL!C$3:C$1656=A575)*(NHL!G$3:G$1656=B575)*NHL!X$3:X$1656)</f>
        <v>#VALUE!</v>
      </c>
      <c r="G575" s="21">
        <f>SUMPRODUCT((NHL!C$3:C$1656=A575)*(NHL!G$3:G$1656=B575)*NHL!AC$3:AC$1656)</f>
        <v>45</v>
      </c>
      <c r="H575" s="22" t="e">
        <f t="shared" si="17"/>
        <v>#VALUE!</v>
      </c>
      <c r="K575" s="8"/>
    </row>
    <row r="576" spans="1:11" x14ac:dyDescent="0.2">
      <c r="A576" s="8" t="s">
        <v>345</v>
      </c>
      <c r="B576" s="10" t="s">
        <v>199</v>
      </c>
      <c r="C576" s="21">
        <f>SUMPRODUCT((NHL!C$3:C$1656=A576)*(NHL!G$3:G$1656=B576)*NHL!I$3:I$1656)</f>
        <v>80</v>
      </c>
      <c r="D576" s="21">
        <f>SUMPRODUCT((NHL!C$3:C$1656=A576)*(NHL!G$3:G$1656=B576)*NHL!N$3:N$1656)</f>
        <v>59</v>
      </c>
      <c r="E576" s="22">
        <f t="shared" si="16"/>
        <v>0.36875000000000002</v>
      </c>
      <c r="F576" s="21" t="e">
        <f>SUMPRODUCT((NHL!C$3:C$1656=A576)*(NHL!G$3:G$1656=B576)*NHL!X$3:X$1656)</f>
        <v>#VALUE!</v>
      </c>
      <c r="G576" s="21">
        <f>SUMPRODUCT((NHL!C$3:C$1656=A576)*(NHL!G$3:G$1656=B576)*NHL!AC$3:AC$1656)</f>
        <v>198</v>
      </c>
      <c r="H576" s="22" t="e">
        <f t="shared" si="17"/>
        <v>#VALUE!</v>
      </c>
      <c r="K576" s="8"/>
    </row>
    <row r="577" spans="1:11" x14ac:dyDescent="0.2">
      <c r="A577" s="8" t="s">
        <v>345</v>
      </c>
      <c r="B577" s="10" t="s">
        <v>202</v>
      </c>
      <c r="C577" s="21">
        <f>SUMPRODUCT((NHL!C$3:C$1656=A577)*(NHL!G$3:G$1656=B577)*NHL!I$3:I$1656)</f>
        <v>80</v>
      </c>
      <c r="D577" s="21">
        <f>SUMPRODUCT((NHL!C$3:C$1656=A577)*(NHL!G$3:G$1656=B577)*NHL!N$3:N$1656)</f>
        <v>88</v>
      </c>
      <c r="E577" s="22">
        <f t="shared" si="16"/>
        <v>0.55000000000000004</v>
      </c>
      <c r="F577" s="21" t="e">
        <f>SUMPRODUCT((NHL!C$3:C$1656=A577)*(NHL!G$3:G$1656=B577)*NHL!X$3:X$1656)</f>
        <v>#VALUE!</v>
      </c>
      <c r="G577" s="21">
        <f>SUMPRODUCT((NHL!C$3:C$1656=A577)*(NHL!G$3:G$1656=B577)*NHL!AC$3:AC$1656)</f>
        <v>96</v>
      </c>
      <c r="H577" s="22" t="e">
        <f t="shared" si="17"/>
        <v>#VALUE!</v>
      </c>
      <c r="K577" s="8"/>
    </row>
    <row r="578" spans="1:11" x14ac:dyDescent="0.2">
      <c r="A578" s="8" t="s">
        <v>345</v>
      </c>
      <c r="B578" s="10" t="s">
        <v>29</v>
      </c>
      <c r="C578" s="21">
        <f>SUMPRODUCT((NHL!C$3:C$1656=A578)*(NHL!G$3:G$1656=B578)*NHL!I$3:I$1656)</f>
        <v>80</v>
      </c>
      <c r="D578" s="21">
        <f>SUMPRODUCT((NHL!C$3:C$1656=A578)*(NHL!G$3:G$1656=B578)*NHL!N$3:N$1656)</f>
        <v>75</v>
      </c>
      <c r="E578" s="22">
        <f t="shared" ref="E578:E641" si="18">D578/C578/2</f>
        <v>0.46875</v>
      </c>
      <c r="F578" s="21" t="e">
        <f>SUMPRODUCT((NHL!C$3:C$1656=A578)*(NHL!G$3:G$1656=B578)*NHL!X$3:X$1656)</f>
        <v>#VALUE!</v>
      </c>
      <c r="G578" s="21">
        <f>SUMPRODUCT((NHL!C$3:C$1656=A578)*(NHL!G$3:G$1656=B578)*NHL!AC$3:AC$1656)</f>
        <v>196</v>
      </c>
      <c r="H578" s="22" t="e">
        <f t="shared" ref="H578:H641" si="19">G578/F578/2</f>
        <v>#VALUE!</v>
      </c>
      <c r="K578" s="8"/>
    </row>
    <row r="579" spans="1:11" x14ac:dyDescent="0.2">
      <c r="A579" s="8" t="s">
        <v>345</v>
      </c>
      <c r="B579" s="10" t="s">
        <v>264</v>
      </c>
      <c r="C579" s="21">
        <f>SUMPRODUCT((NHL!C$3:C$1656=A579)*(NHL!G$3:G$1656=B579)*NHL!I$3:I$1656)</f>
        <v>80</v>
      </c>
      <c r="D579" s="21">
        <f>SUMPRODUCT((NHL!C$3:C$1656=A579)*(NHL!G$3:G$1656=B579)*NHL!N$3:N$1656)</f>
        <v>41</v>
      </c>
      <c r="E579" s="22">
        <f t="shared" si="18"/>
        <v>0.25624999999999998</v>
      </c>
      <c r="F579" s="21" t="e">
        <f>SUMPRODUCT((NHL!C$3:C$1656=A579)*(NHL!G$3:G$1656=B579)*NHL!X$3:X$1656)</f>
        <v>#VALUE!</v>
      </c>
      <c r="G579" s="21">
        <f>SUMPRODUCT((NHL!C$3:C$1656=A579)*(NHL!G$3:G$1656=B579)*NHL!AC$3:AC$1656)</f>
        <v>96</v>
      </c>
      <c r="H579" s="22" t="e">
        <f t="shared" si="19"/>
        <v>#VALUE!</v>
      </c>
      <c r="K579" s="8"/>
    </row>
    <row r="580" spans="1:11" x14ac:dyDescent="0.2">
      <c r="A580" s="8" t="s">
        <v>345</v>
      </c>
      <c r="B580" s="10" t="s">
        <v>247</v>
      </c>
      <c r="C580" s="21">
        <f>SUMPRODUCT((NHL!C$3:C$1656=A580)*(NHL!G$3:G$1656=B580)*NHL!I$3:I$1656)</f>
        <v>80</v>
      </c>
      <c r="D580" s="21">
        <f>SUMPRODUCT((NHL!C$3:C$1656=A580)*(NHL!G$3:G$1656=B580)*NHL!N$3:N$1656)</f>
        <v>104</v>
      </c>
      <c r="E580" s="22">
        <f t="shared" si="18"/>
        <v>0.65</v>
      </c>
      <c r="F580" s="21" t="e">
        <f>SUMPRODUCT((NHL!C$3:C$1656=A580)*(NHL!G$3:G$1656=B580)*NHL!X$3:X$1656)</f>
        <v>#VALUE!</v>
      </c>
      <c r="G580" s="21">
        <f>SUMPRODUCT((NHL!C$3:C$1656=A580)*(NHL!G$3:G$1656=B580)*NHL!AC$3:AC$1656)</f>
        <v>96</v>
      </c>
      <c r="H580" s="22" t="e">
        <f t="shared" si="19"/>
        <v>#VALUE!</v>
      </c>
      <c r="K580" s="8"/>
    </row>
    <row r="581" spans="1:11" x14ac:dyDescent="0.2">
      <c r="A581" s="8" t="s">
        <v>345</v>
      </c>
      <c r="B581" s="10" t="s">
        <v>92</v>
      </c>
      <c r="C581" s="21">
        <f>SUMPRODUCT((NHL!C$3:C$1656=A581)*(NHL!G$3:G$1656=B581)*NHL!I$3:I$1656)</f>
        <v>80</v>
      </c>
      <c r="D581" s="21">
        <f>SUMPRODUCT((NHL!C$3:C$1656=A581)*(NHL!G$3:G$1656=B581)*NHL!N$3:N$1656)</f>
        <v>93</v>
      </c>
      <c r="E581" s="22">
        <f t="shared" si="18"/>
        <v>0.58125000000000004</v>
      </c>
      <c r="F581" s="21" t="e">
        <f>SUMPRODUCT((NHL!C$3:C$1656=A581)*(NHL!G$3:G$1656=B581)*NHL!X$3:X$1656)</f>
        <v>#VALUE!</v>
      </c>
      <c r="G581" s="21">
        <f>SUMPRODUCT((NHL!C$3:C$1656=A581)*(NHL!G$3:G$1656=B581)*NHL!AC$3:AC$1656)</f>
        <v>80</v>
      </c>
      <c r="H581" s="22" t="e">
        <f t="shared" si="19"/>
        <v>#VALUE!</v>
      </c>
      <c r="K581" s="8"/>
    </row>
    <row r="582" spans="1:11" x14ac:dyDescent="0.2">
      <c r="A582" s="8" t="s">
        <v>345</v>
      </c>
      <c r="B582" s="10" t="s">
        <v>207</v>
      </c>
      <c r="C582" s="21">
        <f>SUMPRODUCT((NHL!C$3:C$1656=A582)*(NHL!G$3:G$1656=B582)*NHL!I$3:I$1656)</f>
        <v>80</v>
      </c>
      <c r="D582" s="21">
        <f>SUMPRODUCT((NHL!C$3:C$1656=A582)*(NHL!G$3:G$1656=B582)*NHL!N$3:N$1656)</f>
        <v>98</v>
      </c>
      <c r="E582" s="22">
        <f t="shared" si="18"/>
        <v>0.61250000000000004</v>
      </c>
      <c r="F582" s="21" t="e">
        <f>SUMPRODUCT((NHL!C$3:C$1656=A582)*(NHL!G$3:G$1656=B582)*NHL!X$3:X$1656)</f>
        <v>#VALUE!</v>
      </c>
      <c r="G582" s="21">
        <f>SUMPRODUCT((NHL!C$3:C$1656=A582)*(NHL!G$3:G$1656=B582)*NHL!AC$3:AC$1656)</f>
        <v>106</v>
      </c>
      <c r="H582" s="22" t="e">
        <f t="shared" si="19"/>
        <v>#VALUE!</v>
      </c>
      <c r="K582" s="8"/>
    </row>
    <row r="583" spans="1:11" x14ac:dyDescent="0.2">
      <c r="A583" s="8" t="s">
        <v>345</v>
      </c>
      <c r="B583" s="10" t="s">
        <v>208</v>
      </c>
      <c r="C583" s="21">
        <f>SUMPRODUCT((NHL!C$3:C$1656=A583)*(NHL!G$3:G$1656=B583)*NHL!I$3:I$1656)</f>
        <v>80</v>
      </c>
      <c r="D583" s="21">
        <f>SUMPRODUCT((NHL!C$3:C$1656=A583)*(NHL!G$3:G$1656=B583)*NHL!N$3:N$1656)</f>
        <v>38</v>
      </c>
      <c r="E583" s="22">
        <f t="shared" si="18"/>
        <v>0.23749999999999999</v>
      </c>
      <c r="F583" s="21" t="e">
        <f>SUMPRODUCT((NHL!C$3:C$1656=A583)*(NHL!G$3:G$1656=B583)*NHL!X$3:X$1656)</f>
        <v>#VALUE!</v>
      </c>
      <c r="G583" s="21">
        <f>SUMPRODUCT((NHL!C$3:C$1656=A583)*(NHL!G$3:G$1656=B583)*NHL!AC$3:AC$1656)</f>
        <v>45</v>
      </c>
      <c r="H583" s="22" t="e">
        <f t="shared" si="19"/>
        <v>#VALUE!</v>
      </c>
      <c r="K583" s="8"/>
    </row>
    <row r="584" spans="1:11" x14ac:dyDescent="0.2">
      <c r="A584" s="8" t="s">
        <v>345</v>
      </c>
      <c r="B584" s="10" t="s">
        <v>309</v>
      </c>
      <c r="C584" s="21">
        <f>SUMPRODUCT((NHL!C$3:C$1656=A584)*(NHL!G$3:G$1656=B584)*NHL!I$3:I$1656)</f>
        <v>80</v>
      </c>
      <c r="D584" s="21">
        <f>SUMPRODUCT((NHL!C$3:C$1656=A584)*(NHL!G$3:G$1656=B584)*NHL!N$3:N$1656)</f>
        <v>94</v>
      </c>
      <c r="E584" s="22">
        <f t="shared" si="18"/>
        <v>0.58750000000000002</v>
      </c>
      <c r="F584" s="21" t="e">
        <f>SUMPRODUCT((NHL!C$3:C$1656=A584)*(NHL!G$3:G$1656=B584)*NHL!X$3:X$1656)</f>
        <v>#VALUE!</v>
      </c>
      <c r="G584" s="21">
        <f>SUMPRODUCT((NHL!C$3:C$1656=A584)*(NHL!G$3:G$1656=B584)*NHL!AC$3:AC$1656)</f>
        <v>80</v>
      </c>
      <c r="H584" s="22" t="e">
        <f t="shared" si="19"/>
        <v>#VALUE!</v>
      </c>
      <c r="K584" s="8"/>
    </row>
    <row r="585" spans="1:11" x14ac:dyDescent="0.2">
      <c r="A585" s="8" t="s">
        <v>345</v>
      </c>
      <c r="B585" s="10" t="s">
        <v>209</v>
      </c>
      <c r="C585" s="21">
        <f>SUMPRODUCT((NHL!C$3:C$1656=A585)*(NHL!G$3:G$1656=B585)*NHL!I$3:I$1656)</f>
        <v>80</v>
      </c>
      <c r="D585" s="21">
        <f>SUMPRODUCT((NHL!C$3:C$1656=A585)*(NHL!G$3:G$1656=B585)*NHL!N$3:N$1656)</f>
        <v>71</v>
      </c>
      <c r="E585" s="22">
        <f t="shared" si="18"/>
        <v>0.44374999999999998</v>
      </c>
      <c r="F585" s="21" t="e">
        <f>SUMPRODUCT((NHL!C$3:C$1656=A585)*(NHL!G$3:G$1656=B585)*NHL!X$3:X$1656)</f>
        <v>#VALUE!</v>
      </c>
      <c r="G585" s="21">
        <f>SUMPRODUCT((NHL!C$3:C$1656=A585)*(NHL!G$3:G$1656=B585)*NHL!AC$3:AC$1656)</f>
        <v>65</v>
      </c>
      <c r="H585" s="22" t="e">
        <f t="shared" si="19"/>
        <v>#VALUE!</v>
      </c>
      <c r="K585" s="8"/>
    </row>
    <row r="586" spans="1:11" x14ac:dyDescent="0.2">
      <c r="A586" s="8" t="s">
        <v>345</v>
      </c>
      <c r="B586" s="10" t="s">
        <v>41</v>
      </c>
      <c r="C586" s="21">
        <f>SUMPRODUCT((NHL!C$3:C$1656=A586)*(NHL!G$3:G$1656=B586)*NHL!I$3:I$1656)</f>
        <v>80</v>
      </c>
      <c r="D586" s="21">
        <f>SUMPRODUCT((NHL!C$3:C$1656=A586)*(NHL!G$3:G$1656=B586)*NHL!N$3:N$1656)</f>
        <v>61</v>
      </c>
      <c r="E586" s="22">
        <f t="shared" si="18"/>
        <v>0.38124999999999998</v>
      </c>
      <c r="F586" s="21" t="e">
        <f>SUMPRODUCT((NHL!C$3:C$1656=A586)*(NHL!G$3:G$1656=B586)*NHL!X$3:X$1656)</f>
        <v>#VALUE!</v>
      </c>
      <c r="G586" s="21">
        <f>SUMPRODUCT((NHL!C$3:C$1656=A586)*(NHL!G$3:G$1656=B586)*NHL!AC$3:AC$1656)</f>
        <v>68</v>
      </c>
      <c r="H586" s="22" t="e">
        <f t="shared" si="19"/>
        <v>#VALUE!</v>
      </c>
      <c r="K586" s="8"/>
    </row>
    <row r="587" spans="1:11" x14ac:dyDescent="0.2">
      <c r="A587" s="8" t="s">
        <v>345</v>
      </c>
      <c r="B587" s="10" t="s">
        <v>233</v>
      </c>
      <c r="C587" s="21">
        <f>SUMPRODUCT((NHL!C$3:C$1656=A587)*(NHL!G$3:G$1656=B587)*NHL!I$3:I$1656)</f>
        <v>80</v>
      </c>
      <c r="D587" s="21">
        <f>SUMPRODUCT((NHL!C$3:C$1656=A587)*(NHL!G$3:G$1656=B587)*NHL!N$3:N$1656)</f>
        <v>73</v>
      </c>
      <c r="E587" s="22">
        <f t="shared" si="18"/>
        <v>0.45624999999999999</v>
      </c>
      <c r="F587" s="21" t="e">
        <f>SUMPRODUCT((NHL!C$3:C$1656=A587)*(NHL!G$3:G$1656=B587)*NHL!X$3:X$1656)</f>
        <v>#VALUE!</v>
      </c>
      <c r="G587" s="21">
        <f>SUMPRODUCT((NHL!C$3:C$1656=A587)*(NHL!G$3:G$1656=B587)*NHL!AC$3:AC$1656)</f>
        <v>150</v>
      </c>
      <c r="H587" s="22" t="e">
        <f t="shared" si="19"/>
        <v>#VALUE!</v>
      </c>
      <c r="K587" s="8"/>
    </row>
    <row r="588" spans="1:11" x14ac:dyDescent="0.2">
      <c r="A588" s="8" t="s">
        <v>345</v>
      </c>
      <c r="B588" s="10" t="s">
        <v>314</v>
      </c>
      <c r="C588" s="21">
        <f>SUMPRODUCT((NHL!C$3:C$1656=A588)*(NHL!G$3:G$1656=B588)*NHL!I$3:I$1656)</f>
        <v>80</v>
      </c>
      <c r="D588" s="21">
        <f>SUMPRODUCT((NHL!C$3:C$1656=A588)*(NHL!G$3:G$1656=B588)*NHL!N$3:N$1656)</f>
        <v>73</v>
      </c>
      <c r="E588" s="22">
        <f t="shared" si="18"/>
        <v>0.45624999999999999</v>
      </c>
      <c r="F588" s="21" t="e">
        <f>SUMPRODUCT((NHL!C$3:C$1656=A588)*(NHL!G$3:G$1656=B588)*NHL!X$3:X$1656)</f>
        <v>#VALUE!</v>
      </c>
      <c r="G588" s="21">
        <f>SUMPRODUCT((NHL!C$3:C$1656=A588)*(NHL!G$3:G$1656=B588)*NHL!AC$3:AC$1656)</f>
        <v>148</v>
      </c>
      <c r="H588" s="22" t="e">
        <f t="shared" si="19"/>
        <v>#VALUE!</v>
      </c>
      <c r="K588" s="8"/>
    </row>
    <row r="589" spans="1:11" x14ac:dyDescent="0.2">
      <c r="A589" s="8" t="s">
        <v>345</v>
      </c>
      <c r="B589" s="10" t="s">
        <v>267</v>
      </c>
      <c r="C589" s="21">
        <f>SUMPRODUCT((NHL!C$3:C$1656=A589)*(NHL!G$3:G$1656=B589)*NHL!I$3:I$1656)</f>
        <v>80</v>
      </c>
      <c r="D589" s="21">
        <f>SUMPRODUCT((NHL!C$3:C$1656=A589)*(NHL!G$3:G$1656=B589)*NHL!N$3:N$1656)</f>
        <v>101</v>
      </c>
      <c r="E589" s="22">
        <f t="shared" si="18"/>
        <v>0.63124999999999998</v>
      </c>
      <c r="F589" s="21" t="e">
        <f>SUMPRODUCT((NHL!C$3:C$1656=A589)*(NHL!G$3:G$1656=B589)*NHL!X$3:X$1656)</f>
        <v>#VALUE!</v>
      </c>
      <c r="G589" s="21">
        <f>SUMPRODUCT((NHL!C$3:C$1656=A589)*(NHL!G$3:G$1656=B589)*NHL!AC$3:AC$1656)</f>
        <v>94</v>
      </c>
      <c r="H589" s="22" t="e">
        <f t="shared" si="19"/>
        <v>#VALUE!</v>
      </c>
      <c r="K589" s="8"/>
    </row>
    <row r="590" spans="1:11" x14ac:dyDescent="0.2">
      <c r="A590" s="8" t="s">
        <v>351</v>
      </c>
      <c r="B590" s="10" t="s">
        <v>68</v>
      </c>
      <c r="C590" s="21">
        <f>SUMPRODUCT((NHL!C$3:C$1656=A590)*(NHL!G$3:G$1656=B590)*NHL!I$3:I$1656)</f>
        <v>80</v>
      </c>
      <c r="D590" s="21">
        <f>SUMPRODUCT((NHL!C$3:C$1656=A590)*(NHL!G$3:G$1656=B590)*NHL!N$3:N$1656)</f>
        <v>82</v>
      </c>
      <c r="E590" s="22">
        <f t="shared" si="18"/>
        <v>0.51249999999999996</v>
      </c>
      <c r="F590" s="21" t="e">
        <f>SUMPRODUCT((NHL!C$3:C$1656=A590)*(NHL!G$3:G$1656=B590)*NHL!X$3:X$1656)</f>
        <v>#VALUE!</v>
      </c>
      <c r="G590" s="21">
        <f>SUMPRODUCT((NHL!C$3:C$1656=A590)*(NHL!G$3:G$1656=B590)*NHL!AC$3:AC$1656)</f>
        <v>208</v>
      </c>
      <c r="H590" s="22" t="e">
        <f t="shared" si="19"/>
        <v>#VALUE!</v>
      </c>
      <c r="K590" s="8"/>
    </row>
    <row r="591" spans="1:11" x14ac:dyDescent="0.2">
      <c r="A591" s="8" t="s">
        <v>351</v>
      </c>
      <c r="B591" s="10" t="s">
        <v>225</v>
      </c>
      <c r="C591" s="21">
        <f>SUMPRODUCT((NHL!C$3:C$1656=A591)*(NHL!G$3:G$1656=B591)*NHL!I$3:I$1656)</f>
        <v>80</v>
      </c>
      <c r="D591" s="21">
        <f>SUMPRODUCT((NHL!C$3:C$1656=A591)*(NHL!G$3:G$1656=B591)*NHL!N$3:N$1656)</f>
        <v>90</v>
      </c>
      <c r="E591" s="22">
        <f t="shared" si="18"/>
        <v>0.5625</v>
      </c>
      <c r="F591" s="21" t="e">
        <f>SUMPRODUCT((NHL!C$3:C$1656=A591)*(NHL!G$3:G$1656=B591)*NHL!X$3:X$1656)</f>
        <v>#VALUE!</v>
      </c>
      <c r="G591" s="21">
        <f>SUMPRODUCT((NHL!C$3:C$1656=A591)*(NHL!G$3:G$1656=B591)*NHL!AC$3:AC$1656)</f>
        <v>103</v>
      </c>
      <c r="H591" s="22" t="e">
        <f t="shared" si="19"/>
        <v>#VALUE!</v>
      </c>
      <c r="K591" s="8"/>
    </row>
    <row r="592" spans="1:11" x14ac:dyDescent="0.2">
      <c r="A592" s="8" t="s">
        <v>351</v>
      </c>
      <c r="B592" s="10" t="s">
        <v>85</v>
      </c>
      <c r="C592" s="21">
        <f>SUMPRODUCT((NHL!C$3:C$1656=A592)*(NHL!G$3:G$1656=B592)*NHL!I$3:I$1656)</f>
        <v>80</v>
      </c>
      <c r="D592" s="21">
        <f>SUMPRODUCT((NHL!C$3:C$1656=A592)*(NHL!G$3:G$1656=B592)*NHL!N$3:N$1656)</f>
        <v>83</v>
      </c>
      <c r="E592" s="22">
        <f t="shared" si="18"/>
        <v>0.51875000000000004</v>
      </c>
      <c r="F592" s="21" t="e">
        <f>SUMPRODUCT((NHL!C$3:C$1656=A592)*(NHL!G$3:G$1656=B592)*NHL!X$3:X$1656)</f>
        <v>#VALUE!</v>
      </c>
      <c r="G592" s="21">
        <f>SUMPRODUCT((NHL!C$3:C$1656=A592)*(NHL!G$3:G$1656=B592)*NHL!AC$3:AC$1656)</f>
        <v>136</v>
      </c>
      <c r="H592" s="22" t="e">
        <f t="shared" si="19"/>
        <v>#VALUE!</v>
      </c>
      <c r="K592" s="8"/>
    </row>
    <row r="593" spans="1:11" x14ac:dyDescent="0.2">
      <c r="A593" s="8" t="s">
        <v>351</v>
      </c>
      <c r="B593" s="10" t="s">
        <v>240</v>
      </c>
      <c r="C593" s="21">
        <f>SUMPRODUCT((NHL!C$3:C$1656=A593)*(NHL!G$3:G$1656=B593)*NHL!I$3:I$1656)</f>
        <v>80</v>
      </c>
      <c r="D593" s="21">
        <f>SUMPRODUCT((NHL!C$3:C$1656=A593)*(NHL!G$3:G$1656=B593)*NHL!N$3:N$1656)</f>
        <v>94</v>
      </c>
      <c r="E593" s="22">
        <f t="shared" si="18"/>
        <v>0.58750000000000002</v>
      </c>
      <c r="F593" s="21" t="e">
        <f>SUMPRODUCT((NHL!C$3:C$1656=A593)*(NHL!G$3:G$1656=B593)*NHL!X$3:X$1656)</f>
        <v>#VALUE!</v>
      </c>
      <c r="G593" s="21">
        <f>SUMPRODUCT((NHL!C$3:C$1656=A593)*(NHL!G$3:G$1656=B593)*NHL!AC$3:AC$1656)</f>
        <v>82</v>
      </c>
      <c r="H593" s="22" t="e">
        <f t="shared" si="19"/>
        <v>#VALUE!</v>
      </c>
      <c r="K593" s="8"/>
    </row>
    <row r="594" spans="1:11" x14ac:dyDescent="0.2">
      <c r="A594" s="8" t="s">
        <v>351</v>
      </c>
      <c r="B594" s="10" t="s">
        <v>87</v>
      </c>
      <c r="C594" s="21">
        <f>SUMPRODUCT((NHL!C$3:C$1656=A594)*(NHL!G$3:G$1656=B594)*NHL!I$3:I$1656)</f>
        <v>80</v>
      </c>
      <c r="D594" s="21">
        <f>SUMPRODUCT((NHL!C$3:C$1656=A594)*(NHL!G$3:G$1656=B594)*NHL!N$3:N$1656)</f>
        <v>66</v>
      </c>
      <c r="E594" s="22">
        <f t="shared" si="18"/>
        <v>0.41249999999999998</v>
      </c>
      <c r="F594" s="21" t="e">
        <f>SUMPRODUCT((NHL!C$3:C$1656=A594)*(NHL!G$3:G$1656=B594)*NHL!X$3:X$1656)</f>
        <v>#VALUE!</v>
      </c>
      <c r="G594" s="21">
        <f>SUMPRODUCT((NHL!C$3:C$1656=A594)*(NHL!G$3:G$1656=B594)*NHL!AC$3:AC$1656)</f>
        <v>69</v>
      </c>
      <c r="H594" s="22" t="e">
        <f t="shared" si="19"/>
        <v>#VALUE!</v>
      </c>
      <c r="K594" s="8"/>
    </row>
    <row r="595" spans="1:11" x14ac:dyDescent="0.2">
      <c r="A595" s="8" t="s">
        <v>351</v>
      </c>
      <c r="B595" s="10" t="s">
        <v>303</v>
      </c>
      <c r="C595" s="21">
        <f>SUMPRODUCT((NHL!C$3:C$1656=A595)*(NHL!G$3:G$1656=B595)*NHL!I$3:I$1656)</f>
        <v>80</v>
      </c>
      <c r="D595" s="21">
        <f>SUMPRODUCT((NHL!C$3:C$1656=A595)*(NHL!G$3:G$1656=B595)*NHL!N$3:N$1656)</f>
        <v>109</v>
      </c>
      <c r="E595" s="22">
        <f t="shared" si="18"/>
        <v>0.68125000000000002</v>
      </c>
      <c r="F595" s="21" t="e">
        <f>SUMPRODUCT((NHL!C$3:C$1656=A595)*(NHL!G$3:G$1656=B595)*NHL!X$3:X$1656)</f>
        <v>#VALUE!</v>
      </c>
      <c r="G595" s="21">
        <f>SUMPRODUCT((NHL!C$3:C$1656=A595)*(NHL!G$3:G$1656=B595)*NHL!AC$3:AC$1656)</f>
        <v>119</v>
      </c>
      <c r="H595" s="22" t="e">
        <f t="shared" si="19"/>
        <v>#VALUE!</v>
      </c>
      <c r="K595" s="8"/>
    </row>
    <row r="596" spans="1:11" x14ac:dyDescent="0.2">
      <c r="A596" s="8" t="s">
        <v>351</v>
      </c>
      <c r="B596" s="10" t="s">
        <v>306</v>
      </c>
      <c r="C596" s="21">
        <f>SUMPRODUCT((NHL!C$3:C$1656=A596)*(NHL!G$3:G$1656=B596)*NHL!I$3:I$1656)</f>
        <v>80</v>
      </c>
      <c r="D596" s="21">
        <f>SUMPRODUCT((NHL!C$3:C$1656=A596)*(NHL!G$3:G$1656=B596)*NHL!N$3:N$1656)</f>
        <v>69</v>
      </c>
      <c r="E596" s="22">
        <f t="shared" si="18"/>
        <v>0.43125000000000002</v>
      </c>
      <c r="F596" s="21" t="e">
        <f>SUMPRODUCT((NHL!C$3:C$1656=A596)*(NHL!G$3:G$1656=B596)*NHL!X$3:X$1656)</f>
        <v>#VALUE!</v>
      </c>
      <c r="G596" s="21">
        <f>SUMPRODUCT((NHL!C$3:C$1656=A596)*(NHL!G$3:G$1656=B596)*NHL!AC$3:AC$1656)</f>
        <v>66</v>
      </c>
      <c r="H596" s="22" t="e">
        <f t="shared" si="19"/>
        <v>#VALUE!</v>
      </c>
      <c r="K596" s="8"/>
    </row>
    <row r="597" spans="1:11" x14ac:dyDescent="0.2">
      <c r="A597" s="8" t="s">
        <v>351</v>
      </c>
      <c r="B597" s="10" t="s">
        <v>199</v>
      </c>
      <c r="C597" s="21">
        <f>SUMPRODUCT((NHL!C$3:C$1656=A597)*(NHL!G$3:G$1656=B597)*NHL!I$3:I$1656)</f>
        <v>80</v>
      </c>
      <c r="D597" s="21">
        <f>SUMPRODUCT((NHL!C$3:C$1656=A597)*(NHL!G$3:G$1656=B597)*NHL!N$3:N$1656)</f>
        <v>82</v>
      </c>
      <c r="E597" s="22">
        <f t="shared" si="18"/>
        <v>0.51249999999999996</v>
      </c>
      <c r="F597" s="21" t="e">
        <f>SUMPRODUCT((NHL!C$3:C$1656=A597)*(NHL!G$3:G$1656=B597)*NHL!X$3:X$1656)</f>
        <v>#VALUE!</v>
      </c>
      <c r="G597" s="21">
        <f>SUMPRODUCT((NHL!C$3:C$1656=A597)*(NHL!G$3:G$1656=B597)*NHL!AC$3:AC$1656)</f>
        <v>59</v>
      </c>
      <c r="H597" s="22" t="e">
        <f t="shared" si="19"/>
        <v>#VALUE!</v>
      </c>
      <c r="K597" s="8"/>
    </row>
    <row r="598" spans="1:11" x14ac:dyDescent="0.2">
      <c r="A598" s="8" t="s">
        <v>351</v>
      </c>
      <c r="B598" s="10" t="s">
        <v>202</v>
      </c>
      <c r="C598" s="21">
        <f>SUMPRODUCT((NHL!C$3:C$1656=A598)*(NHL!G$3:G$1656=B598)*NHL!I$3:I$1656)</f>
        <v>80</v>
      </c>
      <c r="D598" s="21">
        <f>SUMPRODUCT((NHL!C$3:C$1656=A598)*(NHL!G$3:G$1656=B598)*NHL!N$3:N$1656)</f>
        <v>62</v>
      </c>
      <c r="E598" s="22">
        <f t="shared" si="18"/>
        <v>0.38750000000000001</v>
      </c>
      <c r="F598" s="21" t="e">
        <f>SUMPRODUCT((NHL!C$3:C$1656=A598)*(NHL!G$3:G$1656=B598)*NHL!X$3:X$1656)</f>
        <v>#VALUE!</v>
      </c>
      <c r="G598" s="21">
        <f>SUMPRODUCT((NHL!C$3:C$1656=A598)*(NHL!G$3:G$1656=B598)*NHL!AC$3:AC$1656)</f>
        <v>176</v>
      </c>
      <c r="H598" s="22" t="e">
        <f t="shared" si="19"/>
        <v>#VALUE!</v>
      </c>
      <c r="K598" s="8"/>
    </row>
    <row r="599" spans="1:11" x14ac:dyDescent="0.2">
      <c r="A599" s="8" t="s">
        <v>351</v>
      </c>
      <c r="B599" s="10" t="s">
        <v>29</v>
      </c>
      <c r="C599" s="21">
        <f>SUMPRODUCT((NHL!C$3:C$1656=A599)*(NHL!G$3:G$1656=B599)*NHL!I$3:I$1656)</f>
        <v>80</v>
      </c>
      <c r="D599" s="21">
        <f>SUMPRODUCT((NHL!C$3:C$1656=A599)*(NHL!G$3:G$1656=B599)*NHL!N$3:N$1656)</f>
        <v>94</v>
      </c>
      <c r="E599" s="22">
        <f t="shared" si="18"/>
        <v>0.58750000000000002</v>
      </c>
      <c r="F599" s="21" t="e">
        <f>SUMPRODUCT((NHL!C$3:C$1656=A599)*(NHL!G$3:G$1656=B599)*NHL!X$3:X$1656)</f>
        <v>#VALUE!</v>
      </c>
      <c r="G599" s="21">
        <f>SUMPRODUCT((NHL!C$3:C$1656=A599)*(NHL!G$3:G$1656=B599)*NHL!AC$3:AC$1656)</f>
        <v>75</v>
      </c>
      <c r="H599" s="22" t="e">
        <f t="shared" si="19"/>
        <v>#VALUE!</v>
      </c>
      <c r="K599" s="8"/>
    </row>
    <row r="600" spans="1:11" x14ac:dyDescent="0.2">
      <c r="A600" s="8" t="s">
        <v>351</v>
      </c>
      <c r="B600" s="10" t="s">
        <v>264</v>
      </c>
      <c r="C600" s="21">
        <f>SUMPRODUCT((NHL!C$3:C$1656=A600)*(NHL!G$3:G$1656=B600)*NHL!I$3:I$1656)</f>
        <v>80</v>
      </c>
      <c r="D600" s="21">
        <f>SUMPRODUCT((NHL!C$3:C$1656=A600)*(NHL!G$3:G$1656=B600)*NHL!N$3:N$1656)</f>
        <v>54</v>
      </c>
      <c r="E600" s="22">
        <f t="shared" si="18"/>
        <v>0.33750000000000002</v>
      </c>
      <c r="F600" s="21" t="e">
        <f>SUMPRODUCT((NHL!C$3:C$1656=A600)*(NHL!G$3:G$1656=B600)*NHL!X$3:X$1656)</f>
        <v>#VALUE!</v>
      </c>
      <c r="G600" s="21">
        <f>SUMPRODUCT((NHL!C$3:C$1656=A600)*(NHL!G$3:G$1656=B600)*NHL!AC$3:AC$1656)</f>
        <v>41</v>
      </c>
      <c r="H600" s="22" t="e">
        <f t="shared" si="19"/>
        <v>#VALUE!</v>
      </c>
      <c r="K600" s="8"/>
    </row>
    <row r="601" spans="1:11" x14ac:dyDescent="0.2">
      <c r="A601" s="8" t="s">
        <v>351</v>
      </c>
      <c r="B601" s="10" t="s">
        <v>247</v>
      </c>
      <c r="C601" s="21">
        <f>SUMPRODUCT((NHL!C$3:C$1656=A601)*(NHL!G$3:G$1656=B601)*NHL!I$3:I$1656)</f>
        <v>80</v>
      </c>
      <c r="D601" s="21">
        <f>SUMPRODUCT((NHL!C$3:C$1656=A601)*(NHL!G$3:G$1656=B601)*NHL!N$3:N$1656)</f>
        <v>86</v>
      </c>
      <c r="E601" s="22">
        <f t="shared" si="18"/>
        <v>0.53749999999999998</v>
      </c>
      <c r="F601" s="21" t="e">
        <f>SUMPRODUCT((NHL!C$3:C$1656=A601)*(NHL!G$3:G$1656=B601)*NHL!X$3:X$1656)</f>
        <v>#VALUE!</v>
      </c>
      <c r="G601" s="21">
        <f>SUMPRODUCT((NHL!C$3:C$1656=A601)*(NHL!G$3:G$1656=B601)*NHL!AC$3:AC$1656)</f>
        <v>104</v>
      </c>
      <c r="H601" s="22" t="e">
        <f t="shared" si="19"/>
        <v>#VALUE!</v>
      </c>
      <c r="K601" s="8"/>
    </row>
    <row r="602" spans="1:11" x14ac:dyDescent="0.2">
      <c r="A602" s="8" t="s">
        <v>351</v>
      </c>
      <c r="B602" s="10" t="s">
        <v>92</v>
      </c>
      <c r="C602" s="21">
        <f>SUMPRODUCT((NHL!C$3:C$1656=A602)*(NHL!G$3:G$1656=B602)*NHL!I$3:I$1656)</f>
        <v>80</v>
      </c>
      <c r="D602" s="21">
        <f>SUMPRODUCT((NHL!C$3:C$1656=A602)*(NHL!G$3:G$1656=B602)*NHL!N$3:N$1656)</f>
        <v>62</v>
      </c>
      <c r="E602" s="22">
        <f t="shared" si="18"/>
        <v>0.38750000000000001</v>
      </c>
      <c r="F602" s="21" t="e">
        <f>SUMPRODUCT((NHL!C$3:C$1656=A602)*(NHL!G$3:G$1656=B602)*NHL!X$3:X$1656)</f>
        <v>#VALUE!</v>
      </c>
      <c r="G602" s="21">
        <f>SUMPRODUCT((NHL!C$3:C$1656=A602)*(NHL!G$3:G$1656=B602)*NHL!AC$3:AC$1656)</f>
        <v>186</v>
      </c>
      <c r="H602" s="22" t="e">
        <f t="shared" si="19"/>
        <v>#VALUE!</v>
      </c>
      <c r="K602" s="8"/>
    </row>
    <row r="603" spans="1:11" x14ac:dyDescent="0.2">
      <c r="A603" s="8" t="s">
        <v>351</v>
      </c>
      <c r="B603" s="10" t="s">
        <v>207</v>
      </c>
      <c r="C603" s="21">
        <f>SUMPRODUCT((NHL!C$3:C$1656=A603)*(NHL!G$3:G$1656=B603)*NHL!I$3:I$1656)</f>
        <v>80</v>
      </c>
      <c r="D603" s="21">
        <f>SUMPRODUCT((NHL!C$3:C$1656=A603)*(NHL!G$3:G$1656=B603)*NHL!N$3:N$1656)</f>
        <v>113</v>
      </c>
      <c r="E603" s="22">
        <f t="shared" si="18"/>
        <v>0.70625000000000004</v>
      </c>
      <c r="F603" s="21" t="e">
        <f>SUMPRODUCT((NHL!C$3:C$1656=A603)*(NHL!G$3:G$1656=B603)*NHL!X$3:X$1656)</f>
        <v>#VALUE!</v>
      </c>
      <c r="G603" s="21">
        <f>SUMPRODUCT((NHL!C$3:C$1656=A603)*(NHL!G$3:G$1656=B603)*NHL!AC$3:AC$1656)</f>
        <v>98</v>
      </c>
      <c r="H603" s="22" t="e">
        <f t="shared" si="19"/>
        <v>#VALUE!</v>
      </c>
      <c r="K603" s="8"/>
    </row>
    <row r="604" spans="1:11" x14ac:dyDescent="0.2">
      <c r="A604" s="8" t="s">
        <v>351</v>
      </c>
      <c r="B604" s="10" t="s">
        <v>208</v>
      </c>
      <c r="C604" s="21">
        <f>SUMPRODUCT((NHL!C$3:C$1656=A604)*(NHL!G$3:G$1656=B604)*NHL!I$3:I$1656)</f>
        <v>80</v>
      </c>
      <c r="D604" s="21">
        <f>SUMPRODUCT((NHL!C$3:C$1656=A604)*(NHL!G$3:G$1656=B604)*NHL!N$3:N$1656)</f>
        <v>53</v>
      </c>
      <c r="E604" s="22">
        <f t="shared" si="18"/>
        <v>0.33124999999999999</v>
      </c>
      <c r="F604" s="21" t="e">
        <f>SUMPRODUCT((NHL!C$3:C$1656=A604)*(NHL!G$3:G$1656=B604)*NHL!X$3:X$1656)</f>
        <v>#VALUE!</v>
      </c>
      <c r="G604" s="21">
        <f>SUMPRODUCT((NHL!C$3:C$1656=A604)*(NHL!G$3:G$1656=B604)*NHL!AC$3:AC$1656)</f>
        <v>38</v>
      </c>
      <c r="H604" s="22" t="e">
        <f t="shared" si="19"/>
        <v>#VALUE!</v>
      </c>
      <c r="K604" s="8"/>
    </row>
    <row r="605" spans="1:11" x14ac:dyDescent="0.2">
      <c r="A605" s="8" t="s">
        <v>351</v>
      </c>
      <c r="B605" s="10" t="s">
        <v>309</v>
      </c>
      <c r="C605" s="21">
        <f>SUMPRODUCT((NHL!C$3:C$1656=A605)*(NHL!G$3:G$1656=B605)*NHL!I$3:I$1656)</f>
        <v>80</v>
      </c>
      <c r="D605" s="21">
        <f>SUMPRODUCT((NHL!C$3:C$1656=A605)*(NHL!G$3:G$1656=B605)*NHL!N$3:N$1656)</f>
        <v>91</v>
      </c>
      <c r="E605" s="22">
        <f t="shared" si="18"/>
        <v>0.56874999999999998</v>
      </c>
      <c r="F605" s="21" t="e">
        <f>SUMPRODUCT((NHL!C$3:C$1656=A605)*(NHL!G$3:G$1656=B605)*NHL!X$3:X$1656)</f>
        <v>#VALUE!</v>
      </c>
      <c r="G605" s="21">
        <f>SUMPRODUCT((NHL!C$3:C$1656=A605)*(NHL!G$3:G$1656=B605)*NHL!AC$3:AC$1656)</f>
        <v>94</v>
      </c>
      <c r="H605" s="22" t="e">
        <f t="shared" si="19"/>
        <v>#VALUE!</v>
      </c>
      <c r="K605" s="8"/>
    </row>
    <row r="606" spans="1:11" x14ac:dyDescent="0.2">
      <c r="A606" s="8" t="s">
        <v>351</v>
      </c>
      <c r="B606" s="10" t="s">
        <v>209</v>
      </c>
      <c r="C606" s="21">
        <f>SUMPRODUCT((NHL!C$3:C$1656=A606)*(NHL!G$3:G$1656=B606)*NHL!I$3:I$1656)</f>
        <v>80</v>
      </c>
      <c r="D606" s="21">
        <f>SUMPRODUCT((NHL!C$3:C$1656=A606)*(NHL!G$3:G$1656=B606)*NHL!N$3:N$1656)</f>
        <v>86</v>
      </c>
      <c r="E606" s="22">
        <f t="shared" si="18"/>
        <v>0.53749999999999998</v>
      </c>
      <c r="F606" s="21" t="e">
        <f>SUMPRODUCT((NHL!C$3:C$1656=A606)*(NHL!G$3:G$1656=B606)*NHL!X$3:X$1656)</f>
        <v>#VALUE!</v>
      </c>
      <c r="G606" s="21">
        <f>SUMPRODUCT((NHL!C$3:C$1656=A606)*(NHL!G$3:G$1656=B606)*NHL!AC$3:AC$1656)</f>
        <v>71</v>
      </c>
      <c r="H606" s="22" t="e">
        <f t="shared" si="19"/>
        <v>#VALUE!</v>
      </c>
      <c r="K606" s="8"/>
    </row>
    <row r="607" spans="1:11" x14ac:dyDescent="0.2">
      <c r="A607" s="8" t="s">
        <v>351</v>
      </c>
      <c r="B607" s="10" t="s">
        <v>41</v>
      </c>
      <c r="C607" s="21">
        <f>SUMPRODUCT((NHL!C$3:C$1656=A607)*(NHL!G$3:G$1656=B607)*NHL!I$3:I$1656)</f>
        <v>80</v>
      </c>
      <c r="D607" s="21">
        <f>SUMPRODUCT((NHL!C$3:C$1656=A607)*(NHL!G$3:G$1656=B607)*NHL!N$3:N$1656)</f>
        <v>48</v>
      </c>
      <c r="E607" s="22">
        <f t="shared" si="18"/>
        <v>0.3</v>
      </c>
      <c r="F607" s="21" t="e">
        <f>SUMPRODUCT((NHL!C$3:C$1656=A607)*(NHL!G$3:G$1656=B607)*NHL!X$3:X$1656)</f>
        <v>#VALUE!</v>
      </c>
      <c r="G607" s="21">
        <f>SUMPRODUCT((NHL!C$3:C$1656=A607)*(NHL!G$3:G$1656=B607)*NHL!AC$3:AC$1656)</f>
        <v>61</v>
      </c>
      <c r="H607" s="22" t="e">
        <f t="shared" si="19"/>
        <v>#VALUE!</v>
      </c>
      <c r="K607" s="8"/>
    </row>
    <row r="608" spans="1:11" x14ac:dyDescent="0.2">
      <c r="A608" s="8" t="s">
        <v>351</v>
      </c>
      <c r="B608" s="10" t="s">
        <v>233</v>
      </c>
      <c r="C608" s="21">
        <f>SUMPRODUCT((NHL!C$3:C$1656=A608)*(NHL!G$3:G$1656=B608)*NHL!I$3:I$1656)</f>
        <v>80</v>
      </c>
      <c r="D608" s="21">
        <f>SUMPRODUCT((NHL!C$3:C$1656=A608)*(NHL!G$3:G$1656=B608)*NHL!N$3:N$1656)</f>
        <v>59</v>
      </c>
      <c r="E608" s="22">
        <f t="shared" si="18"/>
        <v>0.36875000000000002</v>
      </c>
      <c r="F608" s="21" t="e">
        <f>SUMPRODUCT((NHL!C$3:C$1656=A608)*(NHL!G$3:G$1656=B608)*NHL!X$3:X$1656)</f>
        <v>#VALUE!</v>
      </c>
      <c r="G608" s="21">
        <f>SUMPRODUCT((NHL!C$3:C$1656=A608)*(NHL!G$3:G$1656=B608)*NHL!AC$3:AC$1656)</f>
        <v>146</v>
      </c>
      <c r="H608" s="22" t="e">
        <f t="shared" si="19"/>
        <v>#VALUE!</v>
      </c>
      <c r="K608" s="8"/>
    </row>
    <row r="609" spans="1:11" x14ac:dyDescent="0.2">
      <c r="A609" s="8" t="s">
        <v>351</v>
      </c>
      <c r="B609" s="10" t="s">
        <v>314</v>
      </c>
      <c r="C609" s="21">
        <f>SUMPRODUCT((NHL!C$3:C$1656=A609)*(NHL!G$3:G$1656=B609)*NHL!I$3:I$1656)</f>
        <v>80</v>
      </c>
      <c r="D609" s="21">
        <f>SUMPRODUCT((NHL!C$3:C$1656=A609)*(NHL!G$3:G$1656=B609)*NHL!N$3:N$1656)</f>
        <v>96</v>
      </c>
      <c r="E609" s="22">
        <f t="shared" si="18"/>
        <v>0.6</v>
      </c>
      <c r="F609" s="21" t="e">
        <f>SUMPRODUCT((NHL!C$3:C$1656=A609)*(NHL!G$3:G$1656=B609)*NHL!X$3:X$1656)</f>
        <v>#VALUE!</v>
      </c>
      <c r="G609" s="21">
        <f>SUMPRODUCT((NHL!C$3:C$1656=A609)*(NHL!G$3:G$1656=B609)*NHL!AC$3:AC$1656)</f>
        <v>73</v>
      </c>
      <c r="H609" s="22" t="e">
        <f t="shared" si="19"/>
        <v>#VALUE!</v>
      </c>
      <c r="K609" s="8"/>
    </row>
    <row r="610" spans="1:11" x14ac:dyDescent="0.2">
      <c r="A610" s="8" t="s">
        <v>351</v>
      </c>
      <c r="B610" s="10" t="s">
        <v>267</v>
      </c>
      <c r="C610" s="21">
        <f>SUMPRODUCT((NHL!C$3:C$1656=A610)*(NHL!G$3:G$1656=B610)*NHL!I$3:I$1656)</f>
        <v>80</v>
      </c>
      <c r="D610" s="21">
        <f>SUMPRODUCT((NHL!C$3:C$1656=A610)*(NHL!G$3:G$1656=B610)*NHL!N$3:N$1656)</f>
        <v>101</v>
      </c>
      <c r="E610" s="22">
        <f t="shared" si="18"/>
        <v>0.63124999999999998</v>
      </c>
      <c r="F610" s="21" t="e">
        <f>SUMPRODUCT((NHL!C$3:C$1656=A610)*(NHL!G$3:G$1656=B610)*NHL!X$3:X$1656)</f>
        <v>#VALUE!</v>
      </c>
      <c r="G610" s="21">
        <f>SUMPRODUCT((NHL!C$3:C$1656=A610)*(NHL!G$3:G$1656=B610)*NHL!AC$3:AC$1656)</f>
        <v>101</v>
      </c>
      <c r="H610" s="22" t="e">
        <f t="shared" si="19"/>
        <v>#VALUE!</v>
      </c>
      <c r="K610" s="8"/>
    </row>
    <row r="611" spans="1:11" x14ac:dyDescent="0.2">
      <c r="A611" s="8" t="s">
        <v>358</v>
      </c>
      <c r="B611" s="10" t="s">
        <v>68</v>
      </c>
      <c r="C611" s="21">
        <f>SUMPRODUCT((NHL!C$3:C$1656=A611)*(NHL!G$3:G$1656=B611)*NHL!I$3:I$1656)</f>
        <v>80</v>
      </c>
      <c r="D611" s="21">
        <f>SUMPRODUCT((NHL!C$3:C$1656=A611)*(NHL!G$3:G$1656=B611)*NHL!N$3:N$1656)</f>
        <v>86</v>
      </c>
      <c r="E611" s="22">
        <f t="shared" si="18"/>
        <v>0.53749999999999998</v>
      </c>
      <c r="F611" s="21" t="e">
        <f>SUMPRODUCT((NHL!C$3:C$1656=A611)*(NHL!G$3:G$1656=B611)*NHL!X$3:X$1656)</f>
        <v>#VALUE!</v>
      </c>
      <c r="G611" s="21">
        <f>SUMPRODUCT((NHL!C$3:C$1656=A611)*(NHL!G$3:G$1656=B611)*NHL!AC$3:AC$1656)</f>
        <v>82</v>
      </c>
      <c r="H611" s="22" t="e">
        <f t="shared" si="19"/>
        <v>#VALUE!</v>
      </c>
      <c r="K611" s="8"/>
    </row>
    <row r="612" spans="1:11" x14ac:dyDescent="0.2">
      <c r="A612" s="8" t="s">
        <v>358</v>
      </c>
      <c r="B612" s="10" t="s">
        <v>225</v>
      </c>
      <c r="C612" s="21">
        <f>SUMPRODUCT((NHL!C$3:C$1656=A612)*(NHL!G$3:G$1656=B612)*NHL!I$3:I$1656)</f>
        <v>80</v>
      </c>
      <c r="D612" s="21">
        <f>SUMPRODUCT((NHL!C$3:C$1656=A612)*(NHL!G$3:G$1656=B612)*NHL!N$3:N$1656)</f>
        <v>80</v>
      </c>
      <c r="E612" s="22">
        <f t="shared" si="18"/>
        <v>0.5</v>
      </c>
      <c r="F612" s="21" t="e">
        <f>SUMPRODUCT((NHL!C$3:C$1656=A612)*(NHL!G$3:G$1656=B612)*NHL!X$3:X$1656)</f>
        <v>#VALUE!</v>
      </c>
      <c r="G612" s="21">
        <f>SUMPRODUCT((NHL!C$3:C$1656=A612)*(NHL!G$3:G$1656=B612)*NHL!AC$3:AC$1656)</f>
        <v>180</v>
      </c>
      <c r="H612" s="22" t="e">
        <f t="shared" si="19"/>
        <v>#VALUE!</v>
      </c>
      <c r="K612" s="8"/>
    </row>
    <row r="613" spans="1:11" x14ac:dyDescent="0.2">
      <c r="A613" s="8" t="s">
        <v>358</v>
      </c>
      <c r="B613" s="10" t="s">
        <v>85</v>
      </c>
      <c r="C613" s="21">
        <f>SUMPRODUCT((NHL!C$3:C$1656=A613)*(NHL!G$3:G$1656=B613)*NHL!I$3:I$1656)</f>
        <v>80</v>
      </c>
      <c r="D613" s="21">
        <f>SUMPRODUCT((NHL!C$3:C$1656=A613)*(NHL!G$3:G$1656=B613)*NHL!N$3:N$1656)</f>
        <v>86</v>
      </c>
      <c r="E613" s="22">
        <f t="shared" si="18"/>
        <v>0.53749999999999998</v>
      </c>
      <c r="F613" s="21" t="e">
        <f>SUMPRODUCT((NHL!C$3:C$1656=A613)*(NHL!G$3:G$1656=B613)*NHL!X$3:X$1656)</f>
        <v>#VALUE!</v>
      </c>
      <c r="G613" s="21">
        <f>SUMPRODUCT((NHL!C$3:C$1656=A613)*(NHL!G$3:G$1656=B613)*NHL!AC$3:AC$1656)</f>
        <v>83</v>
      </c>
      <c r="H613" s="22" t="e">
        <f t="shared" si="19"/>
        <v>#VALUE!</v>
      </c>
      <c r="K613" s="8"/>
    </row>
    <row r="614" spans="1:11" x14ac:dyDescent="0.2">
      <c r="A614" s="8" t="s">
        <v>358</v>
      </c>
      <c r="B614" s="10" t="s">
        <v>240</v>
      </c>
      <c r="C614" s="21">
        <f>SUMPRODUCT((NHL!C$3:C$1656=A614)*(NHL!G$3:G$1656=B614)*NHL!I$3:I$1656)</f>
        <v>80</v>
      </c>
      <c r="D614" s="21">
        <f>SUMPRODUCT((NHL!C$3:C$1656=A614)*(NHL!G$3:G$1656=B614)*NHL!N$3:N$1656)</f>
        <v>89</v>
      </c>
      <c r="E614" s="22">
        <f t="shared" si="18"/>
        <v>0.55625000000000002</v>
      </c>
      <c r="F614" s="21" t="e">
        <f>SUMPRODUCT((NHL!C$3:C$1656=A614)*(NHL!G$3:G$1656=B614)*NHL!X$3:X$1656)</f>
        <v>#VALUE!</v>
      </c>
      <c r="G614" s="21">
        <f>SUMPRODUCT((NHL!C$3:C$1656=A614)*(NHL!G$3:G$1656=B614)*NHL!AC$3:AC$1656)</f>
        <v>94</v>
      </c>
      <c r="H614" s="22" t="e">
        <f t="shared" si="19"/>
        <v>#VALUE!</v>
      </c>
      <c r="K614" s="8"/>
    </row>
    <row r="615" spans="1:11" x14ac:dyDescent="0.2">
      <c r="A615" s="8" t="s">
        <v>358</v>
      </c>
      <c r="B615" s="10" t="s">
        <v>87</v>
      </c>
      <c r="C615" s="21">
        <f>SUMPRODUCT((NHL!C$3:C$1656=A615)*(NHL!G$3:G$1656=B615)*NHL!I$3:I$1656)</f>
        <v>80</v>
      </c>
      <c r="D615" s="21">
        <f>SUMPRODUCT((NHL!C$3:C$1656=A615)*(NHL!G$3:G$1656=B615)*NHL!N$3:N$1656)</f>
        <v>40</v>
      </c>
      <c r="E615" s="22">
        <f t="shared" si="18"/>
        <v>0.25</v>
      </c>
      <c r="F615" s="21" t="e">
        <f>SUMPRODUCT((NHL!C$3:C$1656=A615)*(NHL!G$3:G$1656=B615)*NHL!X$3:X$1656)</f>
        <v>#VALUE!</v>
      </c>
      <c r="G615" s="21">
        <f>SUMPRODUCT((NHL!C$3:C$1656=A615)*(NHL!G$3:G$1656=B615)*NHL!AC$3:AC$1656)</f>
        <v>132</v>
      </c>
      <c r="H615" s="22" t="e">
        <f t="shared" si="19"/>
        <v>#VALUE!</v>
      </c>
      <c r="K615" s="8"/>
    </row>
    <row r="616" spans="1:11" x14ac:dyDescent="0.2">
      <c r="A616" s="8" t="s">
        <v>358</v>
      </c>
      <c r="B616" s="10" t="s">
        <v>303</v>
      </c>
      <c r="C616" s="21">
        <f>SUMPRODUCT((NHL!C$3:C$1656=A616)*(NHL!G$3:G$1656=B616)*NHL!I$3:I$1656)</f>
        <v>80</v>
      </c>
      <c r="D616" s="21">
        <f>SUMPRODUCT((NHL!C$3:C$1656=A616)*(NHL!G$3:G$1656=B616)*NHL!N$3:N$1656)</f>
        <v>119</v>
      </c>
      <c r="E616" s="22">
        <f t="shared" si="18"/>
        <v>0.74375000000000002</v>
      </c>
      <c r="F616" s="21" t="e">
        <f>SUMPRODUCT((NHL!C$3:C$1656=A616)*(NHL!G$3:G$1656=B616)*NHL!X$3:X$1656)</f>
        <v>#VALUE!</v>
      </c>
      <c r="G616" s="21">
        <f>SUMPRODUCT((NHL!C$3:C$1656=A616)*(NHL!G$3:G$1656=B616)*NHL!AC$3:AC$1656)</f>
        <v>109</v>
      </c>
      <c r="H616" s="22" t="e">
        <f t="shared" si="19"/>
        <v>#VALUE!</v>
      </c>
      <c r="K616" s="8"/>
    </row>
    <row r="617" spans="1:11" x14ac:dyDescent="0.2">
      <c r="A617" s="8" t="s">
        <v>358</v>
      </c>
      <c r="B617" s="10" t="s">
        <v>306</v>
      </c>
      <c r="C617" s="21">
        <f>SUMPRODUCT((NHL!C$3:C$1656=A617)*(NHL!G$3:G$1656=B617)*NHL!I$3:I$1656)</f>
        <v>80</v>
      </c>
      <c r="D617" s="21">
        <f>SUMPRODUCT((NHL!C$3:C$1656=A617)*(NHL!G$3:G$1656=B617)*NHL!N$3:N$1656)</f>
        <v>84</v>
      </c>
      <c r="E617" s="22">
        <f t="shared" si="18"/>
        <v>0.52500000000000002</v>
      </c>
      <c r="F617" s="21" t="e">
        <f>SUMPRODUCT((NHL!C$3:C$1656=A617)*(NHL!G$3:G$1656=B617)*NHL!X$3:X$1656)</f>
        <v>#VALUE!</v>
      </c>
      <c r="G617" s="21">
        <f>SUMPRODUCT((NHL!C$3:C$1656=A617)*(NHL!G$3:G$1656=B617)*NHL!AC$3:AC$1656)</f>
        <v>69</v>
      </c>
      <c r="H617" s="22" t="e">
        <f t="shared" si="19"/>
        <v>#VALUE!</v>
      </c>
      <c r="K617" s="8"/>
    </row>
    <row r="618" spans="1:11" x14ac:dyDescent="0.2">
      <c r="A618" s="8" t="s">
        <v>358</v>
      </c>
      <c r="B618" s="10" t="s">
        <v>199</v>
      </c>
      <c r="C618" s="21">
        <f>SUMPRODUCT((NHL!C$3:C$1656=A618)*(NHL!G$3:G$1656=B618)*NHL!I$3:I$1656)</f>
        <v>80</v>
      </c>
      <c r="D618" s="21">
        <f>SUMPRODUCT((NHL!C$3:C$1656=A618)*(NHL!G$3:G$1656=B618)*NHL!N$3:N$1656)</f>
        <v>54</v>
      </c>
      <c r="E618" s="22">
        <f t="shared" si="18"/>
        <v>0.33750000000000002</v>
      </c>
      <c r="F618" s="21" t="e">
        <f>SUMPRODUCT((NHL!C$3:C$1656=A618)*(NHL!G$3:G$1656=B618)*NHL!X$3:X$1656)</f>
        <v>#VALUE!</v>
      </c>
      <c r="G618" s="21">
        <f>SUMPRODUCT((NHL!C$3:C$1656=A618)*(NHL!G$3:G$1656=B618)*NHL!AC$3:AC$1656)</f>
        <v>82</v>
      </c>
      <c r="H618" s="22" t="e">
        <f t="shared" si="19"/>
        <v>#VALUE!</v>
      </c>
      <c r="K618" s="8"/>
    </row>
    <row r="619" spans="1:11" x14ac:dyDescent="0.2">
      <c r="A619" s="8" t="s">
        <v>358</v>
      </c>
      <c r="B619" s="10" t="s">
        <v>202</v>
      </c>
      <c r="C619" s="21">
        <f>SUMPRODUCT((NHL!C$3:C$1656=A619)*(NHL!G$3:G$1656=B619)*NHL!I$3:I$1656)</f>
        <v>80</v>
      </c>
      <c r="D619" s="21">
        <f>SUMPRODUCT((NHL!C$3:C$1656=A619)*(NHL!G$3:G$1656=B619)*NHL!N$3:N$1656)</f>
        <v>85</v>
      </c>
      <c r="E619" s="22">
        <f t="shared" si="18"/>
        <v>0.53125</v>
      </c>
      <c r="F619" s="21" t="e">
        <f>SUMPRODUCT((NHL!C$3:C$1656=A619)*(NHL!G$3:G$1656=B619)*NHL!X$3:X$1656)</f>
        <v>#VALUE!</v>
      </c>
      <c r="G619" s="21">
        <f>SUMPRODUCT((NHL!C$3:C$1656=A619)*(NHL!G$3:G$1656=B619)*NHL!AC$3:AC$1656)</f>
        <v>62</v>
      </c>
      <c r="H619" s="22" t="e">
        <f t="shared" si="19"/>
        <v>#VALUE!</v>
      </c>
      <c r="K619" s="8"/>
    </row>
    <row r="620" spans="1:11" x14ac:dyDescent="0.2">
      <c r="A620" s="8" t="s">
        <v>358</v>
      </c>
      <c r="B620" s="10" t="s">
        <v>29</v>
      </c>
      <c r="C620" s="21">
        <f>SUMPRODUCT((NHL!C$3:C$1656=A620)*(NHL!G$3:G$1656=B620)*NHL!I$3:I$1656)</f>
        <v>80</v>
      </c>
      <c r="D620" s="21">
        <f>SUMPRODUCT((NHL!C$3:C$1656=A620)*(NHL!G$3:G$1656=B620)*NHL!N$3:N$1656)</f>
        <v>87</v>
      </c>
      <c r="E620" s="22">
        <f t="shared" si="18"/>
        <v>0.54374999999999996</v>
      </c>
      <c r="F620" s="21" t="e">
        <f>SUMPRODUCT((NHL!C$3:C$1656=A620)*(NHL!G$3:G$1656=B620)*NHL!X$3:X$1656)</f>
        <v>#VALUE!</v>
      </c>
      <c r="G620" s="21">
        <f>SUMPRODUCT((NHL!C$3:C$1656=A620)*(NHL!G$3:G$1656=B620)*NHL!AC$3:AC$1656)</f>
        <v>94</v>
      </c>
      <c r="H620" s="22" t="e">
        <f t="shared" si="19"/>
        <v>#VALUE!</v>
      </c>
      <c r="K620" s="8"/>
    </row>
    <row r="621" spans="1:11" x14ac:dyDescent="0.2">
      <c r="A621" s="8" t="s">
        <v>358</v>
      </c>
      <c r="B621" s="10" t="s">
        <v>264</v>
      </c>
      <c r="C621" s="21">
        <f>SUMPRODUCT((NHL!C$3:C$1656=A621)*(NHL!G$3:G$1656=B621)*NHL!I$3:I$1656)</f>
        <v>80</v>
      </c>
      <c r="D621" s="21">
        <f>SUMPRODUCT((NHL!C$3:C$1656=A621)*(NHL!G$3:G$1656=B621)*NHL!N$3:N$1656)</f>
        <v>59</v>
      </c>
      <c r="E621" s="22">
        <f t="shared" si="18"/>
        <v>0.36875000000000002</v>
      </c>
      <c r="F621" s="21" t="e">
        <f>SUMPRODUCT((NHL!C$3:C$1656=A621)*(NHL!G$3:G$1656=B621)*NHL!X$3:X$1656)</f>
        <v>#VALUE!</v>
      </c>
      <c r="G621" s="21">
        <f>SUMPRODUCT((NHL!C$3:C$1656=A621)*(NHL!G$3:G$1656=B621)*NHL!AC$3:AC$1656)</f>
        <v>54</v>
      </c>
      <c r="H621" s="22" t="e">
        <f t="shared" si="19"/>
        <v>#VALUE!</v>
      </c>
      <c r="K621" s="8"/>
    </row>
    <row r="622" spans="1:11" x14ac:dyDescent="0.2">
      <c r="A622" s="8" t="s">
        <v>358</v>
      </c>
      <c r="B622" s="10" t="s">
        <v>247</v>
      </c>
      <c r="C622" s="21">
        <f>SUMPRODUCT((NHL!C$3:C$1656=A622)*(NHL!G$3:G$1656=B622)*NHL!I$3:I$1656)</f>
        <v>80</v>
      </c>
      <c r="D622" s="21">
        <f>SUMPRODUCT((NHL!C$3:C$1656=A622)*(NHL!G$3:G$1656=B622)*NHL!N$3:N$1656)</f>
        <v>90</v>
      </c>
      <c r="E622" s="22">
        <f t="shared" si="18"/>
        <v>0.5625</v>
      </c>
      <c r="F622" s="21" t="e">
        <f>SUMPRODUCT((NHL!C$3:C$1656=A622)*(NHL!G$3:G$1656=B622)*NHL!X$3:X$1656)</f>
        <v>#VALUE!</v>
      </c>
      <c r="G622" s="21">
        <f>SUMPRODUCT((NHL!C$3:C$1656=A622)*(NHL!G$3:G$1656=B622)*NHL!AC$3:AC$1656)</f>
        <v>86</v>
      </c>
      <c r="H622" s="22" t="e">
        <f t="shared" si="19"/>
        <v>#VALUE!</v>
      </c>
      <c r="K622" s="8"/>
    </row>
    <row r="623" spans="1:11" x14ac:dyDescent="0.2">
      <c r="A623" s="8" t="s">
        <v>358</v>
      </c>
      <c r="B623" s="10" t="s">
        <v>92</v>
      </c>
      <c r="C623" s="21">
        <f>SUMPRODUCT((NHL!C$3:C$1656=A623)*(NHL!G$3:G$1656=B623)*NHL!I$3:I$1656)</f>
        <v>80</v>
      </c>
      <c r="D623" s="21">
        <f>SUMPRODUCT((NHL!C$3:C$1656=A623)*(NHL!G$3:G$1656=B623)*NHL!N$3:N$1656)</f>
        <v>78</v>
      </c>
      <c r="E623" s="22">
        <f t="shared" si="18"/>
        <v>0.48749999999999999</v>
      </c>
      <c r="F623" s="21" t="e">
        <f>SUMPRODUCT((NHL!C$3:C$1656=A623)*(NHL!G$3:G$1656=B623)*NHL!X$3:X$1656)</f>
        <v>#VALUE!</v>
      </c>
      <c r="G623" s="21">
        <f>SUMPRODUCT((NHL!C$3:C$1656=A623)*(NHL!G$3:G$1656=B623)*NHL!AC$3:AC$1656)</f>
        <v>62</v>
      </c>
      <c r="H623" s="22" t="e">
        <f t="shared" si="19"/>
        <v>#VALUE!</v>
      </c>
      <c r="K623" s="8"/>
    </row>
    <row r="624" spans="1:11" x14ac:dyDescent="0.2">
      <c r="A624" s="8" t="s">
        <v>358</v>
      </c>
      <c r="B624" s="10" t="s">
        <v>207</v>
      </c>
      <c r="C624" s="21">
        <f>SUMPRODUCT((NHL!C$3:C$1656=A624)*(NHL!G$3:G$1656=B624)*NHL!I$3:I$1656)</f>
        <v>80</v>
      </c>
      <c r="D624" s="21">
        <f>SUMPRODUCT((NHL!C$3:C$1656=A624)*(NHL!G$3:G$1656=B624)*NHL!N$3:N$1656)</f>
        <v>110</v>
      </c>
      <c r="E624" s="22">
        <f t="shared" si="18"/>
        <v>0.6875</v>
      </c>
      <c r="F624" s="21" t="e">
        <f>SUMPRODUCT((NHL!C$3:C$1656=A624)*(NHL!G$3:G$1656=B624)*NHL!X$3:X$1656)</f>
        <v>#VALUE!</v>
      </c>
      <c r="G624" s="21">
        <f>SUMPRODUCT((NHL!C$3:C$1656=A624)*(NHL!G$3:G$1656=B624)*NHL!AC$3:AC$1656)</f>
        <v>113</v>
      </c>
      <c r="H624" s="22" t="e">
        <f t="shared" si="19"/>
        <v>#VALUE!</v>
      </c>
      <c r="K624" s="8"/>
    </row>
    <row r="625" spans="1:11" x14ac:dyDescent="0.2">
      <c r="A625" s="8" t="s">
        <v>358</v>
      </c>
      <c r="B625" s="10" t="s">
        <v>208</v>
      </c>
      <c r="C625" s="21">
        <f>SUMPRODUCT((NHL!C$3:C$1656=A625)*(NHL!G$3:G$1656=B625)*NHL!I$3:I$1656)</f>
        <v>80</v>
      </c>
      <c r="D625" s="21">
        <f>SUMPRODUCT((NHL!C$3:C$1656=A625)*(NHL!G$3:G$1656=B625)*NHL!N$3:N$1656)</f>
        <v>76</v>
      </c>
      <c r="E625" s="22">
        <f t="shared" si="18"/>
        <v>0.47499999999999998</v>
      </c>
      <c r="F625" s="21" t="e">
        <f>SUMPRODUCT((NHL!C$3:C$1656=A625)*(NHL!G$3:G$1656=B625)*NHL!X$3:X$1656)</f>
        <v>#VALUE!</v>
      </c>
      <c r="G625" s="21">
        <f>SUMPRODUCT((NHL!C$3:C$1656=A625)*(NHL!G$3:G$1656=B625)*NHL!AC$3:AC$1656)</f>
        <v>53</v>
      </c>
      <c r="H625" s="22" t="e">
        <f t="shared" si="19"/>
        <v>#VALUE!</v>
      </c>
      <c r="K625" s="8"/>
    </row>
    <row r="626" spans="1:11" x14ac:dyDescent="0.2">
      <c r="A626" s="8" t="s">
        <v>358</v>
      </c>
      <c r="B626" s="10" t="s">
        <v>309</v>
      </c>
      <c r="C626" s="21">
        <f>SUMPRODUCT((NHL!C$3:C$1656=A626)*(NHL!G$3:G$1656=B626)*NHL!I$3:I$1656)</f>
        <v>80</v>
      </c>
      <c r="D626" s="21">
        <f>SUMPRODUCT((NHL!C$3:C$1656=A626)*(NHL!G$3:G$1656=B626)*NHL!N$3:N$1656)</f>
        <v>92</v>
      </c>
      <c r="E626" s="22">
        <f t="shared" si="18"/>
        <v>0.57499999999999996</v>
      </c>
      <c r="F626" s="21" t="e">
        <f>SUMPRODUCT((NHL!C$3:C$1656=A626)*(NHL!G$3:G$1656=B626)*NHL!X$3:X$1656)</f>
        <v>#VALUE!</v>
      </c>
      <c r="G626" s="21">
        <f>SUMPRODUCT((NHL!C$3:C$1656=A626)*(NHL!G$3:G$1656=B626)*NHL!AC$3:AC$1656)</f>
        <v>91</v>
      </c>
      <c r="H626" s="22" t="e">
        <f t="shared" si="19"/>
        <v>#VALUE!</v>
      </c>
      <c r="K626" s="8"/>
    </row>
    <row r="627" spans="1:11" x14ac:dyDescent="0.2">
      <c r="A627" s="8" t="s">
        <v>358</v>
      </c>
      <c r="B627" s="10" t="s">
        <v>209</v>
      </c>
      <c r="C627" s="21">
        <f>SUMPRODUCT((NHL!C$3:C$1656=A627)*(NHL!G$3:G$1656=B627)*NHL!I$3:I$1656)</f>
        <v>80</v>
      </c>
      <c r="D627" s="21">
        <f>SUMPRODUCT((NHL!C$3:C$1656=A627)*(NHL!G$3:G$1656=B627)*NHL!N$3:N$1656)</f>
        <v>83</v>
      </c>
      <c r="E627" s="22">
        <f t="shared" si="18"/>
        <v>0.51875000000000004</v>
      </c>
      <c r="F627" s="21" t="e">
        <f>SUMPRODUCT((NHL!C$3:C$1656=A627)*(NHL!G$3:G$1656=B627)*NHL!X$3:X$1656)</f>
        <v>#VALUE!</v>
      </c>
      <c r="G627" s="21">
        <f>SUMPRODUCT((NHL!C$3:C$1656=A627)*(NHL!G$3:G$1656=B627)*NHL!AC$3:AC$1656)</f>
        <v>86</v>
      </c>
      <c r="H627" s="22" t="e">
        <f t="shared" si="19"/>
        <v>#VALUE!</v>
      </c>
      <c r="K627" s="8"/>
    </row>
    <row r="628" spans="1:11" x14ac:dyDescent="0.2">
      <c r="A628" s="8" t="s">
        <v>358</v>
      </c>
      <c r="B628" s="10" t="s">
        <v>41</v>
      </c>
      <c r="C628" s="21">
        <f>SUMPRODUCT((NHL!C$3:C$1656=A628)*(NHL!G$3:G$1656=B628)*NHL!I$3:I$1656)</f>
        <v>80</v>
      </c>
      <c r="D628" s="21">
        <f>SUMPRODUCT((NHL!C$3:C$1656=A628)*(NHL!G$3:G$1656=B628)*NHL!N$3:N$1656)</f>
        <v>57</v>
      </c>
      <c r="E628" s="22">
        <f t="shared" si="18"/>
        <v>0.35625000000000001</v>
      </c>
      <c r="F628" s="21" t="e">
        <f>SUMPRODUCT((NHL!C$3:C$1656=A628)*(NHL!G$3:G$1656=B628)*NHL!X$3:X$1656)</f>
        <v>#VALUE!</v>
      </c>
      <c r="G628" s="21">
        <f>SUMPRODUCT((NHL!C$3:C$1656=A628)*(NHL!G$3:G$1656=B628)*NHL!AC$3:AC$1656)</f>
        <v>48</v>
      </c>
      <c r="H628" s="22" t="e">
        <f t="shared" si="19"/>
        <v>#VALUE!</v>
      </c>
      <c r="K628" s="8"/>
    </row>
    <row r="629" spans="1:11" x14ac:dyDescent="0.2">
      <c r="A629" s="8" t="s">
        <v>358</v>
      </c>
      <c r="B629" s="10" t="s">
        <v>233</v>
      </c>
      <c r="C629" s="21">
        <f>SUMPRODUCT((NHL!C$3:C$1656=A629)*(NHL!G$3:G$1656=B629)*NHL!I$3:I$1656)</f>
        <v>80</v>
      </c>
      <c r="D629" s="21">
        <f>SUMPRODUCT((NHL!C$3:C$1656=A629)*(NHL!G$3:G$1656=B629)*NHL!N$3:N$1656)</f>
        <v>59</v>
      </c>
      <c r="E629" s="22">
        <f t="shared" si="18"/>
        <v>0.36875000000000002</v>
      </c>
      <c r="F629" s="21" t="e">
        <f>SUMPRODUCT((NHL!C$3:C$1656=A629)*(NHL!G$3:G$1656=B629)*NHL!X$3:X$1656)</f>
        <v>#VALUE!</v>
      </c>
      <c r="G629" s="21">
        <f>SUMPRODUCT((NHL!C$3:C$1656=A629)*(NHL!G$3:G$1656=B629)*NHL!AC$3:AC$1656)</f>
        <v>59</v>
      </c>
      <c r="H629" s="22" t="e">
        <f t="shared" si="19"/>
        <v>#VALUE!</v>
      </c>
      <c r="K629" s="8"/>
    </row>
    <row r="630" spans="1:11" x14ac:dyDescent="0.2">
      <c r="A630" s="8" t="s">
        <v>358</v>
      </c>
      <c r="B630" s="10" t="s">
        <v>314</v>
      </c>
      <c r="C630" s="21">
        <f>SUMPRODUCT((NHL!C$3:C$1656=A630)*(NHL!G$3:G$1656=B630)*NHL!I$3:I$1656)</f>
        <v>80</v>
      </c>
      <c r="D630" s="21">
        <f>SUMPRODUCT((NHL!C$3:C$1656=A630)*(NHL!G$3:G$1656=B630)*NHL!N$3:N$1656)</f>
        <v>59</v>
      </c>
      <c r="E630" s="22">
        <f t="shared" si="18"/>
        <v>0.36875000000000002</v>
      </c>
      <c r="F630" s="21" t="e">
        <f>SUMPRODUCT((NHL!C$3:C$1656=A630)*(NHL!G$3:G$1656=B630)*NHL!X$3:X$1656)</f>
        <v>#VALUE!</v>
      </c>
      <c r="G630" s="21">
        <f>SUMPRODUCT((NHL!C$3:C$1656=A630)*(NHL!G$3:G$1656=B630)*NHL!AC$3:AC$1656)</f>
        <v>192</v>
      </c>
      <c r="H630" s="22" t="e">
        <f t="shared" si="19"/>
        <v>#VALUE!</v>
      </c>
      <c r="K630" s="8"/>
    </row>
    <row r="631" spans="1:11" x14ac:dyDescent="0.2">
      <c r="A631" s="8" t="s">
        <v>358</v>
      </c>
      <c r="B631" s="10" t="s">
        <v>267</v>
      </c>
      <c r="C631" s="21">
        <f>SUMPRODUCT((NHL!C$3:C$1656=A631)*(NHL!G$3:G$1656=B631)*NHL!I$3:I$1656)</f>
        <v>80</v>
      </c>
      <c r="D631" s="21">
        <f>SUMPRODUCT((NHL!C$3:C$1656=A631)*(NHL!G$3:G$1656=B631)*NHL!N$3:N$1656)</f>
        <v>107</v>
      </c>
      <c r="E631" s="22">
        <f t="shared" si="18"/>
        <v>0.66874999999999996</v>
      </c>
      <c r="F631" s="21" t="e">
        <f>SUMPRODUCT((NHL!C$3:C$1656=A631)*(NHL!G$3:G$1656=B631)*NHL!X$3:X$1656)</f>
        <v>#VALUE!</v>
      </c>
      <c r="G631" s="21">
        <f>SUMPRODUCT((NHL!C$3:C$1656=A631)*(NHL!G$3:G$1656=B631)*NHL!AC$3:AC$1656)</f>
        <v>101</v>
      </c>
      <c r="H631" s="22" t="e">
        <f t="shared" si="19"/>
        <v>#VALUE!</v>
      </c>
      <c r="K631" s="8"/>
    </row>
    <row r="632" spans="1:11" x14ac:dyDescent="0.2">
      <c r="A632" s="8" t="s">
        <v>364</v>
      </c>
      <c r="B632" s="10" t="s">
        <v>68</v>
      </c>
      <c r="C632" s="21">
        <f>SUMPRODUCT((NHL!C$3:C$1656=A632)*(NHL!G$3:G$1656=B632)*NHL!I$3:I$1656)</f>
        <v>80</v>
      </c>
      <c r="D632" s="21">
        <f>SUMPRODUCT((NHL!C$3:C$1656=A632)*(NHL!G$3:G$1656=B632)*NHL!N$3:N$1656)</f>
        <v>85</v>
      </c>
      <c r="E632" s="22">
        <f t="shared" si="18"/>
        <v>0.53125</v>
      </c>
      <c r="F632" s="21" t="e">
        <f>SUMPRODUCT((NHL!C$3:C$1656=A632)*(NHL!G$3:G$1656=B632)*NHL!X$3:X$1656)</f>
        <v>#VALUE!</v>
      </c>
      <c r="G632" s="21">
        <f>SUMPRODUCT((NHL!C$3:C$1656=A632)*(NHL!G$3:G$1656=B632)*NHL!AC$3:AC$1656)</f>
        <v>172</v>
      </c>
      <c r="H632" s="22" t="e">
        <f t="shared" si="19"/>
        <v>#VALUE!</v>
      </c>
      <c r="K632" s="8"/>
    </row>
    <row r="633" spans="1:11" x14ac:dyDescent="0.2">
      <c r="A633" s="8" t="s">
        <v>364</v>
      </c>
      <c r="B633" s="10" t="s">
        <v>225</v>
      </c>
      <c r="C633" s="21">
        <f>SUMPRODUCT((NHL!C$3:C$1656=A633)*(NHL!G$3:G$1656=B633)*NHL!I$3:I$1656)</f>
        <v>80</v>
      </c>
      <c r="D633" s="21">
        <f>SUMPRODUCT((NHL!C$3:C$1656=A633)*(NHL!G$3:G$1656=B633)*NHL!N$3:N$1656)</f>
        <v>64</v>
      </c>
      <c r="E633" s="22">
        <f t="shared" si="18"/>
        <v>0.4</v>
      </c>
      <c r="F633" s="21" t="e">
        <f>SUMPRODUCT((NHL!C$3:C$1656=A633)*(NHL!G$3:G$1656=B633)*NHL!X$3:X$1656)</f>
        <v>#VALUE!</v>
      </c>
      <c r="G633" s="21">
        <f>SUMPRODUCT((NHL!C$3:C$1656=A633)*(NHL!G$3:G$1656=B633)*NHL!AC$3:AC$1656)</f>
        <v>240</v>
      </c>
      <c r="H633" s="22" t="e">
        <f t="shared" si="19"/>
        <v>#VALUE!</v>
      </c>
      <c r="K633" s="8"/>
    </row>
    <row r="634" spans="1:11" x14ac:dyDescent="0.2">
      <c r="A634" s="8" t="s">
        <v>364</v>
      </c>
      <c r="B634" s="10" t="s">
        <v>240</v>
      </c>
      <c r="C634" s="21">
        <f>SUMPRODUCT((NHL!C$3:C$1656=A634)*(NHL!G$3:G$1656=B634)*NHL!I$3:I$1656)</f>
        <v>80</v>
      </c>
      <c r="D634" s="21">
        <f>SUMPRODUCT((NHL!C$3:C$1656=A634)*(NHL!G$3:G$1656=B634)*NHL!N$3:N$1656)</f>
        <v>95</v>
      </c>
      <c r="E634" s="22">
        <f t="shared" si="18"/>
        <v>0.59375</v>
      </c>
      <c r="F634" s="21" t="e">
        <f>SUMPRODUCT((NHL!C$3:C$1656=A634)*(NHL!G$3:G$1656=B634)*NHL!X$3:X$1656)</f>
        <v>#VALUE!</v>
      </c>
      <c r="G634" s="21">
        <f>SUMPRODUCT((NHL!C$3:C$1656=A634)*(NHL!G$3:G$1656=B634)*NHL!AC$3:AC$1656)</f>
        <v>89</v>
      </c>
      <c r="H634" s="22" t="e">
        <f t="shared" si="19"/>
        <v>#VALUE!</v>
      </c>
      <c r="K634" s="8"/>
    </row>
    <row r="635" spans="1:11" x14ac:dyDescent="0.2">
      <c r="A635" s="8" t="s">
        <v>364</v>
      </c>
      <c r="B635" s="10" t="s">
        <v>84</v>
      </c>
      <c r="C635" s="21">
        <f>SUMPRODUCT((NHL!C$3:C$1656=A635)*(NHL!G$3:G$1656=B635)*NHL!I$3:I$1656)</f>
        <v>80</v>
      </c>
      <c r="D635" s="21">
        <f>SUMPRODUCT((NHL!C$3:C$1656=A635)*(NHL!G$3:G$1656=B635)*NHL!N$3:N$1656)</f>
        <v>72</v>
      </c>
      <c r="E635" s="22">
        <f t="shared" si="18"/>
        <v>0.45</v>
      </c>
      <c r="F635" s="21" t="e">
        <f>SUMPRODUCT((NHL!C$3:C$1656=A635)*(NHL!G$3:G$1656=B635)*NHL!X$3:X$1656)</f>
        <v>#VALUE!</v>
      </c>
      <c r="G635" s="21">
        <f>SUMPRODUCT((NHL!C$3:C$1656=A635)*(NHL!G$3:G$1656=B635)*NHL!AC$3:AC$1656)</f>
        <v>86</v>
      </c>
      <c r="H635" s="22" t="e">
        <f t="shared" si="19"/>
        <v>#VALUE!</v>
      </c>
      <c r="K635" s="8"/>
    </row>
    <row r="636" spans="1:11" x14ac:dyDescent="0.2">
      <c r="A636" s="8" t="s">
        <v>364</v>
      </c>
      <c r="B636" s="10" t="s">
        <v>87</v>
      </c>
      <c r="C636" s="21">
        <f>SUMPRODUCT((NHL!C$3:C$1656=A636)*(NHL!G$3:G$1656=B636)*NHL!I$3:I$1656)</f>
        <v>80</v>
      </c>
      <c r="D636" s="21">
        <f>SUMPRODUCT((NHL!C$3:C$1656=A636)*(NHL!G$3:G$1656=B636)*NHL!N$3:N$1656)</f>
        <v>78</v>
      </c>
      <c r="E636" s="22">
        <f t="shared" si="18"/>
        <v>0.48749999999999999</v>
      </c>
      <c r="F636" s="21" t="e">
        <f>SUMPRODUCT((NHL!C$3:C$1656=A636)*(NHL!G$3:G$1656=B636)*NHL!X$3:X$1656)</f>
        <v>#VALUE!</v>
      </c>
      <c r="G636" s="21">
        <f>SUMPRODUCT((NHL!C$3:C$1656=A636)*(NHL!G$3:G$1656=B636)*NHL!AC$3:AC$1656)</f>
        <v>40</v>
      </c>
      <c r="H636" s="22" t="e">
        <f t="shared" si="19"/>
        <v>#VALUE!</v>
      </c>
      <c r="K636" s="8"/>
    </row>
    <row r="637" spans="1:11" x14ac:dyDescent="0.2">
      <c r="A637" s="8" t="s">
        <v>364</v>
      </c>
      <c r="B637" s="10" t="s">
        <v>303</v>
      </c>
      <c r="C637" s="21">
        <f>SUMPRODUCT((NHL!C$3:C$1656=A637)*(NHL!G$3:G$1656=B637)*NHL!I$3:I$1656)</f>
        <v>80</v>
      </c>
      <c r="D637" s="21">
        <f>SUMPRODUCT((NHL!C$3:C$1656=A637)*(NHL!G$3:G$1656=B637)*NHL!N$3:N$1656)</f>
        <v>106</v>
      </c>
      <c r="E637" s="22">
        <f t="shared" si="18"/>
        <v>0.66249999999999998</v>
      </c>
      <c r="F637" s="21" t="e">
        <f>SUMPRODUCT((NHL!C$3:C$1656=A637)*(NHL!G$3:G$1656=B637)*NHL!X$3:X$1656)</f>
        <v>#VALUE!</v>
      </c>
      <c r="G637" s="21">
        <f>SUMPRODUCT((NHL!C$3:C$1656=A637)*(NHL!G$3:G$1656=B637)*NHL!AC$3:AC$1656)</f>
        <v>119</v>
      </c>
      <c r="H637" s="22" t="e">
        <f t="shared" si="19"/>
        <v>#VALUE!</v>
      </c>
      <c r="K637" s="8"/>
    </row>
    <row r="638" spans="1:11" x14ac:dyDescent="0.2">
      <c r="A638" s="8" t="s">
        <v>364</v>
      </c>
      <c r="B638" s="10" t="s">
        <v>306</v>
      </c>
      <c r="C638" s="21">
        <f>SUMPRODUCT((NHL!C$3:C$1656=A638)*(NHL!G$3:G$1656=B638)*NHL!I$3:I$1656)</f>
        <v>80</v>
      </c>
      <c r="D638" s="21">
        <f>SUMPRODUCT((NHL!C$3:C$1656=A638)*(NHL!G$3:G$1656=B638)*NHL!N$3:N$1656)</f>
        <v>93</v>
      </c>
      <c r="E638" s="22">
        <f t="shared" si="18"/>
        <v>0.58125000000000004</v>
      </c>
      <c r="F638" s="21" t="e">
        <f>SUMPRODUCT((NHL!C$3:C$1656=A638)*(NHL!G$3:G$1656=B638)*NHL!X$3:X$1656)</f>
        <v>#VALUE!</v>
      </c>
      <c r="G638" s="21">
        <f>SUMPRODUCT((NHL!C$3:C$1656=A638)*(NHL!G$3:G$1656=B638)*NHL!AC$3:AC$1656)</f>
        <v>84</v>
      </c>
      <c r="H638" s="22" t="e">
        <f t="shared" si="19"/>
        <v>#VALUE!</v>
      </c>
      <c r="K638" s="8"/>
    </row>
    <row r="639" spans="1:11" x14ac:dyDescent="0.2">
      <c r="A639" s="8" t="s">
        <v>364</v>
      </c>
      <c r="B639" s="10" t="s">
        <v>199</v>
      </c>
      <c r="C639" s="21">
        <f>SUMPRODUCT((NHL!C$3:C$1656=A639)*(NHL!G$3:G$1656=B639)*NHL!I$3:I$1656)</f>
        <v>80</v>
      </c>
      <c r="D639" s="21">
        <f>SUMPRODUCT((NHL!C$3:C$1656=A639)*(NHL!G$3:G$1656=B639)*NHL!N$3:N$1656)</f>
        <v>70</v>
      </c>
      <c r="E639" s="22">
        <f t="shared" si="18"/>
        <v>0.4375</v>
      </c>
      <c r="F639" s="21" t="e">
        <f>SUMPRODUCT((NHL!C$3:C$1656=A639)*(NHL!G$3:G$1656=B639)*NHL!X$3:X$1656)</f>
        <v>#VALUE!</v>
      </c>
      <c r="G639" s="21">
        <f>SUMPRODUCT((NHL!C$3:C$1656=A639)*(NHL!G$3:G$1656=B639)*NHL!AC$3:AC$1656)</f>
        <v>108</v>
      </c>
      <c r="H639" s="22" t="e">
        <f t="shared" si="19"/>
        <v>#VALUE!</v>
      </c>
      <c r="K639" s="8"/>
    </row>
    <row r="640" spans="1:11" x14ac:dyDescent="0.2">
      <c r="A640" s="8" t="s">
        <v>364</v>
      </c>
      <c r="B640" s="10" t="s">
        <v>202</v>
      </c>
      <c r="C640" s="21">
        <f>SUMPRODUCT((NHL!C$3:C$1656=A640)*(NHL!G$3:G$1656=B640)*NHL!I$3:I$1656)</f>
        <v>80</v>
      </c>
      <c r="D640" s="21">
        <f>SUMPRODUCT((NHL!C$3:C$1656=A640)*(NHL!G$3:G$1656=B640)*NHL!N$3:N$1656)</f>
        <v>70</v>
      </c>
      <c r="E640" s="22">
        <f t="shared" si="18"/>
        <v>0.4375</v>
      </c>
      <c r="F640" s="21" t="e">
        <f>SUMPRODUCT((NHL!C$3:C$1656=A640)*(NHL!G$3:G$1656=B640)*NHL!X$3:X$1656)</f>
        <v>#VALUE!</v>
      </c>
      <c r="G640" s="21">
        <f>SUMPRODUCT((NHL!C$3:C$1656=A640)*(NHL!G$3:G$1656=B640)*NHL!AC$3:AC$1656)</f>
        <v>170</v>
      </c>
      <c r="H640" s="22" t="e">
        <f t="shared" si="19"/>
        <v>#VALUE!</v>
      </c>
      <c r="K640" s="8"/>
    </row>
    <row r="641" spans="1:11" x14ac:dyDescent="0.2">
      <c r="A641" s="8" t="s">
        <v>364</v>
      </c>
      <c r="B641" s="10" t="s">
        <v>29</v>
      </c>
      <c r="C641" s="21">
        <f>SUMPRODUCT((NHL!C$3:C$1656=A641)*(NHL!G$3:G$1656=B641)*NHL!I$3:I$1656)</f>
        <v>80</v>
      </c>
      <c r="D641" s="21">
        <f>SUMPRODUCT((NHL!C$3:C$1656=A641)*(NHL!G$3:G$1656=B641)*NHL!N$3:N$1656)</f>
        <v>92</v>
      </c>
      <c r="E641" s="22">
        <f t="shared" si="18"/>
        <v>0.57499999999999996</v>
      </c>
      <c r="F641" s="21" t="e">
        <f>SUMPRODUCT((NHL!C$3:C$1656=A641)*(NHL!G$3:G$1656=B641)*NHL!X$3:X$1656)</f>
        <v>#VALUE!</v>
      </c>
      <c r="G641" s="21">
        <f>SUMPRODUCT((NHL!C$3:C$1656=A641)*(NHL!G$3:G$1656=B641)*NHL!AC$3:AC$1656)</f>
        <v>87</v>
      </c>
      <c r="H641" s="22" t="e">
        <f t="shared" si="19"/>
        <v>#VALUE!</v>
      </c>
      <c r="K641" s="8"/>
    </row>
    <row r="642" spans="1:11" x14ac:dyDescent="0.2">
      <c r="A642" s="8" t="s">
        <v>364</v>
      </c>
      <c r="B642" s="10" t="s">
        <v>264</v>
      </c>
      <c r="C642" s="21">
        <f>SUMPRODUCT((NHL!C$3:C$1656=A642)*(NHL!G$3:G$1656=B642)*NHL!I$3:I$1656)</f>
        <v>80</v>
      </c>
      <c r="D642" s="21">
        <f>SUMPRODUCT((NHL!C$3:C$1656=A642)*(NHL!G$3:G$1656=B642)*NHL!N$3:N$1656)</f>
        <v>64</v>
      </c>
      <c r="E642" s="22">
        <f t="shared" ref="E642:E705" si="20">D642/C642/2</f>
        <v>0.4</v>
      </c>
      <c r="F642" s="21" t="e">
        <f>SUMPRODUCT((NHL!C$3:C$1656=A642)*(NHL!G$3:G$1656=B642)*NHL!X$3:X$1656)</f>
        <v>#VALUE!</v>
      </c>
      <c r="G642" s="21">
        <f>SUMPRODUCT((NHL!C$3:C$1656=A642)*(NHL!G$3:G$1656=B642)*NHL!AC$3:AC$1656)</f>
        <v>59</v>
      </c>
      <c r="H642" s="22" t="e">
        <f t="shared" ref="H642:H705" si="21">G642/F642/2</f>
        <v>#VALUE!</v>
      </c>
      <c r="K642" s="8"/>
    </row>
    <row r="643" spans="1:11" x14ac:dyDescent="0.2">
      <c r="A643" s="8" t="s">
        <v>364</v>
      </c>
      <c r="B643" s="10" t="s">
        <v>247</v>
      </c>
      <c r="C643" s="21">
        <f>SUMPRODUCT((NHL!C$3:C$1656=A643)*(NHL!G$3:G$1656=B643)*NHL!I$3:I$1656)</f>
        <v>80</v>
      </c>
      <c r="D643" s="21">
        <f>SUMPRODUCT((NHL!C$3:C$1656=A643)*(NHL!G$3:G$1656=B643)*NHL!N$3:N$1656)</f>
        <v>82</v>
      </c>
      <c r="E643" s="22">
        <f t="shared" si="20"/>
        <v>0.51249999999999996</v>
      </c>
      <c r="F643" s="21" t="e">
        <f>SUMPRODUCT((NHL!C$3:C$1656=A643)*(NHL!G$3:G$1656=B643)*NHL!X$3:X$1656)</f>
        <v>#VALUE!</v>
      </c>
      <c r="G643" s="21">
        <f>SUMPRODUCT((NHL!C$3:C$1656=A643)*(NHL!G$3:G$1656=B643)*NHL!AC$3:AC$1656)</f>
        <v>90</v>
      </c>
      <c r="H643" s="22" t="e">
        <f t="shared" si="21"/>
        <v>#VALUE!</v>
      </c>
      <c r="K643" s="8"/>
    </row>
    <row r="644" spans="1:11" x14ac:dyDescent="0.2">
      <c r="A644" s="8" t="s">
        <v>364</v>
      </c>
      <c r="B644" s="10" t="s">
        <v>92</v>
      </c>
      <c r="C644" s="21">
        <f>SUMPRODUCT((NHL!C$3:C$1656=A644)*(NHL!G$3:G$1656=B644)*NHL!I$3:I$1656)</f>
        <v>80</v>
      </c>
      <c r="D644" s="21">
        <f>SUMPRODUCT((NHL!C$3:C$1656=A644)*(NHL!G$3:G$1656=B644)*NHL!N$3:N$1656)</f>
        <v>76</v>
      </c>
      <c r="E644" s="22">
        <f t="shared" si="20"/>
        <v>0.47499999999999998</v>
      </c>
      <c r="F644" s="21" t="e">
        <f>SUMPRODUCT((NHL!C$3:C$1656=A644)*(NHL!G$3:G$1656=B644)*NHL!X$3:X$1656)</f>
        <v>#VALUE!</v>
      </c>
      <c r="G644" s="21">
        <f>SUMPRODUCT((NHL!C$3:C$1656=A644)*(NHL!G$3:G$1656=B644)*NHL!AC$3:AC$1656)</f>
        <v>234</v>
      </c>
      <c r="H644" s="22" t="e">
        <f t="shared" si="21"/>
        <v>#VALUE!</v>
      </c>
      <c r="K644" s="8"/>
    </row>
    <row r="645" spans="1:11" x14ac:dyDescent="0.2">
      <c r="A645" s="8" t="s">
        <v>364</v>
      </c>
      <c r="B645" s="10" t="s">
        <v>207</v>
      </c>
      <c r="C645" s="21">
        <f>SUMPRODUCT((NHL!C$3:C$1656=A645)*(NHL!G$3:G$1656=B645)*NHL!I$3:I$1656)</f>
        <v>80</v>
      </c>
      <c r="D645" s="21">
        <f>SUMPRODUCT((NHL!C$3:C$1656=A645)*(NHL!G$3:G$1656=B645)*NHL!N$3:N$1656)</f>
        <v>100</v>
      </c>
      <c r="E645" s="22">
        <f t="shared" si="20"/>
        <v>0.625</v>
      </c>
      <c r="F645" s="21" t="e">
        <f>SUMPRODUCT((NHL!C$3:C$1656=A645)*(NHL!G$3:G$1656=B645)*NHL!X$3:X$1656)</f>
        <v>#VALUE!</v>
      </c>
      <c r="G645" s="21">
        <f>SUMPRODUCT((NHL!C$3:C$1656=A645)*(NHL!G$3:G$1656=B645)*NHL!AC$3:AC$1656)</f>
        <v>110</v>
      </c>
      <c r="H645" s="22" t="e">
        <f t="shared" si="21"/>
        <v>#VALUE!</v>
      </c>
      <c r="K645" s="8"/>
    </row>
    <row r="646" spans="1:11" x14ac:dyDescent="0.2">
      <c r="A646" s="8" t="s">
        <v>364</v>
      </c>
      <c r="B646" s="10" t="s">
        <v>208</v>
      </c>
      <c r="C646" s="21">
        <f>SUMPRODUCT((NHL!C$3:C$1656=A646)*(NHL!G$3:G$1656=B646)*NHL!I$3:I$1656)</f>
        <v>80</v>
      </c>
      <c r="D646" s="21">
        <f>SUMPRODUCT((NHL!C$3:C$1656=A646)*(NHL!G$3:G$1656=B646)*NHL!N$3:N$1656)</f>
        <v>72</v>
      </c>
      <c r="E646" s="22">
        <f t="shared" si="20"/>
        <v>0.45</v>
      </c>
      <c r="F646" s="21" t="e">
        <f>SUMPRODUCT((NHL!C$3:C$1656=A646)*(NHL!G$3:G$1656=B646)*NHL!X$3:X$1656)</f>
        <v>#VALUE!</v>
      </c>
      <c r="G646" s="21">
        <f>SUMPRODUCT((NHL!C$3:C$1656=A646)*(NHL!G$3:G$1656=B646)*NHL!AC$3:AC$1656)</f>
        <v>76</v>
      </c>
      <c r="H646" s="22" t="e">
        <f t="shared" si="21"/>
        <v>#VALUE!</v>
      </c>
      <c r="K646" s="8"/>
    </row>
    <row r="647" spans="1:11" x14ac:dyDescent="0.2">
      <c r="A647" s="8" t="s">
        <v>364</v>
      </c>
      <c r="B647" s="10" t="s">
        <v>309</v>
      </c>
      <c r="C647" s="21">
        <f>SUMPRODUCT((NHL!C$3:C$1656=A647)*(NHL!G$3:G$1656=B647)*NHL!I$3:I$1656)</f>
        <v>80</v>
      </c>
      <c r="D647" s="21">
        <f>SUMPRODUCT((NHL!C$3:C$1656=A647)*(NHL!G$3:G$1656=B647)*NHL!N$3:N$1656)</f>
        <v>72</v>
      </c>
      <c r="E647" s="22">
        <f t="shared" si="20"/>
        <v>0.45</v>
      </c>
      <c r="F647" s="21" t="e">
        <f>SUMPRODUCT((NHL!C$3:C$1656=A647)*(NHL!G$3:G$1656=B647)*NHL!X$3:X$1656)</f>
        <v>#VALUE!</v>
      </c>
      <c r="G647" s="21">
        <f>SUMPRODUCT((NHL!C$3:C$1656=A647)*(NHL!G$3:G$1656=B647)*NHL!AC$3:AC$1656)</f>
        <v>92</v>
      </c>
      <c r="H647" s="22" t="e">
        <f t="shared" si="21"/>
        <v>#VALUE!</v>
      </c>
      <c r="K647" s="8"/>
    </row>
    <row r="648" spans="1:11" x14ac:dyDescent="0.2">
      <c r="A648" s="8" t="s">
        <v>364</v>
      </c>
      <c r="B648" s="10" t="s">
        <v>209</v>
      </c>
      <c r="C648" s="21">
        <f>SUMPRODUCT((NHL!C$3:C$1656=A648)*(NHL!G$3:G$1656=B648)*NHL!I$3:I$1656)</f>
        <v>80</v>
      </c>
      <c r="D648" s="21">
        <f>SUMPRODUCT((NHL!C$3:C$1656=A648)*(NHL!G$3:G$1656=B648)*NHL!N$3:N$1656)</f>
        <v>79</v>
      </c>
      <c r="E648" s="22">
        <f t="shared" si="20"/>
        <v>0.49375000000000002</v>
      </c>
      <c r="F648" s="21" t="e">
        <f>SUMPRODUCT((NHL!C$3:C$1656=A648)*(NHL!G$3:G$1656=B648)*NHL!X$3:X$1656)</f>
        <v>#VALUE!</v>
      </c>
      <c r="G648" s="21">
        <f>SUMPRODUCT((NHL!C$3:C$1656=A648)*(NHL!G$3:G$1656=B648)*NHL!AC$3:AC$1656)</f>
        <v>83</v>
      </c>
      <c r="H648" s="22" t="e">
        <f t="shared" si="21"/>
        <v>#VALUE!</v>
      </c>
      <c r="K648" s="8"/>
    </row>
    <row r="649" spans="1:11" x14ac:dyDescent="0.2">
      <c r="A649" s="8" t="s">
        <v>364</v>
      </c>
      <c r="B649" s="10" t="s">
        <v>41</v>
      </c>
      <c r="C649" s="21">
        <f>SUMPRODUCT((NHL!C$3:C$1656=A649)*(NHL!G$3:G$1656=B649)*NHL!I$3:I$1656)</f>
        <v>80</v>
      </c>
      <c r="D649" s="21">
        <f>SUMPRODUCT((NHL!C$3:C$1656=A649)*(NHL!G$3:G$1656=B649)*NHL!N$3:N$1656)</f>
        <v>70</v>
      </c>
      <c r="E649" s="22">
        <f t="shared" si="20"/>
        <v>0.4375</v>
      </c>
      <c r="F649" s="21" t="e">
        <f>SUMPRODUCT((NHL!C$3:C$1656=A649)*(NHL!G$3:G$1656=B649)*NHL!X$3:X$1656)</f>
        <v>#VALUE!</v>
      </c>
      <c r="G649" s="21">
        <f>SUMPRODUCT((NHL!C$3:C$1656=A649)*(NHL!G$3:G$1656=B649)*NHL!AC$3:AC$1656)</f>
        <v>57</v>
      </c>
      <c r="H649" s="22" t="e">
        <f t="shared" si="21"/>
        <v>#VALUE!</v>
      </c>
      <c r="K649" s="8"/>
    </row>
    <row r="650" spans="1:11" x14ac:dyDescent="0.2">
      <c r="A650" s="8" t="s">
        <v>364</v>
      </c>
      <c r="B650" s="10" t="s">
        <v>233</v>
      </c>
      <c r="C650" s="21">
        <f>SUMPRODUCT((NHL!C$3:C$1656=A650)*(NHL!G$3:G$1656=B650)*NHL!I$3:I$1656)</f>
        <v>80</v>
      </c>
      <c r="D650" s="21">
        <f>SUMPRODUCT((NHL!C$3:C$1656=A650)*(NHL!G$3:G$1656=B650)*NHL!N$3:N$1656)</f>
        <v>66</v>
      </c>
      <c r="E650" s="22">
        <f t="shared" si="20"/>
        <v>0.41249999999999998</v>
      </c>
      <c r="F650" s="21" t="e">
        <f>SUMPRODUCT((NHL!C$3:C$1656=A650)*(NHL!G$3:G$1656=B650)*NHL!X$3:X$1656)</f>
        <v>#VALUE!</v>
      </c>
      <c r="G650" s="21">
        <f>SUMPRODUCT((NHL!C$3:C$1656=A650)*(NHL!G$3:G$1656=B650)*NHL!AC$3:AC$1656)</f>
        <v>59</v>
      </c>
      <c r="H650" s="22" t="e">
        <f t="shared" si="21"/>
        <v>#VALUE!</v>
      </c>
      <c r="K650" s="8"/>
    </row>
    <row r="651" spans="1:11" x14ac:dyDescent="0.2">
      <c r="A651" s="8" t="s">
        <v>364</v>
      </c>
      <c r="B651" s="10" t="s">
        <v>314</v>
      </c>
      <c r="C651" s="21">
        <f>SUMPRODUCT((NHL!C$3:C$1656=A651)*(NHL!G$3:G$1656=B651)*NHL!I$3:I$1656)</f>
        <v>80</v>
      </c>
      <c r="D651" s="21">
        <f>SUMPRODUCT((NHL!C$3:C$1656=A651)*(NHL!G$3:G$1656=B651)*NHL!N$3:N$1656)</f>
        <v>88</v>
      </c>
      <c r="E651" s="22">
        <f t="shared" si="20"/>
        <v>0.55000000000000004</v>
      </c>
      <c r="F651" s="21" t="e">
        <f>SUMPRODUCT((NHL!C$3:C$1656=A651)*(NHL!G$3:G$1656=B651)*NHL!X$3:X$1656)</f>
        <v>#VALUE!</v>
      </c>
      <c r="G651" s="21">
        <f>SUMPRODUCT((NHL!C$3:C$1656=A651)*(NHL!G$3:G$1656=B651)*NHL!AC$3:AC$1656)</f>
        <v>59</v>
      </c>
      <c r="H651" s="22" t="e">
        <f t="shared" si="21"/>
        <v>#VALUE!</v>
      </c>
      <c r="K651" s="8"/>
    </row>
    <row r="652" spans="1:11" x14ac:dyDescent="0.2">
      <c r="A652" s="8" t="s">
        <v>364</v>
      </c>
      <c r="B652" s="10" t="s">
        <v>267</v>
      </c>
      <c r="C652" s="21">
        <f>SUMPRODUCT((NHL!C$3:C$1656=A652)*(NHL!G$3:G$1656=B652)*NHL!I$3:I$1656)</f>
        <v>80</v>
      </c>
      <c r="D652" s="21">
        <f>SUMPRODUCT((NHL!C$3:C$1656=A652)*(NHL!G$3:G$1656=B652)*NHL!N$3:N$1656)</f>
        <v>86</v>
      </c>
      <c r="E652" s="22">
        <f t="shared" si="20"/>
        <v>0.53749999999999998</v>
      </c>
      <c r="F652" s="21" t="e">
        <f>SUMPRODUCT((NHL!C$3:C$1656=A652)*(NHL!G$3:G$1656=B652)*NHL!X$3:X$1656)</f>
        <v>#VALUE!</v>
      </c>
      <c r="G652" s="21">
        <f>SUMPRODUCT((NHL!C$3:C$1656=A652)*(NHL!G$3:G$1656=B652)*NHL!AC$3:AC$1656)</f>
        <v>107</v>
      </c>
      <c r="H652" s="22" t="e">
        <f t="shared" si="21"/>
        <v>#VALUE!</v>
      </c>
      <c r="K652" s="8"/>
    </row>
    <row r="653" spans="1:11" x14ac:dyDescent="0.2">
      <c r="A653" s="8" t="s">
        <v>373</v>
      </c>
      <c r="B653" s="10" t="s">
        <v>68</v>
      </c>
      <c r="C653" s="21">
        <f>SUMPRODUCT((NHL!C$3:C$1656=A653)*(NHL!G$3:G$1656=B653)*NHL!I$3:I$1656)</f>
        <v>80</v>
      </c>
      <c r="D653" s="21">
        <f>SUMPRODUCT((NHL!C$3:C$1656=A653)*(NHL!G$3:G$1656=B653)*NHL!N$3:N$1656)</f>
        <v>94</v>
      </c>
      <c r="E653" s="22">
        <f t="shared" si="20"/>
        <v>0.58750000000000002</v>
      </c>
      <c r="F653" s="21" t="e">
        <f>SUMPRODUCT((NHL!C$3:C$1656=A653)*(NHL!G$3:G$1656=B653)*NHL!X$3:X$1656)</f>
        <v>#VALUE!</v>
      </c>
      <c r="G653" s="21">
        <f>SUMPRODUCT((NHL!C$3:C$1656=A653)*(NHL!G$3:G$1656=B653)*NHL!AC$3:AC$1656)</f>
        <v>85</v>
      </c>
      <c r="H653" s="22" t="e">
        <f t="shared" si="21"/>
        <v>#VALUE!</v>
      </c>
      <c r="K653" s="8"/>
    </row>
    <row r="654" spans="1:11" x14ac:dyDescent="0.2">
      <c r="A654" s="8" t="s">
        <v>373</v>
      </c>
      <c r="B654" s="10" t="s">
        <v>225</v>
      </c>
      <c r="C654" s="21">
        <f>SUMPRODUCT((NHL!C$3:C$1656=A654)*(NHL!G$3:G$1656=B654)*NHL!I$3:I$1656)</f>
        <v>80</v>
      </c>
      <c r="D654" s="21">
        <f>SUMPRODUCT((NHL!C$3:C$1656=A654)*(NHL!G$3:G$1656=B654)*NHL!N$3:N$1656)</f>
        <v>85</v>
      </c>
      <c r="E654" s="22">
        <f t="shared" si="20"/>
        <v>0.53125</v>
      </c>
      <c r="F654" s="21" t="e">
        <f>SUMPRODUCT((NHL!C$3:C$1656=A654)*(NHL!G$3:G$1656=B654)*NHL!X$3:X$1656)</f>
        <v>#VALUE!</v>
      </c>
      <c r="G654" s="21">
        <f>SUMPRODUCT((NHL!C$3:C$1656=A654)*(NHL!G$3:G$1656=B654)*NHL!AC$3:AC$1656)</f>
        <v>64</v>
      </c>
      <c r="H654" s="22" t="e">
        <f t="shared" si="21"/>
        <v>#VALUE!</v>
      </c>
      <c r="K654" s="8"/>
    </row>
    <row r="655" spans="1:11" x14ac:dyDescent="0.2">
      <c r="A655" s="8" t="s">
        <v>373</v>
      </c>
      <c r="B655" s="10" t="s">
        <v>240</v>
      </c>
      <c r="C655" s="21">
        <f>SUMPRODUCT((NHL!C$3:C$1656=A655)*(NHL!G$3:G$1656=B655)*NHL!I$3:I$1656)</f>
        <v>80</v>
      </c>
      <c r="D655" s="21">
        <f>SUMPRODUCT((NHL!C$3:C$1656=A655)*(NHL!G$3:G$1656=B655)*NHL!N$3:N$1656)</f>
        <v>105</v>
      </c>
      <c r="E655" s="22">
        <f t="shared" si="20"/>
        <v>0.65625</v>
      </c>
      <c r="F655" s="21" t="e">
        <f>SUMPRODUCT((NHL!C$3:C$1656=A655)*(NHL!G$3:G$1656=B655)*NHL!X$3:X$1656)</f>
        <v>#VALUE!</v>
      </c>
      <c r="G655" s="21">
        <f>SUMPRODUCT((NHL!C$3:C$1656=A655)*(NHL!G$3:G$1656=B655)*NHL!AC$3:AC$1656)</f>
        <v>95</v>
      </c>
      <c r="H655" s="22" t="e">
        <f t="shared" si="21"/>
        <v>#VALUE!</v>
      </c>
      <c r="K655" s="8"/>
    </row>
    <row r="656" spans="1:11" x14ac:dyDescent="0.2">
      <c r="A656" s="8" t="s">
        <v>373</v>
      </c>
      <c r="B656" s="10" t="s">
        <v>84</v>
      </c>
      <c r="C656" s="21">
        <f>SUMPRODUCT((NHL!C$3:C$1656=A656)*(NHL!G$3:G$1656=B656)*NHL!I$3:I$1656)</f>
        <v>80</v>
      </c>
      <c r="D656" s="21">
        <f>SUMPRODUCT((NHL!C$3:C$1656=A656)*(NHL!G$3:G$1656=B656)*NHL!N$3:N$1656)</f>
        <v>69</v>
      </c>
      <c r="E656" s="22">
        <f t="shared" si="20"/>
        <v>0.43125000000000002</v>
      </c>
      <c r="F656" s="21" t="e">
        <f>SUMPRODUCT((NHL!C$3:C$1656=A656)*(NHL!G$3:G$1656=B656)*NHL!X$3:X$1656)</f>
        <v>#VALUE!</v>
      </c>
      <c r="G656" s="21">
        <f>SUMPRODUCT((NHL!C$3:C$1656=A656)*(NHL!G$3:G$1656=B656)*NHL!AC$3:AC$1656)</f>
        <v>72</v>
      </c>
      <c r="H656" s="22" t="e">
        <f t="shared" si="21"/>
        <v>#VALUE!</v>
      </c>
      <c r="K656" s="8"/>
    </row>
    <row r="657" spans="1:11" x14ac:dyDescent="0.2">
      <c r="A657" s="8" t="s">
        <v>373</v>
      </c>
      <c r="B657" s="10" t="s">
        <v>87</v>
      </c>
      <c r="C657" s="21">
        <f>SUMPRODUCT((NHL!C$3:C$1656=A657)*(NHL!G$3:G$1656=B657)*NHL!I$3:I$1656)</f>
        <v>80</v>
      </c>
      <c r="D657" s="21">
        <f>SUMPRODUCT((NHL!C$3:C$1656=A657)*(NHL!G$3:G$1656=B657)*NHL!N$3:N$1656)</f>
        <v>93</v>
      </c>
      <c r="E657" s="22">
        <f t="shared" si="20"/>
        <v>0.58125000000000004</v>
      </c>
      <c r="F657" s="21" t="e">
        <f>SUMPRODUCT((NHL!C$3:C$1656=A657)*(NHL!G$3:G$1656=B657)*NHL!X$3:X$1656)</f>
        <v>#VALUE!</v>
      </c>
      <c r="G657" s="21">
        <f>SUMPRODUCT((NHL!C$3:C$1656=A657)*(NHL!G$3:G$1656=B657)*NHL!AC$3:AC$1656)</f>
        <v>78</v>
      </c>
      <c r="H657" s="22" t="e">
        <f t="shared" si="21"/>
        <v>#VALUE!</v>
      </c>
      <c r="K657" s="8"/>
    </row>
    <row r="658" spans="1:11" x14ac:dyDescent="0.2">
      <c r="A658" s="8" t="s">
        <v>373</v>
      </c>
      <c r="B658" s="10" t="s">
        <v>303</v>
      </c>
      <c r="C658" s="21">
        <f>SUMPRODUCT((NHL!C$3:C$1656=A658)*(NHL!G$3:G$1656=B658)*NHL!I$3:I$1656)</f>
        <v>80</v>
      </c>
      <c r="D658" s="21">
        <f>SUMPRODUCT((NHL!C$3:C$1656=A658)*(NHL!G$3:G$1656=B658)*NHL!N$3:N$1656)</f>
        <v>99</v>
      </c>
      <c r="E658" s="22">
        <f t="shared" si="20"/>
        <v>0.61875000000000002</v>
      </c>
      <c r="F658" s="21" t="e">
        <f>SUMPRODUCT((NHL!C$3:C$1656=A658)*(NHL!G$3:G$1656=B658)*NHL!X$3:X$1656)</f>
        <v>#VALUE!</v>
      </c>
      <c r="G658" s="21">
        <f>SUMPRODUCT((NHL!C$3:C$1656=A658)*(NHL!G$3:G$1656=B658)*NHL!AC$3:AC$1656)</f>
        <v>106</v>
      </c>
      <c r="H658" s="22" t="e">
        <f t="shared" si="21"/>
        <v>#VALUE!</v>
      </c>
      <c r="K658" s="8"/>
    </row>
    <row r="659" spans="1:11" x14ac:dyDescent="0.2">
      <c r="A659" s="8" t="s">
        <v>373</v>
      </c>
      <c r="B659" s="10" t="s">
        <v>306</v>
      </c>
      <c r="C659" s="21">
        <f>SUMPRODUCT((NHL!C$3:C$1656=A659)*(NHL!G$3:G$1656=B659)*NHL!I$3:I$1656)</f>
        <v>80</v>
      </c>
      <c r="D659" s="21">
        <f>SUMPRODUCT((NHL!C$3:C$1656=A659)*(NHL!G$3:G$1656=B659)*NHL!N$3:N$1656)</f>
        <v>77</v>
      </c>
      <c r="E659" s="22">
        <f t="shared" si="20"/>
        <v>0.48125000000000001</v>
      </c>
      <c r="F659" s="21" t="e">
        <f>SUMPRODUCT((NHL!C$3:C$1656=A659)*(NHL!G$3:G$1656=B659)*NHL!X$3:X$1656)</f>
        <v>#VALUE!</v>
      </c>
      <c r="G659" s="21">
        <f>SUMPRODUCT((NHL!C$3:C$1656=A659)*(NHL!G$3:G$1656=B659)*NHL!AC$3:AC$1656)</f>
        <v>186</v>
      </c>
      <c r="H659" s="22" t="e">
        <f t="shared" si="21"/>
        <v>#VALUE!</v>
      </c>
      <c r="K659" s="8"/>
    </row>
    <row r="660" spans="1:11" x14ac:dyDescent="0.2">
      <c r="A660" s="8" t="s">
        <v>373</v>
      </c>
      <c r="B660" s="10" t="s">
        <v>199</v>
      </c>
      <c r="C660" s="21">
        <f>SUMPRODUCT((NHL!C$3:C$1656=A660)*(NHL!G$3:G$1656=B660)*NHL!I$3:I$1656)</f>
        <v>80</v>
      </c>
      <c r="D660" s="21">
        <f>SUMPRODUCT((NHL!C$3:C$1656=A660)*(NHL!G$3:G$1656=B660)*NHL!N$3:N$1656)</f>
        <v>68</v>
      </c>
      <c r="E660" s="22">
        <f t="shared" si="20"/>
        <v>0.42499999999999999</v>
      </c>
      <c r="F660" s="21" t="e">
        <f>SUMPRODUCT((NHL!C$3:C$1656=A660)*(NHL!G$3:G$1656=B660)*NHL!X$3:X$1656)</f>
        <v>#VALUE!</v>
      </c>
      <c r="G660" s="21">
        <f>SUMPRODUCT((NHL!C$3:C$1656=A660)*(NHL!G$3:G$1656=B660)*NHL!AC$3:AC$1656)</f>
        <v>210</v>
      </c>
      <c r="H660" s="22" t="e">
        <f t="shared" si="21"/>
        <v>#VALUE!</v>
      </c>
      <c r="K660" s="8"/>
    </row>
    <row r="661" spans="1:11" x14ac:dyDescent="0.2">
      <c r="A661" s="8" t="s">
        <v>373</v>
      </c>
      <c r="B661" s="10" t="s">
        <v>202</v>
      </c>
      <c r="C661" s="21">
        <f>SUMPRODUCT((NHL!C$3:C$1656=A661)*(NHL!G$3:G$1656=B661)*NHL!I$3:I$1656)</f>
        <v>80</v>
      </c>
      <c r="D661" s="21">
        <f>SUMPRODUCT((NHL!C$3:C$1656=A661)*(NHL!G$3:G$1656=B661)*NHL!N$3:N$1656)</f>
        <v>51</v>
      </c>
      <c r="E661" s="22">
        <f t="shared" si="20"/>
        <v>0.31874999999999998</v>
      </c>
      <c r="F661" s="21" t="e">
        <f>SUMPRODUCT((NHL!C$3:C$1656=A661)*(NHL!G$3:G$1656=B661)*NHL!X$3:X$1656)</f>
        <v>#VALUE!</v>
      </c>
      <c r="G661" s="21">
        <f>SUMPRODUCT((NHL!C$3:C$1656=A661)*(NHL!G$3:G$1656=B661)*NHL!AC$3:AC$1656)</f>
        <v>70</v>
      </c>
      <c r="H661" s="22" t="e">
        <f t="shared" si="21"/>
        <v>#VALUE!</v>
      </c>
      <c r="K661" s="8"/>
    </row>
    <row r="662" spans="1:11" x14ac:dyDescent="0.2">
      <c r="A662" s="8" t="s">
        <v>373</v>
      </c>
      <c r="B662" s="10" t="s">
        <v>29</v>
      </c>
      <c r="C662" s="21">
        <f>SUMPRODUCT((NHL!C$3:C$1656=A662)*(NHL!G$3:G$1656=B662)*NHL!I$3:I$1656)</f>
        <v>80</v>
      </c>
      <c r="D662" s="21">
        <f>SUMPRODUCT((NHL!C$3:C$1656=A662)*(NHL!G$3:G$1656=B662)*NHL!N$3:N$1656)</f>
        <v>103</v>
      </c>
      <c r="E662" s="22">
        <f t="shared" si="20"/>
        <v>0.64375000000000004</v>
      </c>
      <c r="F662" s="21" t="e">
        <f>SUMPRODUCT((NHL!C$3:C$1656=A662)*(NHL!G$3:G$1656=B662)*NHL!X$3:X$1656)</f>
        <v>#VALUE!</v>
      </c>
      <c r="G662" s="21">
        <f>SUMPRODUCT((NHL!C$3:C$1656=A662)*(NHL!G$3:G$1656=B662)*NHL!AC$3:AC$1656)</f>
        <v>92</v>
      </c>
      <c r="H662" s="22" t="e">
        <f t="shared" si="21"/>
        <v>#VALUE!</v>
      </c>
      <c r="K662" s="8"/>
    </row>
    <row r="663" spans="1:11" x14ac:dyDescent="0.2">
      <c r="A663" s="8" t="s">
        <v>373</v>
      </c>
      <c r="B663" s="10" t="s">
        <v>264</v>
      </c>
      <c r="C663" s="21">
        <f>SUMPRODUCT((NHL!C$3:C$1656=A663)*(NHL!G$3:G$1656=B663)*NHL!I$3:I$1656)</f>
        <v>80</v>
      </c>
      <c r="D663" s="21">
        <f>SUMPRODUCT((NHL!C$3:C$1656=A663)*(NHL!G$3:G$1656=B663)*NHL!N$3:N$1656)</f>
        <v>82</v>
      </c>
      <c r="E663" s="22">
        <f t="shared" si="20"/>
        <v>0.51249999999999996</v>
      </c>
      <c r="F663" s="21" t="e">
        <f>SUMPRODUCT((NHL!C$3:C$1656=A663)*(NHL!G$3:G$1656=B663)*NHL!X$3:X$1656)</f>
        <v>#VALUE!</v>
      </c>
      <c r="G663" s="21">
        <f>SUMPRODUCT((NHL!C$3:C$1656=A663)*(NHL!G$3:G$1656=B663)*NHL!AC$3:AC$1656)</f>
        <v>128</v>
      </c>
      <c r="H663" s="22" t="e">
        <f t="shared" si="21"/>
        <v>#VALUE!</v>
      </c>
      <c r="K663" s="8"/>
    </row>
    <row r="664" spans="1:11" x14ac:dyDescent="0.2">
      <c r="A664" s="8" t="s">
        <v>373</v>
      </c>
      <c r="B664" s="10" t="s">
        <v>247</v>
      </c>
      <c r="C664" s="21">
        <f>SUMPRODUCT((NHL!C$3:C$1656=A664)*(NHL!G$3:G$1656=B664)*NHL!I$3:I$1656)</f>
        <v>80</v>
      </c>
      <c r="D664" s="21">
        <f>SUMPRODUCT((NHL!C$3:C$1656=A664)*(NHL!G$3:G$1656=B664)*NHL!N$3:N$1656)</f>
        <v>88</v>
      </c>
      <c r="E664" s="22">
        <f t="shared" si="20"/>
        <v>0.55000000000000004</v>
      </c>
      <c r="F664" s="21" t="e">
        <f>SUMPRODUCT((NHL!C$3:C$1656=A664)*(NHL!G$3:G$1656=B664)*NHL!X$3:X$1656)</f>
        <v>#VALUE!</v>
      </c>
      <c r="G664" s="21">
        <f>SUMPRODUCT((NHL!C$3:C$1656=A664)*(NHL!G$3:G$1656=B664)*NHL!AC$3:AC$1656)</f>
        <v>82</v>
      </c>
      <c r="H664" s="22" t="e">
        <f t="shared" si="21"/>
        <v>#VALUE!</v>
      </c>
      <c r="K664" s="8"/>
    </row>
    <row r="665" spans="1:11" x14ac:dyDescent="0.2">
      <c r="A665" s="8" t="s">
        <v>373</v>
      </c>
      <c r="B665" s="10" t="s">
        <v>92</v>
      </c>
      <c r="C665" s="21">
        <f>SUMPRODUCT((NHL!C$3:C$1656=A665)*(NHL!G$3:G$1656=B665)*NHL!I$3:I$1656)</f>
        <v>80</v>
      </c>
      <c r="D665" s="21">
        <f>SUMPRODUCT((NHL!C$3:C$1656=A665)*(NHL!G$3:G$1656=B665)*NHL!N$3:N$1656)</f>
        <v>82</v>
      </c>
      <c r="E665" s="22">
        <f t="shared" si="20"/>
        <v>0.51249999999999996</v>
      </c>
      <c r="F665" s="21" t="e">
        <f>SUMPRODUCT((NHL!C$3:C$1656=A665)*(NHL!G$3:G$1656=B665)*NHL!X$3:X$1656)</f>
        <v>#VALUE!</v>
      </c>
      <c r="G665" s="21">
        <f>SUMPRODUCT((NHL!C$3:C$1656=A665)*(NHL!G$3:G$1656=B665)*NHL!AC$3:AC$1656)</f>
        <v>76</v>
      </c>
      <c r="H665" s="22" t="e">
        <f t="shared" si="21"/>
        <v>#VALUE!</v>
      </c>
      <c r="K665" s="8"/>
    </row>
    <row r="666" spans="1:11" x14ac:dyDescent="0.2">
      <c r="A666" s="8" t="s">
        <v>373</v>
      </c>
      <c r="B666" s="10" t="s">
        <v>207</v>
      </c>
      <c r="C666" s="21">
        <f>SUMPRODUCT((NHL!C$3:C$1656=A666)*(NHL!G$3:G$1656=B666)*NHL!I$3:I$1656)</f>
        <v>80</v>
      </c>
      <c r="D666" s="21">
        <f>SUMPRODUCT((NHL!C$3:C$1656=A666)*(NHL!G$3:G$1656=B666)*NHL!N$3:N$1656)</f>
        <v>85</v>
      </c>
      <c r="E666" s="22">
        <f t="shared" si="20"/>
        <v>0.53125</v>
      </c>
      <c r="F666" s="21" t="e">
        <f>SUMPRODUCT((NHL!C$3:C$1656=A666)*(NHL!G$3:G$1656=B666)*NHL!X$3:X$1656)</f>
        <v>#VALUE!</v>
      </c>
      <c r="G666" s="21">
        <f>SUMPRODUCT((NHL!C$3:C$1656=A666)*(NHL!G$3:G$1656=B666)*NHL!AC$3:AC$1656)</f>
        <v>100</v>
      </c>
      <c r="H666" s="22" t="e">
        <f t="shared" si="21"/>
        <v>#VALUE!</v>
      </c>
      <c r="K666" s="8"/>
    </row>
    <row r="667" spans="1:11" x14ac:dyDescent="0.2">
      <c r="A667" s="8" t="s">
        <v>373</v>
      </c>
      <c r="B667" s="10" t="s">
        <v>208</v>
      </c>
      <c r="C667" s="21">
        <f>SUMPRODUCT((NHL!C$3:C$1656=A667)*(NHL!G$3:G$1656=B667)*NHL!I$3:I$1656)</f>
        <v>80</v>
      </c>
      <c r="D667" s="21">
        <f>SUMPRODUCT((NHL!C$3:C$1656=A667)*(NHL!G$3:G$1656=B667)*NHL!N$3:N$1656)</f>
        <v>81</v>
      </c>
      <c r="E667" s="22">
        <f t="shared" si="20"/>
        <v>0.50624999999999998</v>
      </c>
      <c r="F667" s="21" t="e">
        <f>SUMPRODUCT((NHL!C$3:C$1656=A667)*(NHL!G$3:G$1656=B667)*NHL!X$3:X$1656)</f>
        <v>#VALUE!</v>
      </c>
      <c r="G667" s="21">
        <f>SUMPRODUCT((NHL!C$3:C$1656=A667)*(NHL!G$3:G$1656=B667)*NHL!AC$3:AC$1656)</f>
        <v>72</v>
      </c>
      <c r="H667" s="22" t="e">
        <f t="shared" si="21"/>
        <v>#VALUE!</v>
      </c>
      <c r="K667" s="8"/>
    </row>
    <row r="668" spans="1:11" x14ac:dyDescent="0.2">
      <c r="A668" s="8" t="s">
        <v>373</v>
      </c>
      <c r="B668" s="10" t="s">
        <v>309</v>
      </c>
      <c r="C668" s="21">
        <f>SUMPRODUCT((NHL!C$3:C$1656=A668)*(NHL!G$3:G$1656=B668)*NHL!I$3:I$1656)</f>
        <v>80</v>
      </c>
      <c r="D668" s="21">
        <f>SUMPRODUCT((NHL!C$3:C$1656=A668)*(NHL!G$3:G$1656=B668)*NHL!N$3:N$1656)</f>
        <v>69</v>
      </c>
      <c r="E668" s="22">
        <f t="shared" si="20"/>
        <v>0.43125000000000002</v>
      </c>
      <c r="F668" s="21" t="e">
        <f>SUMPRODUCT((NHL!C$3:C$1656=A668)*(NHL!G$3:G$1656=B668)*NHL!X$3:X$1656)</f>
        <v>#VALUE!</v>
      </c>
      <c r="G668" s="21">
        <f>SUMPRODUCT((NHL!C$3:C$1656=A668)*(NHL!G$3:G$1656=B668)*NHL!AC$3:AC$1656)</f>
        <v>144</v>
      </c>
      <c r="H668" s="22" t="e">
        <f t="shared" si="21"/>
        <v>#VALUE!</v>
      </c>
      <c r="K668" s="8"/>
    </row>
    <row r="669" spans="1:11" x14ac:dyDescent="0.2">
      <c r="A669" s="8" t="s">
        <v>373</v>
      </c>
      <c r="B669" s="10" t="s">
        <v>209</v>
      </c>
      <c r="C669" s="21">
        <f>SUMPRODUCT((NHL!C$3:C$1656=A669)*(NHL!G$3:G$1656=B669)*NHL!I$3:I$1656)</f>
        <v>80</v>
      </c>
      <c r="D669" s="21">
        <f>SUMPRODUCT((NHL!C$3:C$1656=A669)*(NHL!G$3:G$1656=B669)*NHL!N$3:N$1656)</f>
        <v>76</v>
      </c>
      <c r="E669" s="22">
        <f t="shared" si="20"/>
        <v>0.47499999999999998</v>
      </c>
      <c r="F669" s="21" t="e">
        <f>SUMPRODUCT((NHL!C$3:C$1656=A669)*(NHL!G$3:G$1656=B669)*NHL!X$3:X$1656)</f>
        <v>#VALUE!</v>
      </c>
      <c r="G669" s="21">
        <f>SUMPRODUCT((NHL!C$3:C$1656=A669)*(NHL!G$3:G$1656=B669)*NHL!AC$3:AC$1656)</f>
        <v>79</v>
      </c>
      <c r="H669" s="22" t="e">
        <f t="shared" si="21"/>
        <v>#VALUE!</v>
      </c>
      <c r="K669" s="8"/>
    </row>
    <row r="670" spans="1:11" x14ac:dyDescent="0.2">
      <c r="A670" s="8" t="s">
        <v>373</v>
      </c>
      <c r="B670" s="10" t="s">
        <v>41</v>
      </c>
      <c r="C670" s="21">
        <f>SUMPRODUCT((NHL!C$3:C$1656=A670)*(NHL!G$3:G$1656=B670)*NHL!I$3:I$1656)</f>
        <v>80</v>
      </c>
      <c r="D670" s="21">
        <f>SUMPRODUCT((NHL!C$3:C$1656=A670)*(NHL!G$3:G$1656=B670)*NHL!N$3:N$1656)</f>
        <v>52</v>
      </c>
      <c r="E670" s="22">
        <f t="shared" si="20"/>
        <v>0.32500000000000001</v>
      </c>
      <c r="F670" s="21" t="e">
        <f>SUMPRODUCT((NHL!C$3:C$1656=A670)*(NHL!G$3:G$1656=B670)*NHL!X$3:X$1656)</f>
        <v>#VALUE!</v>
      </c>
      <c r="G670" s="21">
        <f>SUMPRODUCT((NHL!C$3:C$1656=A670)*(NHL!G$3:G$1656=B670)*NHL!AC$3:AC$1656)</f>
        <v>70</v>
      </c>
      <c r="H670" s="22" t="e">
        <f t="shared" si="21"/>
        <v>#VALUE!</v>
      </c>
      <c r="K670" s="8"/>
    </row>
    <row r="671" spans="1:11" x14ac:dyDescent="0.2">
      <c r="A671" s="8" t="s">
        <v>373</v>
      </c>
      <c r="B671" s="10" t="s">
        <v>233</v>
      </c>
      <c r="C671" s="21">
        <f>SUMPRODUCT((NHL!C$3:C$1656=A671)*(NHL!G$3:G$1656=B671)*NHL!I$3:I$1656)</f>
        <v>80</v>
      </c>
      <c r="D671" s="21">
        <f>SUMPRODUCT((NHL!C$3:C$1656=A671)*(NHL!G$3:G$1656=B671)*NHL!N$3:N$1656)</f>
        <v>59</v>
      </c>
      <c r="E671" s="22">
        <f t="shared" si="20"/>
        <v>0.36875000000000002</v>
      </c>
      <c r="F671" s="21" t="e">
        <f>SUMPRODUCT((NHL!C$3:C$1656=A671)*(NHL!G$3:G$1656=B671)*NHL!X$3:X$1656)</f>
        <v>#VALUE!</v>
      </c>
      <c r="G671" s="21">
        <f>SUMPRODUCT((NHL!C$3:C$1656=A671)*(NHL!G$3:G$1656=B671)*NHL!AC$3:AC$1656)</f>
        <v>66</v>
      </c>
      <c r="H671" s="22" t="e">
        <f t="shared" si="21"/>
        <v>#VALUE!</v>
      </c>
      <c r="K671" s="8"/>
    </row>
    <row r="672" spans="1:11" x14ac:dyDescent="0.2">
      <c r="A672" s="8" t="s">
        <v>373</v>
      </c>
      <c r="B672" s="10" t="s">
        <v>314</v>
      </c>
      <c r="C672" s="21">
        <f>SUMPRODUCT((NHL!C$3:C$1656=A672)*(NHL!G$3:G$1656=B672)*NHL!I$3:I$1656)</f>
        <v>80</v>
      </c>
      <c r="D672" s="21">
        <f>SUMPRODUCT((NHL!C$3:C$1656=A672)*(NHL!G$3:G$1656=B672)*NHL!N$3:N$1656)</f>
        <v>77</v>
      </c>
      <c r="E672" s="22">
        <f t="shared" si="20"/>
        <v>0.48125000000000001</v>
      </c>
      <c r="F672" s="21" t="e">
        <f>SUMPRODUCT((NHL!C$3:C$1656=A672)*(NHL!G$3:G$1656=B672)*NHL!X$3:X$1656)</f>
        <v>#VALUE!</v>
      </c>
      <c r="G672" s="21">
        <f>SUMPRODUCT((NHL!C$3:C$1656=A672)*(NHL!G$3:G$1656=B672)*NHL!AC$3:AC$1656)</f>
        <v>88</v>
      </c>
      <c r="H672" s="22" t="e">
        <f t="shared" si="21"/>
        <v>#VALUE!</v>
      </c>
      <c r="K672" s="8"/>
    </row>
    <row r="673" spans="1:11" x14ac:dyDescent="0.2">
      <c r="A673" s="8" t="s">
        <v>373</v>
      </c>
      <c r="B673" s="10" t="s">
        <v>267</v>
      </c>
      <c r="C673" s="21">
        <f>SUMPRODUCT((NHL!C$3:C$1656=A673)*(NHL!G$3:G$1656=B673)*NHL!I$3:I$1656)</f>
        <v>80</v>
      </c>
      <c r="D673" s="21">
        <f>SUMPRODUCT((NHL!C$3:C$1656=A673)*(NHL!G$3:G$1656=B673)*NHL!N$3:N$1656)</f>
        <v>85</v>
      </c>
      <c r="E673" s="22">
        <f t="shared" si="20"/>
        <v>0.53125</v>
      </c>
      <c r="F673" s="21" t="e">
        <f>SUMPRODUCT((NHL!C$3:C$1656=A673)*(NHL!G$3:G$1656=B673)*NHL!X$3:X$1656)</f>
        <v>#VALUE!</v>
      </c>
      <c r="G673" s="21">
        <f>SUMPRODUCT((NHL!C$3:C$1656=A673)*(NHL!G$3:G$1656=B673)*NHL!AC$3:AC$1656)</f>
        <v>86</v>
      </c>
      <c r="H673" s="22" t="e">
        <f t="shared" si="21"/>
        <v>#VALUE!</v>
      </c>
      <c r="K673" s="8"/>
    </row>
    <row r="674" spans="1:11" x14ac:dyDescent="0.2">
      <c r="A674" s="8" t="s">
        <v>380</v>
      </c>
      <c r="B674" s="10" t="s">
        <v>68</v>
      </c>
      <c r="C674" s="21">
        <f>SUMPRODUCT((NHL!C$3:C$1656=A674)*(NHL!G$3:G$1656=B674)*NHL!I$3:I$1656)</f>
        <v>80</v>
      </c>
      <c r="D674" s="21">
        <f>SUMPRODUCT((NHL!C$3:C$1656=A674)*(NHL!G$3:G$1656=B674)*NHL!N$3:N$1656)</f>
        <v>88</v>
      </c>
      <c r="E674" s="22">
        <f t="shared" si="20"/>
        <v>0.55000000000000004</v>
      </c>
      <c r="F674" s="21" t="e">
        <f>SUMPRODUCT((NHL!C$3:C$1656=A674)*(NHL!G$3:G$1656=B674)*NHL!X$3:X$1656)</f>
        <v>#VALUE!</v>
      </c>
      <c r="G674" s="21">
        <f>SUMPRODUCT((NHL!C$3:C$1656=A674)*(NHL!G$3:G$1656=B674)*NHL!AC$3:AC$1656)</f>
        <v>94</v>
      </c>
      <c r="H674" s="22" t="e">
        <f t="shared" si="21"/>
        <v>#VALUE!</v>
      </c>
      <c r="K674" s="8"/>
    </row>
    <row r="675" spans="1:11" x14ac:dyDescent="0.2">
      <c r="A675" s="8" t="s">
        <v>380</v>
      </c>
      <c r="B675" s="10" t="s">
        <v>225</v>
      </c>
      <c r="C675" s="21">
        <f>SUMPRODUCT((NHL!C$3:C$1656=A675)*(NHL!G$3:G$1656=B675)*NHL!I$3:I$1656)</f>
        <v>80</v>
      </c>
      <c r="D675" s="21">
        <f>SUMPRODUCT((NHL!C$3:C$1656=A675)*(NHL!G$3:G$1656=B675)*NHL!N$3:N$1656)</f>
        <v>83</v>
      </c>
      <c r="E675" s="22">
        <f t="shared" si="20"/>
        <v>0.51875000000000004</v>
      </c>
      <c r="F675" s="21" t="e">
        <f>SUMPRODUCT((NHL!C$3:C$1656=A675)*(NHL!G$3:G$1656=B675)*NHL!X$3:X$1656)</f>
        <v>#VALUE!</v>
      </c>
      <c r="G675" s="21">
        <f>SUMPRODUCT((NHL!C$3:C$1656=A675)*(NHL!G$3:G$1656=B675)*NHL!AC$3:AC$1656)</f>
        <v>85</v>
      </c>
      <c r="H675" s="22" t="e">
        <f t="shared" si="21"/>
        <v>#VALUE!</v>
      </c>
      <c r="K675" s="8"/>
    </row>
    <row r="676" spans="1:11" x14ac:dyDescent="0.2">
      <c r="A676" s="8" t="s">
        <v>380</v>
      </c>
      <c r="B676" s="10" t="s">
        <v>240</v>
      </c>
      <c r="C676" s="21">
        <f>SUMPRODUCT((NHL!C$3:C$1656=A676)*(NHL!G$3:G$1656=B676)*NHL!I$3:I$1656)</f>
        <v>80</v>
      </c>
      <c r="D676" s="21">
        <f>SUMPRODUCT((NHL!C$3:C$1656=A676)*(NHL!G$3:G$1656=B676)*NHL!N$3:N$1656)</f>
        <v>117</v>
      </c>
      <c r="E676" s="22">
        <f t="shared" si="20"/>
        <v>0.73124999999999996</v>
      </c>
      <c r="F676" s="21" t="e">
        <f>SUMPRODUCT((NHL!C$3:C$1656=A676)*(NHL!G$3:G$1656=B676)*NHL!X$3:X$1656)</f>
        <v>#VALUE!</v>
      </c>
      <c r="G676" s="21">
        <f>SUMPRODUCT((NHL!C$3:C$1656=A676)*(NHL!G$3:G$1656=B676)*NHL!AC$3:AC$1656)</f>
        <v>105</v>
      </c>
      <c r="H676" s="22" t="e">
        <f t="shared" si="21"/>
        <v>#VALUE!</v>
      </c>
      <c r="K676" s="8"/>
    </row>
    <row r="677" spans="1:11" x14ac:dyDescent="0.2">
      <c r="A677" s="8" t="s">
        <v>380</v>
      </c>
      <c r="B677" s="10" t="s">
        <v>84</v>
      </c>
      <c r="C677" s="21">
        <f>SUMPRODUCT((NHL!C$3:C$1656=A677)*(NHL!G$3:G$1656=B677)*NHL!I$3:I$1656)</f>
        <v>80</v>
      </c>
      <c r="D677" s="21">
        <f>SUMPRODUCT((NHL!C$3:C$1656=A677)*(NHL!G$3:G$1656=B677)*NHL!N$3:N$1656)</f>
        <v>66</v>
      </c>
      <c r="E677" s="22">
        <f t="shared" si="20"/>
        <v>0.41249999999999998</v>
      </c>
      <c r="F677" s="21" t="e">
        <f>SUMPRODUCT((NHL!C$3:C$1656=A677)*(NHL!G$3:G$1656=B677)*NHL!X$3:X$1656)</f>
        <v>#VALUE!</v>
      </c>
      <c r="G677" s="21">
        <f>SUMPRODUCT((NHL!C$3:C$1656=A677)*(NHL!G$3:G$1656=B677)*NHL!AC$3:AC$1656)</f>
        <v>69</v>
      </c>
      <c r="H677" s="22" t="e">
        <f t="shared" si="21"/>
        <v>#VALUE!</v>
      </c>
      <c r="K677" s="8"/>
    </row>
    <row r="678" spans="1:11" x14ac:dyDescent="0.2">
      <c r="A678" s="8" t="s">
        <v>380</v>
      </c>
      <c r="B678" s="10" t="s">
        <v>87</v>
      </c>
      <c r="C678" s="21">
        <f>SUMPRODUCT((NHL!C$3:C$1656=A678)*(NHL!G$3:G$1656=B678)*NHL!I$3:I$1656)</f>
        <v>80</v>
      </c>
      <c r="D678" s="21">
        <f>SUMPRODUCT((NHL!C$3:C$1656=A678)*(NHL!G$3:G$1656=B678)*NHL!N$3:N$1656)</f>
        <v>80</v>
      </c>
      <c r="E678" s="22">
        <f t="shared" si="20"/>
        <v>0.5</v>
      </c>
      <c r="F678" s="21" t="e">
        <f>SUMPRODUCT((NHL!C$3:C$1656=A678)*(NHL!G$3:G$1656=B678)*NHL!X$3:X$1656)</f>
        <v>#VALUE!</v>
      </c>
      <c r="G678" s="21">
        <f>SUMPRODUCT((NHL!C$3:C$1656=A678)*(NHL!G$3:G$1656=B678)*NHL!AC$3:AC$1656)</f>
        <v>93</v>
      </c>
      <c r="H678" s="22" t="e">
        <f t="shared" si="21"/>
        <v>#VALUE!</v>
      </c>
      <c r="K678" s="8"/>
    </row>
    <row r="679" spans="1:11" x14ac:dyDescent="0.2">
      <c r="A679" s="8" t="s">
        <v>380</v>
      </c>
      <c r="B679" s="10" t="s">
        <v>303</v>
      </c>
      <c r="C679" s="21">
        <f>SUMPRODUCT((NHL!C$3:C$1656=A679)*(NHL!G$3:G$1656=B679)*NHL!I$3:I$1656)</f>
        <v>80</v>
      </c>
      <c r="D679" s="21">
        <f>SUMPRODUCT((NHL!C$3:C$1656=A679)*(NHL!G$3:G$1656=B679)*NHL!N$3:N$1656)</f>
        <v>84</v>
      </c>
      <c r="E679" s="22">
        <f t="shared" si="20"/>
        <v>0.52500000000000002</v>
      </c>
      <c r="F679" s="21" t="e">
        <f>SUMPRODUCT((NHL!C$3:C$1656=A679)*(NHL!G$3:G$1656=B679)*NHL!X$3:X$1656)</f>
        <v>#VALUE!</v>
      </c>
      <c r="G679" s="21">
        <f>SUMPRODUCT((NHL!C$3:C$1656=A679)*(NHL!G$3:G$1656=B679)*NHL!AC$3:AC$1656)</f>
        <v>99</v>
      </c>
      <c r="H679" s="22" t="e">
        <f t="shared" si="21"/>
        <v>#VALUE!</v>
      </c>
      <c r="K679" s="8"/>
    </row>
    <row r="680" spans="1:11" x14ac:dyDescent="0.2">
      <c r="A680" s="8" t="s">
        <v>380</v>
      </c>
      <c r="B680" s="10" t="s">
        <v>306</v>
      </c>
      <c r="C680" s="21">
        <f>SUMPRODUCT((NHL!C$3:C$1656=A680)*(NHL!G$3:G$1656=B680)*NHL!I$3:I$1656)</f>
        <v>80</v>
      </c>
      <c r="D680" s="21">
        <f>SUMPRODUCT((NHL!C$3:C$1656=A680)*(NHL!G$3:G$1656=B680)*NHL!N$3:N$1656)</f>
        <v>79</v>
      </c>
      <c r="E680" s="22">
        <f t="shared" si="20"/>
        <v>0.49375000000000002</v>
      </c>
      <c r="F680" s="21" t="e">
        <f>SUMPRODUCT((NHL!C$3:C$1656=A680)*(NHL!G$3:G$1656=B680)*NHL!X$3:X$1656)</f>
        <v>#VALUE!</v>
      </c>
      <c r="G680" s="21">
        <f>SUMPRODUCT((NHL!C$3:C$1656=A680)*(NHL!G$3:G$1656=B680)*NHL!AC$3:AC$1656)</f>
        <v>77</v>
      </c>
      <c r="H680" s="22" t="e">
        <f t="shared" si="21"/>
        <v>#VALUE!</v>
      </c>
      <c r="K680" s="8"/>
    </row>
    <row r="681" spans="1:11" x14ac:dyDescent="0.2">
      <c r="A681" s="8" t="s">
        <v>380</v>
      </c>
      <c r="B681" s="10" t="s">
        <v>199</v>
      </c>
      <c r="C681" s="21">
        <f>SUMPRODUCT((NHL!C$3:C$1656=A681)*(NHL!G$3:G$1656=B681)*NHL!I$3:I$1656)</f>
        <v>80</v>
      </c>
      <c r="D681" s="21">
        <f>SUMPRODUCT((NHL!C$3:C$1656=A681)*(NHL!G$3:G$1656=B681)*NHL!N$3:N$1656)</f>
        <v>91</v>
      </c>
      <c r="E681" s="22">
        <f t="shared" si="20"/>
        <v>0.56874999999999998</v>
      </c>
      <c r="F681" s="21" t="e">
        <f>SUMPRODUCT((NHL!C$3:C$1656=A681)*(NHL!G$3:G$1656=B681)*NHL!X$3:X$1656)</f>
        <v>#VALUE!</v>
      </c>
      <c r="G681" s="21">
        <f>SUMPRODUCT((NHL!C$3:C$1656=A681)*(NHL!G$3:G$1656=B681)*NHL!AC$3:AC$1656)</f>
        <v>68</v>
      </c>
      <c r="H681" s="22" t="e">
        <f t="shared" si="21"/>
        <v>#VALUE!</v>
      </c>
      <c r="K681" s="8"/>
    </row>
    <row r="682" spans="1:11" x14ac:dyDescent="0.2">
      <c r="A682" s="8" t="s">
        <v>380</v>
      </c>
      <c r="B682" s="10" t="s">
        <v>202</v>
      </c>
      <c r="C682" s="21">
        <f>SUMPRODUCT((NHL!C$3:C$1656=A682)*(NHL!G$3:G$1656=B682)*NHL!I$3:I$1656)</f>
        <v>80</v>
      </c>
      <c r="D682" s="21">
        <f>SUMPRODUCT((NHL!C$3:C$1656=A682)*(NHL!G$3:G$1656=B682)*NHL!N$3:N$1656)</f>
        <v>70</v>
      </c>
      <c r="E682" s="22">
        <f t="shared" si="20"/>
        <v>0.4375</v>
      </c>
      <c r="F682" s="21" t="e">
        <f>SUMPRODUCT((NHL!C$3:C$1656=A682)*(NHL!G$3:G$1656=B682)*NHL!X$3:X$1656)</f>
        <v>#VALUE!</v>
      </c>
      <c r="G682" s="21">
        <f>SUMPRODUCT((NHL!C$3:C$1656=A682)*(NHL!G$3:G$1656=B682)*NHL!AC$3:AC$1656)</f>
        <v>51</v>
      </c>
      <c r="H682" s="22" t="e">
        <f t="shared" si="21"/>
        <v>#VALUE!</v>
      </c>
      <c r="K682" s="8"/>
    </row>
    <row r="683" spans="1:11" x14ac:dyDescent="0.2">
      <c r="A683" s="8" t="s">
        <v>380</v>
      </c>
      <c r="B683" s="10" t="s">
        <v>29</v>
      </c>
      <c r="C683" s="21">
        <f>SUMPRODUCT((NHL!C$3:C$1656=A683)*(NHL!G$3:G$1656=B683)*NHL!I$3:I$1656)</f>
        <v>80</v>
      </c>
      <c r="D683" s="21">
        <f>SUMPRODUCT((NHL!C$3:C$1656=A683)*(NHL!G$3:G$1656=B683)*NHL!N$3:N$1656)</f>
        <v>115</v>
      </c>
      <c r="E683" s="22">
        <f t="shared" si="20"/>
        <v>0.71875</v>
      </c>
      <c r="F683" s="21" t="e">
        <f>SUMPRODUCT((NHL!C$3:C$1656=A683)*(NHL!G$3:G$1656=B683)*NHL!X$3:X$1656)</f>
        <v>#VALUE!</v>
      </c>
      <c r="G683" s="21">
        <f>SUMPRODUCT((NHL!C$3:C$1656=A683)*(NHL!G$3:G$1656=B683)*NHL!AC$3:AC$1656)</f>
        <v>103</v>
      </c>
      <c r="H683" s="22" t="e">
        <f t="shared" si="21"/>
        <v>#VALUE!</v>
      </c>
      <c r="K683" s="8"/>
    </row>
    <row r="684" spans="1:11" x14ac:dyDescent="0.2">
      <c r="A684" s="8" t="s">
        <v>380</v>
      </c>
      <c r="B684" s="10" t="s">
        <v>264</v>
      </c>
      <c r="C684" s="21">
        <f>SUMPRODUCT((NHL!C$3:C$1656=A684)*(NHL!G$3:G$1656=B684)*NHL!I$3:I$1656)</f>
        <v>80</v>
      </c>
      <c r="D684" s="21">
        <f>SUMPRODUCT((NHL!C$3:C$1656=A684)*(NHL!G$3:G$1656=B684)*NHL!N$3:N$1656)</f>
        <v>66</v>
      </c>
      <c r="E684" s="22">
        <f t="shared" si="20"/>
        <v>0.41249999999999998</v>
      </c>
      <c r="F684" s="21" t="e">
        <f>SUMPRODUCT((NHL!C$3:C$1656=A684)*(NHL!G$3:G$1656=B684)*NHL!X$3:X$1656)</f>
        <v>#VALUE!</v>
      </c>
      <c r="G684" s="21">
        <f>SUMPRODUCT((NHL!C$3:C$1656=A684)*(NHL!G$3:G$1656=B684)*NHL!AC$3:AC$1656)</f>
        <v>82</v>
      </c>
      <c r="H684" s="22" t="e">
        <f t="shared" si="21"/>
        <v>#VALUE!</v>
      </c>
      <c r="K684" s="8"/>
    </row>
    <row r="685" spans="1:11" x14ac:dyDescent="0.2">
      <c r="A685" s="8" t="s">
        <v>380</v>
      </c>
      <c r="B685" s="10" t="s">
        <v>247</v>
      </c>
      <c r="C685" s="21">
        <f>SUMPRODUCT((NHL!C$3:C$1656=A685)*(NHL!G$3:G$1656=B685)*NHL!I$3:I$1656)</f>
        <v>80</v>
      </c>
      <c r="D685" s="21">
        <f>SUMPRODUCT((NHL!C$3:C$1656=A685)*(NHL!G$3:G$1656=B685)*NHL!N$3:N$1656)</f>
        <v>61</v>
      </c>
      <c r="E685" s="22">
        <f t="shared" si="20"/>
        <v>0.38124999999999998</v>
      </c>
      <c r="F685" s="21" t="e">
        <f>SUMPRODUCT((NHL!C$3:C$1656=A685)*(NHL!G$3:G$1656=B685)*NHL!X$3:X$1656)</f>
        <v>#VALUE!</v>
      </c>
      <c r="G685" s="21">
        <f>SUMPRODUCT((NHL!C$3:C$1656=A685)*(NHL!G$3:G$1656=B685)*NHL!AC$3:AC$1656)</f>
        <v>176</v>
      </c>
      <c r="H685" s="22" t="e">
        <f t="shared" si="21"/>
        <v>#VALUE!</v>
      </c>
      <c r="K685" s="8"/>
    </row>
    <row r="686" spans="1:11" x14ac:dyDescent="0.2">
      <c r="A686" s="8" t="s">
        <v>380</v>
      </c>
      <c r="B686" s="10" t="s">
        <v>92</v>
      </c>
      <c r="C686" s="21">
        <f>SUMPRODUCT((NHL!C$3:C$1656=A686)*(NHL!G$3:G$1656=B686)*NHL!I$3:I$1656)</f>
        <v>80</v>
      </c>
      <c r="D686" s="21">
        <f>SUMPRODUCT((NHL!C$3:C$1656=A686)*(NHL!G$3:G$1656=B686)*NHL!N$3:N$1656)</f>
        <v>82</v>
      </c>
      <c r="E686" s="22">
        <f t="shared" si="20"/>
        <v>0.51249999999999996</v>
      </c>
      <c r="F686" s="21" t="e">
        <f>SUMPRODUCT((NHL!C$3:C$1656=A686)*(NHL!G$3:G$1656=B686)*NHL!X$3:X$1656)</f>
        <v>#VALUE!</v>
      </c>
      <c r="G686" s="21">
        <f>SUMPRODUCT((NHL!C$3:C$1656=A686)*(NHL!G$3:G$1656=B686)*NHL!AC$3:AC$1656)</f>
        <v>164</v>
      </c>
      <c r="H686" s="22" t="e">
        <f t="shared" si="21"/>
        <v>#VALUE!</v>
      </c>
      <c r="K686" s="8"/>
    </row>
    <row r="687" spans="1:11" x14ac:dyDescent="0.2">
      <c r="A687" s="8" t="s">
        <v>380</v>
      </c>
      <c r="B687" s="10" t="s">
        <v>207</v>
      </c>
      <c r="C687" s="21">
        <f>SUMPRODUCT((NHL!C$3:C$1656=A687)*(NHL!G$3:G$1656=B687)*NHL!I$3:I$1656)</f>
        <v>80</v>
      </c>
      <c r="D687" s="21">
        <f>SUMPRODUCT((NHL!C$3:C$1656=A687)*(NHL!G$3:G$1656=B687)*NHL!N$3:N$1656)</f>
        <v>80</v>
      </c>
      <c r="E687" s="22">
        <f t="shared" si="20"/>
        <v>0.5</v>
      </c>
      <c r="F687" s="21" t="e">
        <f>SUMPRODUCT((NHL!C$3:C$1656=A687)*(NHL!G$3:G$1656=B687)*NHL!X$3:X$1656)</f>
        <v>#VALUE!</v>
      </c>
      <c r="G687" s="21">
        <f>SUMPRODUCT((NHL!C$3:C$1656=A687)*(NHL!G$3:G$1656=B687)*NHL!AC$3:AC$1656)</f>
        <v>85</v>
      </c>
      <c r="H687" s="22" t="e">
        <f t="shared" si="21"/>
        <v>#VALUE!</v>
      </c>
      <c r="K687" s="8"/>
    </row>
    <row r="688" spans="1:11" x14ac:dyDescent="0.2">
      <c r="A688" s="8" t="s">
        <v>380</v>
      </c>
      <c r="B688" s="10" t="s">
        <v>208</v>
      </c>
      <c r="C688" s="21">
        <f>SUMPRODUCT((NHL!C$3:C$1656=A688)*(NHL!G$3:G$1656=B688)*NHL!I$3:I$1656)</f>
        <v>80</v>
      </c>
      <c r="D688" s="21">
        <f>SUMPRODUCT((NHL!C$3:C$1656=A688)*(NHL!G$3:G$1656=B688)*NHL!N$3:N$1656)</f>
        <v>87</v>
      </c>
      <c r="E688" s="22">
        <f t="shared" si="20"/>
        <v>0.54374999999999996</v>
      </c>
      <c r="F688" s="21" t="e">
        <f>SUMPRODUCT((NHL!C$3:C$1656=A688)*(NHL!G$3:G$1656=B688)*NHL!X$3:X$1656)</f>
        <v>#VALUE!</v>
      </c>
      <c r="G688" s="21">
        <f>SUMPRODUCT((NHL!C$3:C$1656=A688)*(NHL!G$3:G$1656=B688)*NHL!AC$3:AC$1656)</f>
        <v>81</v>
      </c>
      <c r="H688" s="22" t="e">
        <f t="shared" si="21"/>
        <v>#VALUE!</v>
      </c>
      <c r="K688" s="8"/>
    </row>
    <row r="689" spans="1:11" x14ac:dyDescent="0.2">
      <c r="A689" s="8" t="s">
        <v>380</v>
      </c>
      <c r="B689" s="10" t="s">
        <v>309</v>
      </c>
      <c r="C689" s="21">
        <f>SUMPRODUCT((NHL!C$3:C$1656=A689)*(NHL!G$3:G$1656=B689)*NHL!I$3:I$1656)</f>
        <v>80</v>
      </c>
      <c r="D689" s="21">
        <f>SUMPRODUCT((NHL!C$3:C$1656=A689)*(NHL!G$3:G$1656=B689)*NHL!N$3:N$1656)</f>
        <v>61</v>
      </c>
      <c r="E689" s="22">
        <f t="shared" si="20"/>
        <v>0.38124999999999998</v>
      </c>
      <c r="F689" s="21" t="e">
        <f>SUMPRODUCT((NHL!C$3:C$1656=A689)*(NHL!G$3:G$1656=B689)*NHL!X$3:X$1656)</f>
        <v>#VALUE!</v>
      </c>
      <c r="G689" s="21">
        <f>SUMPRODUCT((NHL!C$3:C$1656=A689)*(NHL!G$3:G$1656=B689)*NHL!AC$3:AC$1656)</f>
        <v>138</v>
      </c>
      <c r="H689" s="22" t="e">
        <f t="shared" si="21"/>
        <v>#VALUE!</v>
      </c>
      <c r="K689" s="8"/>
    </row>
    <row r="690" spans="1:11" x14ac:dyDescent="0.2">
      <c r="A690" s="8" t="s">
        <v>380</v>
      </c>
      <c r="B690" s="10" t="s">
        <v>209</v>
      </c>
      <c r="C690" s="21">
        <f>SUMPRODUCT((NHL!C$3:C$1656=A690)*(NHL!G$3:G$1656=B690)*NHL!I$3:I$1656)</f>
        <v>80</v>
      </c>
      <c r="D690" s="21">
        <f>SUMPRODUCT((NHL!C$3:C$1656=A690)*(NHL!G$3:G$1656=B690)*NHL!N$3:N$1656)</f>
        <v>78</v>
      </c>
      <c r="E690" s="22">
        <f t="shared" si="20"/>
        <v>0.48749999999999999</v>
      </c>
      <c r="F690" s="21" t="e">
        <f>SUMPRODUCT((NHL!C$3:C$1656=A690)*(NHL!G$3:G$1656=B690)*NHL!X$3:X$1656)</f>
        <v>#VALUE!</v>
      </c>
      <c r="G690" s="21">
        <f>SUMPRODUCT((NHL!C$3:C$1656=A690)*(NHL!G$3:G$1656=B690)*NHL!AC$3:AC$1656)</f>
        <v>76</v>
      </c>
      <c r="H690" s="22" t="e">
        <f t="shared" si="21"/>
        <v>#VALUE!</v>
      </c>
      <c r="K690" s="8"/>
    </row>
    <row r="691" spans="1:11" x14ac:dyDescent="0.2">
      <c r="A691" s="8" t="s">
        <v>380</v>
      </c>
      <c r="B691" s="10" t="s">
        <v>41</v>
      </c>
      <c r="C691" s="21">
        <f>SUMPRODUCT((NHL!C$3:C$1656=A691)*(NHL!G$3:G$1656=B691)*NHL!I$3:I$1656)</f>
        <v>80</v>
      </c>
      <c r="D691" s="21">
        <f>SUMPRODUCT((NHL!C$3:C$1656=A691)*(NHL!G$3:G$1656=B691)*NHL!N$3:N$1656)</f>
        <v>62</v>
      </c>
      <c r="E691" s="22">
        <f t="shared" si="20"/>
        <v>0.38750000000000001</v>
      </c>
      <c r="F691" s="21" t="e">
        <f>SUMPRODUCT((NHL!C$3:C$1656=A691)*(NHL!G$3:G$1656=B691)*NHL!X$3:X$1656)</f>
        <v>#VALUE!</v>
      </c>
      <c r="G691" s="21">
        <f>SUMPRODUCT((NHL!C$3:C$1656=A691)*(NHL!G$3:G$1656=B691)*NHL!AC$3:AC$1656)</f>
        <v>104</v>
      </c>
      <c r="H691" s="22" t="e">
        <f t="shared" si="21"/>
        <v>#VALUE!</v>
      </c>
      <c r="K691" s="8"/>
    </row>
    <row r="692" spans="1:11" x14ac:dyDescent="0.2">
      <c r="A692" s="8" t="s">
        <v>380</v>
      </c>
      <c r="B692" s="10" t="s">
        <v>233</v>
      </c>
      <c r="C692" s="21">
        <f>SUMPRODUCT((NHL!C$3:C$1656=A692)*(NHL!G$3:G$1656=B692)*NHL!I$3:I$1656)</f>
        <v>80</v>
      </c>
      <c r="D692" s="21">
        <f>SUMPRODUCT((NHL!C$3:C$1656=A692)*(NHL!G$3:G$1656=B692)*NHL!N$3:N$1656)</f>
        <v>74</v>
      </c>
      <c r="E692" s="22">
        <f t="shared" si="20"/>
        <v>0.46250000000000002</v>
      </c>
      <c r="F692" s="21" t="e">
        <f>SUMPRODUCT((NHL!C$3:C$1656=A692)*(NHL!G$3:G$1656=B692)*NHL!X$3:X$1656)</f>
        <v>#VALUE!</v>
      </c>
      <c r="G692" s="21">
        <f>SUMPRODUCT((NHL!C$3:C$1656=A692)*(NHL!G$3:G$1656=B692)*NHL!AC$3:AC$1656)</f>
        <v>59</v>
      </c>
      <c r="H692" s="22" t="e">
        <f t="shared" si="21"/>
        <v>#VALUE!</v>
      </c>
      <c r="K692" s="8"/>
    </row>
    <row r="693" spans="1:11" x14ac:dyDescent="0.2">
      <c r="A693" s="8" t="s">
        <v>380</v>
      </c>
      <c r="B693" s="10" t="s">
        <v>314</v>
      </c>
      <c r="C693" s="21">
        <f>SUMPRODUCT((NHL!C$3:C$1656=A693)*(NHL!G$3:G$1656=B693)*NHL!I$3:I$1656)</f>
        <v>80</v>
      </c>
      <c r="D693" s="21">
        <f>SUMPRODUCT((NHL!C$3:C$1656=A693)*(NHL!G$3:G$1656=B693)*NHL!N$3:N$1656)</f>
        <v>64</v>
      </c>
      <c r="E693" s="22">
        <f t="shared" si="20"/>
        <v>0.4</v>
      </c>
      <c r="F693" s="21" t="e">
        <f>SUMPRODUCT((NHL!C$3:C$1656=A693)*(NHL!G$3:G$1656=B693)*NHL!X$3:X$1656)</f>
        <v>#VALUE!</v>
      </c>
      <c r="G693" s="21">
        <f>SUMPRODUCT((NHL!C$3:C$1656=A693)*(NHL!G$3:G$1656=B693)*NHL!AC$3:AC$1656)</f>
        <v>154</v>
      </c>
      <c r="H693" s="22" t="e">
        <f t="shared" si="21"/>
        <v>#VALUE!</v>
      </c>
      <c r="K693" s="8"/>
    </row>
    <row r="694" spans="1:11" x14ac:dyDescent="0.2">
      <c r="A694" s="8" t="s">
        <v>380</v>
      </c>
      <c r="B694" s="10" t="s">
        <v>267</v>
      </c>
      <c r="C694" s="21">
        <f>SUMPRODUCT((NHL!C$3:C$1656=A694)*(NHL!G$3:G$1656=B694)*NHL!I$3:I$1656)</f>
        <v>80</v>
      </c>
      <c r="D694" s="21">
        <f>SUMPRODUCT((NHL!C$3:C$1656=A694)*(NHL!G$3:G$1656=B694)*NHL!N$3:N$1656)</f>
        <v>92</v>
      </c>
      <c r="E694" s="22">
        <f t="shared" si="20"/>
        <v>0.57499999999999996</v>
      </c>
      <c r="F694" s="21" t="e">
        <f>SUMPRODUCT((NHL!C$3:C$1656=A694)*(NHL!G$3:G$1656=B694)*NHL!X$3:X$1656)</f>
        <v>#VALUE!</v>
      </c>
      <c r="G694" s="21">
        <f>SUMPRODUCT((NHL!C$3:C$1656=A694)*(NHL!G$3:G$1656=B694)*NHL!AC$3:AC$1656)</f>
        <v>85</v>
      </c>
      <c r="H694" s="22" t="e">
        <f t="shared" si="21"/>
        <v>#VALUE!</v>
      </c>
      <c r="K694" s="8"/>
    </row>
    <row r="695" spans="1:11" x14ac:dyDescent="0.2">
      <c r="A695" s="8" t="s">
        <v>389</v>
      </c>
      <c r="B695" s="10" t="s">
        <v>68</v>
      </c>
      <c r="C695" s="21">
        <f>SUMPRODUCT((NHL!C$3:C$1656=A695)*(NHL!G$3:G$1656=B695)*NHL!I$3:I$1656)</f>
        <v>80</v>
      </c>
      <c r="D695" s="21">
        <f>SUMPRODUCT((NHL!C$3:C$1656=A695)*(NHL!G$3:G$1656=B695)*NHL!N$3:N$1656)</f>
        <v>101</v>
      </c>
      <c r="E695" s="22">
        <f t="shared" si="20"/>
        <v>0.63124999999999998</v>
      </c>
      <c r="F695" s="21" t="e">
        <f>SUMPRODUCT((NHL!C$3:C$1656=A695)*(NHL!G$3:G$1656=B695)*NHL!X$3:X$1656)</f>
        <v>#VALUE!</v>
      </c>
      <c r="G695" s="21">
        <f>SUMPRODUCT((NHL!C$3:C$1656=A695)*(NHL!G$3:G$1656=B695)*NHL!AC$3:AC$1656)</f>
        <v>88</v>
      </c>
      <c r="H695" s="22" t="e">
        <f t="shared" si="21"/>
        <v>#VALUE!</v>
      </c>
      <c r="K695" s="8"/>
    </row>
    <row r="696" spans="1:11" x14ac:dyDescent="0.2">
      <c r="A696" s="8" t="s">
        <v>389</v>
      </c>
      <c r="B696" s="10" t="s">
        <v>225</v>
      </c>
      <c r="C696" s="21">
        <f>SUMPRODUCT((NHL!C$3:C$1656=A696)*(NHL!G$3:G$1656=B696)*NHL!I$3:I$1656)</f>
        <v>80</v>
      </c>
      <c r="D696" s="21">
        <f>SUMPRODUCT((NHL!C$3:C$1656=A696)*(NHL!G$3:G$1656=B696)*NHL!N$3:N$1656)</f>
        <v>98</v>
      </c>
      <c r="E696" s="22">
        <f t="shared" si="20"/>
        <v>0.61250000000000004</v>
      </c>
      <c r="F696" s="21" t="e">
        <f>SUMPRODUCT((NHL!C$3:C$1656=A696)*(NHL!G$3:G$1656=B696)*NHL!X$3:X$1656)</f>
        <v>#VALUE!</v>
      </c>
      <c r="G696" s="21">
        <f>SUMPRODUCT((NHL!C$3:C$1656=A696)*(NHL!G$3:G$1656=B696)*NHL!AC$3:AC$1656)</f>
        <v>83</v>
      </c>
      <c r="H696" s="22" t="e">
        <f t="shared" si="21"/>
        <v>#VALUE!</v>
      </c>
      <c r="K696" s="8"/>
    </row>
    <row r="697" spans="1:11" x14ac:dyDescent="0.2">
      <c r="A697" s="8" t="s">
        <v>389</v>
      </c>
      <c r="B697" s="10" t="s">
        <v>240</v>
      </c>
      <c r="C697" s="21">
        <f>SUMPRODUCT((NHL!C$3:C$1656=A697)*(NHL!G$3:G$1656=B697)*NHL!I$3:I$1656)</f>
        <v>80</v>
      </c>
      <c r="D697" s="21">
        <f>SUMPRODUCT((NHL!C$3:C$1656=A697)*(NHL!G$3:G$1656=B697)*NHL!N$3:N$1656)</f>
        <v>99</v>
      </c>
      <c r="E697" s="22">
        <f t="shared" si="20"/>
        <v>0.61875000000000002</v>
      </c>
      <c r="F697" s="21" t="e">
        <f>SUMPRODUCT((NHL!C$3:C$1656=A697)*(NHL!G$3:G$1656=B697)*NHL!X$3:X$1656)</f>
        <v>#VALUE!</v>
      </c>
      <c r="G697" s="21">
        <f>SUMPRODUCT((NHL!C$3:C$1656=A697)*(NHL!G$3:G$1656=B697)*NHL!AC$3:AC$1656)</f>
        <v>117</v>
      </c>
      <c r="H697" s="22" t="e">
        <f t="shared" si="21"/>
        <v>#VALUE!</v>
      </c>
      <c r="K697" s="8"/>
    </row>
    <row r="698" spans="1:11" x14ac:dyDescent="0.2">
      <c r="A698" s="8" t="s">
        <v>389</v>
      </c>
      <c r="B698" s="10" t="s">
        <v>84</v>
      </c>
      <c r="C698" s="21">
        <f>SUMPRODUCT((NHL!C$3:C$1656=A698)*(NHL!G$3:G$1656=B698)*NHL!I$3:I$1656)</f>
        <v>80</v>
      </c>
      <c r="D698" s="21">
        <f>SUMPRODUCT((NHL!C$3:C$1656=A698)*(NHL!G$3:G$1656=B698)*NHL!N$3:N$1656)</f>
        <v>88</v>
      </c>
      <c r="E698" s="22">
        <f t="shared" si="20"/>
        <v>0.55000000000000004</v>
      </c>
      <c r="F698" s="21" t="e">
        <f>SUMPRODUCT((NHL!C$3:C$1656=A698)*(NHL!G$3:G$1656=B698)*NHL!X$3:X$1656)</f>
        <v>#VALUE!</v>
      </c>
      <c r="G698" s="21">
        <f>SUMPRODUCT((NHL!C$3:C$1656=A698)*(NHL!G$3:G$1656=B698)*NHL!AC$3:AC$1656)</f>
        <v>66</v>
      </c>
      <c r="H698" s="22" t="e">
        <f t="shared" si="21"/>
        <v>#VALUE!</v>
      </c>
      <c r="K698" s="8"/>
    </row>
    <row r="699" spans="1:11" x14ac:dyDescent="0.2">
      <c r="A699" s="8" t="s">
        <v>389</v>
      </c>
      <c r="B699" s="10" t="s">
        <v>87</v>
      </c>
      <c r="C699" s="21">
        <f>SUMPRODUCT((NHL!C$3:C$1656=A699)*(NHL!G$3:G$1656=B699)*NHL!I$3:I$1656)</f>
        <v>80</v>
      </c>
      <c r="D699" s="21">
        <f>SUMPRODUCT((NHL!C$3:C$1656=A699)*(NHL!G$3:G$1656=B699)*NHL!N$3:N$1656)</f>
        <v>70</v>
      </c>
      <c r="E699" s="22">
        <f t="shared" si="20"/>
        <v>0.4375</v>
      </c>
      <c r="F699" s="21" t="e">
        <f>SUMPRODUCT((NHL!C$3:C$1656=A699)*(NHL!G$3:G$1656=B699)*NHL!X$3:X$1656)</f>
        <v>#VALUE!</v>
      </c>
      <c r="G699" s="21">
        <f>SUMPRODUCT((NHL!C$3:C$1656=A699)*(NHL!G$3:G$1656=B699)*NHL!AC$3:AC$1656)</f>
        <v>80</v>
      </c>
      <c r="H699" s="22" t="e">
        <f t="shared" si="21"/>
        <v>#VALUE!</v>
      </c>
      <c r="K699" s="8"/>
    </row>
    <row r="700" spans="1:11" x14ac:dyDescent="0.2">
      <c r="A700" s="8" t="s">
        <v>389</v>
      </c>
      <c r="B700" s="10" t="s">
        <v>303</v>
      </c>
      <c r="C700" s="21">
        <f>SUMPRODUCT((NHL!C$3:C$1656=A700)*(NHL!G$3:G$1656=B700)*NHL!I$3:I$1656)</f>
        <v>80</v>
      </c>
      <c r="D700" s="21">
        <f>SUMPRODUCT((NHL!C$3:C$1656=A700)*(NHL!G$3:G$1656=B700)*NHL!N$3:N$1656)</f>
        <v>90</v>
      </c>
      <c r="E700" s="22">
        <f t="shared" si="20"/>
        <v>0.5625</v>
      </c>
      <c r="F700" s="21" t="e">
        <f>SUMPRODUCT((NHL!C$3:C$1656=A700)*(NHL!G$3:G$1656=B700)*NHL!X$3:X$1656)</f>
        <v>#VALUE!</v>
      </c>
      <c r="G700" s="21">
        <f>SUMPRODUCT((NHL!C$3:C$1656=A700)*(NHL!G$3:G$1656=B700)*NHL!AC$3:AC$1656)</f>
        <v>84</v>
      </c>
      <c r="H700" s="22" t="e">
        <f t="shared" si="21"/>
        <v>#VALUE!</v>
      </c>
      <c r="K700" s="8"/>
    </row>
    <row r="701" spans="1:11" x14ac:dyDescent="0.2">
      <c r="A701" s="8" t="s">
        <v>389</v>
      </c>
      <c r="B701" s="10" t="s">
        <v>306</v>
      </c>
      <c r="C701" s="21">
        <f>SUMPRODUCT((NHL!C$3:C$1656=A701)*(NHL!G$3:G$1656=B701)*NHL!I$3:I$1656)</f>
        <v>80</v>
      </c>
      <c r="D701" s="21">
        <f>SUMPRODUCT((NHL!C$3:C$1656=A701)*(NHL!G$3:G$1656=B701)*NHL!N$3:N$1656)</f>
        <v>85</v>
      </c>
      <c r="E701" s="22">
        <f t="shared" si="20"/>
        <v>0.53125</v>
      </c>
      <c r="F701" s="21" t="e">
        <f>SUMPRODUCT((NHL!C$3:C$1656=A701)*(NHL!G$3:G$1656=B701)*NHL!X$3:X$1656)</f>
        <v>#VALUE!</v>
      </c>
      <c r="G701" s="21">
        <f>SUMPRODUCT((NHL!C$3:C$1656=A701)*(NHL!G$3:G$1656=B701)*NHL!AC$3:AC$1656)</f>
        <v>79</v>
      </c>
      <c r="H701" s="22" t="e">
        <f t="shared" si="21"/>
        <v>#VALUE!</v>
      </c>
      <c r="K701" s="8"/>
    </row>
    <row r="702" spans="1:11" x14ac:dyDescent="0.2">
      <c r="A702" s="8" t="s">
        <v>389</v>
      </c>
      <c r="B702" s="10" t="s">
        <v>199</v>
      </c>
      <c r="C702" s="21">
        <f>SUMPRODUCT((NHL!C$3:C$1656=A702)*(NHL!G$3:G$1656=B702)*NHL!I$3:I$1656)</f>
        <v>80</v>
      </c>
      <c r="D702" s="21">
        <f>SUMPRODUCT((NHL!C$3:C$1656=A702)*(NHL!G$3:G$1656=B702)*NHL!N$3:N$1656)</f>
        <v>75</v>
      </c>
      <c r="E702" s="22">
        <f t="shared" si="20"/>
        <v>0.46875</v>
      </c>
      <c r="F702" s="21" t="e">
        <f>SUMPRODUCT((NHL!C$3:C$1656=A702)*(NHL!G$3:G$1656=B702)*NHL!X$3:X$1656)</f>
        <v>#VALUE!</v>
      </c>
      <c r="G702" s="21">
        <f>SUMPRODUCT((NHL!C$3:C$1656=A702)*(NHL!G$3:G$1656=B702)*NHL!AC$3:AC$1656)</f>
        <v>91</v>
      </c>
      <c r="H702" s="22" t="e">
        <f t="shared" si="21"/>
        <v>#VALUE!</v>
      </c>
      <c r="K702" s="8"/>
    </row>
    <row r="703" spans="1:11" x14ac:dyDescent="0.2">
      <c r="A703" s="8" t="s">
        <v>389</v>
      </c>
      <c r="B703" s="10" t="s">
        <v>202</v>
      </c>
      <c r="C703" s="21">
        <f>SUMPRODUCT((NHL!C$3:C$1656=A703)*(NHL!G$3:G$1656=B703)*NHL!I$3:I$1656)</f>
        <v>80</v>
      </c>
      <c r="D703" s="21">
        <f>SUMPRODUCT((NHL!C$3:C$1656=A703)*(NHL!G$3:G$1656=B703)*NHL!N$3:N$1656)</f>
        <v>76</v>
      </c>
      <c r="E703" s="22">
        <f t="shared" si="20"/>
        <v>0.47499999999999998</v>
      </c>
      <c r="F703" s="21" t="e">
        <f>SUMPRODUCT((NHL!C$3:C$1656=A703)*(NHL!G$3:G$1656=B703)*NHL!X$3:X$1656)</f>
        <v>#VALUE!</v>
      </c>
      <c r="G703" s="21">
        <f>SUMPRODUCT((NHL!C$3:C$1656=A703)*(NHL!G$3:G$1656=B703)*NHL!AC$3:AC$1656)</f>
        <v>70</v>
      </c>
      <c r="H703" s="22" t="e">
        <f t="shared" si="21"/>
        <v>#VALUE!</v>
      </c>
      <c r="K703" s="8"/>
    </row>
    <row r="704" spans="1:11" x14ac:dyDescent="0.2">
      <c r="A704" s="8" t="s">
        <v>389</v>
      </c>
      <c r="B704" s="10" t="s">
        <v>29</v>
      </c>
      <c r="C704" s="21">
        <f>SUMPRODUCT((NHL!C$3:C$1656=A704)*(NHL!G$3:G$1656=B704)*NHL!I$3:I$1656)</f>
        <v>80</v>
      </c>
      <c r="D704" s="21">
        <f>SUMPRODUCT((NHL!C$3:C$1656=A704)*(NHL!G$3:G$1656=B704)*NHL!N$3:N$1656)</f>
        <v>93</v>
      </c>
      <c r="E704" s="22">
        <f t="shared" si="20"/>
        <v>0.58125000000000004</v>
      </c>
      <c r="F704" s="21" t="e">
        <f>SUMPRODUCT((NHL!C$3:C$1656=A704)*(NHL!G$3:G$1656=B704)*NHL!X$3:X$1656)</f>
        <v>#VALUE!</v>
      </c>
      <c r="G704" s="21">
        <f>SUMPRODUCT((NHL!C$3:C$1656=A704)*(NHL!G$3:G$1656=B704)*NHL!AC$3:AC$1656)</f>
        <v>115</v>
      </c>
      <c r="H704" s="22" t="e">
        <f t="shared" si="21"/>
        <v>#VALUE!</v>
      </c>
      <c r="K704" s="8"/>
    </row>
    <row r="705" spans="1:11" x14ac:dyDescent="0.2">
      <c r="A705" s="8" t="s">
        <v>389</v>
      </c>
      <c r="B705" s="10" t="s">
        <v>264</v>
      </c>
      <c r="C705" s="21">
        <f>SUMPRODUCT((NHL!C$3:C$1656=A705)*(NHL!G$3:G$1656=B705)*NHL!I$3:I$1656)</f>
        <v>80</v>
      </c>
      <c r="D705" s="21">
        <f>SUMPRODUCT((NHL!C$3:C$1656=A705)*(NHL!G$3:G$1656=B705)*NHL!N$3:N$1656)</f>
        <v>83</v>
      </c>
      <c r="E705" s="22">
        <f t="shared" si="20"/>
        <v>0.51875000000000004</v>
      </c>
      <c r="F705" s="21" t="e">
        <f>SUMPRODUCT((NHL!C$3:C$1656=A705)*(NHL!G$3:G$1656=B705)*NHL!X$3:X$1656)</f>
        <v>#VALUE!</v>
      </c>
      <c r="G705" s="21">
        <f>SUMPRODUCT((NHL!C$3:C$1656=A705)*(NHL!G$3:G$1656=B705)*NHL!AC$3:AC$1656)</f>
        <v>132</v>
      </c>
      <c r="H705" s="22" t="e">
        <f t="shared" si="21"/>
        <v>#VALUE!</v>
      </c>
      <c r="K705" s="8"/>
    </row>
    <row r="706" spans="1:11" x14ac:dyDescent="0.2">
      <c r="A706" s="8" t="s">
        <v>389</v>
      </c>
      <c r="B706" s="10" t="s">
        <v>247</v>
      </c>
      <c r="C706" s="21">
        <f>SUMPRODUCT((NHL!C$3:C$1656=A706)*(NHL!G$3:G$1656=B706)*NHL!I$3:I$1656)</f>
        <v>80</v>
      </c>
      <c r="D706" s="21">
        <f>SUMPRODUCT((NHL!C$3:C$1656=A706)*(NHL!G$3:G$1656=B706)*NHL!N$3:N$1656)</f>
        <v>73</v>
      </c>
      <c r="E706" s="22">
        <f t="shared" ref="E706:E769" si="22">D706/C706/2</f>
        <v>0.45624999999999999</v>
      </c>
      <c r="F706" s="21" t="e">
        <f>SUMPRODUCT((NHL!C$3:C$1656=A706)*(NHL!G$3:G$1656=B706)*NHL!X$3:X$1656)</f>
        <v>#VALUE!</v>
      </c>
      <c r="G706" s="21">
        <f>SUMPRODUCT((NHL!C$3:C$1656=A706)*(NHL!G$3:G$1656=B706)*NHL!AC$3:AC$1656)</f>
        <v>61</v>
      </c>
      <c r="H706" s="22" t="e">
        <f t="shared" ref="H706:H769" si="23">G706/F706/2</f>
        <v>#VALUE!</v>
      </c>
      <c r="K706" s="8"/>
    </row>
    <row r="707" spans="1:11" x14ac:dyDescent="0.2">
      <c r="A707" s="8" t="s">
        <v>389</v>
      </c>
      <c r="B707" s="10" t="s">
        <v>92</v>
      </c>
      <c r="C707" s="21">
        <f>SUMPRODUCT((NHL!C$3:C$1656=A707)*(NHL!G$3:G$1656=B707)*NHL!I$3:I$1656)</f>
        <v>80</v>
      </c>
      <c r="D707" s="21">
        <f>SUMPRODUCT((NHL!C$3:C$1656=A707)*(NHL!G$3:G$1656=B707)*NHL!N$3:N$1656)</f>
        <v>85</v>
      </c>
      <c r="E707" s="22">
        <f t="shared" si="22"/>
        <v>0.53125</v>
      </c>
      <c r="F707" s="21" t="e">
        <f>SUMPRODUCT((NHL!C$3:C$1656=A707)*(NHL!G$3:G$1656=B707)*NHL!X$3:X$1656)</f>
        <v>#VALUE!</v>
      </c>
      <c r="G707" s="21">
        <f>SUMPRODUCT((NHL!C$3:C$1656=A707)*(NHL!G$3:G$1656=B707)*NHL!AC$3:AC$1656)</f>
        <v>82</v>
      </c>
      <c r="H707" s="22" t="e">
        <f t="shared" si="23"/>
        <v>#VALUE!</v>
      </c>
      <c r="K707" s="8"/>
    </row>
    <row r="708" spans="1:11" x14ac:dyDescent="0.2">
      <c r="A708" s="8" t="s">
        <v>389</v>
      </c>
      <c r="B708" s="10" t="s">
        <v>207</v>
      </c>
      <c r="C708" s="21">
        <f>SUMPRODUCT((NHL!C$3:C$1656=A708)*(NHL!G$3:G$1656=B708)*NHL!I$3:I$1656)</f>
        <v>80</v>
      </c>
      <c r="D708" s="21">
        <f>SUMPRODUCT((NHL!C$3:C$1656=A708)*(NHL!G$3:G$1656=B708)*NHL!N$3:N$1656)</f>
        <v>71</v>
      </c>
      <c r="E708" s="22">
        <f t="shared" si="22"/>
        <v>0.44374999999999998</v>
      </c>
      <c r="F708" s="21" t="e">
        <f>SUMPRODUCT((NHL!C$3:C$1656=A708)*(NHL!G$3:G$1656=B708)*NHL!X$3:X$1656)</f>
        <v>#VALUE!</v>
      </c>
      <c r="G708" s="21">
        <f>SUMPRODUCT((NHL!C$3:C$1656=A708)*(NHL!G$3:G$1656=B708)*NHL!AC$3:AC$1656)</f>
        <v>80</v>
      </c>
      <c r="H708" s="22" t="e">
        <f t="shared" si="23"/>
        <v>#VALUE!</v>
      </c>
      <c r="K708" s="8"/>
    </row>
    <row r="709" spans="1:11" x14ac:dyDescent="0.2">
      <c r="A709" s="8" t="s">
        <v>389</v>
      </c>
      <c r="B709" s="10" t="s">
        <v>208</v>
      </c>
      <c r="C709" s="21">
        <f>SUMPRODUCT((NHL!C$3:C$1656=A709)*(NHL!G$3:G$1656=B709)*NHL!I$3:I$1656)</f>
        <v>80</v>
      </c>
      <c r="D709" s="21">
        <f>SUMPRODUCT((NHL!C$3:C$1656=A709)*(NHL!G$3:G$1656=B709)*NHL!N$3:N$1656)</f>
        <v>72</v>
      </c>
      <c r="E709" s="22">
        <f t="shared" si="22"/>
        <v>0.45</v>
      </c>
      <c r="F709" s="21" t="e">
        <f>SUMPRODUCT((NHL!C$3:C$1656=A709)*(NHL!G$3:G$1656=B709)*NHL!X$3:X$1656)</f>
        <v>#VALUE!</v>
      </c>
      <c r="G709" s="21">
        <f>SUMPRODUCT((NHL!C$3:C$1656=A709)*(NHL!G$3:G$1656=B709)*NHL!AC$3:AC$1656)</f>
        <v>174</v>
      </c>
      <c r="H709" s="22" t="e">
        <f t="shared" si="23"/>
        <v>#VALUE!</v>
      </c>
      <c r="K709" s="8"/>
    </row>
    <row r="710" spans="1:11" x14ac:dyDescent="0.2">
      <c r="A710" s="8" t="s">
        <v>389</v>
      </c>
      <c r="B710" s="10" t="s">
        <v>309</v>
      </c>
      <c r="C710" s="21">
        <f>SUMPRODUCT((NHL!C$3:C$1656=A710)*(NHL!G$3:G$1656=B710)*NHL!I$3:I$1656)</f>
        <v>80</v>
      </c>
      <c r="D710" s="21">
        <f>SUMPRODUCT((NHL!C$3:C$1656=A710)*(NHL!G$3:G$1656=B710)*NHL!N$3:N$1656)</f>
        <v>31</v>
      </c>
      <c r="E710" s="22">
        <f t="shared" si="22"/>
        <v>0.19375000000000001</v>
      </c>
      <c r="F710" s="21" t="e">
        <f>SUMPRODUCT((NHL!C$3:C$1656=A710)*(NHL!G$3:G$1656=B710)*NHL!X$3:X$1656)</f>
        <v>#VALUE!</v>
      </c>
      <c r="G710" s="21">
        <f>SUMPRODUCT((NHL!C$3:C$1656=A710)*(NHL!G$3:G$1656=B710)*NHL!AC$3:AC$1656)</f>
        <v>61</v>
      </c>
      <c r="H710" s="22" t="e">
        <f t="shared" si="23"/>
        <v>#VALUE!</v>
      </c>
      <c r="K710" s="8"/>
    </row>
    <row r="711" spans="1:11" x14ac:dyDescent="0.2">
      <c r="A711" s="8" t="s">
        <v>389</v>
      </c>
      <c r="B711" s="10" t="s">
        <v>209</v>
      </c>
      <c r="C711" s="21">
        <f>SUMPRODUCT((NHL!C$3:C$1656=A711)*(NHL!G$3:G$1656=B711)*NHL!I$3:I$1656)</f>
        <v>80</v>
      </c>
      <c r="D711" s="21">
        <f>SUMPRODUCT((NHL!C$3:C$1656=A711)*(NHL!G$3:G$1656=B711)*NHL!N$3:N$1656)</f>
        <v>83</v>
      </c>
      <c r="E711" s="22">
        <f t="shared" si="22"/>
        <v>0.51875000000000004</v>
      </c>
      <c r="F711" s="21" t="e">
        <f>SUMPRODUCT((NHL!C$3:C$1656=A711)*(NHL!G$3:G$1656=B711)*NHL!X$3:X$1656)</f>
        <v>#VALUE!</v>
      </c>
      <c r="G711" s="21">
        <f>SUMPRODUCT((NHL!C$3:C$1656=A711)*(NHL!G$3:G$1656=B711)*NHL!AC$3:AC$1656)</f>
        <v>78</v>
      </c>
      <c r="H711" s="22" t="e">
        <f t="shared" si="23"/>
        <v>#VALUE!</v>
      </c>
      <c r="K711" s="8"/>
    </row>
    <row r="712" spans="1:11" x14ac:dyDescent="0.2">
      <c r="A712" s="8" t="s">
        <v>389</v>
      </c>
      <c r="B712" s="10" t="s">
        <v>41</v>
      </c>
      <c r="C712" s="21">
        <f>SUMPRODUCT((NHL!C$3:C$1656=A712)*(NHL!G$3:G$1656=B712)*NHL!I$3:I$1656)</f>
        <v>80</v>
      </c>
      <c r="D712" s="21">
        <f>SUMPRODUCT((NHL!C$3:C$1656=A712)*(NHL!G$3:G$1656=B712)*NHL!N$3:N$1656)</f>
        <v>80</v>
      </c>
      <c r="E712" s="22">
        <f t="shared" si="22"/>
        <v>0.5</v>
      </c>
      <c r="F712" s="21" t="e">
        <f>SUMPRODUCT((NHL!C$3:C$1656=A712)*(NHL!G$3:G$1656=B712)*NHL!X$3:X$1656)</f>
        <v>#VALUE!</v>
      </c>
      <c r="G712" s="21">
        <f>SUMPRODUCT((NHL!C$3:C$1656=A712)*(NHL!G$3:G$1656=B712)*NHL!AC$3:AC$1656)</f>
        <v>62</v>
      </c>
      <c r="H712" s="22" t="e">
        <f t="shared" si="23"/>
        <v>#VALUE!</v>
      </c>
      <c r="K712" s="8"/>
    </row>
    <row r="713" spans="1:11" x14ac:dyDescent="0.2">
      <c r="A713" s="8" t="s">
        <v>389</v>
      </c>
      <c r="B713" s="10" t="s">
        <v>233</v>
      </c>
      <c r="C713" s="21">
        <f>SUMPRODUCT((NHL!C$3:C$1656=A713)*(NHL!G$3:G$1656=B713)*NHL!I$3:I$1656)</f>
        <v>80</v>
      </c>
      <c r="D713" s="21">
        <f>SUMPRODUCT((NHL!C$3:C$1656=A713)*(NHL!G$3:G$1656=B713)*NHL!N$3:N$1656)</f>
        <v>64</v>
      </c>
      <c r="E713" s="22">
        <f t="shared" si="22"/>
        <v>0.4</v>
      </c>
      <c r="F713" s="21" t="e">
        <f>SUMPRODUCT((NHL!C$3:C$1656=A713)*(NHL!G$3:G$1656=B713)*NHL!X$3:X$1656)</f>
        <v>#VALUE!</v>
      </c>
      <c r="G713" s="21">
        <f>SUMPRODUCT((NHL!C$3:C$1656=A713)*(NHL!G$3:G$1656=B713)*NHL!AC$3:AC$1656)</f>
        <v>74</v>
      </c>
      <c r="H713" s="22" t="e">
        <f t="shared" si="23"/>
        <v>#VALUE!</v>
      </c>
      <c r="K713" s="8"/>
    </row>
    <row r="714" spans="1:11" x14ac:dyDescent="0.2">
      <c r="A714" s="8" t="s">
        <v>389</v>
      </c>
      <c r="B714" s="10" t="s">
        <v>314</v>
      </c>
      <c r="C714" s="21">
        <f>SUMPRODUCT((NHL!C$3:C$1656=A714)*(NHL!G$3:G$1656=B714)*NHL!I$3:I$1656)</f>
        <v>80</v>
      </c>
      <c r="D714" s="21">
        <f>SUMPRODUCT((NHL!C$3:C$1656=A714)*(NHL!G$3:G$1656=B714)*NHL!N$3:N$1656)</f>
        <v>85</v>
      </c>
      <c r="E714" s="22">
        <f t="shared" si="22"/>
        <v>0.53125</v>
      </c>
      <c r="F714" s="21" t="e">
        <f>SUMPRODUCT((NHL!C$3:C$1656=A714)*(NHL!G$3:G$1656=B714)*NHL!X$3:X$1656)</f>
        <v>#VALUE!</v>
      </c>
      <c r="G714" s="21">
        <f>SUMPRODUCT((NHL!C$3:C$1656=A714)*(NHL!G$3:G$1656=B714)*NHL!AC$3:AC$1656)</f>
        <v>64</v>
      </c>
      <c r="H714" s="22" t="e">
        <f t="shared" si="23"/>
        <v>#VALUE!</v>
      </c>
      <c r="K714" s="8"/>
    </row>
    <row r="715" spans="1:11" x14ac:dyDescent="0.2">
      <c r="A715" s="8" t="s">
        <v>389</v>
      </c>
      <c r="B715" s="10" t="s">
        <v>267</v>
      </c>
      <c r="C715" s="21">
        <f>SUMPRODUCT((NHL!C$3:C$1656=A715)*(NHL!G$3:G$1656=B715)*NHL!I$3:I$1656)</f>
        <v>80</v>
      </c>
      <c r="D715" s="21">
        <f>SUMPRODUCT((NHL!C$3:C$1656=A715)*(NHL!G$3:G$1656=B715)*NHL!N$3:N$1656)</f>
        <v>78</v>
      </c>
      <c r="E715" s="22">
        <f t="shared" si="22"/>
        <v>0.48749999999999999</v>
      </c>
      <c r="F715" s="21" t="e">
        <f>SUMPRODUCT((NHL!C$3:C$1656=A715)*(NHL!G$3:G$1656=B715)*NHL!X$3:X$1656)</f>
        <v>#VALUE!</v>
      </c>
      <c r="G715" s="21">
        <f>SUMPRODUCT((NHL!C$3:C$1656=A715)*(NHL!G$3:G$1656=B715)*NHL!AC$3:AC$1656)</f>
        <v>184</v>
      </c>
      <c r="H715" s="22" t="e">
        <f t="shared" si="23"/>
        <v>#VALUE!</v>
      </c>
      <c r="K715" s="8"/>
    </row>
    <row r="716" spans="1:11" x14ac:dyDescent="0.2">
      <c r="A716" s="8" t="s">
        <v>393</v>
      </c>
      <c r="B716" s="10" t="s">
        <v>68</v>
      </c>
      <c r="C716" s="21">
        <f>SUMPRODUCT((NHL!C$3:C$1656=A716)*(NHL!G$3:G$1656=B716)*NHL!I$3:I$1656)</f>
        <v>80</v>
      </c>
      <c r="D716" s="21">
        <f>SUMPRODUCT((NHL!C$3:C$1656=A716)*(NHL!G$3:G$1656=B716)*NHL!N$3:N$1656)</f>
        <v>100</v>
      </c>
      <c r="E716" s="22">
        <f t="shared" si="22"/>
        <v>0.625</v>
      </c>
      <c r="F716" s="21" t="e">
        <f>SUMPRODUCT((NHL!C$3:C$1656=A716)*(NHL!G$3:G$1656=B716)*NHL!X$3:X$1656)</f>
        <v>#VALUE!</v>
      </c>
      <c r="G716" s="21">
        <f>SUMPRODUCT((NHL!C$3:C$1656=A716)*(NHL!G$3:G$1656=B716)*NHL!AC$3:AC$1656)</f>
        <v>101</v>
      </c>
      <c r="H716" s="22" t="e">
        <f t="shared" si="23"/>
        <v>#VALUE!</v>
      </c>
      <c r="K716" s="8"/>
    </row>
    <row r="717" spans="1:11" x14ac:dyDescent="0.2">
      <c r="A717" s="8" t="s">
        <v>393</v>
      </c>
      <c r="B717" s="10" t="s">
        <v>225</v>
      </c>
      <c r="C717" s="21">
        <f>SUMPRODUCT((NHL!C$3:C$1656=A717)*(NHL!G$3:G$1656=B717)*NHL!I$3:I$1656)</f>
        <v>80</v>
      </c>
      <c r="D717" s="21">
        <f>SUMPRODUCT((NHL!C$3:C$1656=A717)*(NHL!G$3:G$1656=B717)*NHL!N$3:N$1656)</f>
        <v>81</v>
      </c>
      <c r="E717" s="22">
        <f t="shared" si="22"/>
        <v>0.50624999999999998</v>
      </c>
      <c r="F717" s="21" t="e">
        <f>SUMPRODUCT((NHL!C$3:C$1656=A717)*(NHL!G$3:G$1656=B717)*NHL!X$3:X$1656)</f>
        <v>#VALUE!</v>
      </c>
      <c r="G717" s="21">
        <f>SUMPRODUCT((NHL!C$3:C$1656=A717)*(NHL!G$3:G$1656=B717)*NHL!AC$3:AC$1656)</f>
        <v>98</v>
      </c>
      <c r="H717" s="22" t="e">
        <f t="shared" si="23"/>
        <v>#VALUE!</v>
      </c>
      <c r="K717" s="8"/>
    </row>
    <row r="718" spans="1:11" x14ac:dyDescent="0.2">
      <c r="A718" s="8" t="s">
        <v>393</v>
      </c>
      <c r="B718" s="10" t="s">
        <v>240</v>
      </c>
      <c r="C718" s="21">
        <f>SUMPRODUCT((NHL!C$3:C$1656=A718)*(NHL!G$3:G$1656=B718)*NHL!I$3:I$1656)</f>
        <v>80</v>
      </c>
      <c r="D718" s="21">
        <f>SUMPRODUCT((NHL!C$3:C$1656=A718)*(NHL!G$3:G$1656=B718)*NHL!N$3:N$1656)</f>
        <v>100</v>
      </c>
      <c r="E718" s="22">
        <f t="shared" si="22"/>
        <v>0.625</v>
      </c>
      <c r="F718" s="21" t="e">
        <f>SUMPRODUCT((NHL!C$3:C$1656=A718)*(NHL!G$3:G$1656=B718)*NHL!X$3:X$1656)</f>
        <v>#VALUE!</v>
      </c>
      <c r="G718" s="21">
        <f>SUMPRODUCT((NHL!C$3:C$1656=A718)*(NHL!G$3:G$1656=B718)*NHL!AC$3:AC$1656)</f>
        <v>99</v>
      </c>
      <c r="H718" s="22" t="e">
        <f t="shared" si="23"/>
        <v>#VALUE!</v>
      </c>
      <c r="K718" s="8"/>
    </row>
    <row r="719" spans="1:11" x14ac:dyDescent="0.2">
      <c r="A719" s="8" t="s">
        <v>393</v>
      </c>
      <c r="B719" s="10" t="s">
        <v>84</v>
      </c>
      <c r="C719" s="21">
        <f>SUMPRODUCT((NHL!C$3:C$1656=A719)*(NHL!G$3:G$1656=B719)*NHL!I$3:I$1656)</f>
        <v>80</v>
      </c>
      <c r="D719" s="21">
        <f>SUMPRODUCT((NHL!C$3:C$1656=A719)*(NHL!G$3:G$1656=B719)*NHL!N$3:N$1656)</f>
        <v>106</v>
      </c>
      <c r="E719" s="22">
        <f t="shared" si="22"/>
        <v>0.66249999999999998</v>
      </c>
      <c r="F719" s="21" t="e">
        <f>SUMPRODUCT((NHL!C$3:C$1656=A719)*(NHL!G$3:G$1656=B719)*NHL!X$3:X$1656)</f>
        <v>#VALUE!</v>
      </c>
      <c r="G719" s="21">
        <f>SUMPRODUCT((NHL!C$3:C$1656=A719)*(NHL!G$3:G$1656=B719)*NHL!AC$3:AC$1656)</f>
        <v>88</v>
      </c>
      <c r="H719" s="22" t="e">
        <f t="shared" si="23"/>
        <v>#VALUE!</v>
      </c>
      <c r="K719" s="8"/>
    </row>
    <row r="720" spans="1:11" x14ac:dyDescent="0.2">
      <c r="A720" s="8" t="s">
        <v>393</v>
      </c>
      <c r="B720" s="10" t="s">
        <v>87</v>
      </c>
      <c r="C720" s="21">
        <f>SUMPRODUCT((NHL!C$3:C$1656=A720)*(NHL!G$3:G$1656=B720)*NHL!I$3:I$1656)</f>
        <v>80</v>
      </c>
      <c r="D720" s="21">
        <f>SUMPRODUCT((NHL!C$3:C$1656=A720)*(NHL!G$3:G$1656=B720)*NHL!N$3:N$1656)</f>
        <v>76</v>
      </c>
      <c r="E720" s="22">
        <f t="shared" si="22"/>
        <v>0.47499999999999998</v>
      </c>
      <c r="F720" s="21" t="e">
        <f>SUMPRODUCT((NHL!C$3:C$1656=A720)*(NHL!G$3:G$1656=B720)*NHL!X$3:X$1656)</f>
        <v>#VALUE!</v>
      </c>
      <c r="G720" s="21">
        <f>SUMPRODUCT((NHL!C$3:C$1656=A720)*(NHL!G$3:G$1656=B720)*NHL!AC$3:AC$1656)</f>
        <v>70</v>
      </c>
      <c r="H720" s="22" t="e">
        <f t="shared" si="23"/>
        <v>#VALUE!</v>
      </c>
      <c r="K720" s="8"/>
    </row>
    <row r="721" spans="1:11" x14ac:dyDescent="0.2">
      <c r="A721" s="8" t="s">
        <v>393</v>
      </c>
      <c r="B721" s="10" t="s">
        <v>303</v>
      </c>
      <c r="C721" s="21">
        <f>SUMPRODUCT((NHL!C$3:C$1656=A721)*(NHL!G$3:G$1656=B721)*NHL!I$3:I$1656)</f>
        <v>80</v>
      </c>
      <c r="D721" s="21">
        <f>SUMPRODUCT((NHL!C$3:C$1656=A721)*(NHL!G$3:G$1656=B721)*NHL!N$3:N$1656)</f>
        <v>80</v>
      </c>
      <c r="E721" s="22">
        <f t="shared" si="22"/>
        <v>0.5</v>
      </c>
      <c r="F721" s="21" t="e">
        <f>SUMPRODUCT((NHL!C$3:C$1656=A721)*(NHL!G$3:G$1656=B721)*NHL!X$3:X$1656)</f>
        <v>#VALUE!</v>
      </c>
      <c r="G721" s="21">
        <f>SUMPRODUCT((NHL!C$3:C$1656=A721)*(NHL!G$3:G$1656=B721)*NHL!AC$3:AC$1656)</f>
        <v>90</v>
      </c>
      <c r="H721" s="22" t="e">
        <f t="shared" si="23"/>
        <v>#VALUE!</v>
      </c>
      <c r="K721" s="8"/>
    </row>
    <row r="722" spans="1:11" x14ac:dyDescent="0.2">
      <c r="A722" s="8" t="s">
        <v>393</v>
      </c>
      <c r="B722" s="10" t="s">
        <v>306</v>
      </c>
      <c r="C722" s="21">
        <f>SUMPRODUCT((NHL!C$3:C$1656=A722)*(NHL!G$3:G$1656=B722)*NHL!I$3:I$1656)</f>
        <v>80</v>
      </c>
      <c r="D722" s="21">
        <f>SUMPRODUCT((NHL!C$3:C$1656=A722)*(NHL!G$3:G$1656=B722)*NHL!N$3:N$1656)</f>
        <v>73</v>
      </c>
      <c r="E722" s="22">
        <f t="shared" si="22"/>
        <v>0.45624999999999999</v>
      </c>
      <c r="F722" s="21" t="e">
        <f>SUMPRODUCT((NHL!C$3:C$1656=A722)*(NHL!G$3:G$1656=B722)*NHL!X$3:X$1656)</f>
        <v>#VALUE!</v>
      </c>
      <c r="G722" s="21">
        <f>SUMPRODUCT((NHL!C$3:C$1656=A722)*(NHL!G$3:G$1656=B722)*NHL!AC$3:AC$1656)</f>
        <v>85</v>
      </c>
      <c r="H722" s="22" t="e">
        <f t="shared" si="23"/>
        <v>#VALUE!</v>
      </c>
      <c r="K722" s="8"/>
    </row>
    <row r="723" spans="1:11" x14ac:dyDescent="0.2">
      <c r="A723" s="8" t="s">
        <v>393</v>
      </c>
      <c r="B723" s="10" t="s">
        <v>199</v>
      </c>
      <c r="C723" s="21">
        <f>SUMPRODUCT((NHL!C$3:C$1656=A723)*(NHL!G$3:G$1656=B723)*NHL!I$3:I$1656)</f>
        <v>80</v>
      </c>
      <c r="D723" s="21">
        <f>SUMPRODUCT((NHL!C$3:C$1656=A723)*(NHL!G$3:G$1656=B723)*NHL!N$3:N$1656)</f>
        <v>102</v>
      </c>
      <c r="E723" s="22">
        <f t="shared" si="22"/>
        <v>0.63749999999999996</v>
      </c>
      <c r="F723" s="21" t="e">
        <f>SUMPRODUCT((NHL!C$3:C$1656=A723)*(NHL!G$3:G$1656=B723)*NHL!X$3:X$1656)</f>
        <v>#VALUE!</v>
      </c>
      <c r="G723" s="21">
        <f>SUMPRODUCT((NHL!C$3:C$1656=A723)*(NHL!G$3:G$1656=B723)*NHL!AC$3:AC$1656)</f>
        <v>75</v>
      </c>
      <c r="H723" s="22" t="e">
        <f t="shared" si="23"/>
        <v>#VALUE!</v>
      </c>
      <c r="K723" s="8"/>
    </row>
    <row r="724" spans="1:11" x14ac:dyDescent="0.2">
      <c r="A724" s="8" t="s">
        <v>393</v>
      </c>
      <c r="B724" s="10" t="s">
        <v>202</v>
      </c>
      <c r="C724" s="21">
        <f>SUMPRODUCT((NHL!C$3:C$1656=A724)*(NHL!G$3:G$1656=B724)*NHL!I$3:I$1656)</f>
        <v>80</v>
      </c>
      <c r="D724" s="21">
        <f>SUMPRODUCT((NHL!C$3:C$1656=A724)*(NHL!G$3:G$1656=B724)*NHL!N$3:N$1656)</f>
        <v>68</v>
      </c>
      <c r="E724" s="22">
        <f t="shared" si="22"/>
        <v>0.42499999999999999</v>
      </c>
      <c r="F724" s="21" t="e">
        <f>SUMPRODUCT((NHL!C$3:C$1656=A724)*(NHL!G$3:G$1656=B724)*NHL!X$3:X$1656)</f>
        <v>#VALUE!</v>
      </c>
      <c r="G724" s="21">
        <f>SUMPRODUCT((NHL!C$3:C$1656=A724)*(NHL!G$3:G$1656=B724)*NHL!AC$3:AC$1656)</f>
        <v>76</v>
      </c>
      <c r="H724" s="22" t="e">
        <f t="shared" si="23"/>
        <v>#VALUE!</v>
      </c>
      <c r="K724" s="8"/>
    </row>
    <row r="725" spans="1:11" x14ac:dyDescent="0.2">
      <c r="A725" s="8" t="s">
        <v>393</v>
      </c>
      <c r="B725" s="10" t="s">
        <v>29</v>
      </c>
      <c r="C725" s="21">
        <f>SUMPRODUCT((NHL!C$3:C$1656=A725)*(NHL!G$3:G$1656=B725)*NHL!I$3:I$1656)</f>
        <v>80</v>
      </c>
      <c r="D725" s="21">
        <f>SUMPRODUCT((NHL!C$3:C$1656=A725)*(NHL!G$3:G$1656=B725)*NHL!N$3:N$1656)</f>
        <v>89</v>
      </c>
      <c r="E725" s="22">
        <f t="shared" si="22"/>
        <v>0.55625000000000002</v>
      </c>
      <c r="F725" s="21" t="e">
        <f>SUMPRODUCT((NHL!C$3:C$1656=A725)*(NHL!G$3:G$1656=B725)*NHL!X$3:X$1656)</f>
        <v>#VALUE!</v>
      </c>
      <c r="G725" s="21">
        <f>SUMPRODUCT((NHL!C$3:C$1656=A725)*(NHL!G$3:G$1656=B725)*NHL!AC$3:AC$1656)</f>
        <v>93</v>
      </c>
      <c r="H725" s="22" t="e">
        <f t="shared" si="23"/>
        <v>#VALUE!</v>
      </c>
      <c r="K725" s="8"/>
    </row>
    <row r="726" spans="1:11" x14ac:dyDescent="0.2">
      <c r="A726" s="8" t="s">
        <v>393</v>
      </c>
      <c r="B726" s="10" t="s">
        <v>264</v>
      </c>
      <c r="C726" s="21">
        <f>SUMPRODUCT((NHL!C$3:C$1656=A726)*(NHL!G$3:G$1656=B726)*NHL!I$3:I$1656)</f>
        <v>80</v>
      </c>
      <c r="D726" s="21">
        <f>SUMPRODUCT((NHL!C$3:C$1656=A726)*(NHL!G$3:G$1656=B726)*NHL!N$3:N$1656)</f>
        <v>79</v>
      </c>
      <c r="E726" s="22">
        <f t="shared" si="22"/>
        <v>0.49375000000000002</v>
      </c>
      <c r="F726" s="21" t="e">
        <f>SUMPRODUCT((NHL!C$3:C$1656=A726)*(NHL!G$3:G$1656=B726)*NHL!X$3:X$1656)</f>
        <v>#VALUE!</v>
      </c>
      <c r="G726" s="21">
        <f>SUMPRODUCT((NHL!C$3:C$1656=A726)*(NHL!G$3:G$1656=B726)*NHL!AC$3:AC$1656)</f>
        <v>166</v>
      </c>
      <c r="H726" s="22" t="e">
        <f t="shared" si="23"/>
        <v>#VALUE!</v>
      </c>
      <c r="K726" s="8"/>
    </row>
    <row r="727" spans="1:11" x14ac:dyDescent="0.2">
      <c r="A727" s="8" t="s">
        <v>393</v>
      </c>
      <c r="B727" s="10" t="s">
        <v>247</v>
      </c>
      <c r="C727" s="21">
        <f>SUMPRODUCT((NHL!C$3:C$1656=A727)*(NHL!G$3:G$1656=B727)*NHL!I$3:I$1656)</f>
        <v>80</v>
      </c>
      <c r="D727" s="21">
        <f>SUMPRODUCT((NHL!C$3:C$1656=A727)*(NHL!G$3:G$1656=B727)*NHL!N$3:N$1656)</f>
        <v>60</v>
      </c>
      <c r="E727" s="22">
        <f t="shared" si="22"/>
        <v>0.375</v>
      </c>
      <c r="F727" s="21" t="e">
        <f>SUMPRODUCT((NHL!C$3:C$1656=A727)*(NHL!G$3:G$1656=B727)*NHL!X$3:X$1656)</f>
        <v>#VALUE!</v>
      </c>
      <c r="G727" s="21">
        <f>SUMPRODUCT((NHL!C$3:C$1656=A727)*(NHL!G$3:G$1656=B727)*NHL!AC$3:AC$1656)</f>
        <v>73</v>
      </c>
      <c r="H727" s="22" t="e">
        <f t="shared" si="23"/>
        <v>#VALUE!</v>
      </c>
      <c r="K727" s="8"/>
    </row>
    <row r="728" spans="1:11" x14ac:dyDescent="0.2">
      <c r="A728" s="8" t="s">
        <v>393</v>
      </c>
      <c r="B728" s="10" t="s">
        <v>92</v>
      </c>
      <c r="C728" s="21">
        <f>SUMPRODUCT((NHL!C$3:C$1656=A728)*(NHL!G$3:G$1656=B728)*NHL!I$3:I$1656)</f>
        <v>80</v>
      </c>
      <c r="D728" s="21">
        <f>SUMPRODUCT((NHL!C$3:C$1656=A728)*(NHL!G$3:G$1656=B728)*NHL!N$3:N$1656)</f>
        <v>85</v>
      </c>
      <c r="E728" s="22">
        <f t="shared" si="22"/>
        <v>0.53125</v>
      </c>
      <c r="F728" s="21" t="e">
        <f>SUMPRODUCT((NHL!C$3:C$1656=A728)*(NHL!G$3:G$1656=B728)*NHL!X$3:X$1656)</f>
        <v>#VALUE!</v>
      </c>
      <c r="G728" s="21">
        <f>SUMPRODUCT((NHL!C$3:C$1656=A728)*(NHL!G$3:G$1656=B728)*NHL!AC$3:AC$1656)</f>
        <v>85</v>
      </c>
      <c r="H728" s="22" t="e">
        <f t="shared" si="23"/>
        <v>#VALUE!</v>
      </c>
      <c r="K728" s="8"/>
    </row>
    <row r="729" spans="1:11" x14ac:dyDescent="0.2">
      <c r="A729" s="8" t="s">
        <v>393</v>
      </c>
      <c r="B729" s="10" t="s">
        <v>207</v>
      </c>
      <c r="C729" s="21">
        <f>SUMPRODUCT((NHL!C$3:C$1656=A729)*(NHL!G$3:G$1656=B729)*NHL!I$3:I$1656)</f>
        <v>80</v>
      </c>
      <c r="D729" s="21">
        <f>SUMPRODUCT((NHL!C$3:C$1656=A729)*(NHL!G$3:G$1656=B729)*NHL!N$3:N$1656)</f>
        <v>76</v>
      </c>
      <c r="E729" s="22">
        <f t="shared" si="22"/>
        <v>0.47499999999999998</v>
      </c>
      <c r="F729" s="21" t="e">
        <f>SUMPRODUCT((NHL!C$3:C$1656=A729)*(NHL!G$3:G$1656=B729)*NHL!X$3:X$1656)</f>
        <v>#VALUE!</v>
      </c>
      <c r="G729" s="21">
        <f>SUMPRODUCT((NHL!C$3:C$1656=A729)*(NHL!G$3:G$1656=B729)*NHL!AC$3:AC$1656)</f>
        <v>71</v>
      </c>
      <c r="H729" s="22" t="e">
        <f t="shared" si="23"/>
        <v>#VALUE!</v>
      </c>
      <c r="K729" s="8"/>
    </row>
    <row r="730" spans="1:11" x14ac:dyDescent="0.2">
      <c r="A730" s="8" t="s">
        <v>393</v>
      </c>
      <c r="B730" s="10" t="s">
        <v>208</v>
      </c>
      <c r="C730" s="21">
        <f>SUMPRODUCT((NHL!C$3:C$1656=A730)*(NHL!G$3:G$1656=B730)*NHL!I$3:I$1656)</f>
        <v>80</v>
      </c>
      <c r="D730" s="21">
        <f>SUMPRODUCT((NHL!C$3:C$1656=A730)*(NHL!G$3:G$1656=B730)*NHL!N$3:N$1656)</f>
        <v>88</v>
      </c>
      <c r="E730" s="22">
        <f t="shared" si="22"/>
        <v>0.55000000000000004</v>
      </c>
      <c r="F730" s="21" t="e">
        <f>SUMPRODUCT((NHL!C$3:C$1656=A730)*(NHL!G$3:G$1656=B730)*NHL!X$3:X$1656)</f>
        <v>#VALUE!</v>
      </c>
      <c r="G730" s="21">
        <f>SUMPRODUCT((NHL!C$3:C$1656=A730)*(NHL!G$3:G$1656=B730)*NHL!AC$3:AC$1656)</f>
        <v>72</v>
      </c>
      <c r="H730" s="22" t="e">
        <f t="shared" si="23"/>
        <v>#VALUE!</v>
      </c>
      <c r="K730" s="8"/>
    </row>
    <row r="731" spans="1:11" x14ac:dyDescent="0.2">
      <c r="A731" s="8" t="s">
        <v>393</v>
      </c>
      <c r="B731" s="10" t="s">
        <v>309</v>
      </c>
      <c r="C731" s="21">
        <f>SUMPRODUCT((NHL!C$3:C$1656=A731)*(NHL!G$3:G$1656=B731)*NHL!I$3:I$1656)</f>
        <v>80</v>
      </c>
      <c r="D731" s="21">
        <f>SUMPRODUCT((NHL!C$3:C$1656=A731)*(NHL!G$3:G$1656=B731)*NHL!N$3:N$1656)</f>
        <v>46</v>
      </c>
      <c r="E731" s="22">
        <f t="shared" si="22"/>
        <v>0.28749999999999998</v>
      </c>
      <c r="F731" s="21" t="e">
        <f>SUMPRODUCT((NHL!C$3:C$1656=A731)*(NHL!G$3:G$1656=B731)*NHL!X$3:X$1656)</f>
        <v>#VALUE!</v>
      </c>
      <c r="G731" s="21">
        <f>SUMPRODUCT((NHL!C$3:C$1656=A731)*(NHL!G$3:G$1656=B731)*NHL!AC$3:AC$1656)</f>
        <v>31</v>
      </c>
      <c r="H731" s="22" t="e">
        <f t="shared" si="23"/>
        <v>#VALUE!</v>
      </c>
      <c r="K731" s="8"/>
    </row>
    <row r="732" spans="1:11" x14ac:dyDescent="0.2">
      <c r="A732" s="8" t="s">
        <v>393</v>
      </c>
      <c r="B732" s="10" t="s">
        <v>209</v>
      </c>
      <c r="C732" s="21">
        <f>SUMPRODUCT((NHL!C$3:C$1656=A732)*(NHL!G$3:G$1656=B732)*NHL!I$3:I$1656)</f>
        <v>80</v>
      </c>
      <c r="D732" s="21">
        <f>SUMPRODUCT((NHL!C$3:C$1656=A732)*(NHL!G$3:G$1656=B732)*NHL!N$3:N$1656)</f>
        <v>105</v>
      </c>
      <c r="E732" s="22">
        <f t="shared" si="22"/>
        <v>0.65625</v>
      </c>
      <c r="F732" s="21" t="e">
        <f>SUMPRODUCT((NHL!C$3:C$1656=A732)*(NHL!G$3:G$1656=B732)*NHL!X$3:X$1656)</f>
        <v>#VALUE!</v>
      </c>
      <c r="G732" s="21">
        <f>SUMPRODUCT((NHL!C$3:C$1656=A732)*(NHL!G$3:G$1656=B732)*NHL!AC$3:AC$1656)</f>
        <v>83</v>
      </c>
      <c r="H732" s="22" t="e">
        <f t="shared" si="23"/>
        <v>#VALUE!</v>
      </c>
      <c r="K732" s="8"/>
    </row>
    <row r="733" spans="1:11" x14ac:dyDescent="0.2">
      <c r="A733" s="8" t="s">
        <v>393</v>
      </c>
      <c r="B733" s="10" t="s">
        <v>41</v>
      </c>
      <c r="C733" s="21">
        <f>SUMPRODUCT((NHL!C$3:C$1656=A733)*(NHL!G$3:G$1656=B733)*NHL!I$3:I$1656)</f>
        <v>80</v>
      </c>
      <c r="D733" s="21">
        <f>SUMPRODUCT((NHL!C$3:C$1656=A733)*(NHL!G$3:G$1656=B733)*NHL!N$3:N$1656)</f>
        <v>57</v>
      </c>
      <c r="E733" s="22">
        <f t="shared" si="22"/>
        <v>0.35625000000000001</v>
      </c>
      <c r="F733" s="21" t="e">
        <f>SUMPRODUCT((NHL!C$3:C$1656=A733)*(NHL!G$3:G$1656=B733)*NHL!X$3:X$1656)</f>
        <v>#VALUE!</v>
      </c>
      <c r="G733" s="21">
        <f>SUMPRODUCT((NHL!C$3:C$1656=A733)*(NHL!G$3:G$1656=B733)*NHL!AC$3:AC$1656)</f>
        <v>160</v>
      </c>
      <c r="H733" s="22" t="e">
        <f t="shared" si="23"/>
        <v>#VALUE!</v>
      </c>
      <c r="K733" s="8"/>
    </row>
    <row r="734" spans="1:11" x14ac:dyDescent="0.2">
      <c r="A734" s="8" t="s">
        <v>393</v>
      </c>
      <c r="B734" s="10" t="s">
        <v>233</v>
      </c>
      <c r="C734" s="21">
        <f>SUMPRODUCT((NHL!C$3:C$1656=A734)*(NHL!G$3:G$1656=B734)*NHL!I$3:I$1656)</f>
        <v>80</v>
      </c>
      <c r="D734" s="21">
        <f>SUMPRODUCT((NHL!C$3:C$1656=A734)*(NHL!G$3:G$1656=B734)*NHL!N$3:N$1656)</f>
        <v>65</v>
      </c>
      <c r="E734" s="22">
        <f t="shared" si="22"/>
        <v>0.40625</v>
      </c>
      <c r="F734" s="21" t="e">
        <f>SUMPRODUCT((NHL!C$3:C$1656=A734)*(NHL!G$3:G$1656=B734)*NHL!X$3:X$1656)</f>
        <v>#VALUE!</v>
      </c>
      <c r="G734" s="21">
        <f>SUMPRODUCT((NHL!C$3:C$1656=A734)*(NHL!G$3:G$1656=B734)*NHL!AC$3:AC$1656)</f>
        <v>128</v>
      </c>
      <c r="H734" s="22" t="e">
        <f t="shared" si="23"/>
        <v>#VALUE!</v>
      </c>
      <c r="K734" s="8"/>
    </row>
    <row r="735" spans="1:11" x14ac:dyDescent="0.2">
      <c r="A735" s="8" t="s">
        <v>393</v>
      </c>
      <c r="B735" s="10" t="s">
        <v>314</v>
      </c>
      <c r="C735" s="21">
        <f>SUMPRODUCT((NHL!C$3:C$1656=A735)*(NHL!G$3:G$1656=B735)*NHL!I$3:I$1656)</f>
        <v>80</v>
      </c>
      <c r="D735" s="21">
        <f>SUMPRODUCT((NHL!C$3:C$1656=A735)*(NHL!G$3:G$1656=B735)*NHL!N$3:N$1656)</f>
        <v>63</v>
      </c>
      <c r="E735" s="22">
        <f t="shared" si="22"/>
        <v>0.39374999999999999</v>
      </c>
      <c r="F735" s="21" t="e">
        <f>SUMPRODUCT((NHL!C$3:C$1656=A735)*(NHL!G$3:G$1656=B735)*NHL!X$3:X$1656)</f>
        <v>#VALUE!</v>
      </c>
      <c r="G735" s="21">
        <f>SUMPRODUCT((NHL!C$3:C$1656=A735)*(NHL!G$3:G$1656=B735)*NHL!AC$3:AC$1656)</f>
        <v>85</v>
      </c>
      <c r="H735" s="22" t="e">
        <f t="shared" si="23"/>
        <v>#VALUE!</v>
      </c>
      <c r="K735" s="8"/>
    </row>
    <row r="736" spans="1:11" x14ac:dyDescent="0.2">
      <c r="A736" s="8" t="s">
        <v>393</v>
      </c>
      <c r="B736" s="10" t="s">
        <v>267</v>
      </c>
      <c r="C736" s="21">
        <f>SUMPRODUCT((NHL!C$3:C$1656=A736)*(NHL!G$3:G$1656=B736)*NHL!I$3:I$1656)</f>
        <v>80</v>
      </c>
      <c r="D736" s="21">
        <f>SUMPRODUCT((NHL!C$3:C$1656=A736)*(NHL!G$3:G$1656=B736)*NHL!N$3:N$1656)</f>
        <v>81</v>
      </c>
      <c r="E736" s="22">
        <f t="shared" si="22"/>
        <v>0.50624999999999998</v>
      </c>
      <c r="F736" s="21" t="e">
        <f>SUMPRODUCT((NHL!C$3:C$1656=A736)*(NHL!G$3:G$1656=B736)*NHL!X$3:X$1656)</f>
        <v>#VALUE!</v>
      </c>
      <c r="G736" s="21">
        <f>SUMPRODUCT((NHL!C$3:C$1656=A736)*(NHL!G$3:G$1656=B736)*NHL!AC$3:AC$1656)</f>
        <v>78</v>
      </c>
      <c r="H736" s="22" t="e">
        <f t="shared" si="23"/>
        <v>#VALUE!</v>
      </c>
      <c r="K736" s="8"/>
    </row>
    <row r="737" spans="1:11" x14ac:dyDescent="0.2">
      <c r="A737" s="8" t="s">
        <v>397</v>
      </c>
      <c r="B737" s="10" t="s">
        <v>68</v>
      </c>
      <c r="C737" s="21">
        <f>SUMPRODUCT((NHL!C$3:C$1656=A737)*(NHL!G$3:G$1656=B737)*NHL!I$3:I$1656)</f>
        <v>80</v>
      </c>
      <c r="D737" s="21">
        <f>SUMPRODUCT((NHL!C$3:C$1656=A737)*(NHL!G$3:G$1656=B737)*NHL!N$3:N$1656)</f>
        <v>84</v>
      </c>
      <c r="E737" s="22">
        <f t="shared" si="22"/>
        <v>0.52500000000000002</v>
      </c>
      <c r="F737" s="21" t="e">
        <f>SUMPRODUCT((NHL!C$3:C$1656=A737)*(NHL!G$3:G$1656=B737)*NHL!X$3:X$1656)</f>
        <v>#VALUE!</v>
      </c>
      <c r="G737" s="21">
        <f>SUMPRODUCT((NHL!C$3:C$1656=A737)*(NHL!G$3:G$1656=B737)*NHL!AC$3:AC$1656)</f>
        <v>100</v>
      </c>
      <c r="H737" s="22" t="e">
        <f t="shared" si="23"/>
        <v>#VALUE!</v>
      </c>
      <c r="K737" s="8"/>
    </row>
    <row r="738" spans="1:11" x14ac:dyDescent="0.2">
      <c r="A738" s="8" t="s">
        <v>397</v>
      </c>
      <c r="B738" s="10" t="s">
        <v>225</v>
      </c>
      <c r="C738" s="21">
        <f>SUMPRODUCT((NHL!C$3:C$1656=A738)*(NHL!G$3:G$1656=B738)*NHL!I$3:I$1656)</f>
        <v>80</v>
      </c>
      <c r="D738" s="21">
        <f>SUMPRODUCT((NHL!C$3:C$1656=A738)*(NHL!G$3:G$1656=B738)*NHL!N$3:N$1656)</f>
        <v>74</v>
      </c>
      <c r="E738" s="22">
        <f t="shared" si="22"/>
        <v>0.46250000000000002</v>
      </c>
      <c r="F738" s="21" t="e">
        <f>SUMPRODUCT((NHL!C$3:C$1656=A738)*(NHL!G$3:G$1656=B738)*NHL!X$3:X$1656)</f>
        <v>#VALUE!</v>
      </c>
      <c r="G738" s="21">
        <f>SUMPRODUCT((NHL!C$3:C$1656=A738)*(NHL!G$3:G$1656=B738)*NHL!AC$3:AC$1656)</f>
        <v>162</v>
      </c>
      <c r="H738" s="22" t="e">
        <f t="shared" si="23"/>
        <v>#VALUE!</v>
      </c>
      <c r="K738" s="8"/>
    </row>
    <row r="739" spans="1:11" x14ac:dyDescent="0.2">
      <c r="A739" s="8" t="s">
        <v>397</v>
      </c>
      <c r="B739" s="10" t="s">
        <v>240</v>
      </c>
      <c r="C739" s="21">
        <f>SUMPRODUCT((NHL!C$3:C$1656=A739)*(NHL!G$3:G$1656=B739)*NHL!I$3:I$1656)</f>
        <v>80</v>
      </c>
      <c r="D739" s="21">
        <f>SUMPRODUCT((NHL!C$3:C$1656=A739)*(NHL!G$3:G$1656=B739)*NHL!N$3:N$1656)</f>
        <v>74</v>
      </c>
      <c r="E739" s="22">
        <f t="shared" si="22"/>
        <v>0.46250000000000002</v>
      </c>
      <c r="F739" s="21" t="e">
        <f>SUMPRODUCT((NHL!C$3:C$1656=A739)*(NHL!G$3:G$1656=B739)*NHL!X$3:X$1656)</f>
        <v>#VALUE!</v>
      </c>
      <c r="G739" s="21">
        <f>SUMPRODUCT((NHL!C$3:C$1656=A739)*(NHL!G$3:G$1656=B739)*NHL!AC$3:AC$1656)</f>
        <v>200</v>
      </c>
      <c r="H739" s="22" t="e">
        <f t="shared" si="23"/>
        <v>#VALUE!</v>
      </c>
      <c r="K739" s="8"/>
    </row>
    <row r="740" spans="1:11" x14ac:dyDescent="0.2">
      <c r="A740" s="8" t="s">
        <v>397</v>
      </c>
      <c r="B740" s="10" t="s">
        <v>84</v>
      </c>
      <c r="C740" s="21">
        <f>SUMPRODUCT((NHL!C$3:C$1656=A740)*(NHL!G$3:G$1656=B740)*NHL!I$3:I$1656)</f>
        <v>80</v>
      </c>
      <c r="D740" s="21">
        <f>SUMPRODUCT((NHL!C$3:C$1656=A740)*(NHL!G$3:G$1656=B740)*NHL!N$3:N$1656)</f>
        <v>87</v>
      </c>
      <c r="E740" s="22">
        <f t="shared" si="22"/>
        <v>0.54374999999999996</v>
      </c>
      <c r="F740" s="21" t="e">
        <f>SUMPRODUCT((NHL!C$3:C$1656=A740)*(NHL!G$3:G$1656=B740)*NHL!X$3:X$1656)</f>
        <v>#VALUE!</v>
      </c>
      <c r="G740" s="21">
        <f>SUMPRODUCT((NHL!C$3:C$1656=A740)*(NHL!G$3:G$1656=B740)*NHL!AC$3:AC$1656)</f>
        <v>106</v>
      </c>
      <c r="H740" s="22" t="e">
        <f t="shared" si="23"/>
        <v>#VALUE!</v>
      </c>
      <c r="K740" s="8"/>
    </row>
    <row r="741" spans="1:11" x14ac:dyDescent="0.2">
      <c r="A741" s="8" t="s">
        <v>397</v>
      </c>
      <c r="B741" s="10" t="s">
        <v>87</v>
      </c>
      <c r="C741" s="21">
        <f>SUMPRODUCT((NHL!C$3:C$1656=A741)*(NHL!G$3:G$1656=B741)*NHL!I$3:I$1656)</f>
        <v>80</v>
      </c>
      <c r="D741" s="21">
        <f>SUMPRODUCT((NHL!C$3:C$1656=A741)*(NHL!G$3:G$1656=B741)*NHL!N$3:N$1656)</f>
        <v>98</v>
      </c>
      <c r="E741" s="22">
        <f t="shared" si="22"/>
        <v>0.61250000000000004</v>
      </c>
      <c r="F741" s="21" t="e">
        <f>SUMPRODUCT((NHL!C$3:C$1656=A741)*(NHL!G$3:G$1656=B741)*NHL!X$3:X$1656)</f>
        <v>#VALUE!</v>
      </c>
      <c r="G741" s="21">
        <f>SUMPRODUCT((NHL!C$3:C$1656=A741)*(NHL!G$3:G$1656=B741)*NHL!AC$3:AC$1656)</f>
        <v>76</v>
      </c>
      <c r="H741" s="22" t="e">
        <f t="shared" si="23"/>
        <v>#VALUE!</v>
      </c>
      <c r="K741" s="8"/>
    </row>
    <row r="742" spans="1:11" x14ac:dyDescent="0.2">
      <c r="A742" s="8" t="s">
        <v>397</v>
      </c>
      <c r="B742" s="10" t="s">
        <v>303</v>
      </c>
      <c r="C742" s="21">
        <f>SUMPRODUCT((NHL!C$3:C$1656=A742)*(NHL!G$3:G$1656=B742)*NHL!I$3:I$1656)</f>
        <v>80</v>
      </c>
      <c r="D742" s="21">
        <f>SUMPRODUCT((NHL!C$3:C$1656=A742)*(NHL!G$3:G$1656=B742)*NHL!N$3:N$1656)</f>
        <v>82</v>
      </c>
      <c r="E742" s="22">
        <f t="shared" si="22"/>
        <v>0.51249999999999996</v>
      </c>
      <c r="F742" s="21" t="e">
        <f>SUMPRODUCT((NHL!C$3:C$1656=A742)*(NHL!G$3:G$1656=B742)*NHL!X$3:X$1656)</f>
        <v>#VALUE!</v>
      </c>
      <c r="G742" s="21">
        <f>SUMPRODUCT((NHL!C$3:C$1656=A742)*(NHL!G$3:G$1656=B742)*NHL!AC$3:AC$1656)</f>
        <v>80</v>
      </c>
      <c r="H742" s="22" t="e">
        <f t="shared" si="23"/>
        <v>#VALUE!</v>
      </c>
      <c r="K742" s="8"/>
    </row>
    <row r="743" spans="1:11" x14ac:dyDescent="0.2">
      <c r="A743" s="8" t="s">
        <v>397</v>
      </c>
      <c r="B743" s="10" t="s">
        <v>306</v>
      </c>
      <c r="C743" s="21">
        <f>SUMPRODUCT((NHL!C$3:C$1656=A743)*(NHL!G$3:G$1656=B743)*NHL!I$3:I$1656)</f>
        <v>80</v>
      </c>
      <c r="D743" s="21">
        <f>SUMPRODUCT((NHL!C$3:C$1656=A743)*(NHL!G$3:G$1656=B743)*NHL!N$3:N$1656)</f>
        <v>65</v>
      </c>
      <c r="E743" s="22">
        <f t="shared" si="22"/>
        <v>0.40625</v>
      </c>
      <c r="F743" s="21" t="e">
        <f>SUMPRODUCT((NHL!C$3:C$1656=A743)*(NHL!G$3:G$1656=B743)*NHL!X$3:X$1656)</f>
        <v>#VALUE!</v>
      </c>
      <c r="G743" s="21">
        <f>SUMPRODUCT((NHL!C$3:C$1656=A743)*(NHL!G$3:G$1656=B743)*NHL!AC$3:AC$1656)</f>
        <v>73</v>
      </c>
      <c r="H743" s="22" t="e">
        <f t="shared" si="23"/>
        <v>#VALUE!</v>
      </c>
      <c r="K743" s="8"/>
    </row>
    <row r="744" spans="1:11" x14ac:dyDescent="0.2">
      <c r="A744" s="8" t="s">
        <v>397</v>
      </c>
      <c r="B744" s="10" t="s">
        <v>199</v>
      </c>
      <c r="C744" s="21">
        <f>SUMPRODUCT((NHL!C$3:C$1656=A744)*(NHL!G$3:G$1656=B744)*NHL!I$3:I$1656)</f>
        <v>80</v>
      </c>
      <c r="D744" s="21">
        <f>SUMPRODUCT((NHL!C$3:C$1656=A744)*(NHL!G$3:G$1656=B744)*NHL!N$3:N$1656)</f>
        <v>84</v>
      </c>
      <c r="E744" s="22">
        <f t="shared" si="22"/>
        <v>0.52500000000000002</v>
      </c>
      <c r="F744" s="21" t="e">
        <f>SUMPRODUCT((NHL!C$3:C$1656=A744)*(NHL!G$3:G$1656=B744)*NHL!X$3:X$1656)</f>
        <v>#VALUE!</v>
      </c>
      <c r="G744" s="21">
        <f>SUMPRODUCT((NHL!C$3:C$1656=A744)*(NHL!G$3:G$1656=B744)*NHL!AC$3:AC$1656)</f>
        <v>102</v>
      </c>
      <c r="H744" s="22" t="e">
        <f t="shared" si="23"/>
        <v>#VALUE!</v>
      </c>
      <c r="K744" s="8"/>
    </row>
    <row r="745" spans="1:11" x14ac:dyDescent="0.2">
      <c r="A745" s="8" t="s">
        <v>397</v>
      </c>
      <c r="B745" s="10" t="s">
        <v>202</v>
      </c>
      <c r="C745" s="21">
        <f>SUMPRODUCT((NHL!C$3:C$1656=A745)*(NHL!G$3:G$1656=B745)*NHL!I$3:I$1656)</f>
        <v>80</v>
      </c>
      <c r="D745" s="21">
        <f>SUMPRODUCT((NHL!C$3:C$1656=A745)*(NHL!G$3:G$1656=B745)*NHL!N$3:N$1656)</f>
        <v>70</v>
      </c>
      <c r="E745" s="22">
        <f t="shared" si="22"/>
        <v>0.4375</v>
      </c>
      <c r="F745" s="21" t="e">
        <f>SUMPRODUCT((NHL!C$3:C$1656=A745)*(NHL!G$3:G$1656=B745)*NHL!X$3:X$1656)</f>
        <v>#VALUE!</v>
      </c>
      <c r="G745" s="21">
        <f>SUMPRODUCT((NHL!C$3:C$1656=A745)*(NHL!G$3:G$1656=B745)*NHL!AC$3:AC$1656)</f>
        <v>68</v>
      </c>
      <c r="H745" s="22" t="e">
        <f t="shared" si="23"/>
        <v>#VALUE!</v>
      </c>
      <c r="K745" s="8"/>
    </row>
    <row r="746" spans="1:11" x14ac:dyDescent="0.2">
      <c r="A746" s="8" t="s">
        <v>397</v>
      </c>
      <c r="B746" s="10" t="s">
        <v>29</v>
      </c>
      <c r="C746" s="21">
        <f>SUMPRODUCT((NHL!C$3:C$1656=A746)*(NHL!G$3:G$1656=B746)*NHL!I$3:I$1656)</f>
        <v>80</v>
      </c>
      <c r="D746" s="21">
        <f>SUMPRODUCT((NHL!C$3:C$1656=A746)*(NHL!G$3:G$1656=B746)*NHL!N$3:N$1656)</f>
        <v>93</v>
      </c>
      <c r="E746" s="22">
        <f t="shared" si="22"/>
        <v>0.58125000000000004</v>
      </c>
      <c r="F746" s="21" t="e">
        <f>SUMPRODUCT((NHL!C$3:C$1656=A746)*(NHL!G$3:G$1656=B746)*NHL!X$3:X$1656)</f>
        <v>#VALUE!</v>
      </c>
      <c r="G746" s="21">
        <f>SUMPRODUCT((NHL!C$3:C$1656=A746)*(NHL!G$3:G$1656=B746)*NHL!AC$3:AC$1656)</f>
        <v>89</v>
      </c>
      <c r="H746" s="22" t="e">
        <f t="shared" si="23"/>
        <v>#VALUE!</v>
      </c>
      <c r="K746" s="8"/>
    </row>
    <row r="747" spans="1:11" x14ac:dyDescent="0.2">
      <c r="A747" s="8" t="s">
        <v>397</v>
      </c>
      <c r="B747" s="10" t="s">
        <v>264</v>
      </c>
      <c r="C747" s="21">
        <f>SUMPRODUCT((NHL!C$3:C$1656=A747)*(NHL!G$3:G$1656=B747)*NHL!I$3:I$1656)</f>
        <v>80</v>
      </c>
      <c r="D747" s="21">
        <f>SUMPRODUCT((NHL!C$3:C$1656=A747)*(NHL!G$3:G$1656=B747)*NHL!N$3:N$1656)</f>
        <v>87</v>
      </c>
      <c r="E747" s="22">
        <f t="shared" si="22"/>
        <v>0.54374999999999996</v>
      </c>
      <c r="F747" s="21" t="e">
        <f>SUMPRODUCT((NHL!C$3:C$1656=A747)*(NHL!G$3:G$1656=B747)*NHL!X$3:X$1656)</f>
        <v>#VALUE!</v>
      </c>
      <c r="G747" s="21">
        <f>SUMPRODUCT((NHL!C$3:C$1656=A747)*(NHL!G$3:G$1656=B747)*NHL!AC$3:AC$1656)</f>
        <v>79</v>
      </c>
      <c r="H747" s="22" t="e">
        <f t="shared" si="23"/>
        <v>#VALUE!</v>
      </c>
      <c r="K747" s="8"/>
    </row>
    <row r="748" spans="1:11" x14ac:dyDescent="0.2">
      <c r="A748" s="8" t="s">
        <v>397</v>
      </c>
      <c r="B748" s="10" t="s">
        <v>247</v>
      </c>
      <c r="C748" s="21">
        <f>SUMPRODUCT((NHL!C$3:C$1656=A748)*(NHL!G$3:G$1656=B748)*NHL!I$3:I$1656)</f>
        <v>80</v>
      </c>
      <c r="D748" s="21">
        <f>SUMPRODUCT((NHL!C$3:C$1656=A748)*(NHL!G$3:G$1656=B748)*NHL!N$3:N$1656)</f>
        <v>79</v>
      </c>
      <c r="E748" s="22">
        <f t="shared" si="22"/>
        <v>0.49375000000000002</v>
      </c>
      <c r="F748" s="21" t="e">
        <f>SUMPRODUCT((NHL!C$3:C$1656=A748)*(NHL!G$3:G$1656=B748)*NHL!X$3:X$1656)</f>
        <v>#VALUE!</v>
      </c>
      <c r="G748" s="21">
        <f>SUMPRODUCT((NHL!C$3:C$1656=A748)*(NHL!G$3:G$1656=B748)*NHL!AC$3:AC$1656)</f>
        <v>60</v>
      </c>
      <c r="H748" s="22" t="e">
        <f t="shared" si="23"/>
        <v>#VALUE!</v>
      </c>
      <c r="K748" s="8"/>
    </row>
    <row r="749" spans="1:11" x14ac:dyDescent="0.2">
      <c r="A749" s="8" t="s">
        <v>397</v>
      </c>
      <c r="B749" s="10" t="s">
        <v>92</v>
      </c>
      <c r="C749" s="21">
        <f>SUMPRODUCT((NHL!C$3:C$1656=A749)*(NHL!G$3:G$1656=B749)*NHL!I$3:I$1656)</f>
        <v>80</v>
      </c>
      <c r="D749" s="21">
        <f>SUMPRODUCT((NHL!C$3:C$1656=A749)*(NHL!G$3:G$1656=B749)*NHL!N$3:N$1656)</f>
        <v>105</v>
      </c>
      <c r="E749" s="22">
        <f t="shared" si="22"/>
        <v>0.65625</v>
      </c>
      <c r="F749" s="21" t="e">
        <f>SUMPRODUCT((NHL!C$3:C$1656=A749)*(NHL!G$3:G$1656=B749)*NHL!X$3:X$1656)</f>
        <v>#VALUE!</v>
      </c>
      <c r="G749" s="21">
        <f>SUMPRODUCT((NHL!C$3:C$1656=A749)*(NHL!G$3:G$1656=B749)*NHL!AC$3:AC$1656)</f>
        <v>85</v>
      </c>
      <c r="H749" s="22" t="e">
        <f t="shared" si="23"/>
        <v>#VALUE!</v>
      </c>
      <c r="K749" s="8"/>
    </row>
    <row r="750" spans="1:11" x14ac:dyDescent="0.2">
      <c r="A750" s="8" t="s">
        <v>397</v>
      </c>
      <c r="B750" s="10" t="s">
        <v>207</v>
      </c>
      <c r="C750" s="21">
        <f>SUMPRODUCT((NHL!C$3:C$1656=A750)*(NHL!G$3:G$1656=B750)*NHL!I$3:I$1656)</f>
        <v>80</v>
      </c>
      <c r="D750" s="21">
        <f>SUMPRODUCT((NHL!C$3:C$1656=A750)*(NHL!G$3:G$1656=B750)*NHL!N$3:N$1656)</f>
        <v>75</v>
      </c>
      <c r="E750" s="22">
        <f t="shared" si="22"/>
        <v>0.46875</v>
      </c>
      <c r="F750" s="21" t="e">
        <f>SUMPRODUCT((NHL!C$3:C$1656=A750)*(NHL!G$3:G$1656=B750)*NHL!X$3:X$1656)</f>
        <v>#VALUE!</v>
      </c>
      <c r="G750" s="21">
        <f>SUMPRODUCT((NHL!C$3:C$1656=A750)*(NHL!G$3:G$1656=B750)*NHL!AC$3:AC$1656)</f>
        <v>152</v>
      </c>
      <c r="H750" s="22" t="e">
        <f t="shared" si="23"/>
        <v>#VALUE!</v>
      </c>
      <c r="K750" s="8"/>
    </row>
    <row r="751" spans="1:11" x14ac:dyDescent="0.2">
      <c r="A751" s="8" t="s">
        <v>397</v>
      </c>
      <c r="B751" s="10" t="s">
        <v>208</v>
      </c>
      <c r="C751" s="21">
        <f>SUMPRODUCT((NHL!C$3:C$1656=A751)*(NHL!G$3:G$1656=B751)*NHL!I$3:I$1656)</f>
        <v>80</v>
      </c>
      <c r="D751" s="21">
        <f>SUMPRODUCT((NHL!C$3:C$1656=A751)*(NHL!G$3:G$1656=B751)*NHL!N$3:N$1656)</f>
        <v>87</v>
      </c>
      <c r="E751" s="22">
        <f t="shared" si="22"/>
        <v>0.54374999999999996</v>
      </c>
      <c r="F751" s="21" t="e">
        <f>SUMPRODUCT((NHL!C$3:C$1656=A751)*(NHL!G$3:G$1656=B751)*NHL!X$3:X$1656)</f>
        <v>#VALUE!</v>
      </c>
      <c r="G751" s="21">
        <f>SUMPRODUCT((NHL!C$3:C$1656=A751)*(NHL!G$3:G$1656=B751)*NHL!AC$3:AC$1656)</f>
        <v>88</v>
      </c>
      <c r="H751" s="22" t="e">
        <f t="shared" si="23"/>
        <v>#VALUE!</v>
      </c>
      <c r="K751" s="8"/>
    </row>
    <row r="752" spans="1:11" x14ac:dyDescent="0.2">
      <c r="A752" s="8" t="s">
        <v>397</v>
      </c>
      <c r="B752" s="10" t="s">
        <v>309</v>
      </c>
      <c r="C752" s="21">
        <f>SUMPRODUCT((NHL!C$3:C$1656=A752)*(NHL!G$3:G$1656=B752)*NHL!I$3:I$1656)</f>
        <v>80</v>
      </c>
      <c r="D752" s="21">
        <f>SUMPRODUCT((NHL!C$3:C$1656=A752)*(NHL!G$3:G$1656=B752)*NHL!N$3:N$1656)</f>
        <v>52</v>
      </c>
      <c r="E752" s="22">
        <f t="shared" si="22"/>
        <v>0.32500000000000001</v>
      </c>
      <c r="F752" s="21" t="e">
        <f>SUMPRODUCT((NHL!C$3:C$1656=A752)*(NHL!G$3:G$1656=B752)*NHL!X$3:X$1656)</f>
        <v>#VALUE!</v>
      </c>
      <c r="G752" s="21">
        <f>SUMPRODUCT((NHL!C$3:C$1656=A752)*(NHL!G$3:G$1656=B752)*NHL!AC$3:AC$1656)</f>
        <v>92</v>
      </c>
      <c r="H752" s="22" t="e">
        <f t="shared" si="23"/>
        <v>#VALUE!</v>
      </c>
      <c r="K752" s="8"/>
    </row>
    <row r="753" spans="1:11" x14ac:dyDescent="0.2">
      <c r="A753" s="8" t="s">
        <v>397</v>
      </c>
      <c r="B753" s="10" t="s">
        <v>209</v>
      </c>
      <c r="C753" s="21">
        <f>SUMPRODUCT((NHL!C$3:C$1656=A753)*(NHL!G$3:G$1656=B753)*NHL!I$3:I$1656)</f>
        <v>80</v>
      </c>
      <c r="D753" s="21">
        <f>SUMPRODUCT((NHL!C$3:C$1656=A753)*(NHL!G$3:G$1656=B753)*NHL!N$3:N$1656)</f>
        <v>83</v>
      </c>
      <c r="E753" s="22">
        <f t="shared" si="22"/>
        <v>0.51875000000000004</v>
      </c>
      <c r="F753" s="21" t="e">
        <f>SUMPRODUCT((NHL!C$3:C$1656=A753)*(NHL!G$3:G$1656=B753)*NHL!X$3:X$1656)</f>
        <v>#VALUE!</v>
      </c>
      <c r="G753" s="21">
        <f>SUMPRODUCT((NHL!C$3:C$1656=A753)*(NHL!G$3:G$1656=B753)*NHL!AC$3:AC$1656)</f>
        <v>105</v>
      </c>
      <c r="H753" s="22" t="e">
        <f t="shared" si="23"/>
        <v>#VALUE!</v>
      </c>
      <c r="K753" s="8"/>
    </row>
    <row r="754" spans="1:11" x14ac:dyDescent="0.2">
      <c r="A754" s="8" t="s">
        <v>397</v>
      </c>
      <c r="B754" s="10" t="s">
        <v>41</v>
      </c>
      <c r="C754" s="21">
        <f>SUMPRODUCT((NHL!C$3:C$1656=A754)*(NHL!G$3:G$1656=B754)*NHL!I$3:I$1656)</f>
        <v>80</v>
      </c>
      <c r="D754" s="21">
        <f>SUMPRODUCT((NHL!C$3:C$1656=A754)*(NHL!G$3:G$1656=B754)*NHL!N$3:N$1656)</f>
        <v>67</v>
      </c>
      <c r="E754" s="22">
        <f t="shared" si="22"/>
        <v>0.41875000000000001</v>
      </c>
      <c r="F754" s="21" t="e">
        <f>SUMPRODUCT((NHL!C$3:C$1656=A754)*(NHL!G$3:G$1656=B754)*NHL!X$3:X$1656)</f>
        <v>#VALUE!</v>
      </c>
      <c r="G754" s="21">
        <f>SUMPRODUCT((NHL!C$3:C$1656=A754)*(NHL!G$3:G$1656=B754)*NHL!AC$3:AC$1656)</f>
        <v>57</v>
      </c>
      <c r="H754" s="22" t="e">
        <f t="shared" si="23"/>
        <v>#VALUE!</v>
      </c>
      <c r="K754" s="8"/>
    </row>
    <row r="755" spans="1:11" x14ac:dyDescent="0.2">
      <c r="A755" s="8" t="s">
        <v>397</v>
      </c>
      <c r="B755" s="10" t="s">
        <v>233</v>
      </c>
      <c r="C755" s="21">
        <f>SUMPRODUCT((NHL!C$3:C$1656=A755)*(NHL!G$3:G$1656=B755)*NHL!I$3:I$1656)</f>
        <v>80</v>
      </c>
      <c r="D755" s="21">
        <f>SUMPRODUCT((NHL!C$3:C$1656=A755)*(NHL!G$3:G$1656=B755)*NHL!N$3:N$1656)</f>
        <v>96</v>
      </c>
      <c r="E755" s="22">
        <f t="shared" si="22"/>
        <v>0.6</v>
      </c>
      <c r="F755" s="21" t="e">
        <f>SUMPRODUCT((NHL!C$3:C$1656=A755)*(NHL!G$3:G$1656=B755)*NHL!X$3:X$1656)</f>
        <v>#VALUE!</v>
      </c>
      <c r="G755" s="21">
        <f>SUMPRODUCT((NHL!C$3:C$1656=A755)*(NHL!G$3:G$1656=B755)*NHL!AC$3:AC$1656)</f>
        <v>65</v>
      </c>
      <c r="H755" s="22" t="e">
        <f t="shared" si="23"/>
        <v>#VALUE!</v>
      </c>
      <c r="K755" s="8"/>
    </row>
    <row r="756" spans="1:11" x14ac:dyDescent="0.2">
      <c r="A756" s="8" t="s">
        <v>397</v>
      </c>
      <c r="B756" s="10" t="s">
        <v>314</v>
      </c>
      <c r="C756" s="21">
        <f>SUMPRODUCT((NHL!C$3:C$1656=A756)*(NHL!G$3:G$1656=B756)*NHL!I$3:I$1656)</f>
        <v>80</v>
      </c>
      <c r="D756" s="21">
        <f>SUMPRODUCT((NHL!C$3:C$1656=A756)*(NHL!G$3:G$1656=B756)*NHL!N$3:N$1656)</f>
        <v>81</v>
      </c>
      <c r="E756" s="22">
        <f t="shared" si="22"/>
        <v>0.50624999999999998</v>
      </c>
      <c r="F756" s="21" t="e">
        <f>SUMPRODUCT((NHL!C$3:C$1656=A756)*(NHL!G$3:G$1656=B756)*NHL!X$3:X$1656)</f>
        <v>#VALUE!</v>
      </c>
      <c r="G756" s="21">
        <f>SUMPRODUCT((NHL!C$3:C$1656=A756)*(NHL!G$3:G$1656=B756)*NHL!AC$3:AC$1656)</f>
        <v>63</v>
      </c>
      <c r="H756" s="22" t="e">
        <f t="shared" si="23"/>
        <v>#VALUE!</v>
      </c>
      <c r="K756" s="8"/>
    </row>
    <row r="757" spans="1:11" x14ac:dyDescent="0.2">
      <c r="A757" s="8" t="s">
        <v>397</v>
      </c>
      <c r="B757" s="10" t="s">
        <v>267</v>
      </c>
      <c r="C757" s="21">
        <f>SUMPRODUCT((NHL!C$3:C$1656=A757)*(NHL!G$3:G$1656=B757)*NHL!I$3:I$1656)</f>
        <v>80</v>
      </c>
      <c r="D757" s="21">
        <f>SUMPRODUCT((NHL!C$3:C$1656=A757)*(NHL!G$3:G$1656=B757)*NHL!N$3:N$1656)</f>
        <v>98</v>
      </c>
      <c r="E757" s="22">
        <f t="shared" si="22"/>
        <v>0.61250000000000004</v>
      </c>
      <c r="F757" s="21" t="e">
        <f>SUMPRODUCT((NHL!C$3:C$1656=A757)*(NHL!G$3:G$1656=B757)*NHL!X$3:X$1656)</f>
        <v>#VALUE!</v>
      </c>
      <c r="G757" s="21">
        <f>SUMPRODUCT((NHL!C$3:C$1656=A757)*(NHL!G$3:G$1656=B757)*NHL!AC$3:AC$1656)</f>
        <v>81</v>
      </c>
      <c r="H757" s="22" t="e">
        <f t="shared" si="23"/>
        <v>#VALUE!</v>
      </c>
      <c r="K757" s="8"/>
    </row>
    <row r="758" spans="1:11" x14ac:dyDescent="0.2">
      <c r="A758" s="8" t="s">
        <v>404</v>
      </c>
      <c r="B758" s="10" t="s">
        <v>68</v>
      </c>
      <c r="C758" s="21">
        <f>SUMPRODUCT((NHL!C$3:C$1656=A758)*(NHL!G$3:G$1656=B758)*NHL!I$3:I$1656)</f>
        <v>84</v>
      </c>
      <c r="D758" s="21">
        <f>SUMPRODUCT((NHL!C$3:C$1656=A758)*(NHL!G$3:G$1656=B758)*NHL!N$3:N$1656)</f>
        <v>109</v>
      </c>
      <c r="E758" s="22">
        <f t="shared" si="22"/>
        <v>0.64880952380952384</v>
      </c>
      <c r="F758" s="21" t="e">
        <f>SUMPRODUCT((NHL!C$3:C$1656=A758)*(NHL!G$3:G$1656=B758)*NHL!X$3:X$1656)</f>
        <v>#VALUE!</v>
      </c>
      <c r="G758" s="21">
        <f>SUMPRODUCT((NHL!C$3:C$1656=A758)*(NHL!G$3:G$1656=B758)*NHL!AC$3:AC$1656)</f>
        <v>84</v>
      </c>
      <c r="H758" s="22" t="e">
        <f t="shared" si="23"/>
        <v>#VALUE!</v>
      </c>
      <c r="K758" s="8"/>
    </row>
    <row r="759" spans="1:11" x14ac:dyDescent="0.2">
      <c r="A759" s="8" t="s">
        <v>404</v>
      </c>
      <c r="B759" s="10" t="s">
        <v>225</v>
      </c>
      <c r="C759" s="21">
        <f>SUMPRODUCT((NHL!C$3:C$1656=A759)*(NHL!G$3:G$1656=B759)*NHL!I$3:I$1656)</f>
        <v>84</v>
      </c>
      <c r="D759" s="21">
        <f>SUMPRODUCT((NHL!C$3:C$1656=A759)*(NHL!G$3:G$1656=B759)*NHL!N$3:N$1656)</f>
        <v>86</v>
      </c>
      <c r="E759" s="22">
        <f t="shared" si="22"/>
        <v>0.51190476190476186</v>
      </c>
      <c r="F759" s="21" t="e">
        <f>SUMPRODUCT((NHL!C$3:C$1656=A759)*(NHL!G$3:G$1656=B759)*NHL!X$3:X$1656)</f>
        <v>#VALUE!</v>
      </c>
      <c r="G759" s="21">
        <f>SUMPRODUCT((NHL!C$3:C$1656=A759)*(NHL!G$3:G$1656=B759)*NHL!AC$3:AC$1656)</f>
        <v>74</v>
      </c>
      <c r="H759" s="22" t="e">
        <f t="shared" si="23"/>
        <v>#VALUE!</v>
      </c>
      <c r="K759" s="8"/>
    </row>
    <row r="760" spans="1:11" x14ac:dyDescent="0.2">
      <c r="A760" s="8" t="s">
        <v>404</v>
      </c>
      <c r="B760" s="10" t="s">
        <v>240</v>
      </c>
      <c r="C760" s="21">
        <f>SUMPRODUCT((NHL!C$3:C$1656=A760)*(NHL!G$3:G$1656=B760)*NHL!I$3:I$1656)</f>
        <v>84</v>
      </c>
      <c r="D760" s="21">
        <f>SUMPRODUCT((NHL!C$3:C$1656=A760)*(NHL!G$3:G$1656=B760)*NHL!N$3:N$1656)</f>
        <v>97</v>
      </c>
      <c r="E760" s="22">
        <f t="shared" si="22"/>
        <v>0.57738095238095233</v>
      </c>
      <c r="F760" s="21" t="e">
        <f>SUMPRODUCT((NHL!C$3:C$1656=A760)*(NHL!G$3:G$1656=B760)*NHL!X$3:X$1656)</f>
        <v>#VALUE!</v>
      </c>
      <c r="G760" s="21">
        <f>SUMPRODUCT((NHL!C$3:C$1656=A760)*(NHL!G$3:G$1656=B760)*NHL!AC$3:AC$1656)</f>
        <v>74</v>
      </c>
      <c r="H760" s="22" t="e">
        <f t="shared" si="23"/>
        <v>#VALUE!</v>
      </c>
      <c r="K760" s="8"/>
    </row>
    <row r="761" spans="1:11" x14ac:dyDescent="0.2">
      <c r="A761" s="8" t="s">
        <v>404</v>
      </c>
      <c r="B761" s="10" t="s">
        <v>84</v>
      </c>
      <c r="C761" s="21">
        <f>SUMPRODUCT((NHL!C$3:C$1656=A761)*(NHL!G$3:G$1656=B761)*NHL!I$3:I$1656)</f>
        <v>84</v>
      </c>
      <c r="D761" s="21">
        <f>SUMPRODUCT((NHL!C$3:C$1656=A761)*(NHL!G$3:G$1656=B761)*NHL!N$3:N$1656)</f>
        <v>106</v>
      </c>
      <c r="E761" s="22">
        <f t="shared" si="22"/>
        <v>0.63095238095238093</v>
      </c>
      <c r="F761" s="21" t="e">
        <f>SUMPRODUCT((NHL!C$3:C$1656=A761)*(NHL!G$3:G$1656=B761)*NHL!X$3:X$1656)</f>
        <v>#VALUE!</v>
      </c>
      <c r="G761" s="21">
        <f>SUMPRODUCT((NHL!C$3:C$1656=A761)*(NHL!G$3:G$1656=B761)*NHL!AC$3:AC$1656)</f>
        <v>87</v>
      </c>
      <c r="H761" s="22" t="e">
        <f t="shared" si="23"/>
        <v>#VALUE!</v>
      </c>
      <c r="K761" s="8"/>
    </row>
    <row r="762" spans="1:11" x14ac:dyDescent="0.2">
      <c r="A762" s="8" t="s">
        <v>404</v>
      </c>
      <c r="B762" s="10" t="s">
        <v>87</v>
      </c>
      <c r="C762" s="21">
        <f>SUMPRODUCT((NHL!C$3:C$1656=A762)*(NHL!G$3:G$1656=B762)*NHL!I$3:I$1656)</f>
        <v>84</v>
      </c>
      <c r="D762" s="21">
        <f>SUMPRODUCT((NHL!C$3:C$1656=A762)*(NHL!G$3:G$1656=B762)*NHL!N$3:N$1656)</f>
        <v>103</v>
      </c>
      <c r="E762" s="22">
        <f t="shared" si="22"/>
        <v>0.61309523809523814</v>
      </c>
      <c r="F762" s="21" t="e">
        <f>SUMPRODUCT((NHL!C$3:C$1656=A762)*(NHL!G$3:G$1656=B762)*NHL!X$3:X$1656)</f>
        <v>#VALUE!</v>
      </c>
      <c r="G762" s="21">
        <f>SUMPRODUCT((NHL!C$3:C$1656=A762)*(NHL!G$3:G$1656=B762)*NHL!AC$3:AC$1656)</f>
        <v>98</v>
      </c>
      <c r="H762" s="22" t="e">
        <f t="shared" si="23"/>
        <v>#VALUE!</v>
      </c>
      <c r="K762" s="8"/>
    </row>
    <row r="763" spans="1:11" x14ac:dyDescent="0.2">
      <c r="A763" s="8" t="s">
        <v>404</v>
      </c>
      <c r="B763" s="10" t="s">
        <v>303</v>
      </c>
      <c r="C763" s="21">
        <f>SUMPRODUCT((NHL!C$3:C$1656=A763)*(NHL!G$3:G$1656=B763)*NHL!I$3:I$1656)</f>
        <v>84</v>
      </c>
      <c r="D763" s="21">
        <f>SUMPRODUCT((NHL!C$3:C$1656=A763)*(NHL!G$3:G$1656=B763)*NHL!N$3:N$1656)</f>
        <v>60</v>
      </c>
      <c r="E763" s="22">
        <f t="shared" si="22"/>
        <v>0.35714285714285715</v>
      </c>
      <c r="F763" s="21" t="e">
        <f>SUMPRODUCT((NHL!C$3:C$1656=A763)*(NHL!G$3:G$1656=B763)*NHL!X$3:X$1656)</f>
        <v>#VALUE!</v>
      </c>
      <c r="G763" s="21">
        <f>SUMPRODUCT((NHL!C$3:C$1656=A763)*(NHL!G$3:G$1656=B763)*NHL!AC$3:AC$1656)</f>
        <v>82</v>
      </c>
      <c r="H763" s="22" t="e">
        <f t="shared" si="23"/>
        <v>#VALUE!</v>
      </c>
      <c r="K763" s="8"/>
    </row>
    <row r="764" spans="1:11" x14ac:dyDescent="0.2">
      <c r="A764" s="8" t="s">
        <v>404</v>
      </c>
      <c r="B764" s="10" t="s">
        <v>306</v>
      </c>
      <c r="C764" s="21">
        <f>SUMPRODUCT((NHL!C$3:C$1656=A764)*(NHL!G$3:G$1656=B764)*NHL!I$3:I$1656)</f>
        <v>84</v>
      </c>
      <c r="D764" s="21">
        <f>SUMPRODUCT((NHL!C$3:C$1656=A764)*(NHL!G$3:G$1656=B764)*NHL!N$3:N$1656)</f>
        <v>58</v>
      </c>
      <c r="E764" s="22">
        <f t="shared" si="22"/>
        <v>0.34523809523809523</v>
      </c>
      <c r="F764" s="21" t="e">
        <f>SUMPRODUCT((NHL!C$3:C$1656=A764)*(NHL!G$3:G$1656=B764)*NHL!X$3:X$1656)</f>
        <v>#VALUE!</v>
      </c>
      <c r="G764" s="21">
        <f>SUMPRODUCT((NHL!C$3:C$1656=A764)*(NHL!G$3:G$1656=B764)*NHL!AC$3:AC$1656)</f>
        <v>65</v>
      </c>
      <c r="H764" s="22" t="e">
        <f t="shared" si="23"/>
        <v>#VALUE!</v>
      </c>
      <c r="K764" s="8"/>
    </row>
    <row r="765" spans="1:11" x14ac:dyDescent="0.2">
      <c r="A765" s="8" t="s">
        <v>404</v>
      </c>
      <c r="B765" s="10" t="s">
        <v>199</v>
      </c>
      <c r="C765" s="21">
        <f>SUMPRODUCT((NHL!C$3:C$1656=A765)*(NHL!G$3:G$1656=B765)*NHL!I$3:I$1656)</f>
        <v>84</v>
      </c>
      <c r="D765" s="21">
        <f>SUMPRODUCT((NHL!C$3:C$1656=A765)*(NHL!G$3:G$1656=B765)*NHL!N$3:N$1656)</f>
        <v>88</v>
      </c>
      <c r="E765" s="22">
        <f t="shared" si="22"/>
        <v>0.52380952380952384</v>
      </c>
      <c r="F765" s="21" t="e">
        <f>SUMPRODUCT((NHL!C$3:C$1656=A765)*(NHL!G$3:G$1656=B765)*NHL!X$3:X$1656)</f>
        <v>#VALUE!</v>
      </c>
      <c r="G765" s="21">
        <f>SUMPRODUCT((NHL!C$3:C$1656=A765)*(NHL!G$3:G$1656=B765)*NHL!AC$3:AC$1656)</f>
        <v>84</v>
      </c>
      <c r="H765" s="22" t="e">
        <f t="shared" si="23"/>
        <v>#VALUE!</v>
      </c>
      <c r="K765" s="8"/>
    </row>
    <row r="766" spans="1:11" x14ac:dyDescent="0.2">
      <c r="A766" s="8" t="s">
        <v>404</v>
      </c>
      <c r="B766" s="10" t="s">
        <v>202</v>
      </c>
      <c r="C766" s="21">
        <f>SUMPRODUCT((NHL!C$3:C$1656=A766)*(NHL!G$3:G$1656=B766)*NHL!I$3:I$1656)</f>
        <v>84</v>
      </c>
      <c r="D766" s="21">
        <f>SUMPRODUCT((NHL!C$3:C$1656=A766)*(NHL!G$3:G$1656=B766)*NHL!N$3:N$1656)</f>
        <v>82</v>
      </c>
      <c r="E766" s="22">
        <f t="shared" si="22"/>
        <v>0.48809523809523808</v>
      </c>
      <c r="F766" s="21" t="e">
        <f>SUMPRODUCT((NHL!C$3:C$1656=A766)*(NHL!G$3:G$1656=B766)*NHL!X$3:X$1656)</f>
        <v>#VALUE!</v>
      </c>
      <c r="G766" s="21">
        <f>SUMPRODUCT((NHL!C$3:C$1656=A766)*(NHL!G$3:G$1656=B766)*NHL!AC$3:AC$1656)</f>
        <v>70</v>
      </c>
      <c r="H766" s="22" t="e">
        <f t="shared" si="23"/>
        <v>#VALUE!</v>
      </c>
      <c r="K766" s="8"/>
    </row>
    <row r="767" spans="1:11" x14ac:dyDescent="0.2">
      <c r="A767" s="8" t="s">
        <v>404</v>
      </c>
      <c r="B767" s="10" t="s">
        <v>29</v>
      </c>
      <c r="C767" s="21">
        <f>SUMPRODUCT((NHL!C$3:C$1656=A767)*(NHL!G$3:G$1656=B767)*NHL!I$3:I$1656)</f>
        <v>84</v>
      </c>
      <c r="D767" s="21">
        <f>SUMPRODUCT((NHL!C$3:C$1656=A767)*(NHL!G$3:G$1656=B767)*NHL!N$3:N$1656)</f>
        <v>102</v>
      </c>
      <c r="E767" s="22">
        <f t="shared" si="22"/>
        <v>0.6071428571428571</v>
      </c>
      <c r="F767" s="21" t="e">
        <f>SUMPRODUCT((NHL!C$3:C$1656=A767)*(NHL!G$3:G$1656=B767)*NHL!X$3:X$1656)</f>
        <v>#VALUE!</v>
      </c>
      <c r="G767" s="21">
        <f>SUMPRODUCT((NHL!C$3:C$1656=A767)*(NHL!G$3:G$1656=B767)*NHL!AC$3:AC$1656)</f>
        <v>93</v>
      </c>
      <c r="H767" s="22" t="e">
        <f t="shared" si="23"/>
        <v>#VALUE!</v>
      </c>
      <c r="K767" s="8"/>
    </row>
    <row r="768" spans="1:11" x14ac:dyDescent="0.2">
      <c r="A768" s="8" t="s">
        <v>404</v>
      </c>
      <c r="B768" s="10" t="s">
        <v>264</v>
      </c>
      <c r="C768" s="21">
        <f>SUMPRODUCT((NHL!C$3:C$1656=A768)*(NHL!G$3:G$1656=B768)*NHL!I$3:I$1656)</f>
        <v>84</v>
      </c>
      <c r="D768" s="21">
        <f>SUMPRODUCT((NHL!C$3:C$1656=A768)*(NHL!G$3:G$1656=B768)*NHL!N$3:N$1656)</f>
        <v>87</v>
      </c>
      <c r="E768" s="22">
        <f t="shared" si="22"/>
        <v>0.5178571428571429</v>
      </c>
      <c r="F768" s="21" t="e">
        <f>SUMPRODUCT((NHL!C$3:C$1656=A768)*(NHL!G$3:G$1656=B768)*NHL!X$3:X$1656)</f>
        <v>#VALUE!</v>
      </c>
      <c r="G768" s="21">
        <f>SUMPRODUCT((NHL!C$3:C$1656=A768)*(NHL!G$3:G$1656=B768)*NHL!AC$3:AC$1656)</f>
        <v>87</v>
      </c>
      <c r="H768" s="22" t="e">
        <f t="shared" si="23"/>
        <v>#VALUE!</v>
      </c>
      <c r="K768" s="8"/>
    </row>
    <row r="769" spans="1:11" x14ac:dyDescent="0.2">
      <c r="A769" s="8" t="s">
        <v>404</v>
      </c>
      <c r="B769" s="10" t="s">
        <v>247</v>
      </c>
      <c r="C769" s="21">
        <f>SUMPRODUCT((NHL!C$3:C$1656=A769)*(NHL!G$3:G$1656=B769)*NHL!I$3:I$1656)</f>
        <v>84</v>
      </c>
      <c r="D769" s="21">
        <f>SUMPRODUCT((NHL!C$3:C$1656=A769)*(NHL!G$3:G$1656=B769)*NHL!N$3:N$1656)</f>
        <v>87</v>
      </c>
      <c r="E769" s="22">
        <f t="shared" si="22"/>
        <v>0.5178571428571429</v>
      </c>
      <c r="F769" s="21" t="e">
        <f>SUMPRODUCT((NHL!C$3:C$1656=A769)*(NHL!G$3:G$1656=B769)*NHL!X$3:X$1656)</f>
        <v>#VALUE!</v>
      </c>
      <c r="G769" s="21">
        <f>SUMPRODUCT((NHL!C$3:C$1656=A769)*(NHL!G$3:G$1656=B769)*NHL!AC$3:AC$1656)</f>
        <v>79</v>
      </c>
      <c r="H769" s="22" t="e">
        <f t="shared" si="23"/>
        <v>#VALUE!</v>
      </c>
      <c r="K769" s="8"/>
    </row>
    <row r="770" spans="1:11" x14ac:dyDescent="0.2">
      <c r="A770" s="8" t="s">
        <v>404</v>
      </c>
      <c r="B770" s="10" t="s">
        <v>92</v>
      </c>
      <c r="C770" s="21">
        <f>SUMPRODUCT((NHL!C$3:C$1656=A770)*(NHL!G$3:G$1656=B770)*NHL!I$3:I$1656)</f>
        <v>84</v>
      </c>
      <c r="D770" s="21">
        <f>SUMPRODUCT((NHL!C$3:C$1656=A770)*(NHL!G$3:G$1656=B770)*NHL!N$3:N$1656)</f>
        <v>79</v>
      </c>
      <c r="E770" s="22">
        <f t="shared" ref="E770:E833" si="24">D770/C770/2</f>
        <v>0.47023809523809523</v>
      </c>
      <c r="F770" s="21" t="e">
        <f>SUMPRODUCT((NHL!C$3:C$1656=A770)*(NHL!G$3:G$1656=B770)*NHL!X$3:X$1656)</f>
        <v>#VALUE!</v>
      </c>
      <c r="G770" s="21">
        <f>SUMPRODUCT((NHL!C$3:C$1656=A770)*(NHL!G$3:G$1656=B770)*NHL!AC$3:AC$1656)</f>
        <v>210</v>
      </c>
      <c r="H770" s="22" t="e">
        <f t="shared" ref="H770:H833" si="25">G770/F770/2</f>
        <v>#VALUE!</v>
      </c>
      <c r="K770" s="8"/>
    </row>
    <row r="771" spans="1:11" x14ac:dyDescent="0.2">
      <c r="A771" s="8" t="s">
        <v>404</v>
      </c>
      <c r="B771" s="10" t="s">
        <v>207</v>
      </c>
      <c r="C771" s="21">
        <f>SUMPRODUCT((NHL!C$3:C$1656=A771)*(NHL!G$3:G$1656=B771)*NHL!I$3:I$1656)</f>
        <v>84</v>
      </c>
      <c r="D771" s="21">
        <f>SUMPRODUCT((NHL!C$3:C$1656=A771)*(NHL!G$3:G$1656=B771)*NHL!N$3:N$1656)</f>
        <v>83</v>
      </c>
      <c r="E771" s="22">
        <f t="shared" si="24"/>
        <v>0.49404761904761907</v>
      </c>
      <c r="F771" s="21" t="e">
        <f>SUMPRODUCT((NHL!C$3:C$1656=A771)*(NHL!G$3:G$1656=B771)*NHL!X$3:X$1656)</f>
        <v>#VALUE!</v>
      </c>
      <c r="G771" s="21">
        <f>SUMPRODUCT((NHL!C$3:C$1656=A771)*(NHL!G$3:G$1656=B771)*NHL!AC$3:AC$1656)</f>
        <v>75</v>
      </c>
      <c r="H771" s="22" t="e">
        <f t="shared" si="25"/>
        <v>#VALUE!</v>
      </c>
      <c r="K771" s="8"/>
    </row>
    <row r="772" spans="1:11" x14ac:dyDescent="0.2">
      <c r="A772" s="8" t="s">
        <v>404</v>
      </c>
      <c r="B772" s="10" t="s">
        <v>208</v>
      </c>
      <c r="C772" s="21">
        <f>SUMPRODUCT((NHL!C$3:C$1656=A772)*(NHL!G$3:G$1656=B772)*NHL!I$3:I$1656)</f>
        <v>84</v>
      </c>
      <c r="D772" s="21">
        <f>SUMPRODUCT((NHL!C$3:C$1656=A772)*(NHL!G$3:G$1656=B772)*NHL!N$3:N$1656)</f>
        <v>119</v>
      </c>
      <c r="E772" s="22">
        <f t="shared" si="24"/>
        <v>0.70833333333333337</v>
      </c>
      <c r="F772" s="21" t="e">
        <f>SUMPRODUCT((NHL!C$3:C$1656=A772)*(NHL!G$3:G$1656=B772)*NHL!X$3:X$1656)</f>
        <v>#VALUE!</v>
      </c>
      <c r="G772" s="21">
        <f>SUMPRODUCT((NHL!C$3:C$1656=A772)*(NHL!G$3:G$1656=B772)*NHL!AC$3:AC$1656)</f>
        <v>87</v>
      </c>
      <c r="H772" s="22" t="e">
        <f t="shared" si="25"/>
        <v>#VALUE!</v>
      </c>
      <c r="K772" s="8"/>
    </row>
    <row r="773" spans="1:11" x14ac:dyDescent="0.2">
      <c r="A773" s="8" t="s">
        <v>404</v>
      </c>
      <c r="B773" s="10" t="s">
        <v>309</v>
      </c>
      <c r="C773" s="21">
        <f>SUMPRODUCT((NHL!C$3:C$1656=A773)*(NHL!G$3:G$1656=B773)*NHL!I$3:I$1656)</f>
        <v>84</v>
      </c>
      <c r="D773" s="21">
        <f>SUMPRODUCT((NHL!C$3:C$1656=A773)*(NHL!G$3:G$1656=B773)*NHL!N$3:N$1656)</f>
        <v>104</v>
      </c>
      <c r="E773" s="22">
        <f t="shared" si="24"/>
        <v>0.61904761904761907</v>
      </c>
      <c r="F773" s="21" t="e">
        <f>SUMPRODUCT((NHL!C$3:C$1656=A773)*(NHL!G$3:G$1656=B773)*NHL!X$3:X$1656)</f>
        <v>#VALUE!</v>
      </c>
      <c r="G773" s="21">
        <f>SUMPRODUCT((NHL!C$3:C$1656=A773)*(NHL!G$3:G$1656=B773)*NHL!AC$3:AC$1656)</f>
        <v>52</v>
      </c>
      <c r="H773" s="22" t="e">
        <f t="shared" si="25"/>
        <v>#VALUE!</v>
      </c>
      <c r="K773" s="8"/>
    </row>
    <row r="774" spans="1:11" x14ac:dyDescent="0.2">
      <c r="A774" s="8" t="s">
        <v>404</v>
      </c>
      <c r="B774" s="10" t="s">
        <v>402</v>
      </c>
      <c r="C774" s="21">
        <f>SUMPRODUCT((NHL!C$3:C$1656=A774)*(NHL!G$3:G$1656=B774)*NHL!I$3:I$1656)</f>
        <v>84</v>
      </c>
      <c r="D774" s="21">
        <f>SUMPRODUCT((NHL!C$3:C$1656=A774)*(NHL!G$3:G$1656=B774)*NHL!N$3:N$1656)</f>
        <v>24</v>
      </c>
      <c r="E774" s="22">
        <f t="shared" si="24"/>
        <v>0.14285714285714285</v>
      </c>
      <c r="F774" s="21" t="e">
        <f>SUMPRODUCT((NHL!C$3:C$1656=A774)*(NHL!G$3:G$1656=B774)*NHL!X$3:X$1656)</f>
        <v>#VALUE!</v>
      </c>
      <c r="G774" s="21">
        <f>SUMPRODUCT((NHL!C$3:C$1656=A774)*(NHL!G$3:G$1656=B774)*NHL!AC$3:AC$1656)</f>
        <v>39</v>
      </c>
      <c r="H774" s="22" t="e">
        <f t="shared" si="25"/>
        <v>#VALUE!</v>
      </c>
      <c r="K774" s="8"/>
    </row>
    <row r="775" spans="1:11" x14ac:dyDescent="0.2">
      <c r="A775" s="8" t="s">
        <v>404</v>
      </c>
      <c r="B775" s="10" t="s">
        <v>209</v>
      </c>
      <c r="C775" s="21">
        <f>SUMPRODUCT((NHL!C$3:C$1656=A775)*(NHL!G$3:G$1656=B775)*NHL!I$3:I$1656)</f>
        <v>84</v>
      </c>
      <c r="D775" s="21">
        <f>SUMPRODUCT((NHL!C$3:C$1656=A775)*(NHL!G$3:G$1656=B775)*NHL!N$3:N$1656)</f>
        <v>85</v>
      </c>
      <c r="E775" s="22">
        <f t="shared" si="24"/>
        <v>0.50595238095238093</v>
      </c>
      <c r="F775" s="21" t="e">
        <f>SUMPRODUCT((NHL!C$3:C$1656=A775)*(NHL!G$3:G$1656=B775)*NHL!X$3:X$1656)</f>
        <v>#VALUE!</v>
      </c>
      <c r="G775" s="21">
        <f>SUMPRODUCT((NHL!C$3:C$1656=A775)*(NHL!G$3:G$1656=B775)*NHL!AC$3:AC$1656)</f>
        <v>166</v>
      </c>
      <c r="H775" s="22" t="e">
        <f t="shared" si="25"/>
        <v>#VALUE!</v>
      </c>
      <c r="K775" s="8"/>
    </row>
    <row r="776" spans="1:11" x14ac:dyDescent="0.2">
      <c r="A776" s="8" t="s">
        <v>404</v>
      </c>
      <c r="B776" s="10" t="s">
        <v>41</v>
      </c>
      <c r="C776" s="21">
        <f>SUMPRODUCT((NHL!C$3:C$1656=A776)*(NHL!G$3:G$1656=B776)*NHL!I$3:I$1656)</f>
        <v>84</v>
      </c>
      <c r="D776" s="21">
        <f>SUMPRODUCT((NHL!C$3:C$1656=A776)*(NHL!G$3:G$1656=B776)*NHL!N$3:N$1656)</f>
        <v>99</v>
      </c>
      <c r="E776" s="22">
        <f t="shared" si="24"/>
        <v>0.5892857142857143</v>
      </c>
      <c r="F776" s="21" t="e">
        <f>SUMPRODUCT((NHL!C$3:C$1656=A776)*(NHL!G$3:G$1656=B776)*NHL!X$3:X$1656)</f>
        <v>#VALUE!</v>
      </c>
      <c r="G776" s="21">
        <f>SUMPRODUCT((NHL!C$3:C$1656=A776)*(NHL!G$3:G$1656=B776)*NHL!AC$3:AC$1656)</f>
        <v>67</v>
      </c>
      <c r="H776" s="22" t="e">
        <f t="shared" si="25"/>
        <v>#VALUE!</v>
      </c>
      <c r="K776" s="8"/>
    </row>
    <row r="777" spans="1:11" x14ac:dyDescent="0.2">
      <c r="A777" s="8" t="s">
        <v>404</v>
      </c>
      <c r="B777" s="10" t="s">
        <v>233</v>
      </c>
      <c r="C777" s="21">
        <f>SUMPRODUCT((NHL!C$3:C$1656=A777)*(NHL!G$3:G$1656=B777)*NHL!I$3:I$1656)</f>
        <v>84</v>
      </c>
      <c r="D777" s="21">
        <f>SUMPRODUCT((NHL!C$3:C$1656=A777)*(NHL!G$3:G$1656=B777)*NHL!N$3:N$1656)</f>
        <v>101</v>
      </c>
      <c r="E777" s="22">
        <f t="shared" si="24"/>
        <v>0.60119047619047616</v>
      </c>
      <c r="F777" s="21" t="e">
        <f>SUMPRODUCT((NHL!C$3:C$1656=A777)*(NHL!G$3:G$1656=B777)*NHL!X$3:X$1656)</f>
        <v>#VALUE!</v>
      </c>
      <c r="G777" s="21">
        <f>SUMPRODUCT((NHL!C$3:C$1656=A777)*(NHL!G$3:G$1656=B777)*NHL!AC$3:AC$1656)</f>
        <v>96</v>
      </c>
      <c r="H777" s="22" t="e">
        <f t="shared" si="25"/>
        <v>#VALUE!</v>
      </c>
      <c r="K777" s="8"/>
    </row>
    <row r="778" spans="1:11" x14ac:dyDescent="0.2">
      <c r="A778" s="8" t="s">
        <v>404</v>
      </c>
      <c r="B778" s="10" t="s">
        <v>314</v>
      </c>
      <c r="C778" s="21">
        <f>SUMPRODUCT((NHL!C$3:C$1656=A778)*(NHL!G$3:G$1656=B778)*NHL!I$3:I$1656)</f>
        <v>84</v>
      </c>
      <c r="D778" s="21">
        <f>SUMPRODUCT((NHL!C$3:C$1656=A778)*(NHL!G$3:G$1656=B778)*NHL!N$3:N$1656)</f>
        <v>87</v>
      </c>
      <c r="E778" s="22">
        <f t="shared" si="24"/>
        <v>0.5178571428571429</v>
      </c>
      <c r="F778" s="21" t="e">
        <f>SUMPRODUCT((NHL!C$3:C$1656=A778)*(NHL!G$3:G$1656=B778)*NHL!X$3:X$1656)</f>
        <v>#VALUE!</v>
      </c>
      <c r="G778" s="21">
        <f>SUMPRODUCT((NHL!C$3:C$1656=A778)*(NHL!G$3:G$1656=B778)*NHL!AC$3:AC$1656)</f>
        <v>81</v>
      </c>
      <c r="H778" s="22" t="e">
        <f t="shared" si="25"/>
        <v>#VALUE!</v>
      </c>
      <c r="K778" s="8"/>
    </row>
    <row r="779" spans="1:11" x14ac:dyDescent="0.2">
      <c r="A779" s="8" t="s">
        <v>404</v>
      </c>
      <c r="B779" s="10" t="s">
        <v>267</v>
      </c>
      <c r="C779" s="21">
        <f>SUMPRODUCT((NHL!C$3:C$1656=A779)*(NHL!G$3:G$1656=B779)*NHL!I$3:I$1656)</f>
        <v>84</v>
      </c>
      <c r="D779" s="21">
        <f>SUMPRODUCT((NHL!C$3:C$1656=A779)*(NHL!G$3:G$1656=B779)*NHL!N$3:N$1656)</f>
        <v>93</v>
      </c>
      <c r="E779" s="22">
        <f t="shared" si="24"/>
        <v>0.5535714285714286</v>
      </c>
      <c r="F779" s="21" t="e">
        <f>SUMPRODUCT((NHL!C$3:C$1656=A779)*(NHL!G$3:G$1656=B779)*NHL!X$3:X$1656)</f>
        <v>#VALUE!</v>
      </c>
      <c r="G779" s="21">
        <f>SUMPRODUCT((NHL!C$3:C$1656=A779)*(NHL!G$3:G$1656=B779)*NHL!AC$3:AC$1656)</f>
        <v>98</v>
      </c>
      <c r="H779" s="22" t="e">
        <f t="shared" si="25"/>
        <v>#VALUE!</v>
      </c>
      <c r="K779" s="8"/>
    </row>
    <row r="780" spans="1:11" x14ac:dyDescent="0.2">
      <c r="A780" s="8" t="s">
        <v>412</v>
      </c>
      <c r="B780" s="10" t="s">
        <v>68</v>
      </c>
      <c r="C780" s="21">
        <f>SUMPRODUCT((NHL!C$3:C$1656=A780)*(NHL!G$3:G$1656=B780)*NHL!I$3:I$1656)</f>
        <v>84</v>
      </c>
      <c r="D780" s="21">
        <f>SUMPRODUCT((NHL!C$3:C$1656=A780)*(NHL!G$3:G$1656=B780)*NHL!N$3:N$1656)</f>
        <v>97</v>
      </c>
      <c r="E780" s="22">
        <f t="shared" si="24"/>
        <v>0.57738095238095233</v>
      </c>
      <c r="F780" s="21" t="e">
        <f>SUMPRODUCT((NHL!C$3:C$1656=A780)*(NHL!G$3:G$1656=B780)*NHL!X$3:X$1656)</f>
        <v>#VALUE!</v>
      </c>
      <c r="G780" s="21">
        <f>SUMPRODUCT((NHL!C$3:C$1656=A780)*(NHL!G$3:G$1656=B780)*NHL!AC$3:AC$1656)</f>
        <v>109</v>
      </c>
      <c r="H780" s="22" t="e">
        <f t="shared" si="25"/>
        <v>#VALUE!</v>
      </c>
      <c r="K780" s="8"/>
    </row>
    <row r="781" spans="1:11" x14ac:dyDescent="0.2">
      <c r="A781" s="8" t="s">
        <v>412</v>
      </c>
      <c r="B781" s="10" t="s">
        <v>225</v>
      </c>
      <c r="C781" s="21">
        <f>SUMPRODUCT((NHL!C$3:C$1656=A781)*(NHL!G$3:G$1656=B781)*NHL!I$3:I$1656)</f>
        <v>84</v>
      </c>
      <c r="D781" s="21">
        <f>SUMPRODUCT((NHL!C$3:C$1656=A781)*(NHL!G$3:G$1656=B781)*NHL!N$3:N$1656)</f>
        <v>95</v>
      </c>
      <c r="E781" s="22">
        <f t="shared" si="24"/>
        <v>0.56547619047619047</v>
      </c>
      <c r="F781" s="21" t="e">
        <f>SUMPRODUCT((NHL!C$3:C$1656=A781)*(NHL!G$3:G$1656=B781)*NHL!X$3:X$1656)</f>
        <v>#VALUE!</v>
      </c>
      <c r="G781" s="21">
        <f>SUMPRODUCT((NHL!C$3:C$1656=A781)*(NHL!G$3:G$1656=B781)*NHL!AC$3:AC$1656)</f>
        <v>86</v>
      </c>
      <c r="H781" s="22" t="e">
        <f t="shared" si="25"/>
        <v>#VALUE!</v>
      </c>
      <c r="K781" s="8"/>
    </row>
    <row r="782" spans="1:11" x14ac:dyDescent="0.2">
      <c r="A782" s="8" t="s">
        <v>412</v>
      </c>
      <c r="B782" s="10" t="s">
        <v>240</v>
      </c>
      <c r="C782" s="21">
        <f>SUMPRODUCT((NHL!C$3:C$1656=A782)*(NHL!G$3:G$1656=B782)*NHL!I$3:I$1656)</f>
        <v>84</v>
      </c>
      <c r="D782" s="21">
        <f>SUMPRODUCT((NHL!C$3:C$1656=A782)*(NHL!G$3:G$1656=B782)*NHL!N$3:N$1656)</f>
        <v>97</v>
      </c>
      <c r="E782" s="22">
        <f t="shared" si="24"/>
        <v>0.57738095238095233</v>
      </c>
      <c r="F782" s="21" t="e">
        <f>SUMPRODUCT((NHL!C$3:C$1656=A782)*(NHL!G$3:G$1656=B782)*NHL!X$3:X$1656)</f>
        <v>#VALUE!</v>
      </c>
      <c r="G782" s="21">
        <f>SUMPRODUCT((NHL!C$3:C$1656=A782)*(NHL!G$3:G$1656=B782)*NHL!AC$3:AC$1656)</f>
        <v>97</v>
      </c>
      <c r="H782" s="22" t="e">
        <f t="shared" si="25"/>
        <v>#VALUE!</v>
      </c>
      <c r="K782" s="8"/>
    </row>
    <row r="783" spans="1:11" x14ac:dyDescent="0.2">
      <c r="A783" s="8" t="s">
        <v>412</v>
      </c>
      <c r="B783" s="10" t="s">
        <v>84</v>
      </c>
      <c r="C783" s="21">
        <f>SUMPRODUCT((NHL!C$3:C$1656=A783)*(NHL!G$3:G$1656=B783)*NHL!I$3:I$1656)</f>
        <v>84</v>
      </c>
      <c r="D783" s="21">
        <f>SUMPRODUCT((NHL!C$3:C$1656=A783)*(NHL!G$3:G$1656=B783)*NHL!N$3:N$1656)</f>
        <v>87</v>
      </c>
      <c r="E783" s="22">
        <f t="shared" si="24"/>
        <v>0.5178571428571429</v>
      </c>
      <c r="F783" s="21" t="e">
        <f>SUMPRODUCT((NHL!C$3:C$1656=A783)*(NHL!G$3:G$1656=B783)*NHL!X$3:X$1656)</f>
        <v>#VALUE!</v>
      </c>
      <c r="G783" s="21">
        <f>SUMPRODUCT((NHL!C$3:C$1656=A783)*(NHL!G$3:G$1656=B783)*NHL!AC$3:AC$1656)</f>
        <v>106</v>
      </c>
      <c r="H783" s="22" t="e">
        <f t="shared" si="25"/>
        <v>#VALUE!</v>
      </c>
      <c r="K783" s="8"/>
    </row>
    <row r="784" spans="1:11" x14ac:dyDescent="0.2">
      <c r="A784" s="8" t="s">
        <v>412</v>
      </c>
      <c r="B784" s="10" t="s">
        <v>201</v>
      </c>
      <c r="C784" s="21">
        <f>SUMPRODUCT((NHL!C$3:C$1656=A784)*(NHL!G$3:G$1656=B784)*NHL!I$3:I$1656)</f>
        <v>84</v>
      </c>
      <c r="D784" s="21">
        <f>SUMPRODUCT((NHL!C$3:C$1656=A784)*(NHL!G$3:G$1656=B784)*NHL!N$3:N$1656)</f>
        <v>97</v>
      </c>
      <c r="E784" s="22">
        <f t="shared" si="24"/>
        <v>0.57738095238095233</v>
      </c>
      <c r="F784" s="21" t="e">
        <f>SUMPRODUCT((NHL!C$3:C$1656=A784)*(NHL!G$3:G$1656=B784)*NHL!X$3:X$1656)</f>
        <v>#VALUE!</v>
      </c>
      <c r="G784" s="21">
        <f>SUMPRODUCT((NHL!C$3:C$1656=A784)*(NHL!G$3:G$1656=B784)*NHL!AC$3:AC$1656)</f>
        <v>82</v>
      </c>
      <c r="H784" s="22" t="e">
        <f t="shared" si="25"/>
        <v>#VALUE!</v>
      </c>
      <c r="K784" s="8"/>
    </row>
    <row r="785" spans="1:11" x14ac:dyDescent="0.2">
      <c r="A785" s="8" t="s">
        <v>412</v>
      </c>
      <c r="B785" s="10" t="s">
        <v>87</v>
      </c>
      <c r="C785" s="21">
        <f>SUMPRODUCT((NHL!C$3:C$1656=A785)*(NHL!G$3:G$1656=B785)*NHL!I$3:I$1656)</f>
        <v>84</v>
      </c>
      <c r="D785" s="21">
        <f>SUMPRODUCT((NHL!C$3:C$1656=A785)*(NHL!G$3:G$1656=B785)*NHL!N$3:N$1656)</f>
        <v>100</v>
      </c>
      <c r="E785" s="22">
        <f t="shared" si="24"/>
        <v>0.59523809523809523</v>
      </c>
      <c r="F785" s="21" t="e">
        <f>SUMPRODUCT((NHL!C$3:C$1656=A785)*(NHL!G$3:G$1656=B785)*NHL!X$3:X$1656)</f>
        <v>#VALUE!</v>
      </c>
      <c r="G785" s="21">
        <f>SUMPRODUCT((NHL!C$3:C$1656=A785)*(NHL!G$3:G$1656=B785)*NHL!AC$3:AC$1656)</f>
        <v>103</v>
      </c>
      <c r="H785" s="22" t="e">
        <f t="shared" si="25"/>
        <v>#VALUE!</v>
      </c>
      <c r="K785" s="8"/>
    </row>
    <row r="786" spans="1:11" x14ac:dyDescent="0.2">
      <c r="A786" s="8" t="s">
        <v>412</v>
      </c>
      <c r="B786" s="10" t="s">
        <v>303</v>
      </c>
      <c r="C786" s="21">
        <f>SUMPRODUCT((NHL!C$3:C$1656=A786)*(NHL!G$3:G$1656=B786)*NHL!I$3:I$1656)</f>
        <v>84</v>
      </c>
      <c r="D786" s="21">
        <f>SUMPRODUCT((NHL!C$3:C$1656=A786)*(NHL!G$3:G$1656=B786)*NHL!N$3:N$1656)</f>
        <v>64</v>
      </c>
      <c r="E786" s="22">
        <f t="shared" si="24"/>
        <v>0.38095238095238093</v>
      </c>
      <c r="F786" s="21" t="e">
        <f>SUMPRODUCT((NHL!C$3:C$1656=A786)*(NHL!G$3:G$1656=B786)*NHL!X$3:X$1656)</f>
        <v>#VALUE!</v>
      </c>
      <c r="G786" s="21">
        <f>SUMPRODUCT((NHL!C$3:C$1656=A786)*(NHL!G$3:G$1656=B786)*NHL!AC$3:AC$1656)</f>
        <v>120</v>
      </c>
      <c r="H786" s="22" t="e">
        <f t="shared" si="25"/>
        <v>#VALUE!</v>
      </c>
      <c r="K786" s="8"/>
    </row>
    <row r="787" spans="1:11" x14ac:dyDescent="0.2">
      <c r="A787" s="8" t="s">
        <v>412</v>
      </c>
      <c r="B787" s="10" t="s">
        <v>306</v>
      </c>
      <c r="C787" s="21">
        <f>SUMPRODUCT((NHL!C$3:C$1656=A787)*(NHL!G$3:G$1656=B787)*NHL!I$3:I$1656)</f>
        <v>84</v>
      </c>
      <c r="D787" s="21">
        <f>SUMPRODUCT((NHL!C$3:C$1656=A787)*(NHL!G$3:G$1656=B787)*NHL!N$3:N$1656)</f>
        <v>63</v>
      </c>
      <c r="E787" s="22">
        <f t="shared" si="24"/>
        <v>0.375</v>
      </c>
      <c r="F787" s="21" t="e">
        <f>SUMPRODUCT((NHL!C$3:C$1656=A787)*(NHL!G$3:G$1656=B787)*NHL!X$3:X$1656)</f>
        <v>#VALUE!</v>
      </c>
      <c r="G787" s="21">
        <f>SUMPRODUCT((NHL!C$3:C$1656=A787)*(NHL!G$3:G$1656=B787)*NHL!AC$3:AC$1656)</f>
        <v>116</v>
      </c>
      <c r="H787" s="22" t="e">
        <f t="shared" si="25"/>
        <v>#VALUE!</v>
      </c>
      <c r="K787" s="8"/>
    </row>
    <row r="788" spans="1:11" x14ac:dyDescent="0.2">
      <c r="A788" s="8" t="s">
        <v>412</v>
      </c>
      <c r="B788" s="10" t="s">
        <v>199</v>
      </c>
      <c r="C788" s="21">
        <f>SUMPRODUCT((NHL!C$3:C$1656=A788)*(NHL!G$3:G$1656=B788)*NHL!I$3:I$1656)</f>
        <v>84</v>
      </c>
      <c r="D788" s="21">
        <f>SUMPRODUCT((NHL!C$3:C$1656=A788)*(NHL!G$3:G$1656=B788)*NHL!N$3:N$1656)</f>
        <v>66</v>
      </c>
      <c r="E788" s="22">
        <f t="shared" si="24"/>
        <v>0.39285714285714285</v>
      </c>
      <c r="F788" s="21" t="e">
        <f>SUMPRODUCT((NHL!C$3:C$1656=A788)*(NHL!G$3:G$1656=B788)*NHL!X$3:X$1656)</f>
        <v>#VALUE!</v>
      </c>
      <c r="G788" s="21">
        <f>SUMPRODUCT((NHL!C$3:C$1656=A788)*(NHL!G$3:G$1656=B788)*NHL!AC$3:AC$1656)</f>
        <v>88</v>
      </c>
      <c r="H788" s="22" t="e">
        <f t="shared" si="25"/>
        <v>#VALUE!</v>
      </c>
      <c r="K788" s="8"/>
    </row>
    <row r="789" spans="1:11" x14ac:dyDescent="0.2">
      <c r="A789" s="8" t="s">
        <v>412</v>
      </c>
      <c r="B789" s="10" t="s">
        <v>29</v>
      </c>
      <c r="C789" s="21">
        <f>SUMPRODUCT((NHL!C$3:C$1656=A789)*(NHL!G$3:G$1656=B789)*NHL!I$3:I$1656)</f>
        <v>84</v>
      </c>
      <c r="D789" s="21">
        <f>SUMPRODUCT((NHL!C$3:C$1656=A789)*(NHL!G$3:G$1656=B789)*NHL!N$3:N$1656)</f>
        <v>96</v>
      </c>
      <c r="E789" s="22">
        <f t="shared" si="24"/>
        <v>0.5714285714285714</v>
      </c>
      <c r="F789" s="21" t="e">
        <f>SUMPRODUCT((NHL!C$3:C$1656=A789)*(NHL!G$3:G$1656=B789)*NHL!X$3:X$1656)</f>
        <v>#VALUE!</v>
      </c>
      <c r="G789" s="21">
        <f>SUMPRODUCT((NHL!C$3:C$1656=A789)*(NHL!G$3:G$1656=B789)*NHL!AC$3:AC$1656)</f>
        <v>102</v>
      </c>
      <c r="H789" s="22" t="e">
        <f t="shared" si="25"/>
        <v>#VALUE!</v>
      </c>
      <c r="K789" s="8"/>
    </row>
    <row r="790" spans="1:11" x14ac:dyDescent="0.2">
      <c r="A790" s="8" t="s">
        <v>412</v>
      </c>
      <c r="B790" s="10" t="s">
        <v>264</v>
      </c>
      <c r="C790" s="21">
        <f>SUMPRODUCT((NHL!C$3:C$1656=A790)*(NHL!G$3:G$1656=B790)*NHL!I$3:I$1656)</f>
        <v>84</v>
      </c>
      <c r="D790" s="21">
        <f>SUMPRODUCT((NHL!C$3:C$1656=A790)*(NHL!G$3:G$1656=B790)*NHL!N$3:N$1656)</f>
        <v>106</v>
      </c>
      <c r="E790" s="22">
        <f t="shared" si="24"/>
        <v>0.63095238095238093</v>
      </c>
      <c r="F790" s="21" t="e">
        <f>SUMPRODUCT((NHL!C$3:C$1656=A790)*(NHL!G$3:G$1656=B790)*NHL!X$3:X$1656)</f>
        <v>#VALUE!</v>
      </c>
      <c r="G790" s="21">
        <f>SUMPRODUCT((NHL!C$3:C$1656=A790)*(NHL!G$3:G$1656=B790)*NHL!AC$3:AC$1656)</f>
        <v>87</v>
      </c>
      <c r="H790" s="22" t="e">
        <f t="shared" si="25"/>
        <v>#VALUE!</v>
      </c>
      <c r="K790" s="8"/>
    </row>
    <row r="791" spans="1:11" x14ac:dyDescent="0.2">
      <c r="A791" s="8" t="s">
        <v>412</v>
      </c>
      <c r="B791" s="10" t="s">
        <v>247</v>
      </c>
      <c r="C791" s="21">
        <f>SUMPRODUCT((NHL!C$3:C$1656=A791)*(NHL!G$3:G$1656=B791)*NHL!I$3:I$1656)</f>
        <v>84</v>
      </c>
      <c r="D791" s="21">
        <f>SUMPRODUCT((NHL!C$3:C$1656=A791)*(NHL!G$3:G$1656=B791)*NHL!N$3:N$1656)</f>
        <v>84</v>
      </c>
      <c r="E791" s="22">
        <f t="shared" si="24"/>
        <v>0.5</v>
      </c>
      <c r="F791" s="21" t="e">
        <f>SUMPRODUCT((NHL!C$3:C$1656=A791)*(NHL!G$3:G$1656=B791)*NHL!X$3:X$1656)</f>
        <v>#VALUE!</v>
      </c>
      <c r="G791" s="21">
        <f>SUMPRODUCT((NHL!C$3:C$1656=A791)*(NHL!G$3:G$1656=B791)*NHL!AC$3:AC$1656)</f>
        <v>87</v>
      </c>
      <c r="H791" s="22" t="e">
        <f t="shared" si="25"/>
        <v>#VALUE!</v>
      </c>
      <c r="K791" s="8"/>
    </row>
    <row r="792" spans="1:11" x14ac:dyDescent="0.2">
      <c r="A792" s="8" t="s">
        <v>412</v>
      </c>
      <c r="B792" s="10" t="s">
        <v>92</v>
      </c>
      <c r="C792" s="21">
        <f>SUMPRODUCT((NHL!C$3:C$1656=A792)*(NHL!G$3:G$1656=B792)*NHL!I$3:I$1656)</f>
        <v>84</v>
      </c>
      <c r="D792" s="21">
        <f>SUMPRODUCT((NHL!C$3:C$1656=A792)*(NHL!G$3:G$1656=B792)*NHL!N$3:N$1656)</f>
        <v>112</v>
      </c>
      <c r="E792" s="22">
        <f t="shared" si="24"/>
        <v>0.66666666666666663</v>
      </c>
      <c r="F792" s="21" t="e">
        <f>SUMPRODUCT((NHL!C$3:C$1656=A792)*(NHL!G$3:G$1656=B792)*NHL!X$3:X$1656)</f>
        <v>#VALUE!</v>
      </c>
      <c r="G792" s="21">
        <f>SUMPRODUCT((NHL!C$3:C$1656=A792)*(NHL!G$3:G$1656=B792)*NHL!AC$3:AC$1656)</f>
        <v>79</v>
      </c>
      <c r="H792" s="22" t="e">
        <f t="shared" si="25"/>
        <v>#VALUE!</v>
      </c>
      <c r="K792" s="8"/>
    </row>
    <row r="793" spans="1:11" x14ac:dyDescent="0.2">
      <c r="A793" s="8" t="s">
        <v>412</v>
      </c>
      <c r="B793" s="10" t="s">
        <v>409</v>
      </c>
      <c r="C793" s="21">
        <f>SUMPRODUCT((NHL!C$3:C$1656=A793)*(NHL!G$3:G$1656=B793)*NHL!I$3:I$1656)</f>
        <v>84</v>
      </c>
      <c r="D793" s="21">
        <f>SUMPRODUCT((NHL!C$3:C$1656=A793)*(NHL!G$3:G$1656=B793)*NHL!N$3:N$1656)</f>
        <v>37</v>
      </c>
      <c r="E793" s="22">
        <f t="shared" si="24"/>
        <v>0.22023809523809523</v>
      </c>
      <c r="F793" s="21" t="e">
        <f>SUMPRODUCT((NHL!C$3:C$1656=A793)*(NHL!G$3:G$1656=B793)*NHL!X$3:X$1656)</f>
        <v>#VALUE!</v>
      </c>
      <c r="G793" s="21">
        <f>SUMPRODUCT((NHL!C$3:C$1656=A793)*(NHL!G$3:G$1656=B793)*NHL!AC$3:AC$1656)</f>
        <v>24</v>
      </c>
      <c r="H793" s="22" t="e">
        <f t="shared" si="25"/>
        <v>#VALUE!</v>
      </c>
      <c r="K793" s="8"/>
    </row>
    <row r="794" spans="1:11" x14ac:dyDescent="0.2">
      <c r="A794" s="8" t="s">
        <v>412</v>
      </c>
      <c r="B794" s="10" t="s">
        <v>207</v>
      </c>
      <c r="C794" s="21">
        <f>SUMPRODUCT((NHL!C$3:C$1656=A794)*(NHL!G$3:G$1656=B794)*NHL!I$3:I$1656)</f>
        <v>84</v>
      </c>
      <c r="D794" s="21">
        <f>SUMPRODUCT((NHL!C$3:C$1656=A794)*(NHL!G$3:G$1656=B794)*NHL!N$3:N$1656)</f>
        <v>80</v>
      </c>
      <c r="E794" s="22">
        <f t="shared" si="24"/>
        <v>0.47619047619047616</v>
      </c>
      <c r="F794" s="21" t="e">
        <f>SUMPRODUCT((NHL!C$3:C$1656=A794)*(NHL!G$3:G$1656=B794)*NHL!X$3:X$1656)</f>
        <v>#VALUE!</v>
      </c>
      <c r="G794" s="21">
        <f>SUMPRODUCT((NHL!C$3:C$1656=A794)*(NHL!G$3:G$1656=B794)*NHL!AC$3:AC$1656)</f>
        <v>83</v>
      </c>
      <c r="H794" s="22" t="e">
        <f t="shared" si="25"/>
        <v>#VALUE!</v>
      </c>
      <c r="K794" s="8"/>
    </row>
    <row r="795" spans="1:11" x14ac:dyDescent="0.2">
      <c r="A795" s="8" t="s">
        <v>412</v>
      </c>
      <c r="B795" s="10" t="s">
        <v>208</v>
      </c>
      <c r="C795" s="21">
        <f>SUMPRODUCT((NHL!C$3:C$1656=A795)*(NHL!G$3:G$1656=B795)*NHL!I$3:I$1656)</f>
        <v>84</v>
      </c>
      <c r="D795" s="21">
        <f>SUMPRODUCT((NHL!C$3:C$1656=A795)*(NHL!G$3:G$1656=B795)*NHL!N$3:N$1656)</f>
        <v>101</v>
      </c>
      <c r="E795" s="22">
        <f t="shared" si="24"/>
        <v>0.60119047619047616</v>
      </c>
      <c r="F795" s="21" t="e">
        <f>SUMPRODUCT((NHL!C$3:C$1656=A795)*(NHL!G$3:G$1656=B795)*NHL!X$3:X$1656)</f>
        <v>#VALUE!</v>
      </c>
      <c r="G795" s="21">
        <f>SUMPRODUCT((NHL!C$3:C$1656=A795)*(NHL!G$3:G$1656=B795)*NHL!AC$3:AC$1656)</f>
        <v>119</v>
      </c>
      <c r="H795" s="22" t="e">
        <f t="shared" si="25"/>
        <v>#VALUE!</v>
      </c>
      <c r="K795" s="8"/>
    </row>
    <row r="796" spans="1:11" x14ac:dyDescent="0.2">
      <c r="A796" s="8" t="s">
        <v>412</v>
      </c>
      <c r="B796" s="10" t="s">
        <v>309</v>
      </c>
      <c r="C796" s="21">
        <f>SUMPRODUCT((NHL!C$3:C$1656=A796)*(NHL!G$3:G$1656=B796)*NHL!I$3:I$1656)</f>
        <v>84</v>
      </c>
      <c r="D796" s="21">
        <f>SUMPRODUCT((NHL!C$3:C$1656=A796)*(NHL!G$3:G$1656=B796)*NHL!N$3:N$1656)</f>
        <v>76</v>
      </c>
      <c r="E796" s="22">
        <f t="shared" si="24"/>
        <v>0.45238095238095238</v>
      </c>
      <c r="F796" s="21" t="e">
        <f>SUMPRODUCT((NHL!C$3:C$1656=A796)*(NHL!G$3:G$1656=B796)*NHL!X$3:X$1656)</f>
        <v>#VALUE!</v>
      </c>
      <c r="G796" s="21">
        <f>SUMPRODUCT((NHL!C$3:C$1656=A796)*(NHL!G$3:G$1656=B796)*NHL!AC$3:AC$1656)</f>
        <v>104</v>
      </c>
      <c r="H796" s="22" t="e">
        <f t="shared" si="25"/>
        <v>#VALUE!</v>
      </c>
      <c r="K796" s="8"/>
    </row>
    <row r="797" spans="1:11" x14ac:dyDescent="0.2">
      <c r="A797" s="8" t="s">
        <v>412</v>
      </c>
      <c r="B797" s="10" t="s">
        <v>402</v>
      </c>
      <c r="C797" s="21">
        <f>SUMPRODUCT((NHL!C$3:C$1656=A797)*(NHL!G$3:G$1656=B797)*NHL!I$3:I$1656)</f>
        <v>84</v>
      </c>
      <c r="D797" s="21">
        <f>SUMPRODUCT((NHL!C$3:C$1656=A797)*(NHL!G$3:G$1656=B797)*NHL!N$3:N$1656)</f>
        <v>82</v>
      </c>
      <c r="E797" s="22">
        <f t="shared" si="24"/>
        <v>0.48809523809523808</v>
      </c>
      <c r="F797" s="21" t="e">
        <f>SUMPRODUCT((NHL!C$3:C$1656=A797)*(NHL!G$3:G$1656=B797)*NHL!X$3:X$1656)</f>
        <v>#VALUE!</v>
      </c>
      <c r="G797" s="21">
        <f>SUMPRODUCT((NHL!C$3:C$1656=A797)*(NHL!G$3:G$1656=B797)*NHL!AC$3:AC$1656)</f>
        <v>24</v>
      </c>
      <c r="H797" s="22" t="e">
        <f t="shared" si="25"/>
        <v>#VALUE!</v>
      </c>
      <c r="K797" s="8"/>
    </row>
    <row r="798" spans="1:11" x14ac:dyDescent="0.2">
      <c r="A798" s="8" t="s">
        <v>412</v>
      </c>
      <c r="B798" s="10" t="s">
        <v>209</v>
      </c>
      <c r="C798" s="21">
        <f>SUMPRODUCT((NHL!C$3:C$1656=A798)*(NHL!G$3:G$1656=B798)*NHL!I$3:I$1656)</f>
        <v>84</v>
      </c>
      <c r="D798" s="21">
        <f>SUMPRODUCT((NHL!C$3:C$1656=A798)*(NHL!G$3:G$1656=B798)*NHL!N$3:N$1656)</f>
        <v>91</v>
      </c>
      <c r="E798" s="22">
        <f t="shared" si="24"/>
        <v>0.54166666666666663</v>
      </c>
      <c r="F798" s="21" t="e">
        <f>SUMPRODUCT((NHL!C$3:C$1656=A798)*(NHL!G$3:G$1656=B798)*NHL!X$3:X$1656)</f>
        <v>#VALUE!</v>
      </c>
      <c r="G798" s="21">
        <f>SUMPRODUCT((NHL!C$3:C$1656=A798)*(NHL!G$3:G$1656=B798)*NHL!AC$3:AC$1656)</f>
        <v>85</v>
      </c>
      <c r="H798" s="22" t="e">
        <f t="shared" si="25"/>
        <v>#VALUE!</v>
      </c>
      <c r="K798" s="8"/>
    </row>
    <row r="799" spans="1:11" x14ac:dyDescent="0.2">
      <c r="A799" s="8" t="s">
        <v>412</v>
      </c>
      <c r="B799" s="10" t="s">
        <v>411</v>
      </c>
      <c r="C799" s="21">
        <f>SUMPRODUCT((NHL!C$3:C$1656=A799)*(NHL!G$3:G$1656=B799)*NHL!I$3:I$1656)</f>
        <v>84</v>
      </c>
      <c r="D799" s="21">
        <f>SUMPRODUCT((NHL!C$3:C$1656=A799)*(NHL!G$3:G$1656=B799)*NHL!N$3:N$1656)</f>
        <v>71</v>
      </c>
      <c r="E799" s="22">
        <f t="shared" si="24"/>
        <v>0.42261904761904762</v>
      </c>
      <c r="F799" s="21" t="e">
        <f>SUMPRODUCT((NHL!C$3:C$1656=A799)*(NHL!G$3:G$1656=B799)*NHL!X$3:X$1656)</f>
        <v>#VALUE!</v>
      </c>
      <c r="G799" s="21">
        <f>SUMPRODUCT((NHL!C$3:C$1656=A799)*(NHL!G$3:G$1656=B799)*NHL!AC$3:AC$1656)</f>
        <v>53</v>
      </c>
      <c r="H799" s="22" t="e">
        <f t="shared" si="25"/>
        <v>#VALUE!</v>
      </c>
      <c r="K799" s="8"/>
    </row>
    <row r="800" spans="1:11" x14ac:dyDescent="0.2">
      <c r="A800" s="8" t="s">
        <v>412</v>
      </c>
      <c r="B800" s="10" t="s">
        <v>41</v>
      </c>
      <c r="C800" s="21">
        <f>SUMPRODUCT((NHL!C$3:C$1656=A800)*(NHL!G$3:G$1656=B800)*NHL!I$3:I$1656)</f>
        <v>84</v>
      </c>
      <c r="D800" s="21">
        <f>SUMPRODUCT((NHL!C$3:C$1656=A800)*(NHL!G$3:G$1656=B800)*NHL!N$3:N$1656)</f>
        <v>98</v>
      </c>
      <c r="E800" s="22">
        <f t="shared" si="24"/>
        <v>0.58333333333333337</v>
      </c>
      <c r="F800" s="21" t="e">
        <f>SUMPRODUCT((NHL!C$3:C$1656=A800)*(NHL!G$3:G$1656=B800)*NHL!X$3:X$1656)</f>
        <v>#VALUE!</v>
      </c>
      <c r="G800" s="21">
        <f>SUMPRODUCT((NHL!C$3:C$1656=A800)*(NHL!G$3:G$1656=B800)*NHL!AC$3:AC$1656)</f>
        <v>99</v>
      </c>
      <c r="H800" s="22" t="e">
        <f t="shared" si="25"/>
        <v>#VALUE!</v>
      </c>
      <c r="K800" s="8"/>
    </row>
    <row r="801" spans="1:11" x14ac:dyDescent="0.2">
      <c r="A801" s="8" t="s">
        <v>412</v>
      </c>
      <c r="B801" s="10" t="s">
        <v>233</v>
      </c>
      <c r="C801" s="21">
        <f>SUMPRODUCT((NHL!C$3:C$1656=A801)*(NHL!G$3:G$1656=B801)*NHL!I$3:I$1656)</f>
        <v>84</v>
      </c>
      <c r="D801" s="21">
        <f>SUMPRODUCT((NHL!C$3:C$1656=A801)*(NHL!G$3:G$1656=B801)*NHL!N$3:N$1656)</f>
        <v>85</v>
      </c>
      <c r="E801" s="22">
        <f t="shared" si="24"/>
        <v>0.50595238095238093</v>
      </c>
      <c r="F801" s="21" t="e">
        <f>SUMPRODUCT((NHL!C$3:C$1656=A801)*(NHL!G$3:G$1656=B801)*NHL!X$3:X$1656)</f>
        <v>#VALUE!</v>
      </c>
      <c r="G801" s="21">
        <f>SUMPRODUCT((NHL!C$3:C$1656=A801)*(NHL!G$3:G$1656=B801)*NHL!AC$3:AC$1656)</f>
        <v>101</v>
      </c>
      <c r="H801" s="22" t="e">
        <f t="shared" si="25"/>
        <v>#VALUE!</v>
      </c>
      <c r="K801" s="8"/>
    </row>
    <row r="802" spans="1:11" x14ac:dyDescent="0.2">
      <c r="A802" s="8" t="s">
        <v>412</v>
      </c>
      <c r="B802" s="10" t="s">
        <v>314</v>
      </c>
      <c r="C802" s="21">
        <f>SUMPRODUCT((NHL!C$3:C$1656=A802)*(NHL!G$3:G$1656=B802)*NHL!I$3:I$1656)</f>
        <v>84</v>
      </c>
      <c r="D802" s="21">
        <f>SUMPRODUCT((NHL!C$3:C$1656=A802)*(NHL!G$3:G$1656=B802)*NHL!N$3:N$1656)</f>
        <v>57</v>
      </c>
      <c r="E802" s="22">
        <f t="shared" si="24"/>
        <v>0.3392857142857143</v>
      </c>
      <c r="F802" s="21" t="e">
        <f>SUMPRODUCT((NHL!C$3:C$1656=A802)*(NHL!G$3:G$1656=B802)*NHL!X$3:X$1656)</f>
        <v>#VALUE!</v>
      </c>
      <c r="G802" s="21">
        <f>SUMPRODUCT((NHL!C$3:C$1656=A802)*(NHL!G$3:G$1656=B802)*NHL!AC$3:AC$1656)</f>
        <v>87</v>
      </c>
      <c r="H802" s="22" t="e">
        <f t="shared" si="25"/>
        <v>#VALUE!</v>
      </c>
      <c r="K802" s="8"/>
    </row>
    <row r="803" spans="1:11" x14ac:dyDescent="0.2">
      <c r="A803" s="8" t="s">
        <v>412</v>
      </c>
      <c r="B803" s="10" t="s">
        <v>267</v>
      </c>
      <c r="C803" s="21">
        <f>SUMPRODUCT((NHL!C$3:C$1656=A803)*(NHL!G$3:G$1656=B803)*NHL!I$3:I$1656)</f>
        <v>84</v>
      </c>
      <c r="D803" s="21">
        <f>SUMPRODUCT((NHL!C$3:C$1656=A803)*(NHL!G$3:G$1656=B803)*NHL!N$3:N$1656)</f>
        <v>88</v>
      </c>
      <c r="E803" s="22">
        <f t="shared" si="24"/>
        <v>0.52380952380952384</v>
      </c>
      <c r="F803" s="21" t="e">
        <f>SUMPRODUCT((NHL!C$3:C$1656=A803)*(NHL!G$3:G$1656=B803)*NHL!X$3:X$1656)</f>
        <v>#VALUE!</v>
      </c>
      <c r="G803" s="21">
        <f>SUMPRODUCT((NHL!C$3:C$1656=A803)*(NHL!G$3:G$1656=B803)*NHL!AC$3:AC$1656)</f>
        <v>186</v>
      </c>
      <c r="H803" s="22" t="e">
        <f t="shared" si="25"/>
        <v>#VALUE!</v>
      </c>
      <c r="K803" s="8"/>
    </row>
    <row r="804" spans="1:11" x14ac:dyDescent="0.2">
      <c r="A804" s="8" t="s">
        <v>420</v>
      </c>
      <c r="B804" s="10" t="s">
        <v>68</v>
      </c>
      <c r="C804" s="21">
        <f>SUMPRODUCT((NHL!C$3:C$1656=A804)*(NHL!G$3:G$1656=B804)*NHL!I$3:I$1656)</f>
        <v>48</v>
      </c>
      <c r="D804" s="21">
        <f>SUMPRODUCT((NHL!C$3:C$1656=A804)*(NHL!G$3:G$1656=B804)*NHL!N$3:N$1656)</f>
        <v>57</v>
      </c>
      <c r="E804" s="22">
        <f t="shared" si="24"/>
        <v>0.59375</v>
      </c>
      <c r="F804" s="21" t="e">
        <f>SUMPRODUCT((NHL!C$3:C$1656=A804)*(NHL!G$3:G$1656=B804)*NHL!X$3:X$1656)</f>
        <v>#VALUE!</v>
      </c>
      <c r="G804" s="21">
        <f>SUMPRODUCT((NHL!C$3:C$1656=A804)*(NHL!G$3:G$1656=B804)*NHL!AC$3:AC$1656)</f>
        <v>97</v>
      </c>
      <c r="H804" s="22" t="e">
        <f t="shared" si="25"/>
        <v>#VALUE!</v>
      </c>
      <c r="K804" s="8"/>
    </row>
    <row r="805" spans="1:11" x14ac:dyDescent="0.2">
      <c r="A805" s="8" t="s">
        <v>420</v>
      </c>
      <c r="B805" s="10" t="s">
        <v>225</v>
      </c>
      <c r="C805" s="21">
        <f>SUMPRODUCT((NHL!C$3:C$1656=A805)*(NHL!G$3:G$1656=B805)*NHL!I$3:I$1656)</f>
        <v>48</v>
      </c>
      <c r="D805" s="21">
        <f>SUMPRODUCT((NHL!C$3:C$1656=A805)*(NHL!G$3:G$1656=B805)*NHL!N$3:N$1656)</f>
        <v>51</v>
      </c>
      <c r="E805" s="22">
        <f t="shared" si="24"/>
        <v>0.53125</v>
      </c>
      <c r="F805" s="21" t="e">
        <f>SUMPRODUCT((NHL!C$3:C$1656=A805)*(NHL!G$3:G$1656=B805)*NHL!X$3:X$1656)</f>
        <v>#VALUE!</v>
      </c>
      <c r="G805" s="21">
        <f>SUMPRODUCT((NHL!C$3:C$1656=A805)*(NHL!G$3:G$1656=B805)*NHL!AC$3:AC$1656)</f>
        <v>95</v>
      </c>
      <c r="H805" s="22" t="e">
        <f t="shared" si="25"/>
        <v>#VALUE!</v>
      </c>
      <c r="K805" s="8"/>
    </row>
    <row r="806" spans="1:11" x14ac:dyDescent="0.2">
      <c r="A806" s="8" t="s">
        <v>420</v>
      </c>
      <c r="B806" s="10" t="s">
        <v>240</v>
      </c>
      <c r="C806" s="21">
        <f>SUMPRODUCT((NHL!C$3:C$1656=A806)*(NHL!G$3:G$1656=B806)*NHL!I$3:I$1656)</f>
        <v>48</v>
      </c>
      <c r="D806" s="21">
        <f>SUMPRODUCT((NHL!C$3:C$1656=A806)*(NHL!G$3:G$1656=B806)*NHL!N$3:N$1656)</f>
        <v>55</v>
      </c>
      <c r="E806" s="22">
        <f t="shared" si="24"/>
        <v>0.57291666666666663</v>
      </c>
      <c r="F806" s="21" t="e">
        <f>SUMPRODUCT((NHL!C$3:C$1656=A806)*(NHL!G$3:G$1656=B806)*NHL!X$3:X$1656)</f>
        <v>#VALUE!</v>
      </c>
      <c r="G806" s="21">
        <f>SUMPRODUCT((NHL!C$3:C$1656=A806)*(NHL!G$3:G$1656=B806)*NHL!AC$3:AC$1656)</f>
        <v>97</v>
      </c>
      <c r="H806" s="22" t="e">
        <f t="shared" si="25"/>
        <v>#VALUE!</v>
      </c>
      <c r="K806" s="8"/>
    </row>
    <row r="807" spans="1:11" x14ac:dyDescent="0.2">
      <c r="A807" s="8" t="s">
        <v>420</v>
      </c>
      <c r="B807" s="10" t="s">
        <v>84</v>
      </c>
      <c r="C807" s="21">
        <f>SUMPRODUCT((NHL!C$3:C$1656=A807)*(NHL!G$3:G$1656=B807)*NHL!I$3:I$1656)</f>
        <v>48</v>
      </c>
      <c r="D807" s="21">
        <f>SUMPRODUCT((NHL!C$3:C$1656=A807)*(NHL!G$3:G$1656=B807)*NHL!N$3:N$1656)</f>
        <v>53</v>
      </c>
      <c r="E807" s="22">
        <f t="shared" si="24"/>
        <v>0.55208333333333337</v>
      </c>
      <c r="F807" s="21" t="e">
        <f>SUMPRODUCT((NHL!C$3:C$1656=A807)*(NHL!G$3:G$1656=B807)*NHL!X$3:X$1656)</f>
        <v>#VALUE!</v>
      </c>
      <c r="G807" s="21">
        <f>SUMPRODUCT((NHL!C$3:C$1656=A807)*(NHL!G$3:G$1656=B807)*NHL!AC$3:AC$1656)</f>
        <v>87</v>
      </c>
      <c r="H807" s="22" t="e">
        <f t="shared" si="25"/>
        <v>#VALUE!</v>
      </c>
      <c r="K807" s="8"/>
    </row>
    <row r="808" spans="1:11" x14ac:dyDescent="0.2">
      <c r="A808" s="8" t="s">
        <v>420</v>
      </c>
      <c r="B808" s="10" t="s">
        <v>201</v>
      </c>
      <c r="C808" s="21">
        <f>SUMPRODUCT((NHL!C$3:C$1656=A808)*(NHL!G$3:G$1656=B808)*NHL!I$3:I$1656)</f>
        <v>48</v>
      </c>
      <c r="D808" s="21">
        <f>SUMPRODUCT((NHL!C$3:C$1656=A808)*(NHL!G$3:G$1656=B808)*NHL!N$3:N$1656)</f>
        <v>42</v>
      </c>
      <c r="E808" s="22">
        <f t="shared" si="24"/>
        <v>0.4375</v>
      </c>
      <c r="F808" s="21" t="e">
        <f>SUMPRODUCT((NHL!C$3:C$1656=A808)*(NHL!G$3:G$1656=B808)*NHL!X$3:X$1656)</f>
        <v>#VALUE!</v>
      </c>
      <c r="G808" s="21">
        <f>SUMPRODUCT((NHL!C$3:C$1656=A808)*(NHL!G$3:G$1656=B808)*NHL!AC$3:AC$1656)</f>
        <v>97</v>
      </c>
      <c r="H808" s="22" t="e">
        <f t="shared" si="25"/>
        <v>#VALUE!</v>
      </c>
      <c r="K808" s="8"/>
    </row>
    <row r="809" spans="1:11" x14ac:dyDescent="0.2">
      <c r="A809" s="8" t="s">
        <v>420</v>
      </c>
      <c r="B809" s="10" t="s">
        <v>87</v>
      </c>
      <c r="C809" s="21">
        <f>SUMPRODUCT((NHL!C$3:C$1656=A809)*(NHL!G$3:G$1656=B809)*NHL!I$3:I$1656)</f>
        <v>48</v>
      </c>
      <c r="D809" s="21">
        <f>SUMPRODUCT((NHL!C$3:C$1656=A809)*(NHL!G$3:G$1656=B809)*NHL!N$3:N$1656)</f>
        <v>70</v>
      </c>
      <c r="E809" s="22">
        <f t="shared" si="24"/>
        <v>0.72916666666666663</v>
      </c>
      <c r="F809" s="21" t="e">
        <f>SUMPRODUCT((NHL!C$3:C$1656=A809)*(NHL!G$3:G$1656=B809)*NHL!X$3:X$1656)</f>
        <v>#VALUE!</v>
      </c>
      <c r="G809" s="21">
        <f>SUMPRODUCT((NHL!C$3:C$1656=A809)*(NHL!G$3:G$1656=B809)*NHL!AC$3:AC$1656)</f>
        <v>100</v>
      </c>
      <c r="H809" s="22" t="e">
        <f t="shared" si="25"/>
        <v>#VALUE!</v>
      </c>
      <c r="K809" s="8"/>
    </row>
    <row r="810" spans="1:11" x14ac:dyDescent="0.2">
      <c r="A810" s="8" t="s">
        <v>420</v>
      </c>
      <c r="B810" s="10" t="s">
        <v>303</v>
      </c>
      <c r="C810" s="21">
        <f>SUMPRODUCT((NHL!C$3:C$1656=A810)*(NHL!G$3:G$1656=B810)*NHL!I$3:I$1656)</f>
        <v>48</v>
      </c>
      <c r="D810" s="21">
        <f>SUMPRODUCT((NHL!C$3:C$1656=A810)*(NHL!G$3:G$1656=B810)*NHL!N$3:N$1656)</f>
        <v>38</v>
      </c>
      <c r="E810" s="22">
        <f t="shared" si="24"/>
        <v>0.39583333333333331</v>
      </c>
      <c r="F810" s="21" t="e">
        <f>SUMPRODUCT((NHL!C$3:C$1656=A810)*(NHL!G$3:G$1656=B810)*NHL!X$3:X$1656)</f>
        <v>#VALUE!</v>
      </c>
      <c r="G810" s="21">
        <f>SUMPRODUCT((NHL!C$3:C$1656=A810)*(NHL!G$3:G$1656=B810)*NHL!AC$3:AC$1656)</f>
        <v>128</v>
      </c>
      <c r="H810" s="22" t="e">
        <f t="shared" si="25"/>
        <v>#VALUE!</v>
      </c>
      <c r="K810" s="8"/>
    </row>
    <row r="811" spans="1:11" x14ac:dyDescent="0.2">
      <c r="A811" s="8" t="s">
        <v>420</v>
      </c>
      <c r="B811" s="10" t="s">
        <v>413</v>
      </c>
      <c r="C811" s="21">
        <f>SUMPRODUCT((NHL!C$3:C$1656=A811)*(NHL!G$3:G$1656=B811)*NHL!I$3:I$1656)</f>
        <v>48</v>
      </c>
      <c r="D811" s="21">
        <f>SUMPRODUCT((NHL!C$3:C$1656=A811)*(NHL!G$3:G$1656=B811)*NHL!N$3:N$1656)</f>
        <v>46</v>
      </c>
      <c r="E811" s="22">
        <f t="shared" si="24"/>
        <v>0.47916666666666669</v>
      </c>
      <c r="F811" s="21" t="e">
        <f>SUMPRODUCT((NHL!C$3:C$1656=A811)*(NHL!G$3:G$1656=B811)*NHL!X$3:X$1656)</f>
        <v>#VALUE!</v>
      </c>
      <c r="G811" s="21">
        <f>SUMPRODUCT((NHL!C$3:C$1656=A811)*(NHL!G$3:G$1656=B811)*NHL!AC$3:AC$1656)</f>
        <v>83</v>
      </c>
      <c r="H811" s="22" t="e">
        <f t="shared" si="25"/>
        <v>#VALUE!</v>
      </c>
      <c r="K811" s="8"/>
    </row>
    <row r="812" spans="1:11" x14ac:dyDescent="0.2">
      <c r="A812" s="8" t="s">
        <v>420</v>
      </c>
      <c r="B812" s="10" t="s">
        <v>306</v>
      </c>
      <c r="C812" s="21">
        <f>SUMPRODUCT((NHL!C$3:C$1656=A812)*(NHL!G$3:G$1656=B812)*NHL!I$3:I$1656)</f>
        <v>48</v>
      </c>
      <c r="D812" s="21">
        <f>SUMPRODUCT((NHL!C$3:C$1656=A812)*(NHL!G$3:G$1656=B812)*NHL!N$3:N$1656)</f>
        <v>43</v>
      </c>
      <c r="E812" s="22">
        <f t="shared" si="24"/>
        <v>0.44791666666666669</v>
      </c>
      <c r="F812" s="21" t="e">
        <f>SUMPRODUCT((NHL!C$3:C$1656=A812)*(NHL!G$3:G$1656=B812)*NHL!X$3:X$1656)</f>
        <v>#VALUE!</v>
      </c>
      <c r="G812" s="21">
        <f>SUMPRODUCT((NHL!C$3:C$1656=A812)*(NHL!G$3:G$1656=B812)*NHL!AC$3:AC$1656)</f>
        <v>63</v>
      </c>
      <c r="H812" s="22" t="e">
        <f t="shared" si="25"/>
        <v>#VALUE!</v>
      </c>
      <c r="K812" s="8"/>
    </row>
    <row r="813" spans="1:11" x14ac:dyDescent="0.2">
      <c r="A813" s="8" t="s">
        <v>420</v>
      </c>
      <c r="B813" s="10" t="s">
        <v>199</v>
      </c>
      <c r="C813" s="21">
        <f>SUMPRODUCT((NHL!C$3:C$1656=A813)*(NHL!G$3:G$1656=B813)*NHL!I$3:I$1656)</f>
        <v>48</v>
      </c>
      <c r="D813" s="21">
        <f>SUMPRODUCT((NHL!C$3:C$1656=A813)*(NHL!G$3:G$1656=B813)*NHL!N$3:N$1656)</f>
        <v>41</v>
      </c>
      <c r="E813" s="22">
        <f t="shared" si="24"/>
        <v>0.42708333333333331</v>
      </c>
      <c r="F813" s="21" t="e">
        <f>SUMPRODUCT((NHL!C$3:C$1656=A813)*(NHL!G$3:G$1656=B813)*NHL!X$3:X$1656)</f>
        <v>#VALUE!</v>
      </c>
      <c r="G813" s="21">
        <f>SUMPRODUCT((NHL!C$3:C$1656=A813)*(NHL!G$3:G$1656=B813)*NHL!AC$3:AC$1656)</f>
        <v>132</v>
      </c>
      <c r="H813" s="22" t="e">
        <f t="shared" si="25"/>
        <v>#VALUE!</v>
      </c>
      <c r="K813" s="8"/>
    </row>
    <row r="814" spans="1:11" x14ac:dyDescent="0.2">
      <c r="A814" s="8" t="s">
        <v>420</v>
      </c>
      <c r="B814" s="10" t="s">
        <v>417</v>
      </c>
      <c r="C814" s="21">
        <f>SUMPRODUCT((NHL!C$3:C$1656=A814)*(NHL!G$3:G$1656=B814)*NHL!I$3:I$1656)</f>
        <v>48</v>
      </c>
      <c r="D814" s="21">
        <f>SUMPRODUCT((NHL!C$3:C$1656=A814)*(NHL!G$3:G$1656=B814)*NHL!N$3:N$1656)</f>
        <v>37</v>
      </c>
      <c r="E814" s="22">
        <f t="shared" si="24"/>
        <v>0.38541666666666669</v>
      </c>
      <c r="F814" s="21" t="e">
        <f>SUMPRODUCT((NHL!C$3:C$1656=A814)*(NHL!G$3:G$1656=B814)*NHL!X$3:X$1656)</f>
        <v>#VALUE!</v>
      </c>
      <c r="G814" s="21">
        <f>SUMPRODUCT((NHL!C$3:C$1656=A814)*(NHL!G$3:G$1656=B814)*NHL!AC$3:AC$1656)</f>
        <v>71</v>
      </c>
      <c r="H814" s="22" t="e">
        <f t="shared" si="25"/>
        <v>#VALUE!</v>
      </c>
      <c r="K814" s="8"/>
    </row>
    <row r="815" spans="1:11" x14ac:dyDescent="0.2">
      <c r="A815" s="8" t="s">
        <v>420</v>
      </c>
      <c r="B815" s="10" t="s">
        <v>29</v>
      </c>
      <c r="C815" s="21">
        <f>SUMPRODUCT((NHL!C$3:C$1656=A815)*(NHL!G$3:G$1656=B815)*NHL!I$3:I$1656)</f>
        <v>48</v>
      </c>
      <c r="D815" s="21">
        <f>SUMPRODUCT((NHL!C$3:C$1656=A815)*(NHL!G$3:G$1656=B815)*NHL!N$3:N$1656)</f>
        <v>43</v>
      </c>
      <c r="E815" s="22">
        <f t="shared" si="24"/>
        <v>0.44791666666666669</v>
      </c>
      <c r="F815" s="21" t="e">
        <f>SUMPRODUCT((NHL!C$3:C$1656=A815)*(NHL!G$3:G$1656=B815)*NHL!X$3:X$1656)</f>
        <v>#VALUE!</v>
      </c>
      <c r="G815" s="21">
        <f>SUMPRODUCT((NHL!C$3:C$1656=A815)*(NHL!G$3:G$1656=B815)*NHL!AC$3:AC$1656)</f>
        <v>96</v>
      </c>
      <c r="H815" s="22" t="e">
        <f t="shared" si="25"/>
        <v>#VALUE!</v>
      </c>
      <c r="K815" s="8"/>
    </row>
    <row r="816" spans="1:11" x14ac:dyDescent="0.2">
      <c r="A816" s="8" t="s">
        <v>420</v>
      </c>
      <c r="B816" s="10" t="s">
        <v>264</v>
      </c>
      <c r="C816" s="21">
        <f>SUMPRODUCT((NHL!C$3:C$1656=A816)*(NHL!G$3:G$1656=B816)*NHL!I$3:I$1656)</f>
        <v>48</v>
      </c>
      <c r="D816" s="21">
        <f>SUMPRODUCT((NHL!C$3:C$1656=A816)*(NHL!G$3:G$1656=B816)*NHL!N$3:N$1656)</f>
        <v>52</v>
      </c>
      <c r="E816" s="22">
        <f t="shared" si="24"/>
        <v>0.54166666666666663</v>
      </c>
      <c r="F816" s="21" t="e">
        <f>SUMPRODUCT((NHL!C$3:C$1656=A816)*(NHL!G$3:G$1656=B816)*NHL!X$3:X$1656)</f>
        <v>#VALUE!</v>
      </c>
      <c r="G816" s="21">
        <f>SUMPRODUCT((NHL!C$3:C$1656=A816)*(NHL!G$3:G$1656=B816)*NHL!AC$3:AC$1656)</f>
        <v>106</v>
      </c>
      <c r="H816" s="22" t="e">
        <f t="shared" si="25"/>
        <v>#VALUE!</v>
      </c>
      <c r="K816" s="8"/>
    </row>
    <row r="817" spans="1:11" x14ac:dyDescent="0.2">
      <c r="A817" s="8" t="s">
        <v>420</v>
      </c>
      <c r="B817" s="10" t="s">
        <v>247</v>
      </c>
      <c r="C817" s="21">
        <f>SUMPRODUCT((NHL!C$3:C$1656=A817)*(NHL!G$3:G$1656=B817)*NHL!I$3:I$1656)</f>
        <v>48</v>
      </c>
      <c r="D817" s="21">
        <f>SUMPRODUCT((NHL!C$3:C$1656=A817)*(NHL!G$3:G$1656=B817)*NHL!N$3:N$1656)</f>
        <v>35</v>
      </c>
      <c r="E817" s="22">
        <f t="shared" si="24"/>
        <v>0.36458333333333331</v>
      </c>
      <c r="F817" s="21" t="e">
        <f>SUMPRODUCT((NHL!C$3:C$1656=A817)*(NHL!G$3:G$1656=B817)*NHL!X$3:X$1656)</f>
        <v>#VALUE!</v>
      </c>
      <c r="G817" s="21">
        <f>SUMPRODUCT((NHL!C$3:C$1656=A817)*(NHL!G$3:G$1656=B817)*NHL!AC$3:AC$1656)</f>
        <v>84</v>
      </c>
      <c r="H817" s="22" t="e">
        <f t="shared" si="25"/>
        <v>#VALUE!</v>
      </c>
      <c r="K817" s="8"/>
    </row>
    <row r="818" spans="1:11" x14ac:dyDescent="0.2">
      <c r="A818" s="8" t="s">
        <v>420</v>
      </c>
      <c r="B818" s="10" t="s">
        <v>92</v>
      </c>
      <c r="C818" s="21">
        <f>SUMPRODUCT((NHL!C$3:C$1656=A818)*(NHL!G$3:G$1656=B818)*NHL!I$3:I$1656)</f>
        <v>48</v>
      </c>
      <c r="D818" s="21">
        <f>SUMPRODUCT((NHL!C$3:C$1656=A818)*(NHL!G$3:G$1656=B818)*NHL!N$3:N$1656)</f>
        <v>47</v>
      </c>
      <c r="E818" s="22">
        <f t="shared" si="24"/>
        <v>0.48958333333333331</v>
      </c>
      <c r="F818" s="21" t="e">
        <f>SUMPRODUCT((NHL!C$3:C$1656=A818)*(NHL!G$3:G$1656=B818)*NHL!X$3:X$1656)</f>
        <v>#VALUE!</v>
      </c>
      <c r="G818" s="21">
        <f>SUMPRODUCT((NHL!C$3:C$1656=A818)*(NHL!G$3:G$1656=B818)*NHL!AC$3:AC$1656)</f>
        <v>112</v>
      </c>
      <c r="H818" s="22" t="e">
        <f t="shared" si="25"/>
        <v>#VALUE!</v>
      </c>
      <c r="K818" s="8"/>
    </row>
    <row r="819" spans="1:11" x14ac:dyDescent="0.2">
      <c r="A819" s="8" t="s">
        <v>420</v>
      </c>
      <c r="B819" s="10" t="s">
        <v>409</v>
      </c>
      <c r="C819" s="21">
        <f>SUMPRODUCT((NHL!C$3:C$1656=A819)*(NHL!G$3:G$1656=B819)*NHL!I$3:I$1656)</f>
        <v>48</v>
      </c>
      <c r="D819" s="21">
        <f>SUMPRODUCT((NHL!C$3:C$1656=A819)*(NHL!G$3:G$1656=B819)*NHL!N$3:N$1656)</f>
        <v>23</v>
      </c>
      <c r="E819" s="22">
        <f t="shared" si="24"/>
        <v>0.23958333333333334</v>
      </c>
      <c r="F819" s="21" t="e">
        <f>SUMPRODUCT((NHL!C$3:C$1656=A819)*(NHL!G$3:G$1656=B819)*NHL!X$3:X$1656)</f>
        <v>#VALUE!</v>
      </c>
      <c r="G819" s="21">
        <f>SUMPRODUCT((NHL!C$3:C$1656=A819)*(NHL!G$3:G$1656=B819)*NHL!AC$3:AC$1656)</f>
        <v>37</v>
      </c>
      <c r="H819" s="22" t="e">
        <f t="shared" si="25"/>
        <v>#VALUE!</v>
      </c>
      <c r="K819" s="8"/>
    </row>
    <row r="820" spans="1:11" x14ac:dyDescent="0.2">
      <c r="A820" s="8" t="s">
        <v>420</v>
      </c>
      <c r="B820" s="10" t="s">
        <v>207</v>
      </c>
      <c r="C820" s="21">
        <f>SUMPRODUCT((NHL!C$3:C$1656=A820)*(NHL!G$3:G$1656=B820)*NHL!I$3:I$1656)</f>
        <v>48</v>
      </c>
      <c r="D820" s="21">
        <f>SUMPRODUCT((NHL!C$3:C$1656=A820)*(NHL!G$3:G$1656=B820)*NHL!N$3:N$1656)</f>
        <v>60</v>
      </c>
      <c r="E820" s="22">
        <f t="shared" si="24"/>
        <v>0.625</v>
      </c>
      <c r="F820" s="21" t="e">
        <f>SUMPRODUCT((NHL!C$3:C$1656=A820)*(NHL!G$3:G$1656=B820)*NHL!X$3:X$1656)</f>
        <v>#VALUE!</v>
      </c>
      <c r="G820" s="21">
        <f>SUMPRODUCT((NHL!C$3:C$1656=A820)*(NHL!G$3:G$1656=B820)*NHL!AC$3:AC$1656)</f>
        <v>80</v>
      </c>
      <c r="H820" s="22" t="e">
        <f t="shared" si="25"/>
        <v>#VALUE!</v>
      </c>
      <c r="K820" s="8"/>
    </row>
    <row r="821" spans="1:11" x14ac:dyDescent="0.2">
      <c r="A821" s="8" t="s">
        <v>420</v>
      </c>
      <c r="B821" s="10" t="s">
        <v>208</v>
      </c>
      <c r="C821" s="21">
        <f>SUMPRODUCT((NHL!C$3:C$1656=A821)*(NHL!G$3:G$1656=B821)*NHL!I$3:I$1656)</f>
        <v>48</v>
      </c>
      <c r="D821" s="21">
        <f>SUMPRODUCT((NHL!C$3:C$1656=A821)*(NHL!G$3:G$1656=B821)*NHL!N$3:N$1656)</f>
        <v>61</v>
      </c>
      <c r="E821" s="22">
        <f t="shared" si="24"/>
        <v>0.63541666666666663</v>
      </c>
      <c r="F821" s="21" t="e">
        <f>SUMPRODUCT((NHL!C$3:C$1656=A821)*(NHL!G$3:G$1656=B821)*NHL!X$3:X$1656)</f>
        <v>#VALUE!</v>
      </c>
      <c r="G821" s="21">
        <f>SUMPRODUCT((NHL!C$3:C$1656=A821)*(NHL!G$3:G$1656=B821)*NHL!AC$3:AC$1656)</f>
        <v>101</v>
      </c>
      <c r="H821" s="22" t="e">
        <f t="shared" si="25"/>
        <v>#VALUE!</v>
      </c>
      <c r="K821" s="8"/>
    </row>
    <row r="822" spans="1:11" x14ac:dyDescent="0.2">
      <c r="A822" s="8" t="s">
        <v>420</v>
      </c>
      <c r="B822" s="10" t="s">
        <v>309</v>
      </c>
      <c r="C822" s="21">
        <f>SUMPRODUCT((NHL!C$3:C$1656=A822)*(NHL!G$3:G$1656=B822)*NHL!I$3:I$1656)</f>
        <v>48</v>
      </c>
      <c r="D822" s="21">
        <f>SUMPRODUCT((NHL!C$3:C$1656=A822)*(NHL!G$3:G$1656=B822)*NHL!N$3:N$1656)</f>
        <v>65</v>
      </c>
      <c r="E822" s="22">
        <f t="shared" si="24"/>
        <v>0.67708333333333337</v>
      </c>
      <c r="F822" s="21" t="e">
        <f>SUMPRODUCT((NHL!C$3:C$1656=A822)*(NHL!G$3:G$1656=B822)*NHL!X$3:X$1656)</f>
        <v>#VALUE!</v>
      </c>
      <c r="G822" s="21">
        <f>SUMPRODUCT((NHL!C$3:C$1656=A822)*(NHL!G$3:G$1656=B822)*NHL!AC$3:AC$1656)</f>
        <v>76</v>
      </c>
      <c r="H822" s="22" t="e">
        <f t="shared" si="25"/>
        <v>#VALUE!</v>
      </c>
      <c r="K822" s="8"/>
    </row>
    <row r="823" spans="1:11" x14ac:dyDescent="0.2">
      <c r="A823" s="8" t="s">
        <v>420</v>
      </c>
      <c r="B823" s="10" t="s">
        <v>402</v>
      </c>
      <c r="C823" s="21">
        <f>SUMPRODUCT((NHL!C$3:C$1656=A823)*(NHL!G$3:G$1656=B823)*NHL!I$3:I$1656)</f>
        <v>48</v>
      </c>
      <c r="D823" s="21">
        <f>SUMPRODUCT((NHL!C$3:C$1656=A823)*(NHL!G$3:G$1656=B823)*NHL!N$3:N$1656)</f>
        <v>42</v>
      </c>
      <c r="E823" s="22">
        <f t="shared" si="24"/>
        <v>0.4375</v>
      </c>
      <c r="F823" s="21" t="e">
        <f>SUMPRODUCT((NHL!C$3:C$1656=A823)*(NHL!G$3:G$1656=B823)*NHL!X$3:X$1656)</f>
        <v>#VALUE!</v>
      </c>
      <c r="G823" s="21">
        <f>SUMPRODUCT((NHL!C$3:C$1656=A823)*(NHL!G$3:G$1656=B823)*NHL!AC$3:AC$1656)</f>
        <v>82</v>
      </c>
      <c r="H823" s="22" t="e">
        <f t="shared" si="25"/>
        <v>#VALUE!</v>
      </c>
      <c r="K823" s="8"/>
    </row>
    <row r="824" spans="1:11" x14ac:dyDescent="0.2">
      <c r="A824" s="8" t="s">
        <v>420</v>
      </c>
      <c r="B824" s="10" t="s">
        <v>209</v>
      </c>
      <c r="C824" s="21">
        <f>SUMPRODUCT((NHL!C$3:C$1656=A824)*(NHL!G$3:G$1656=B824)*NHL!I$3:I$1656)</f>
        <v>48</v>
      </c>
      <c r="D824" s="21">
        <f>SUMPRODUCT((NHL!C$3:C$1656=A824)*(NHL!G$3:G$1656=B824)*NHL!N$3:N$1656)</f>
        <v>61</v>
      </c>
      <c r="E824" s="22">
        <f t="shared" si="24"/>
        <v>0.63541666666666663</v>
      </c>
      <c r="F824" s="21" t="e">
        <f>SUMPRODUCT((NHL!C$3:C$1656=A824)*(NHL!G$3:G$1656=B824)*NHL!X$3:X$1656)</f>
        <v>#VALUE!</v>
      </c>
      <c r="G824" s="21">
        <f>SUMPRODUCT((NHL!C$3:C$1656=A824)*(NHL!G$3:G$1656=B824)*NHL!AC$3:AC$1656)</f>
        <v>91</v>
      </c>
      <c r="H824" s="22" t="e">
        <f t="shared" si="25"/>
        <v>#VALUE!</v>
      </c>
      <c r="K824" s="8"/>
    </row>
    <row r="825" spans="1:11" x14ac:dyDescent="0.2">
      <c r="A825" s="8" t="s">
        <v>420</v>
      </c>
      <c r="B825" s="10" t="s">
        <v>411</v>
      </c>
      <c r="C825" s="21">
        <f>SUMPRODUCT((NHL!C$3:C$1656=A825)*(NHL!G$3:G$1656=B825)*NHL!I$3:I$1656)</f>
        <v>48</v>
      </c>
      <c r="D825" s="21">
        <f>SUMPRODUCT((NHL!C$3:C$1656=A825)*(NHL!G$3:G$1656=B825)*NHL!N$3:N$1656)</f>
        <v>37</v>
      </c>
      <c r="E825" s="22">
        <f t="shared" si="24"/>
        <v>0.38541666666666669</v>
      </c>
      <c r="F825" s="21" t="e">
        <f>SUMPRODUCT((NHL!C$3:C$1656=A825)*(NHL!G$3:G$1656=B825)*NHL!X$3:X$1656)</f>
        <v>#VALUE!</v>
      </c>
      <c r="G825" s="21">
        <f>SUMPRODUCT((NHL!C$3:C$1656=A825)*(NHL!G$3:G$1656=B825)*NHL!AC$3:AC$1656)</f>
        <v>71</v>
      </c>
      <c r="H825" s="22" t="e">
        <f t="shared" si="25"/>
        <v>#VALUE!</v>
      </c>
      <c r="K825" s="8"/>
    </row>
    <row r="826" spans="1:11" x14ac:dyDescent="0.2">
      <c r="A826" s="8" t="s">
        <v>420</v>
      </c>
      <c r="B826" s="10" t="s">
        <v>41</v>
      </c>
      <c r="C826" s="21">
        <f>SUMPRODUCT((NHL!C$3:C$1656=A826)*(NHL!G$3:G$1656=B826)*NHL!I$3:I$1656)</f>
        <v>48</v>
      </c>
      <c r="D826" s="21">
        <f>SUMPRODUCT((NHL!C$3:C$1656=A826)*(NHL!G$3:G$1656=B826)*NHL!N$3:N$1656)</f>
        <v>50</v>
      </c>
      <c r="E826" s="22">
        <f t="shared" si="24"/>
        <v>0.52083333333333337</v>
      </c>
      <c r="F826" s="21" t="e">
        <f>SUMPRODUCT((NHL!C$3:C$1656=A826)*(NHL!G$3:G$1656=B826)*NHL!X$3:X$1656)</f>
        <v>#VALUE!</v>
      </c>
      <c r="G826" s="21">
        <f>SUMPRODUCT((NHL!C$3:C$1656=A826)*(NHL!G$3:G$1656=B826)*NHL!AC$3:AC$1656)</f>
        <v>98</v>
      </c>
      <c r="H826" s="22" t="e">
        <f t="shared" si="25"/>
        <v>#VALUE!</v>
      </c>
      <c r="K826" s="8"/>
    </row>
    <row r="827" spans="1:11" x14ac:dyDescent="0.2">
      <c r="A827" s="8" t="s">
        <v>420</v>
      </c>
      <c r="B827" s="10" t="s">
        <v>233</v>
      </c>
      <c r="C827" s="21">
        <f>SUMPRODUCT((NHL!C$3:C$1656=A827)*(NHL!G$3:G$1656=B827)*NHL!I$3:I$1656)</f>
        <v>48</v>
      </c>
      <c r="D827" s="21">
        <f>SUMPRODUCT((NHL!C$3:C$1656=A827)*(NHL!G$3:G$1656=B827)*NHL!N$3:N$1656)</f>
        <v>48</v>
      </c>
      <c r="E827" s="22">
        <f t="shared" si="24"/>
        <v>0.5</v>
      </c>
      <c r="F827" s="21" t="e">
        <f>SUMPRODUCT((NHL!C$3:C$1656=A827)*(NHL!G$3:G$1656=B827)*NHL!X$3:X$1656)</f>
        <v>#VALUE!</v>
      </c>
      <c r="G827" s="21">
        <f>SUMPRODUCT((NHL!C$3:C$1656=A827)*(NHL!G$3:G$1656=B827)*NHL!AC$3:AC$1656)</f>
        <v>85</v>
      </c>
      <c r="H827" s="22" t="e">
        <f t="shared" si="25"/>
        <v>#VALUE!</v>
      </c>
      <c r="K827" s="8"/>
    </row>
    <row r="828" spans="1:11" x14ac:dyDescent="0.2">
      <c r="A828" s="8" t="s">
        <v>420</v>
      </c>
      <c r="B828" s="10" t="s">
        <v>314</v>
      </c>
      <c r="C828" s="21">
        <f>SUMPRODUCT((NHL!C$3:C$1656=A828)*(NHL!G$3:G$1656=B828)*NHL!I$3:I$1656)</f>
        <v>48</v>
      </c>
      <c r="D828" s="21">
        <f>SUMPRODUCT((NHL!C$3:C$1656=A828)*(NHL!G$3:G$1656=B828)*NHL!N$3:N$1656)</f>
        <v>39</v>
      </c>
      <c r="E828" s="22">
        <f t="shared" si="24"/>
        <v>0.40625</v>
      </c>
      <c r="F828" s="21" t="e">
        <f>SUMPRODUCT((NHL!C$3:C$1656=A828)*(NHL!G$3:G$1656=B828)*NHL!X$3:X$1656)</f>
        <v>#VALUE!</v>
      </c>
      <c r="G828" s="21">
        <f>SUMPRODUCT((NHL!C$3:C$1656=A828)*(NHL!G$3:G$1656=B828)*NHL!AC$3:AC$1656)</f>
        <v>114</v>
      </c>
      <c r="H828" s="22" t="e">
        <f t="shared" si="25"/>
        <v>#VALUE!</v>
      </c>
      <c r="K828" s="8"/>
    </row>
    <row r="829" spans="1:11" x14ac:dyDescent="0.2">
      <c r="A829" s="8" t="s">
        <v>420</v>
      </c>
      <c r="B829" s="10" t="s">
        <v>267</v>
      </c>
      <c r="C829" s="21">
        <f>SUMPRODUCT((NHL!C$3:C$1656=A829)*(NHL!G$3:G$1656=B829)*NHL!I$3:I$1656)</f>
        <v>48</v>
      </c>
      <c r="D829" s="21">
        <f>SUMPRODUCT((NHL!C$3:C$1656=A829)*(NHL!G$3:G$1656=B829)*NHL!N$3:N$1656)</f>
        <v>52</v>
      </c>
      <c r="E829" s="22">
        <f t="shared" si="24"/>
        <v>0.54166666666666663</v>
      </c>
      <c r="F829" s="21" t="e">
        <f>SUMPRODUCT((NHL!C$3:C$1656=A829)*(NHL!G$3:G$1656=B829)*NHL!X$3:X$1656)</f>
        <v>#VALUE!</v>
      </c>
      <c r="G829" s="21">
        <f>SUMPRODUCT((NHL!C$3:C$1656=A829)*(NHL!G$3:G$1656=B829)*NHL!AC$3:AC$1656)</f>
        <v>88</v>
      </c>
      <c r="H829" s="22" t="e">
        <f t="shared" si="25"/>
        <v>#VALUE!</v>
      </c>
      <c r="K829" s="8"/>
    </row>
    <row r="830" spans="1:11" x14ac:dyDescent="0.2">
      <c r="A830" s="8" t="s">
        <v>426</v>
      </c>
      <c r="B830" s="10" t="s">
        <v>68</v>
      </c>
      <c r="C830" s="21">
        <f>SUMPRODUCT((NHL!C$3:C$1656=A830)*(NHL!G$3:G$1656=B830)*NHL!I$3:I$1656)</f>
        <v>82</v>
      </c>
      <c r="D830" s="21">
        <f>SUMPRODUCT((NHL!C$3:C$1656=A830)*(NHL!G$3:G$1656=B830)*NHL!N$3:N$1656)</f>
        <v>91</v>
      </c>
      <c r="E830" s="22">
        <f t="shared" si="24"/>
        <v>0.55487804878048785</v>
      </c>
      <c r="F830" s="21" t="e">
        <f>SUMPRODUCT((NHL!C$3:C$1656=A830)*(NHL!G$3:G$1656=B830)*NHL!X$3:X$1656)</f>
        <v>#VALUE!</v>
      </c>
      <c r="G830" s="21">
        <f>SUMPRODUCT((NHL!C$3:C$1656=A830)*(NHL!G$3:G$1656=B830)*NHL!AC$3:AC$1656)</f>
        <v>57</v>
      </c>
      <c r="H830" s="22" t="e">
        <f t="shared" si="25"/>
        <v>#VALUE!</v>
      </c>
      <c r="K830" s="8"/>
    </row>
    <row r="831" spans="1:11" x14ac:dyDescent="0.2">
      <c r="A831" s="8" t="s">
        <v>426</v>
      </c>
      <c r="B831" s="10" t="s">
        <v>225</v>
      </c>
      <c r="C831" s="21">
        <f>SUMPRODUCT((NHL!C$3:C$1656=A831)*(NHL!G$3:G$1656=B831)*NHL!I$3:I$1656)</f>
        <v>82</v>
      </c>
      <c r="D831" s="21">
        <f>SUMPRODUCT((NHL!C$3:C$1656=A831)*(NHL!G$3:G$1656=B831)*NHL!N$3:N$1656)</f>
        <v>73</v>
      </c>
      <c r="E831" s="22">
        <f t="shared" si="24"/>
        <v>0.4451219512195122</v>
      </c>
      <c r="F831" s="21" t="e">
        <f>SUMPRODUCT((NHL!C$3:C$1656=A831)*(NHL!G$3:G$1656=B831)*NHL!X$3:X$1656)</f>
        <v>#VALUE!</v>
      </c>
      <c r="G831" s="21">
        <f>SUMPRODUCT((NHL!C$3:C$1656=A831)*(NHL!G$3:G$1656=B831)*NHL!AC$3:AC$1656)</f>
        <v>51</v>
      </c>
      <c r="H831" s="22" t="e">
        <f t="shared" si="25"/>
        <v>#VALUE!</v>
      </c>
      <c r="K831" s="8"/>
    </row>
    <row r="832" spans="1:11" x14ac:dyDescent="0.2">
      <c r="A832" s="8" t="s">
        <v>426</v>
      </c>
      <c r="B832" s="10" t="s">
        <v>240</v>
      </c>
      <c r="C832" s="21">
        <f>SUMPRODUCT((NHL!C$3:C$1656=A832)*(NHL!G$3:G$1656=B832)*NHL!I$3:I$1656)</f>
        <v>82</v>
      </c>
      <c r="D832" s="21">
        <f>SUMPRODUCT((NHL!C$3:C$1656=A832)*(NHL!G$3:G$1656=B832)*NHL!N$3:N$1656)</f>
        <v>79</v>
      </c>
      <c r="E832" s="22">
        <f t="shared" si="24"/>
        <v>0.48170731707317072</v>
      </c>
      <c r="F832" s="21" t="e">
        <f>SUMPRODUCT((NHL!C$3:C$1656=A832)*(NHL!G$3:G$1656=B832)*NHL!X$3:X$1656)</f>
        <v>#VALUE!</v>
      </c>
      <c r="G832" s="21">
        <f>SUMPRODUCT((NHL!C$3:C$1656=A832)*(NHL!G$3:G$1656=B832)*NHL!AC$3:AC$1656)</f>
        <v>55</v>
      </c>
      <c r="H832" s="22" t="e">
        <f t="shared" si="25"/>
        <v>#VALUE!</v>
      </c>
      <c r="K832" s="8"/>
    </row>
    <row r="833" spans="1:11" x14ac:dyDescent="0.2">
      <c r="A833" s="8" t="s">
        <v>426</v>
      </c>
      <c r="B833" s="10" t="s">
        <v>84</v>
      </c>
      <c r="C833" s="21">
        <f>SUMPRODUCT((NHL!C$3:C$1656=A833)*(NHL!G$3:G$1656=B833)*NHL!I$3:I$1656)</f>
        <v>82</v>
      </c>
      <c r="D833" s="21">
        <f>SUMPRODUCT((NHL!C$3:C$1656=A833)*(NHL!G$3:G$1656=B833)*NHL!N$3:N$1656)</f>
        <v>94</v>
      </c>
      <c r="E833" s="22">
        <f t="shared" si="24"/>
        <v>0.57317073170731703</v>
      </c>
      <c r="F833" s="21" t="e">
        <f>SUMPRODUCT((NHL!C$3:C$1656=A833)*(NHL!G$3:G$1656=B833)*NHL!X$3:X$1656)</f>
        <v>#VALUE!</v>
      </c>
      <c r="G833" s="21">
        <f>SUMPRODUCT((NHL!C$3:C$1656=A833)*(NHL!G$3:G$1656=B833)*NHL!AC$3:AC$1656)</f>
        <v>53</v>
      </c>
      <c r="H833" s="22" t="e">
        <f t="shared" si="25"/>
        <v>#VALUE!</v>
      </c>
      <c r="K833" s="8"/>
    </row>
    <row r="834" spans="1:11" x14ac:dyDescent="0.2">
      <c r="A834" s="8" t="s">
        <v>426</v>
      </c>
      <c r="B834" s="10" t="s">
        <v>308</v>
      </c>
      <c r="C834" s="21">
        <f>SUMPRODUCT((NHL!C$3:C$1656=A834)*(NHL!G$3:G$1656=B834)*NHL!I$3:I$1656)</f>
        <v>82</v>
      </c>
      <c r="D834" s="21">
        <f>SUMPRODUCT((NHL!C$3:C$1656=A834)*(NHL!G$3:G$1656=B834)*NHL!N$3:N$1656)</f>
        <v>104</v>
      </c>
      <c r="E834" s="22">
        <f t="shared" ref="E834:E897" si="26">D834/C834/2</f>
        <v>0.63414634146341464</v>
      </c>
      <c r="F834" s="21" t="e">
        <f>SUMPRODUCT((NHL!C$3:C$1656=A834)*(NHL!G$3:G$1656=B834)*NHL!X$3:X$1656)</f>
        <v>#VALUE!</v>
      </c>
      <c r="G834" s="21">
        <f>SUMPRODUCT((NHL!C$3:C$1656=A834)*(NHL!G$3:G$1656=B834)*NHL!AC$3:AC$1656)</f>
        <v>76</v>
      </c>
      <c r="H834" s="22" t="e">
        <f t="shared" ref="H834:H897" si="27">G834/F834/2</f>
        <v>#VALUE!</v>
      </c>
      <c r="K834" s="8"/>
    </row>
    <row r="835" spans="1:11" x14ac:dyDescent="0.2">
      <c r="A835" s="8" t="s">
        <v>426</v>
      </c>
      <c r="B835" s="10" t="s">
        <v>201</v>
      </c>
      <c r="C835" s="21">
        <f>SUMPRODUCT((NHL!C$3:C$1656=A835)*(NHL!G$3:G$1656=B835)*NHL!I$3:I$1656)</f>
        <v>82</v>
      </c>
      <c r="D835" s="21">
        <f>SUMPRODUCT((NHL!C$3:C$1656=A835)*(NHL!G$3:G$1656=B835)*NHL!N$3:N$1656)</f>
        <v>66</v>
      </c>
      <c r="E835" s="22">
        <f t="shared" si="26"/>
        <v>0.40243902439024393</v>
      </c>
      <c r="F835" s="21" t="e">
        <f>SUMPRODUCT((NHL!C$3:C$1656=A835)*(NHL!G$3:G$1656=B835)*NHL!X$3:X$1656)</f>
        <v>#VALUE!</v>
      </c>
      <c r="G835" s="21">
        <f>SUMPRODUCT((NHL!C$3:C$1656=A835)*(NHL!G$3:G$1656=B835)*NHL!AC$3:AC$1656)</f>
        <v>84</v>
      </c>
      <c r="H835" s="22" t="e">
        <f t="shared" si="27"/>
        <v>#VALUE!</v>
      </c>
      <c r="K835" s="8"/>
    </row>
    <row r="836" spans="1:11" x14ac:dyDescent="0.2">
      <c r="A836" s="8" t="s">
        <v>426</v>
      </c>
      <c r="B836" s="10" t="s">
        <v>87</v>
      </c>
      <c r="C836" s="21">
        <f>SUMPRODUCT((NHL!C$3:C$1656=A836)*(NHL!G$3:G$1656=B836)*NHL!I$3:I$1656)</f>
        <v>82</v>
      </c>
      <c r="D836" s="21">
        <f>SUMPRODUCT((NHL!C$3:C$1656=A836)*(NHL!G$3:G$1656=B836)*NHL!N$3:N$1656)</f>
        <v>131</v>
      </c>
      <c r="E836" s="22">
        <f t="shared" si="26"/>
        <v>0.79878048780487809</v>
      </c>
      <c r="F836" s="21" t="e">
        <f>SUMPRODUCT((NHL!C$3:C$1656=A836)*(NHL!G$3:G$1656=B836)*NHL!X$3:X$1656)</f>
        <v>#VALUE!</v>
      </c>
      <c r="G836" s="21">
        <f>SUMPRODUCT((NHL!C$3:C$1656=A836)*(NHL!G$3:G$1656=B836)*NHL!AC$3:AC$1656)</f>
        <v>70</v>
      </c>
      <c r="H836" s="22" t="e">
        <f t="shared" si="27"/>
        <v>#VALUE!</v>
      </c>
      <c r="K836" s="8"/>
    </row>
    <row r="837" spans="1:11" x14ac:dyDescent="0.2">
      <c r="A837" s="8" t="s">
        <v>426</v>
      </c>
      <c r="B837" s="10" t="s">
        <v>303</v>
      </c>
      <c r="C837" s="21">
        <f>SUMPRODUCT((NHL!C$3:C$1656=A837)*(NHL!G$3:G$1656=B837)*NHL!I$3:I$1656)</f>
        <v>82</v>
      </c>
      <c r="D837" s="21">
        <f>SUMPRODUCT((NHL!C$3:C$1656=A837)*(NHL!G$3:G$1656=B837)*NHL!N$3:N$1656)</f>
        <v>68</v>
      </c>
      <c r="E837" s="22">
        <f t="shared" si="26"/>
        <v>0.41463414634146339</v>
      </c>
      <c r="F837" s="21" t="e">
        <f>SUMPRODUCT((NHL!C$3:C$1656=A837)*(NHL!G$3:G$1656=B837)*NHL!X$3:X$1656)</f>
        <v>#VALUE!</v>
      </c>
      <c r="G837" s="21">
        <f>SUMPRODUCT((NHL!C$3:C$1656=A837)*(NHL!G$3:G$1656=B837)*NHL!AC$3:AC$1656)</f>
        <v>38</v>
      </c>
      <c r="H837" s="22" t="e">
        <f t="shared" si="27"/>
        <v>#VALUE!</v>
      </c>
      <c r="K837" s="8"/>
    </row>
    <row r="838" spans="1:11" x14ac:dyDescent="0.2">
      <c r="A838" s="8" t="s">
        <v>426</v>
      </c>
      <c r="B838" s="10" t="s">
        <v>413</v>
      </c>
      <c r="C838" s="21">
        <f>SUMPRODUCT((NHL!C$3:C$1656=A838)*(NHL!G$3:G$1656=B838)*NHL!I$3:I$1656)</f>
        <v>82</v>
      </c>
      <c r="D838" s="21">
        <f>SUMPRODUCT((NHL!C$3:C$1656=A838)*(NHL!G$3:G$1656=B838)*NHL!N$3:N$1656)</f>
        <v>92</v>
      </c>
      <c r="E838" s="22">
        <f t="shared" si="26"/>
        <v>0.56097560975609762</v>
      </c>
      <c r="F838" s="21" t="e">
        <f>SUMPRODUCT((NHL!C$3:C$1656=A838)*(NHL!G$3:G$1656=B838)*NHL!X$3:X$1656)</f>
        <v>#VALUE!</v>
      </c>
      <c r="G838" s="21">
        <f>SUMPRODUCT((NHL!C$3:C$1656=A838)*(NHL!G$3:G$1656=B838)*NHL!AC$3:AC$1656)</f>
        <v>46</v>
      </c>
      <c r="H838" s="22" t="e">
        <f t="shared" si="27"/>
        <v>#VALUE!</v>
      </c>
      <c r="K838" s="8"/>
    </row>
    <row r="839" spans="1:11" x14ac:dyDescent="0.2">
      <c r="A839" s="8" t="s">
        <v>426</v>
      </c>
      <c r="B839" s="10" t="s">
        <v>306</v>
      </c>
      <c r="C839" s="21">
        <f>SUMPRODUCT((NHL!C$3:C$1656=A839)*(NHL!G$3:G$1656=B839)*NHL!I$3:I$1656)</f>
        <v>82</v>
      </c>
      <c r="D839" s="21">
        <f>SUMPRODUCT((NHL!C$3:C$1656=A839)*(NHL!G$3:G$1656=B839)*NHL!N$3:N$1656)</f>
        <v>77</v>
      </c>
      <c r="E839" s="22">
        <f t="shared" si="26"/>
        <v>0.46951219512195119</v>
      </c>
      <c r="F839" s="21" t="e">
        <f>SUMPRODUCT((NHL!C$3:C$1656=A839)*(NHL!G$3:G$1656=B839)*NHL!X$3:X$1656)</f>
        <v>#VALUE!</v>
      </c>
      <c r="G839" s="21">
        <f>SUMPRODUCT((NHL!C$3:C$1656=A839)*(NHL!G$3:G$1656=B839)*NHL!AC$3:AC$1656)</f>
        <v>86</v>
      </c>
      <c r="H839" s="22" t="e">
        <f t="shared" si="27"/>
        <v>#VALUE!</v>
      </c>
      <c r="K839" s="8"/>
    </row>
    <row r="840" spans="1:11" x14ac:dyDescent="0.2">
      <c r="A840" s="8" t="s">
        <v>426</v>
      </c>
      <c r="B840" s="10" t="s">
        <v>199</v>
      </c>
      <c r="C840" s="21">
        <f>SUMPRODUCT((NHL!C$3:C$1656=A840)*(NHL!G$3:G$1656=B840)*NHL!I$3:I$1656)</f>
        <v>82</v>
      </c>
      <c r="D840" s="21">
        <f>SUMPRODUCT((NHL!C$3:C$1656=A840)*(NHL!G$3:G$1656=B840)*NHL!N$3:N$1656)</f>
        <v>66</v>
      </c>
      <c r="E840" s="22">
        <f t="shared" si="26"/>
        <v>0.40243902439024393</v>
      </c>
      <c r="F840" s="21" t="e">
        <f>SUMPRODUCT((NHL!C$3:C$1656=A840)*(NHL!G$3:G$1656=B840)*NHL!X$3:X$1656)</f>
        <v>#VALUE!</v>
      </c>
      <c r="G840" s="21">
        <f>SUMPRODUCT((NHL!C$3:C$1656=A840)*(NHL!G$3:G$1656=B840)*NHL!AC$3:AC$1656)</f>
        <v>41</v>
      </c>
      <c r="H840" s="22" t="e">
        <f t="shared" si="27"/>
        <v>#VALUE!</v>
      </c>
      <c r="K840" s="8"/>
    </row>
    <row r="841" spans="1:11" x14ac:dyDescent="0.2">
      <c r="A841" s="8" t="s">
        <v>426</v>
      </c>
      <c r="B841" s="10" t="s">
        <v>417</v>
      </c>
      <c r="C841" s="21">
        <f>SUMPRODUCT((NHL!C$3:C$1656=A841)*(NHL!G$3:G$1656=B841)*NHL!I$3:I$1656)</f>
        <v>82</v>
      </c>
      <c r="D841" s="21">
        <f>SUMPRODUCT((NHL!C$3:C$1656=A841)*(NHL!G$3:G$1656=B841)*NHL!N$3:N$1656)</f>
        <v>78</v>
      </c>
      <c r="E841" s="22">
        <f t="shared" si="26"/>
        <v>0.47560975609756095</v>
      </c>
      <c r="F841" s="21" t="e">
        <f>SUMPRODUCT((NHL!C$3:C$1656=A841)*(NHL!G$3:G$1656=B841)*NHL!X$3:X$1656)</f>
        <v>#VALUE!</v>
      </c>
      <c r="G841" s="21">
        <f>SUMPRODUCT((NHL!C$3:C$1656=A841)*(NHL!G$3:G$1656=B841)*NHL!AC$3:AC$1656)</f>
        <v>37</v>
      </c>
      <c r="H841" s="22" t="e">
        <f t="shared" si="27"/>
        <v>#VALUE!</v>
      </c>
      <c r="K841" s="8"/>
    </row>
    <row r="842" spans="1:11" x14ac:dyDescent="0.2">
      <c r="A842" s="8" t="s">
        <v>426</v>
      </c>
      <c r="B842" s="10" t="s">
        <v>29</v>
      </c>
      <c r="C842" s="21">
        <f>SUMPRODUCT((NHL!C$3:C$1656=A842)*(NHL!G$3:G$1656=B842)*NHL!I$3:I$1656)</f>
        <v>82</v>
      </c>
      <c r="D842" s="21">
        <f>SUMPRODUCT((NHL!C$3:C$1656=A842)*(NHL!G$3:G$1656=B842)*NHL!N$3:N$1656)</f>
        <v>90</v>
      </c>
      <c r="E842" s="22">
        <f t="shared" si="26"/>
        <v>0.54878048780487809</v>
      </c>
      <c r="F842" s="21" t="e">
        <f>SUMPRODUCT((NHL!C$3:C$1656=A842)*(NHL!G$3:G$1656=B842)*NHL!X$3:X$1656)</f>
        <v>#VALUE!</v>
      </c>
      <c r="G842" s="21">
        <f>SUMPRODUCT((NHL!C$3:C$1656=A842)*(NHL!G$3:G$1656=B842)*NHL!AC$3:AC$1656)</f>
        <v>129</v>
      </c>
      <c r="H842" s="22" t="e">
        <f t="shared" si="27"/>
        <v>#VALUE!</v>
      </c>
      <c r="K842" s="8"/>
    </row>
    <row r="843" spans="1:11" x14ac:dyDescent="0.2">
      <c r="A843" s="8" t="s">
        <v>426</v>
      </c>
      <c r="B843" s="10" t="s">
        <v>264</v>
      </c>
      <c r="C843" s="21">
        <f>SUMPRODUCT((NHL!C$3:C$1656=A843)*(NHL!G$3:G$1656=B843)*NHL!I$3:I$1656)</f>
        <v>82</v>
      </c>
      <c r="D843" s="21">
        <f>SUMPRODUCT((NHL!C$3:C$1656=A843)*(NHL!G$3:G$1656=B843)*NHL!N$3:N$1656)</f>
        <v>86</v>
      </c>
      <c r="E843" s="22">
        <f t="shared" si="26"/>
        <v>0.52439024390243905</v>
      </c>
      <c r="F843" s="21" t="e">
        <f>SUMPRODUCT((NHL!C$3:C$1656=A843)*(NHL!G$3:G$1656=B843)*NHL!X$3:X$1656)</f>
        <v>#VALUE!</v>
      </c>
      <c r="G843" s="21">
        <f>SUMPRODUCT((NHL!C$3:C$1656=A843)*(NHL!G$3:G$1656=B843)*NHL!AC$3:AC$1656)</f>
        <v>52</v>
      </c>
      <c r="H843" s="22" t="e">
        <f t="shared" si="27"/>
        <v>#VALUE!</v>
      </c>
      <c r="K843" s="8"/>
    </row>
    <row r="844" spans="1:11" x14ac:dyDescent="0.2">
      <c r="A844" s="8" t="s">
        <v>426</v>
      </c>
      <c r="B844" s="10" t="s">
        <v>247</v>
      </c>
      <c r="C844" s="21">
        <f>SUMPRODUCT((NHL!C$3:C$1656=A844)*(NHL!G$3:G$1656=B844)*NHL!I$3:I$1656)</f>
        <v>82</v>
      </c>
      <c r="D844" s="21">
        <f>SUMPRODUCT((NHL!C$3:C$1656=A844)*(NHL!G$3:G$1656=B844)*NHL!N$3:N$1656)</f>
        <v>54</v>
      </c>
      <c r="E844" s="22">
        <f t="shared" si="26"/>
        <v>0.32926829268292684</v>
      </c>
      <c r="F844" s="21" t="e">
        <f>SUMPRODUCT((NHL!C$3:C$1656=A844)*(NHL!G$3:G$1656=B844)*NHL!X$3:X$1656)</f>
        <v>#VALUE!</v>
      </c>
      <c r="G844" s="21">
        <f>SUMPRODUCT((NHL!C$3:C$1656=A844)*(NHL!G$3:G$1656=B844)*NHL!AC$3:AC$1656)</f>
        <v>35</v>
      </c>
      <c r="H844" s="22" t="e">
        <f t="shared" si="27"/>
        <v>#VALUE!</v>
      </c>
      <c r="K844" s="8"/>
    </row>
    <row r="845" spans="1:11" x14ac:dyDescent="0.2">
      <c r="A845" s="8" t="s">
        <v>426</v>
      </c>
      <c r="B845" s="10" t="s">
        <v>92</v>
      </c>
      <c r="C845" s="21">
        <f>SUMPRODUCT((NHL!C$3:C$1656=A845)*(NHL!G$3:G$1656=B845)*NHL!I$3:I$1656)</f>
        <v>82</v>
      </c>
      <c r="D845" s="21">
        <f>SUMPRODUCT((NHL!C$3:C$1656=A845)*(NHL!G$3:G$1656=B845)*NHL!N$3:N$1656)</f>
        <v>96</v>
      </c>
      <c r="E845" s="22">
        <f t="shared" si="26"/>
        <v>0.58536585365853655</v>
      </c>
      <c r="F845" s="21" t="e">
        <f>SUMPRODUCT((NHL!C$3:C$1656=A845)*(NHL!G$3:G$1656=B845)*NHL!X$3:X$1656)</f>
        <v>#VALUE!</v>
      </c>
      <c r="G845" s="21">
        <f>SUMPRODUCT((NHL!C$3:C$1656=A845)*(NHL!G$3:G$1656=B845)*NHL!AC$3:AC$1656)</f>
        <v>47</v>
      </c>
      <c r="H845" s="22" t="e">
        <f t="shared" si="27"/>
        <v>#VALUE!</v>
      </c>
      <c r="K845" s="8"/>
    </row>
    <row r="846" spans="1:11" x14ac:dyDescent="0.2">
      <c r="A846" s="8" t="s">
        <v>426</v>
      </c>
      <c r="B846" s="10" t="s">
        <v>409</v>
      </c>
      <c r="C846" s="21">
        <f>SUMPRODUCT((NHL!C$3:C$1656=A846)*(NHL!G$3:G$1656=B846)*NHL!I$3:I$1656)</f>
        <v>82</v>
      </c>
      <c r="D846" s="21">
        <f>SUMPRODUCT((NHL!C$3:C$1656=A846)*(NHL!G$3:G$1656=B846)*NHL!N$3:N$1656)</f>
        <v>41</v>
      </c>
      <c r="E846" s="22">
        <f t="shared" si="26"/>
        <v>0.25</v>
      </c>
      <c r="F846" s="21" t="e">
        <f>SUMPRODUCT((NHL!C$3:C$1656=A846)*(NHL!G$3:G$1656=B846)*NHL!X$3:X$1656)</f>
        <v>#VALUE!</v>
      </c>
      <c r="G846" s="21">
        <f>SUMPRODUCT((NHL!C$3:C$1656=A846)*(NHL!G$3:G$1656=B846)*NHL!AC$3:AC$1656)</f>
        <v>69</v>
      </c>
      <c r="H846" s="22" t="e">
        <f t="shared" si="27"/>
        <v>#VALUE!</v>
      </c>
      <c r="K846" s="8"/>
    </row>
    <row r="847" spans="1:11" x14ac:dyDescent="0.2">
      <c r="A847" s="8" t="s">
        <v>426</v>
      </c>
      <c r="B847" s="10" t="s">
        <v>207</v>
      </c>
      <c r="C847" s="21">
        <f>SUMPRODUCT((NHL!C$3:C$1656=A847)*(NHL!G$3:G$1656=B847)*NHL!I$3:I$1656)</f>
        <v>82</v>
      </c>
      <c r="D847" s="21">
        <f>SUMPRODUCT((NHL!C$3:C$1656=A847)*(NHL!G$3:G$1656=B847)*NHL!N$3:N$1656)</f>
        <v>103</v>
      </c>
      <c r="E847" s="22">
        <f t="shared" si="26"/>
        <v>0.62804878048780488</v>
      </c>
      <c r="F847" s="21" t="e">
        <f>SUMPRODUCT((NHL!C$3:C$1656=A847)*(NHL!G$3:G$1656=B847)*NHL!X$3:X$1656)</f>
        <v>#VALUE!</v>
      </c>
      <c r="G847" s="21">
        <f>SUMPRODUCT((NHL!C$3:C$1656=A847)*(NHL!G$3:G$1656=B847)*NHL!AC$3:AC$1656)</f>
        <v>60</v>
      </c>
      <c r="H847" s="22" t="e">
        <f t="shared" si="27"/>
        <v>#VALUE!</v>
      </c>
      <c r="K847" s="8"/>
    </row>
    <row r="848" spans="1:11" x14ac:dyDescent="0.2">
      <c r="A848" s="8" t="s">
        <v>426</v>
      </c>
      <c r="B848" s="10" t="s">
        <v>208</v>
      </c>
      <c r="C848" s="21">
        <f>SUMPRODUCT((NHL!C$3:C$1656=A848)*(NHL!G$3:G$1656=B848)*NHL!I$3:I$1656)</f>
        <v>82</v>
      </c>
      <c r="D848" s="21">
        <f>SUMPRODUCT((NHL!C$3:C$1656=A848)*(NHL!G$3:G$1656=B848)*NHL!N$3:N$1656)</f>
        <v>102</v>
      </c>
      <c r="E848" s="22">
        <f t="shared" si="26"/>
        <v>0.62195121951219512</v>
      </c>
      <c r="F848" s="21" t="e">
        <f>SUMPRODUCT((NHL!C$3:C$1656=A848)*(NHL!G$3:G$1656=B848)*NHL!X$3:X$1656)</f>
        <v>#VALUE!</v>
      </c>
      <c r="G848" s="21">
        <f>SUMPRODUCT((NHL!C$3:C$1656=A848)*(NHL!G$3:G$1656=B848)*NHL!AC$3:AC$1656)</f>
        <v>61</v>
      </c>
      <c r="H848" s="22" t="e">
        <f t="shared" si="27"/>
        <v>#VALUE!</v>
      </c>
      <c r="K848" s="8"/>
    </row>
    <row r="849" spans="1:11" x14ac:dyDescent="0.2">
      <c r="A849" s="8" t="s">
        <v>426</v>
      </c>
      <c r="B849" s="10" t="s">
        <v>402</v>
      </c>
      <c r="C849" s="21">
        <f>SUMPRODUCT((NHL!C$3:C$1656=A849)*(NHL!G$3:G$1656=B849)*NHL!I$3:I$1656)</f>
        <v>82</v>
      </c>
      <c r="D849" s="21">
        <f>SUMPRODUCT((NHL!C$3:C$1656=A849)*(NHL!G$3:G$1656=B849)*NHL!N$3:N$1656)</f>
        <v>47</v>
      </c>
      <c r="E849" s="22">
        <f t="shared" si="26"/>
        <v>0.28658536585365851</v>
      </c>
      <c r="F849" s="21" t="e">
        <f>SUMPRODUCT((NHL!C$3:C$1656=A849)*(NHL!G$3:G$1656=B849)*NHL!X$3:X$1656)</f>
        <v>#VALUE!</v>
      </c>
      <c r="G849" s="21">
        <f>SUMPRODUCT((NHL!C$3:C$1656=A849)*(NHL!G$3:G$1656=B849)*NHL!AC$3:AC$1656)</f>
        <v>84</v>
      </c>
      <c r="H849" s="22" t="e">
        <f t="shared" si="27"/>
        <v>#VALUE!</v>
      </c>
      <c r="K849" s="8"/>
    </row>
    <row r="850" spans="1:11" x14ac:dyDescent="0.2">
      <c r="A850" s="8" t="s">
        <v>426</v>
      </c>
      <c r="B850" s="10" t="s">
        <v>209</v>
      </c>
      <c r="C850" s="21">
        <f>SUMPRODUCT((NHL!C$3:C$1656=A850)*(NHL!G$3:G$1656=B850)*NHL!I$3:I$1656)</f>
        <v>82</v>
      </c>
      <c r="D850" s="21">
        <f>SUMPRODUCT((NHL!C$3:C$1656=A850)*(NHL!G$3:G$1656=B850)*NHL!N$3:N$1656)</f>
        <v>80</v>
      </c>
      <c r="E850" s="22">
        <f t="shared" si="26"/>
        <v>0.48780487804878048</v>
      </c>
      <c r="F850" s="21" t="e">
        <f>SUMPRODUCT((NHL!C$3:C$1656=A850)*(NHL!G$3:G$1656=B850)*NHL!X$3:X$1656)</f>
        <v>#VALUE!</v>
      </c>
      <c r="G850" s="21">
        <f>SUMPRODUCT((NHL!C$3:C$1656=A850)*(NHL!G$3:G$1656=B850)*NHL!AC$3:AC$1656)</f>
        <v>61</v>
      </c>
      <c r="H850" s="22" t="e">
        <f t="shared" si="27"/>
        <v>#VALUE!</v>
      </c>
      <c r="K850" s="8"/>
    </row>
    <row r="851" spans="1:11" x14ac:dyDescent="0.2">
      <c r="A851" s="8" t="s">
        <v>426</v>
      </c>
      <c r="B851" s="10" t="s">
        <v>411</v>
      </c>
      <c r="C851" s="21">
        <f>SUMPRODUCT((NHL!C$3:C$1656=A851)*(NHL!G$3:G$1656=B851)*NHL!I$3:I$1656)</f>
        <v>82</v>
      </c>
      <c r="D851" s="21">
        <f>SUMPRODUCT((NHL!C$3:C$1656=A851)*(NHL!G$3:G$1656=B851)*NHL!N$3:N$1656)</f>
        <v>88</v>
      </c>
      <c r="E851" s="22">
        <f t="shared" si="26"/>
        <v>0.53658536585365857</v>
      </c>
      <c r="F851" s="21" t="e">
        <f>SUMPRODUCT((NHL!C$3:C$1656=A851)*(NHL!G$3:G$1656=B851)*NHL!X$3:X$1656)</f>
        <v>#VALUE!</v>
      </c>
      <c r="G851" s="21">
        <f>SUMPRODUCT((NHL!C$3:C$1656=A851)*(NHL!G$3:G$1656=B851)*NHL!AC$3:AC$1656)</f>
        <v>37</v>
      </c>
      <c r="H851" s="22" t="e">
        <f t="shared" si="27"/>
        <v>#VALUE!</v>
      </c>
      <c r="K851" s="8"/>
    </row>
    <row r="852" spans="1:11" x14ac:dyDescent="0.2">
      <c r="A852" s="8" t="s">
        <v>426</v>
      </c>
      <c r="B852" s="10" t="s">
        <v>41</v>
      </c>
      <c r="C852" s="21">
        <f>SUMPRODUCT((NHL!C$3:C$1656=A852)*(NHL!G$3:G$1656=B852)*NHL!I$3:I$1656)</f>
        <v>82</v>
      </c>
      <c r="D852" s="21">
        <f>SUMPRODUCT((NHL!C$3:C$1656=A852)*(NHL!G$3:G$1656=B852)*NHL!N$3:N$1656)</f>
        <v>80</v>
      </c>
      <c r="E852" s="22">
        <f t="shared" si="26"/>
        <v>0.48780487804878048</v>
      </c>
      <c r="F852" s="21" t="e">
        <f>SUMPRODUCT((NHL!C$3:C$1656=A852)*(NHL!G$3:G$1656=B852)*NHL!X$3:X$1656)</f>
        <v>#VALUE!</v>
      </c>
      <c r="G852" s="21">
        <f>SUMPRODUCT((NHL!C$3:C$1656=A852)*(NHL!G$3:G$1656=B852)*NHL!AC$3:AC$1656)</f>
        <v>100</v>
      </c>
      <c r="H852" s="22" t="e">
        <f t="shared" si="27"/>
        <v>#VALUE!</v>
      </c>
      <c r="K852" s="8"/>
    </row>
    <row r="853" spans="1:11" x14ac:dyDescent="0.2">
      <c r="A853" s="8" t="s">
        <v>426</v>
      </c>
      <c r="B853" s="10" t="s">
        <v>233</v>
      </c>
      <c r="C853" s="21">
        <f>SUMPRODUCT((NHL!C$3:C$1656=A853)*(NHL!G$3:G$1656=B853)*NHL!I$3:I$1656)</f>
        <v>82</v>
      </c>
      <c r="D853" s="21">
        <f>SUMPRODUCT((NHL!C$3:C$1656=A853)*(NHL!G$3:G$1656=B853)*NHL!N$3:N$1656)</f>
        <v>79</v>
      </c>
      <c r="E853" s="22">
        <f t="shared" si="26"/>
        <v>0.48170731707317072</v>
      </c>
      <c r="F853" s="21" t="e">
        <f>SUMPRODUCT((NHL!C$3:C$1656=A853)*(NHL!G$3:G$1656=B853)*NHL!X$3:X$1656)</f>
        <v>#VALUE!</v>
      </c>
      <c r="G853" s="21">
        <f>SUMPRODUCT((NHL!C$3:C$1656=A853)*(NHL!G$3:G$1656=B853)*NHL!AC$3:AC$1656)</f>
        <v>96</v>
      </c>
      <c r="H853" s="22" t="e">
        <f t="shared" si="27"/>
        <v>#VALUE!</v>
      </c>
      <c r="K853" s="8"/>
    </row>
    <row r="854" spans="1:11" x14ac:dyDescent="0.2">
      <c r="A854" s="8" t="s">
        <v>426</v>
      </c>
      <c r="B854" s="10" t="s">
        <v>314</v>
      </c>
      <c r="C854" s="21">
        <f>SUMPRODUCT((NHL!C$3:C$1656=A854)*(NHL!G$3:G$1656=B854)*NHL!I$3:I$1656)</f>
        <v>82</v>
      </c>
      <c r="D854" s="21">
        <f>SUMPRODUCT((NHL!C$3:C$1656=A854)*(NHL!G$3:G$1656=B854)*NHL!N$3:N$1656)</f>
        <v>78</v>
      </c>
      <c r="E854" s="22">
        <f t="shared" si="26"/>
        <v>0.47560975609756095</v>
      </c>
      <c r="F854" s="21" t="e">
        <f>SUMPRODUCT((NHL!C$3:C$1656=A854)*(NHL!G$3:G$1656=B854)*NHL!X$3:X$1656)</f>
        <v>#VALUE!</v>
      </c>
      <c r="G854" s="21">
        <f>SUMPRODUCT((NHL!C$3:C$1656=A854)*(NHL!G$3:G$1656=B854)*NHL!AC$3:AC$1656)</f>
        <v>39</v>
      </c>
      <c r="H854" s="22" t="e">
        <f t="shared" si="27"/>
        <v>#VALUE!</v>
      </c>
      <c r="K854" s="8"/>
    </row>
    <row r="855" spans="1:11" x14ac:dyDescent="0.2">
      <c r="A855" s="8" t="s">
        <v>426</v>
      </c>
      <c r="B855" s="10" t="s">
        <v>267</v>
      </c>
      <c r="C855" s="21">
        <f>SUMPRODUCT((NHL!C$3:C$1656=A855)*(NHL!G$3:G$1656=B855)*NHL!I$3:I$1656)</f>
        <v>82</v>
      </c>
      <c r="D855" s="21">
        <f>SUMPRODUCT((NHL!C$3:C$1656=A855)*(NHL!G$3:G$1656=B855)*NHL!N$3:N$1656)</f>
        <v>89</v>
      </c>
      <c r="E855" s="22">
        <f t="shared" si="26"/>
        <v>0.54268292682926833</v>
      </c>
      <c r="F855" s="21" t="e">
        <f>SUMPRODUCT((NHL!C$3:C$1656=A855)*(NHL!G$3:G$1656=B855)*NHL!X$3:X$1656)</f>
        <v>#VALUE!</v>
      </c>
      <c r="G855" s="21">
        <f>SUMPRODUCT((NHL!C$3:C$1656=A855)*(NHL!G$3:G$1656=B855)*NHL!AC$3:AC$1656)</f>
        <v>52</v>
      </c>
      <c r="H855" s="22" t="e">
        <f t="shared" si="27"/>
        <v>#VALUE!</v>
      </c>
      <c r="K855" s="8"/>
    </row>
    <row r="856" spans="1:11" x14ac:dyDescent="0.2">
      <c r="A856" s="8" t="s">
        <v>439</v>
      </c>
      <c r="B856" s="10" t="s">
        <v>68</v>
      </c>
      <c r="C856" s="21">
        <f>SUMPRODUCT((NHL!C$3:C$1656=A856)*(NHL!G$3:G$1656=B856)*NHL!I$3:I$1656)</f>
        <v>82</v>
      </c>
      <c r="D856" s="21">
        <f>SUMPRODUCT((NHL!C$3:C$1656=A856)*(NHL!G$3:G$1656=B856)*NHL!N$3:N$1656)</f>
        <v>61</v>
      </c>
      <c r="E856" s="22">
        <f t="shared" si="26"/>
        <v>0.37195121951219512</v>
      </c>
      <c r="F856" s="21" t="e">
        <f>SUMPRODUCT((NHL!C$3:C$1656=A856)*(NHL!G$3:G$1656=B856)*NHL!X$3:X$1656)</f>
        <v>#VALUE!</v>
      </c>
      <c r="G856" s="21">
        <f>SUMPRODUCT((NHL!C$3:C$1656=A856)*(NHL!G$3:G$1656=B856)*NHL!AC$3:AC$1656)</f>
        <v>91</v>
      </c>
      <c r="H856" s="22" t="e">
        <f t="shared" si="27"/>
        <v>#VALUE!</v>
      </c>
      <c r="K856" s="8"/>
    </row>
    <row r="857" spans="1:11" x14ac:dyDescent="0.2">
      <c r="A857" s="8" t="s">
        <v>439</v>
      </c>
      <c r="B857" s="10" t="s">
        <v>225</v>
      </c>
      <c r="C857" s="21">
        <f>SUMPRODUCT((NHL!C$3:C$1656=A857)*(NHL!G$3:G$1656=B857)*NHL!I$3:I$1656)</f>
        <v>82</v>
      </c>
      <c r="D857" s="21">
        <f>SUMPRODUCT((NHL!C$3:C$1656=A857)*(NHL!G$3:G$1656=B857)*NHL!N$3:N$1656)</f>
        <v>92</v>
      </c>
      <c r="E857" s="22">
        <f t="shared" si="26"/>
        <v>0.56097560975609762</v>
      </c>
      <c r="F857" s="21" t="e">
        <f>SUMPRODUCT((NHL!C$3:C$1656=A857)*(NHL!G$3:G$1656=B857)*NHL!X$3:X$1656)</f>
        <v>#VALUE!</v>
      </c>
      <c r="G857" s="21">
        <f>SUMPRODUCT((NHL!C$3:C$1656=A857)*(NHL!G$3:G$1656=B857)*NHL!AC$3:AC$1656)</f>
        <v>73</v>
      </c>
      <c r="H857" s="22" t="e">
        <f t="shared" si="27"/>
        <v>#VALUE!</v>
      </c>
      <c r="K857" s="8"/>
    </row>
    <row r="858" spans="1:11" x14ac:dyDescent="0.2">
      <c r="A858" s="8" t="s">
        <v>439</v>
      </c>
      <c r="B858" s="10" t="s">
        <v>240</v>
      </c>
      <c r="C858" s="21">
        <f>SUMPRODUCT((NHL!C$3:C$1656=A858)*(NHL!G$3:G$1656=B858)*NHL!I$3:I$1656)</f>
        <v>82</v>
      </c>
      <c r="D858" s="21">
        <f>SUMPRODUCT((NHL!C$3:C$1656=A858)*(NHL!G$3:G$1656=B858)*NHL!N$3:N$1656)</f>
        <v>73</v>
      </c>
      <c r="E858" s="22">
        <f t="shared" si="26"/>
        <v>0.4451219512195122</v>
      </c>
      <c r="F858" s="21" t="e">
        <f>SUMPRODUCT((NHL!C$3:C$1656=A858)*(NHL!G$3:G$1656=B858)*NHL!X$3:X$1656)</f>
        <v>#VALUE!</v>
      </c>
      <c r="G858" s="21">
        <f>SUMPRODUCT((NHL!C$3:C$1656=A858)*(NHL!G$3:G$1656=B858)*NHL!AC$3:AC$1656)</f>
        <v>79</v>
      </c>
      <c r="H858" s="22" t="e">
        <f t="shared" si="27"/>
        <v>#VALUE!</v>
      </c>
      <c r="K858" s="8"/>
    </row>
    <row r="859" spans="1:11" x14ac:dyDescent="0.2">
      <c r="A859" s="8" t="s">
        <v>439</v>
      </c>
      <c r="B859" s="10" t="s">
        <v>84</v>
      </c>
      <c r="C859" s="21">
        <f>SUMPRODUCT((NHL!C$3:C$1656=A859)*(NHL!G$3:G$1656=B859)*NHL!I$3:I$1656)</f>
        <v>82</v>
      </c>
      <c r="D859" s="21">
        <f>SUMPRODUCT((NHL!C$3:C$1656=A859)*(NHL!G$3:G$1656=B859)*NHL!N$3:N$1656)</f>
        <v>81</v>
      </c>
      <c r="E859" s="22">
        <f t="shared" si="26"/>
        <v>0.49390243902439024</v>
      </c>
      <c r="F859" s="21" t="e">
        <f>SUMPRODUCT((NHL!C$3:C$1656=A859)*(NHL!G$3:G$1656=B859)*NHL!X$3:X$1656)</f>
        <v>#VALUE!</v>
      </c>
      <c r="G859" s="21">
        <f>SUMPRODUCT((NHL!C$3:C$1656=A859)*(NHL!G$3:G$1656=B859)*NHL!AC$3:AC$1656)</f>
        <v>94</v>
      </c>
      <c r="H859" s="22" t="e">
        <f t="shared" si="27"/>
        <v>#VALUE!</v>
      </c>
      <c r="K859" s="8"/>
    </row>
    <row r="860" spans="1:11" x14ac:dyDescent="0.2">
      <c r="A860" s="8" t="s">
        <v>439</v>
      </c>
      <c r="B860" s="10" t="s">
        <v>308</v>
      </c>
      <c r="C860" s="21">
        <f>SUMPRODUCT((NHL!C$3:C$1656=A860)*(NHL!G$3:G$1656=B860)*NHL!I$3:I$1656)</f>
        <v>82</v>
      </c>
      <c r="D860" s="21">
        <f>SUMPRODUCT((NHL!C$3:C$1656=A860)*(NHL!G$3:G$1656=B860)*NHL!N$3:N$1656)</f>
        <v>107</v>
      </c>
      <c r="E860" s="22">
        <f t="shared" si="26"/>
        <v>0.65243902439024393</v>
      </c>
      <c r="F860" s="21" t="e">
        <f>SUMPRODUCT((NHL!C$3:C$1656=A860)*(NHL!G$3:G$1656=B860)*NHL!X$3:X$1656)</f>
        <v>#VALUE!</v>
      </c>
      <c r="G860" s="21">
        <f>SUMPRODUCT((NHL!C$3:C$1656=A860)*(NHL!G$3:G$1656=B860)*NHL!AC$3:AC$1656)</f>
        <v>104</v>
      </c>
      <c r="H860" s="22" t="e">
        <f t="shared" si="27"/>
        <v>#VALUE!</v>
      </c>
      <c r="K860" s="8"/>
    </row>
    <row r="861" spans="1:11" x14ac:dyDescent="0.2">
      <c r="A861" s="8" t="s">
        <v>439</v>
      </c>
      <c r="B861" s="10" t="s">
        <v>201</v>
      </c>
      <c r="C861" s="21">
        <f>SUMPRODUCT((NHL!C$3:C$1656=A861)*(NHL!G$3:G$1656=B861)*NHL!I$3:I$1656)</f>
        <v>82</v>
      </c>
      <c r="D861" s="21">
        <f>SUMPRODUCT((NHL!C$3:C$1656=A861)*(NHL!G$3:G$1656=B861)*NHL!N$3:N$1656)</f>
        <v>104</v>
      </c>
      <c r="E861" s="22">
        <f t="shared" si="26"/>
        <v>0.63414634146341464</v>
      </c>
      <c r="F861" s="21" t="e">
        <f>SUMPRODUCT((NHL!C$3:C$1656=A861)*(NHL!G$3:G$1656=B861)*NHL!X$3:X$1656)</f>
        <v>#VALUE!</v>
      </c>
      <c r="G861" s="21">
        <f>SUMPRODUCT((NHL!C$3:C$1656=A861)*(NHL!G$3:G$1656=B861)*NHL!AC$3:AC$1656)</f>
        <v>66</v>
      </c>
      <c r="H861" s="22" t="e">
        <f t="shared" si="27"/>
        <v>#VALUE!</v>
      </c>
      <c r="K861" s="8"/>
    </row>
    <row r="862" spans="1:11" x14ac:dyDescent="0.2">
      <c r="A862" s="8" t="s">
        <v>439</v>
      </c>
      <c r="B862" s="10" t="s">
        <v>87</v>
      </c>
      <c r="C862" s="21">
        <f>SUMPRODUCT((NHL!C$3:C$1656=A862)*(NHL!G$3:G$1656=B862)*NHL!I$3:I$1656)</f>
        <v>82</v>
      </c>
      <c r="D862" s="21">
        <f>SUMPRODUCT((NHL!C$3:C$1656=A862)*(NHL!G$3:G$1656=B862)*NHL!N$3:N$1656)</f>
        <v>94</v>
      </c>
      <c r="E862" s="22">
        <f t="shared" si="26"/>
        <v>0.57317073170731703</v>
      </c>
      <c r="F862" s="21" t="e">
        <f>SUMPRODUCT((NHL!C$3:C$1656=A862)*(NHL!G$3:G$1656=B862)*NHL!X$3:X$1656)</f>
        <v>#VALUE!</v>
      </c>
      <c r="G862" s="21">
        <f>SUMPRODUCT((NHL!C$3:C$1656=A862)*(NHL!G$3:G$1656=B862)*NHL!AC$3:AC$1656)</f>
        <v>131</v>
      </c>
      <c r="H862" s="22" t="e">
        <f t="shared" si="27"/>
        <v>#VALUE!</v>
      </c>
      <c r="K862" s="8"/>
    </row>
    <row r="863" spans="1:11" x14ac:dyDescent="0.2">
      <c r="A863" s="8" t="s">
        <v>439</v>
      </c>
      <c r="B863" s="10" t="s">
        <v>303</v>
      </c>
      <c r="C863" s="21">
        <f>SUMPRODUCT((NHL!C$3:C$1656=A863)*(NHL!G$3:G$1656=B863)*NHL!I$3:I$1656)</f>
        <v>82</v>
      </c>
      <c r="D863" s="21">
        <f>SUMPRODUCT((NHL!C$3:C$1656=A863)*(NHL!G$3:G$1656=B863)*NHL!N$3:N$1656)</f>
        <v>81</v>
      </c>
      <c r="E863" s="22">
        <f t="shared" si="26"/>
        <v>0.49390243902439024</v>
      </c>
      <c r="F863" s="21" t="e">
        <f>SUMPRODUCT((NHL!C$3:C$1656=A863)*(NHL!G$3:G$1656=B863)*NHL!X$3:X$1656)</f>
        <v>#VALUE!</v>
      </c>
      <c r="G863" s="21">
        <f>SUMPRODUCT((NHL!C$3:C$1656=A863)*(NHL!G$3:G$1656=B863)*NHL!AC$3:AC$1656)</f>
        <v>68</v>
      </c>
      <c r="H863" s="22" t="e">
        <f t="shared" si="27"/>
        <v>#VALUE!</v>
      </c>
      <c r="K863" s="8"/>
    </row>
    <row r="864" spans="1:11" x14ac:dyDescent="0.2">
      <c r="A864" s="8" t="s">
        <v>439</v>
      </c>
      <c r="B864" s="10" t="s">
        <v>413</v>
      </c>
      <c r="C864" s="21">
        <f>SUMPRODUCT((NHL!C$3:C$1656=A864)*(NHL!G$3:G$1656=B864)*NHL!I$3:I$1656)</f>
        <v>82</v>
      </c>
      <c r="D864" s="21">
        <f>SUMPRODUCT((NHL!C$3:C$1656=A864)*(NHL!G$3:G$1656=B864)*NHL!N$3:N$1656)</f>
        <v>89</v>
      </c>
      <c r="E864" s="22">
        <f t="shared" si="26"/>
        <v>0.54268292682926833</v>
      </c>
      <c r="F864" s="21" t="e">
        <f>SUMPRODUCT((NHL!C$3:C$1656=A864)*(NHL!G$3:G$1656=B864)*NHL!X$3:X$1656)</f>
        <v>#VALUE!</v>
      </c>
      <c r="G864" s="21">
        <f>SUMPRODUCT((NHL!C$3:C$1656=A864)*(NHL!G$3:G$1656=B864)*NHL!AC$3:AC$1656)</f>
        <v>92</v>
      </c>
      <c r="H864" s="22" t="e">
        <f t="shared" si="27"/>
        <v>#VALUE!</v>
      </c>
      <c r="K864" s="8"/>
    </row>
    <row r="865" spans="1:11" x14ac:dyDescent="0.2">
      <c r="A865" s="8" t="s">
        <v>439</v>
      </c>
      <c r="B865" s="10" t="s">
        <v>306</v>
      </c>
      <c r="C865" s="21">
        <f>SUMPRODUCT((NHL!C$3:C$1656=A865)*(NHL!G$3:G$1656=B865)*NHL!I$3:I$1656)</f>
        <v>82</v>
      </c>
      <c r="D865" s="21">
        <f>SUMPRODUCT((NHL!C$3:C$1656=A865)*(NHL!G$3:G$1656=B865)*NHL!N$3:N$1656)</f>
        <v>75</v>
      </c>
      <c r="E865" s="22">
        <f t="shared" si="26"/>
        <v>0.45731707317073172</v>
      </c>
      <c r="F865" s="21" t="e">
        <f>SUMPRODUCT((NHL!C$3:C$1656=A865)*(NHL!G$3:G$1656=B865)*NHL!X$3:X$1656)</f>
        <v>#VALUE!</v>
      </c>
      <c r="G865" s="21">
        <f>SUMPRODUCT((NHL!C$3:C$1656=A865)*(NHL!G$3:G$1656=B865)*NHL!AC$3:AC$1656)</f>
        <v>77</v>
      </c>
      <c r="H865" s="22" t="e">
        <f t="shared" si="27"/>
        <v>#VALUE!</v>
      </c>
      <c r="K865" s="8"/>
    </row>
    <row r="866" spans="1:11" x14ac:dyDescent="0.2">
      <c r="A866" s="8" t="s">
        <v>439</v>
      </c>
      <c r="B866" s="10" t="s">
        <v>199</v>
      </c>
      <c r="C866" s="21">
        <f>SUMPRODUCT((NHL!C$3:C$1656=A866)*(NHL!G$3:G$1656=B866)*NHL!I$3:I$1656)</f>
        <v>82</v>
      </c>
      <c r="D866" s="21">
        <f>SUMPRODUCT((NHL!C$3:C$1656=A866)*(NHL!G$3:G$1656=B866)*NHL!N$3:N$1656)</f>
        <v>67</v>
      </c>
      <c r="E866" s="22">
        <f t="shared" si="26"/>
        <v>0.40853658536585363</v>
      </c>
      <c r="F866" s="21" t="e">
        <f>SUMPRODUCT((NHL!C$3:C$1656=A866)*(NHL!G$3:G$1656=B866)*NHL!X$3:X$1656)</f>
        <v>#VALUE!</v>
      </c>
      <c r="G866" s="21">
        <f>SUMPRODUCT((NHL!C$3:C$1656=A866)*(NHL!G$3:G$1656=B866)*NHL!AC$3:AC$1656)</f>
        <v>66</v>
      </c>
      <c r="H866" s="22" t="e">
        <f t="shared" si="27"/>
        <v>#VALUE!</v>
      </c>
      <c r="K866" s="8"/>
    </row>
    <row r="867" spans="1:11" x14ac:dyDescent="0.2">
      <c r="A867" s="8" t="s">
        <v>439</v>
      </c>
      <c r="B867" s="10" t="s">
        <v>417</v>
      </c>
      <c r="C867" s="21">
        <f>SUMPRODUCT((NHL!C$3:C$1656=A867)*(NHL!G$3:G$1656=B867)*NHL!I$3:I$1656)</f>
        <v>82</v>
      </c>
      <c r="D867" s="21">
        <f>SUMPRODUCT((NHL!C$3:C$1656=A867)*(NHL!G$3:G$1656=B867)*NHL!N$3:N$1656)</f>
        <v>85</v>
      </c>
      <c r="E867" s="22">
        <f t="shared" si="26"/>
        <v>0.51829268292682928</v>
      </c>
      <c r="F867" s="21" t="e">
        <f>SUMPRODUCT((NHL!C$3:C$1656=A867)*(NHL!G$3:G$1656=B867)*NHL!X$3:X$1656)</f>
        <v>#VALUE!</v>
      </c>
      <c r="G867" s="21">
        <f>SUMPRODUCT((NHL!C$3:C$1656=A867)*(NHL!G$3:G$1656=B867)*NHL!AC$3:AC$1656)</f>
        <v>78</v>
      </c>
      <c r="H867" s="22" t="e">
        <f t="shared" si="27"/>
        <v>#VALUE!</v>
      </c>
      <c r="K867" s="8"/>
    </row>
    <row r="868" spans="1:11" x14ac:dyDescent="0.2">
      <c r="A868" s="8" t="s">
        <v>439</v>
      </c>
      <c r="B868" s="10" t="s">
        <v>29</v>
      </c>
      <c r="C868" s="21">
        <f>SUMPRODUCT((NHL!C$3:C$1656=A868)*(NHL!G$3:G$1656=B868)*NHL!I$3:I$1656)</f>
        <v>82</v>
      </c>
      <c r="D868" s="21">
        <f>SUMPRODUCT((NHL!C$3:C$1656=A868)*(NHL!G$3:G$1656=B868)*NHL!N$3:N$1656)</f>
        <v>77</v>
      </c>
      <c r="E868" s="22">
        <f t="shared" si="26"/>
        <v>0.46951219512195119</v>
      </c>
      <c r="F868" s="21" t="e">
        <f>SUMPRODUCT((NHL!C$3:C$1656=A868)*(NHL!G$3:G$1656=B868)*NHL!X$3:X$1656)</f>
        <v>#VALUE!</v>
      </c>
      <c r="G868" s="21">
        <f>SUMPRODUCT((NHL!C$3:C$1656=A868)*(NHL!G$3:G$1656=B868)*NHL!AC$3:AC$1656)</f>
        <v>90</v>
      </c>
      <c r="H868" s="22" t="e">
        <f t="shared" si="27"/>
        <v>#VALUE!</v>
      </c>
      <c r="K868" s="8"/>
    </row>
    <row r="869" spans="1:11" x14ac:dyDescent="0.2">
      <c r="A869" s="8" t="s">
        <v>439</v>
      </c>
      <c r="B869" s="10" t="s">
        <v>264</v>
      </c>
      <c r="C869" s="21">
        <f>SUMPRODUCT((NHL!C$3:C$1656=A869)*(NHL!G$3:G$1656=B869)*NHL!I$3:I$1656)</f>
        <v>82</v>
      </c>
      <c r="D869" s="21">
        <f>SUMPRODUCT((NHL!C$3:C$1656=A869)*(NHL!G$3:G$1656=B869)*NHL!N$3:N$1656)</f>
        <v>104</v>
      </c>
      <c r="E869" s="22">
        <f t="shared" si="26"/>
        <v>0.63414634146341464</v>
      </c>
      <c r="F869" s="21" t="e">
        <f>SUMPRODUCT((NHL!C$3:C$1656=A869)*(NHL!G$3:G$1656=B869)*NHL!X$3:X$1656)</f>
        <v>#VALUE!</v>
      </c>
      <c r="G869" s="21">
        <f>SUMPRODUCT((NHL!C$3:C$1656=A869)*(NHL!G$3:G$1656=B869)*NHL!AC$3:AC$1656)</f>
        <v>86</v>
      </c>
      <c r="H869" s="22" t="e">
        <f t="shared" si="27"/>
        <v>#VALUE!</v>
      </c>
      <c r="K869" s="8"/>
    </row>
    <row r="870" spans="1:11" x14ac:dyDescent="0.2">
      <c r="A870" s="8" t="s">
        <v>439</v>
      </c>
      <c r="B870" s="10" t="s">
        <v>247</v>
      </c>
      <c r="C870" s="21">
        <f>SUMPRODUCT((NHL!C$3:C$1656=A870)*(NHL!G$3:G$1656=B870)*NHL!I$3:I$1656)</f>
        <v>82</v>
      </c>
      <c r="D870" s="21">
        <f>SUMPRODUCT((NHL!C$3:C$1656=A870)*(NHL!G$3:G$1656=B870)*NHL!N$3:N$1656)</f>
        <v>70</v>
      </c>
      <c r="E870" s="22">
        <f t="shared" si="26"/>
        <v>0.42682926829268292</v>
      </c>
      <c r="F870" s="21" t="e">
        <f>SUMPRODUCT((NHL!C$3:C$1656=A870)*(NHL!G$3:G$1656=B870)*NHL!X$3:X$1656)</f>
        <v>#VALUE!</v>
      </c>
      <c r="G870" s="21">
        <f>SUMPRODUCT((NHL!C$3:C$1656=A870)*(NHL!G$3:G$1656=B870)*NHL!AC$3:AC$1656)</f>
        <v>108</v>
      </c>
      <c r="H870" s="22" t="e">
        <f t="shared" si="27"/>
        <v>#VALUE!</v>
      </c>
      <c r="K870" s="8"/>
    </row>
    <row r="871" spans="1:11" x14ac:dyDescent="0.2">
      <c r="A871" s="8" t="s">
        <v>439</v>
      </c>
      <c r="B871" s="10" t="s">
        <v>92</v>
      </c>
      <c r="C871" s="21">
        <f>SUMPRODUCT((NHL!C$3:C$1656=A871)*(NHL!G$3:G$1656=B871)*NHL!I$3:I$1656)</f>
        <v>82</v>
      </c>
      <c r="D871" s="21">
        <f>SUMPRODUCT((NHL!C$3:C$1656=A871)*(NHL!G$3:G$1656=B871)*NHL!N$3:N$1656)</f>
        <v>86</v>
      </c>
      <c r="E871" s="22">
        <f t="shared" si="26"/>
        <v>0.52439024390243905</v>
      </c>
      <c r="F871" s="21" t="e">
        <f>SUMPRODUCT((NHL!C$3:C$1656=A871)*(NHL!G$3:G$1656=B871)*NHL!X$3:X$1656)</f>
        <v>#VALUE!</v>
      </c>
      <c r="G871" s="21">
        <f>SUMPRODUCT((NHL!C$3:C$1656=A871)*(NHL!G$3:G$1656=B871)*NHL!AC$3:AC$1656)</f>
        <v>96</v>
      </c>
      <c r="H871" s="22" t="e">
        <f t="shared" si="27"/>
        <v>#VALUE!</v>
      </c>
      <c r="K871" s="8"/>
    </row>
    <row r="872" spans="1:11" x14ac:dyDescent="0.2">
      <c r="A872" s="8" t="s">
        <v>439</v>
      </c>
      <c r="B872" s="10" t="s">
        <v>409</v>
      </c>
      <c r="C872" s="21">
        <f>SUMPRODUCT((NHL!C$3:C$1656=A872)*(NHL!G$3:G$1656=B872)*NHL!I$3:I$1656)</f>
        <v>82</v>
      </c>
      <c r="D872" s="21">
        <f>SUMPRODUCT((NHL!C$3:C$1656=A872)*(NHL!G$3:G$1656=B872)*NHL!N$3:N$1656)</f>
        <v>77</v>
      </c>
      <c r="E872" s="22">
        <f t="shared" si="26"/>
        <v>0.46951219512195119</v>
      </c>
      <c r="F872" s="21" t="e">
        <f>SUMPRODUCT((NHL!C$3:C$1656=A872)*(NHL!G$3:G$1656=B872)*NHL!X$3:X$1656)</f>
        <v>#VALUE!</v>
      </c>
      <c r="G872" s="21">
        <f>SUMPRODUCT((NHL!C$3:C$1656=A872)*(NHL!G$3:G$1656=B872)*NHL!AC$3:AC$1656)</f>
        <v>41</v>
      </c>
      <c r="H872" s="22" t="e">
        <f t="shared" si="27"/>
        <v>#VALUE!</v>
      </c>
      <c r="K872" s="8"/>
    </row>
    <row r="873" spans="1:11" x14ac:dyDescent="0.2">
      <c r="A873" s="8" t="s">
        <v>439</v>
      </c>
      <c r="B873" s="10" t="s">
        <v>207</v>
      </c>
      <c r="C873" s="21">
        <f>SUMPRODUCT((NHL!C$3:C$1656=A873)*(NHL!G$3:G$1656=B873)*NHL!I$3:I$1656)</f>
        <v>82</v>
      </c>
      <c r="D873" s="21">
        <f>SUMPRODUCT((NHL!C$3:C$1656=A873)*(NHL!G$3:G$1656=B873)*NHL!N$3:N$1656)</f>
        <v>103</v>
      </c>
      <c r="E873" s="22">
        <f t="shared" si="26"/>
        <v>0.62804878048780488</v>
      </c>
      <c r="F873" s="21" t="e">
        <f>SUMPRODUCT((NHL!C$3:C$1656=A873)*(NHL!G$3:G$1656=B873)*NHL!X$3:X$1656)</f>
        <v>#VALUE!</v>
      </c>
      <c r="G873" s="21">
        <f>SUMPRODUCT((NHL!C$3:C$1656=A873)*(NHL!G$3:G$1656=B873)*NHL!AC$3:AC$1656)</f>
        <v>103</v>
      </c>
      <c r="H873" s="22" t="e">
        <f t="shared" si="27"/>
        <v>#VALUE!</v>
      </c>
      <c r="K873" s="8"/>
    </row>
    <row r="874" spans="1:11" x14ac:dyDescent="0.2">
      <c r="A874" s="8" t="s">
        <v>439</v>
      </c>
      <c r="B874" s="10" t="s">
        <v>313</v>
      </c>
      <c r="C874" s="21">
        <f>SUMPRODUCT((NHL!C$3:C$1656=A874)*(NHL!G$3:G$1656=B874)*NHL!I$3:I$1656)</f>
        <v>82</v>
      </c>
      <c r="D874" s="21">
        <f>SUMPRODUCT((NHL!C$3:C$1656=A874)*(NHL!G$3:G$1656=B874)*NHL!N$3:N$1656)</f>
        <v>83</v>
      </c>
      <c r="E874" s="22">
        <f t="shared" si="26"/>
        <v>0.50609756097560976</v>
      </c>
      <c r="F874" s="21" t="e">
        <f>SUMPRODUCT((NHL!C$3:C$1656=A874)*(NHL!G$3:G$1656=B874)*NHL!X$3:X$1656)</f>
        <v>#VALUE!</v>
      </c>
      <c r="G874" s="21">
        <f>SUMPRODUCT((NHL!C$3:C$1656=A874)*(NHL!G$3:G$1656=B874)*NHL!AC$3:AC$1656)</f>
        <v>78</v>
      </c>
      <c r="H874" s="22" t="e">
        <f t="shared" si="27"/>
        <v>#VALUE!</v>
      </c>
      <c r="K874" s="8"/>
    </row>
    <row r="875" spans="1:11" x14ac:dyDescent="0.2">
      <c r="A875" s="8" t="s">
        <v>439</v>
      </c>
      <c r="B875" s="10" t="s">
        <v>208</v>
      </c>
      <c r="C875" s="21">
        <f>SUMPRODUCT((NHL!C$3:C$1656=A875)*(NHL!G$3:G$1656=B875)*NHL!I$3:I$1656)</f>
        <v>82</v>
      </c>
      <c r="D875" s="21">
        <f>SUMPRODUCT((NHL!C$3:C$1656=A875)*(NHL!G$3:G$1656=B875)*NHL!N$3:N$1656)</f>
        <v>84</v>
      </c>
      <c r="E875" s="22">
        <f t="shared" si="26"/>
        <v>0.51219512195121952</v>
      </c>
      <c r="F875" s="21" t="e">
        <f>SUMPRODUCT((NHL!C$3:C$1656=A875)*(NHL!G$3:G$1656=B875)*NHL!X$3:X$1656)</f>
        <v>#VALUE!</v>
      </c>
      <c r="G875" s="21">
        <f>SUMPRODUCT((NHL!C$3:C$1656=A875)*(NHL!G$3:G$1656=B875)*NHL!AC$3:AC$1656)</f>
        <v>204</v>
      </c>
      <c r="H875" s="22" t="e">
        <f t="shared" si="27"/>
        <v>#VALUE!</v>
      </c>
      <c r="K875" s="8"/>
    </row>
    <row r="876" spans="1:11" x14ac:dyDescent="0.2">
      <c r="A876" s="8" t="s">
        <v>439</v>
      </c>
      <c r="B876" s="10" t="s">
        <v>402</v>
      </c>
      <c r="C876" s="21">
        <f>SUMPRODUCT((NHL!C$3:C$1656=A876)*(NHL!G$3:G$1656=B876)*NHL!I$3:I$1656)</f>
        <v>82</v>
      </c>
      <c r="D876" s="21">
        <f>SUMPRODUCT((NHL!C$3:C$1656=A876)*(NHL!G$3:G$1656=B876)*NHL!N$3:N$1656)</f>
        <v>62</v>
      </c>
      <c r="E876" s="22">
        <f t="shared" si="26"/>
        <v>0.37804878048780488</v>
      </c>
      <c r="F876" s="21" t="e">
        <f>SUMPRODUCT((NHL!C$3:C$1656=A876)*(NHL!G$3:G$1656=B876)*NHL!X$3:X$1656)</f>
        <v>#VALUE!</v>
      </c>
      <c r="G876" s="21">
        <f>SUMPRODUCT((NHL!C$3:C$1656=A876)*(NHL!G$3:G$1656=B876)*NHL!AC$3:AC$1656)</f>
        <v>47</v>
      </c>
      <c r="H876" s="22" t="e">
        <f t="shared" si="27"/>
        <v>#VALUE!</v>
      </c>
      <c r="K876" s="8"/>
    </row>
    <row r="877" spans="1:11" x14ac:dyDescent="0.2">
      <c r="A877" s="8" t="s">
        <v>439</v>
      </c>
      <c r="B877" s="10" t="s">
        <v>209</v>
      </c>
      <c r="C877" s="21">
        <f>SUMPRODUCT((NHL!C$3:C$1656=A877)*(NHL!G$3:G$1656=B877)*NHL!I$3:I$1656)</f>
        <v>82</v>
      </c>
      <c r="D877" s="21">
        <f>SUMPRODUCT((NHL!C$3:C$1656=A877)*(NHL!G$3:G$1656=B877)*NHL!N$3:N$1656)</f>
        <v>83</v>
      </c>
      <c r="E877" s="22">
        <f t="shared" si="26"/>
        <v>0.50609756097560976</v>
      </c>
      <c r="F877" s="21" t="e">
        <f>SUMPRODUCT((NHL!C$3:C$1656=A877)*(NHL!G$3:G$1656=B877)*NHL!X$3:X$1656)</f>
        <v>#VALUE!</v>
      </c>
      <c r="G877" s="21">
        <f>SUMPRODUCT((NHL!C$3:C$1656=A877)*(NHL!G$3:G$1656=B877)*NHL!AC$3:AC$1656)</f>
        <v>240</v>
      </c>
      <c r="H877" s="22" t="e">
        <f t="shared" si="27"/>
        <v>#VALUE!</v>
      </c>
      <c r="K877" s="8"/>
    </row>
    <row r="878" spans="1:11" x14ac:dyDescent="0.2">
      <c r="A878" s="8" t="s">
        <v>439</v>
      </c>
      <c r="B878" s="10" t="s">
        <v>411</v>
      </c>
      <c r="C878" s="21">
        <f>SUMPRODUCT((NHL!C$3:C$1656=A878)*(NHL!G$3:G$1656=B878)*NHL!I$3:I$1656)</f>
        <v>82</v>
      </c>
      <c r="D878" s="21">
        <f>SUMPRODUCT((NHL!C$3:C$1656=A878)*(NHL!G$3:G$1656=B878)*NHL!N$3:N$1656)</f>
        <v>74</v>
      </c>
      <c r="E878" s="22">
        <f t="shared" si="26"/>
        <v>0.45121951219512196</v>
      </c>
      <c r="F878" s="21" t="e">
        <f>SUMPRODUCT((NHL!C$3:C$1656=A878)*(NHL!G$3:G$1656=B878)*NHL!X$3:X$1656)</f>
        <v>#VALUE!</v>
      </c>
      <c r="G878" s="21">
        <f>SUMPRODUCT((NHL!C$3:C$1656=A878)*(NHL!G$3:G$1656=B878)*NHL!AC$3:AC$1656)</f>
        <v>88</v>
      </c>
      <c r="H878" s="22" t="e">
        <f t="shared" si="27"/>
        <v>#VALUE!</v>
      </c>
      <c r="K878" s="8"/>
    </row>
    <row r="879" spans="1:11" x14ac:dyDescent="0.2">
      <c r="A879" s="8" t="s">
        <v>439</v>
      </c>
      <c r="B879" s="10" t="s">
        <v>41</v>
      </c>
      <c r="C879" s="21">
        <f>SUMPRODUCT((NHL!C$3:C$1656=A879)*(NHL!G$3:G$1656=B879)*NHL!I$3:I$1656)</f>
        <v>82</v>
      </c>
      <c r="D879" s="21">
        <f>SUMPRODUCT((NHL!C$3:C$1656=A879)*(NHL!G$3:G$1656=B879)*NHL!N$3:N$1656)</f>
        <v>68</v>
      </c>
      <c r="E879" s="22">
        <f t="shared" si="26"/>
        <v>0.41463414634146339</v>
      </c>
      <c r="F879" s="21" t="e">
        <f>SUMPRODUCT((NHL!C$3:C$1656=A879)*(NHL!G$3:G$1656=B879)*NHL!X$3:X$1656)</f>
        <v>#VALUE!</v>
      </c>
      <c r="G879" s="21">
        <f>SUMPRODUCT((NHL!C$3:C$1656=A879)*(NHL!G$3:G$1656=B879)*NHL!AC$3:AC$1656)</f>
        <v>80</v>
      </c>
      <c r="H879" s="22" t="e">
        <f t="shared" si="27"/>
        <v>#VALUE!</v>
      </c>
      <c r="K879" s="8"/>
    </row>
    <row r="880" spans="1:11" x14ac:dyDescent="0.2">
      <c r="A880" s="8" t="s">
        <v>439</v>
      </c>
      <c r="B880" s="10" t="s">
        <v>233</v>
      </c>
      <c r="C880" s="21">
        <f>SUMPRODUCT((NHL!C$3:C$1656=A880)*(NHL!G$3:G$1656=B880)*NHL!I$3:I$1656)</f>
        <v>82</v>
      </c>
      <c r="D880" s="21">
        <f>SUMPRODUCT((NHL!C$3:C$1656=A880)*(NHL!G$3:G$1656=B880)*NHL!N$3:N$1656)</f>
        <v>77</v>
      </c>
      <c r="E880" s="22">
        <f t="shared" si="26"/>
        <v>0.46951219512195119</v>
      </c>
      <c r="F880" s="21" t="e">
        <f>SUMPRODUCT((NHL!C$3:C$1656=A880)*(NHL!G$3:G$1656=B880)*NHL!X$3:X$1656)</f>
        <v>#VALUE!</v>
      </c>
      <c r="G880" s="21">
        <f>SUMPRODUCT((NHL!C$3:C$1656=A880)*(NHL!G$3:G$1656=B880)*NHL!AC$3:AC$1656)</f>
        <v>79</v>
      </c>
      <c r="H880" s="22" t="e">
        <f t="shared" si="27"/>
        <v>#VALUE!</v>
      </c>
      <c r="K880" s="8"/>
    </row>
    <row r="881" spans="1:11" x14ac:dyDescent="0.2">
      <c r="A881" s="8" t="s">
        <v>439</v>
      </c>
      <c r="B881" s="10" t="s">
        <v>267</v>
      </c>
      <c r="C881" s="21">
        <f>SUMPRODUCT((NHL!C$3:C$1656=A881)*(NHL!G$3:G$1656=B881)*NHL!I$3:I$1656)</f>
        <v>82</v>
      </c>
      <c r="D881" s="21">
        <f>SUMPRODUCT((NHL!C$3:C$1656=A881)*(NHL!G$3:G$1656=B881)*NHL!N$3:N$1656)</f>
        <v>75</v>
      </c>
      <c r="E881" s="22">
        <f t="shared" si="26"/>
        <v>0.45731707317073172</v>
      </c>
      <c r="F881" s="21" t="e">
        <f>SUMPRODUCT((NHL!C$3:C$1656=A881)*(NHL!G$3:G$1656=B881)*NHL!X$3:X$1656)</f>
        <v>#VALUE!</v>
      </c>
      <c r="G881" s="21">
        <f>SUMPRODUCT((NHL!C$3:C$1656=A881)*(NHL!G$3:G$1656=B881)*NHL!AC$3:AC$1656)</f>
        <v>89</v>
      </c>
      <c r="H881" s="22" t="e">
        <f t="shared" si="27"/>
        <v>#VALUE!</v>
      </c>
      <c r="K881" s="8"/>
    </row>
    <row r="882" spans="1:11" x14ac:dyDescent="0.2">
      <c r="A882" s="8" t="s">
        <v>444</v>
      </c>
      <c r="B882" s="10" t="s">
        <v>68</v>
      </c>
      <c r="C882" s="21">
        <f>SUMPRODUCT((NHL!C$3:C$1656=A882)*(NHL!G$3:G$1656=B882)*NHL!I$3:I$1656)</f>
        <v>82</v>
      </c>
      <c r="D882" s="21">
        <f>SUMPRODUCT((NHL!C$3:C$1656=A882)*(NHL!G$3:G$1656=B882)*NHL!N$3:N$1656)</f>
        <v>91</v>
      </c>
      <c r="E882" s="22">
        <f t="shared" si="26"/>
        <v>0.55487804878048785</v>
      </c>
      <c r="F882" s="21" t="e">
        <f>SUMPRODUCT((NHL!C$3:C$1656=A882)*(NHL!G$3:G$1656=B882)*NHL!X$3:X$1656)</f>
        <v>#VALUE!</v>
      </c>
      <c r="G882" s="21">
        <f>SUMPRODUCT((NHL!C$3:C$1656=A882)*(NHL!G$3:G$1656=B882)*NHL!AC$3:AC$1656)</f>
        <v>61</v>
      </c>
      <c r="H882" s="22" t="e">
        <f t="shared" si="27"/>
        <v>#VALUE!</v>
      </c>
      <c r="K882" s="8"/>
    </row>
    <row r="883" spans="1:11" x14ac:dyDescent="0.2">
      <c r="A883" s="8" t="s">
        <v>444</v>
      </c>
      <c r="B883" s="10" t="s">
        <v>225</v>
      </c>
      <c r="C883" s="21">
        <f>SUMPRODUCT((NHL!C$3:C$1656=A883)*(NHL!G$3:G$1656=B883)*NHL!I$3:I$1656)</f>
        <v>82</v>
      </c>
      <c r="D883" s="21">
        <f>SUMPRODUCT((NHL!C$3:C$1656=A883)*(NHL!G$3:G$1656=B883)*NHL!N$3:N$1656)</f>
        <v>89</v>
      </c>
      <c r="E883" s="22">
        <f t="shared" si="26"/>
        <v>0.54268292682926833</v>
      </c>
      <c r="F883" s="21" t="e">
        <f>SUMPRODUCT((NHL!C$3:C$1656=A883)*(NHL!G$3:G$1656=B883)*NHL!X$3:X$1656)</f>
        <v>#VALUE!</v>
      </c>
      <c r="G883" s="21">
        <f>SUMPRODUCT((NHL!C$3:C$1656=A883)*(NHL!G$3:G$1656=B883)*NHL!AC$3:AC$1656)</f>
        <v>92</v>
      </c>
      <c r="H883" s="22" t="e">
        <f t="shared" si="27"/>
        <v>#VALUE!</v>
      </c>
      <c r="K883" s="8"/>
    </row>
    <row r="884" spans="1:11" x14ac:dyDescent="0.2">
      <c r="A884" s="8" t="s">
        <v>444</v>
      </c>
      <c r="B884" s="10" t="s">
        <v>305</v>
      </c>
      <c r="C884" s="21">
        <f>SUMPRODUCT((NHL!C$3:C$1656=A884)*(NHL!G$3:G$1656=B884)*NHL!I$3:I$1656)</f>
        <v>82</v>
      </c>
      <c r="D884" s="21">
        <f>SUMPRODUCT((NHL!C$3:C$1656=A884)*(NHL!G$3:G$1656=B884)*NHL!N$3:N$1656)</f>
        <v>74</v>
      </c>
      <c r="E884" s="22">
        <f t="shared" si="26"/>
        <v>0.45121951219512196</v>
      </c>
      <c r="F884" s="21" t="e">
        <f>SUMPRODUCT((NHL!C$3:C$1656=A884)*(NHL!G$3:G$1656=B884)*NHL!X$3:X$1656)</f>
        <v>#VALUE!</v>
      </c>
      <c r="G884" s="21">
        <f>SUMPRODUCT((NHL!C$3:C$1656=A884)*(NHL!G$3:G$1656=B884)*NHL!AC$3:AC$1656)</f>
        <v>75</v>
      </c>
      <c r="H884" s="22" t="e">
        <f t="shared" si="27"/>
        <v>#VALUE!</v>
      </c>
      <c r="K884" s="8"/>
    </row>
    <row r="885" spans="1:11" x14ac:dyDescent="0.2">
      <c r="A885" s="8" t="s">
        <v>444</v>
      </c>
      <c r="B885" s="10" t="s">
        <v>240</v>
      </c>
      <c r="C885" s="21">
        <f>SUMPRODUCT((NHL!C$3:C$1656=A885)*(NHL!G$3:G$1656=B885)*NHL!I$3:I$1656)</f>
        <v>82</v>
      </c>
      <c r="D885" s="21">
        <f>SUMPRODUCT((NHL!C$3:C$1656=A885)*(NHL!G$3:G$1656=B885)*NHL!N$3:N$1656)</f>
        <v>67</v>
      </c>
      <c r="E885" s="22">
        <f t="shared" si="26"/>
        <v>0.40853658536585363</v>
      </c>
      <c r="F885" s="21" t="e">
        <f>SUMPRODUCT((NHL!C$3:C$1656=A885)*(NHL!G$3:G$1656=B885)*NHL!X$3:X$1656)</f>
        <v>#VALUE!</v>
      </c>
      <c r="G885" s="21">
        <f>SUMPRODUCT((NHL!C$3:C$1656=A885)*(NHL!G$3:G$1656=B885)*NHL!AC$3:AC$1656)</f>
        <v>73</v>
      </c>
      <c r="H885" s="22" t="e">
        <f t="shared" si="27"/>
        <v>#VALUE!</v>
      </c>
      <c r="K885" s="8"/>
    </row>
    <row r="886" spans="1:11" x14ac:dyDescent="0.2">
      <c r="A886" s="8" t="s">
        <v>444</v>
      </c>
      <c r="B886" s="10" t="s">
        <v>84</v>
      </c>
      <c r="C886" s="21">
        <f>SUMPRODUCT((NHL!C$3:C$1656=A886)*(NHL!G$3:G$1656=B886)*NHL!I$3:I$1656)</f>
        <v>82</v>
      </c>
      <c r="D886" s="21">
        <f>SUMPRODUCT((NHL!C$3:C$1656=A886)*(NHL!G$3:G$1656=B886)*NHL!N$3:N$1656)</f>
        <v>73</v>
      </c>
      <c r="E886" s="22">
        <f t="shared" si="26"/>
        <v>0.4451219512195122</v>
      </c>
      <c r="F886" s="21" t="e">
        <f>SUMPRODUCT((NHL!C$3:C$1656=A886)*(NHL!G$3:G$1656=B886)*NHL!X$3:X$1656)</f>
        <v>#VALUE!</v>
      </c>
      <c r="G886" s="21">
        <f>SUMPRODUCT((NHL!C$3:C$1656=A886)*(NHL!G$3:G$1656=B886)*NHL!AC$3:AC$1656)</f>
        <v>81</v>
      </c>
      <c r="H886" s="22" t="e">
        <f t="shared" si="27"/>
        <v>#VALUE!</v>
      </c>
      <c r="K886" s="8"/>
    </row>
    <row r="887" spans="1:11" x14ac:dyDescent="0.2">
      <c r="A887" s="8" t="s">
        <v>444</v>
      </c>
      <c r="B887" s="10" t="s">
        <v>308</v>
      </c>
      <c r="C887" s="21">
        <f>SUMPRODUCT((NHL!C$3:C$1656=A887)*(NHL!G$3:G$1656=B887)*NHL!I$3:I$1656)</f>
        <v>82</v>
      </c>
      <c r="D887" s="21">
        <f>SUMPRODUCT((NHL!C$3:C$1656=A887)*(NHL!G$3:G$1656=B887)*NHL!N$3:N$1656)</f>
        <v>95</v>
      </c>
      <c r="E887" s="22">
        <f t="shared" si="26"/>
        <v>0.57926829268292679</v>
      </c>
      <c r="F887" s="21" t="e">
        <f>SUMPRODUCT((NHL!C$3:C$1656=A887)*(NHL!G$3:G$1656=B887)*NHL!X$3:X$1656)</f>
        <v>#VALUE!</v>
      </c>
      <c r="G887" s="21">
        <f>SUMPRODUCT((NHL!C$3:C$1656=A887)*(NHL!G$3:G$1656=B887)*NHL!AC$3:AC$1656)</f>
        <v>107</v>
      </c>
      <c r="H887" s="22" t="e">
        <f t="shared" si="27"/>
        <v>#VALUE!</v>
      </c>
      <c r="K887" s="8"/>
    </row>
    <row r="888" spans="1:11" x14ac:dyDescent="0.2">
      <c r="A888" s="8" t="s">
        <v>444</v>
      </c>
      <c r="B888" s="10" t="s">
        <v>201</v>
      </c>
      <c r="C888" s="21">
        <f>SUMPRODUCT((NHL!C$3:C$1656=A888)*(NHL!G$3:G$1656=B888)*NHL!I$3:I$1656)</f>
        <v>82</v>
      </c>
      <c r="D888" s="21">
        <f>SUMPRODUCT((NHL!C$3:C$1656=A888)*(NHL!G$3:G$1656=B888)*NHL!N$3:N$1656)</f>
        <v>109</v>
      </c>
      <c r="E888" s="22">
        <f t="shared" si="26"/>
        <v>0.66463414634146345</v>
      </c>
      <c r="F888" s="21" t="e">
        <f>SUMPRODUCT((NHL!C$3:C$1656=A888)*(NHL!G$3:G$1656=B888)*NHL!X$3:X$1656)</f>
        <v>#VALUE!</v>
      </c>
      <c r="G888" s="21">
        <f>SUMPRODUCT((NHL!C$3:C$1656=A888)*(NHL!G$3:G$1656=B888)*NHL!AC$3:AC$1656)</f>
        <v>104</v>
      </c>
      <c r="H888" s="22" t="e">
        <f t="shared" si="27"/>
        <v>#VALUE!</v>
      </c>
      <c r="K888" s="8"/>
    </row>
    <row r="889" spans="1:11" x14ac:dyDescent="0.2">
      <c r="A889" s="8" t="s">
        <v>444</v>
      </c>
      <c r="B889" s="10" t="s">
        <v>87</v>
      </c>
      <c r="C889" s="21">
        <f>SUMPRODUCT((NHL!C$3:C$1656=A889)*(NHL!G$3:G$1656=B889)*NHL!I$3:I$1656)</f>
        <v>82</v>
      </c>
      <c r="D889" s="21">
        <f>SUMPRODUCT((NHL!C$3:C$1656=A889)*(NHL!G$3:G$1656=B889)*NHL!N$3:N$1656)</f>
        <v>103</v>
      </c>
      <c r="E889" s="22">
        <f t="shared" si="26"/>
        <v>0.62804878048780488</v>
      </c>
      <c r="F889" s="21" t="e">
        <f>SUMPRODUCT((NHL!C$3:C$1656=A889)*(NHL!G$3:G$1656=B889)*NHL!X$3:X$1656)</f>
        <v>#VALUE!</v>
      </c>
      <c r="G889" s="21">
        <f>SUMPRODUCT((NHL!C$3:C$1656=A889)*(NHL!G$3:G$1656=B889)*NHL!AC$3:AC$1656)</f>
        <v>94</v>
      </c>
      <c r="H889" s="22" t="e">
        <f t="shared" si="27"/>
        <v>#VALUE!</v>
      </c>
      <c r="K889" s="8"/>
    </row>
    <row r="890" spans="1:11" x14ac:dyDescent="0.2">
      <c r="A890" s="8" t="s">
        <v>444</v>
      </c>
      <c r="B890" s="10" t="s">
        <v>303</v>
      </c>
      <c r="C890" s="21">
        <f>SUMPRODUCT((NHL!C$3:C$1656=A890)*(NHL!G$3:G$1656=B890)*NHL!I$3:I$1656)</f>
        <v>82</v>
      </c>
      <c r="D890" s="21">
        <f>SUMPRODUCT((NHL!C$3:C$1656=A890)*(NHL!G$3:G$1656=B890)*NHL!N$3:N$1656)</f>
        <v>80</v>
      </c>
      <c r="E890" s="22">
        <f t="shared" si="26"/>
        <v>0.48780487804878048</v>
      </c>
      <c r="F890" s="21" t="e">
        <f>SUMPRODUCT((NHL!C$3:C$1656=A890)*(NHL!G$3:G$1656=B890)*NHL!X$3:X$1656)</f>
        <v>#VALUE!</v>
      </c>
      <c r="G890" s="21">
        <f>SUMPRODUCT((NHL!C$3:C$1656=A890)*(NHL!G$3:G$1656=B890)*NHL!AC$3:AC$1656)</f>
        <v>81</v>
      </c>
      <c r="H890" s="22" t="e">
        <f t="shared" si="27"/>
        <v>#VALUE!</v>
      </c>
      <c r="K890" s="8"/>
    </row>
    <row r="891" spans="1:11" x14ac:dyDescent="0.2">
      <c r="A891" s="8" t="s">
        <v>444</v>
      </c>
      <c r="B891" s="10" t="s">
        <v>413</v>
      </c>
      <c r="C891" s="21">
        <f>SUMPRODUCT((NHL!C$3:C$1656=A891)*(NHL!G$3:G$1656=B891)*NHL!I$3:I$1656)</f>
        <v>82</v>
      </c>
      <c r="D891" s="21">
        <f>SUMPRODUCT((NHL!C$3:C$1656=A891)*(NHL!G$3:G$1656=B891)*NHL!N$3:N$1656)</f>
        <v>63</v>
      </c>
      <c r="E891" s="22">
        <f t="shared" si="26"/>
        <v>0.38414634146341464</v>
      </c>
      <c r="F891" s="21" t="e">
        <f>SUMPRODUCT((NHL!C$3:C$1656=A891)*(NHL!G$3:G$1656=B891)*NHL!X$3:X$1656)</f>
        <v>#VALUE!</v>
      </c>
      <c r="G891" s="21">
        <f>SUMPRODUCT((NHL!C$3:C$1656=A891)*(NHL!G$3:G$1656=B891)*NHL!AC$3:AC$1656)</f>
        <v>178</v>
      </c>
      <c r="H891" s="22" t="e">
        <f t="shared" si="27"/>
        <v>#VALUE!</v>
      </c>
      <c r="K891" s="8"/>
    </row>
    <row r="892" spans="1:11" x14ac:dyDescent="0.2">
      <c r="A892" s="8" t="s">
        <v>444</v>
      </c>
      <c r="B892" s="10" t="s">
        <v>199</v>
      </c>
      <c r="C892" s="21">
        <f>SUMPRODUCT((NHL!C$3:C$1656=A892)*(NHL!G$3:G$1656=B892)*NHL!I$3:I$1656)</f>
        <v>82</v>
      </c>
      <c r="D892" s="21">
        <f>SUMPRODUCT((NHL!C$3:C$1656=A892)*(NHL!G$3:G$1656=B892)*NHL!N$3:N$1656)</f>
        <v>87</v>
      </c>
      <c r="E892" s="22">
        <f t="shared" si="26"/>
        <v>0.53048780487804881</v>
      </c>
      <c r="F892" s="21" t="e">
        <f>SUMPRODUCT((NHL!C$3:C$1656=A892)*(NHL!G$3:G$1656=B892)*NHL!X$3:X$1656)</f>
        <v>#VALUE!</v>
      </c>
      <c r="G892" s="21">
        <f>SUMPRODUCT((NHL!C$3:C$1656=A892)*(NHL!G$3:G$1656=B892)*NHL!AC$3:AC$1656)</f>
        <v>67</v>
      </c>
      <c r="H892" s="22" t="e">
        <f t="shared" si="27"/>
        <v>#VALUE!</v>
      </c>
      <c r="K892" s="8"/>
    </row>
    <row r="893" spans="1:11" x14ac:dyDescent="0.2">
      <c r="A893" s="8" t="s">
        <v>444</v>
      </c>
      <c r="B893" s="10" t="s">
        <v>417</v>
      </c>
      <c r="C893" s="21">
        <f>SUMPRODUCT((NHL!C$3:C$1656=A893)*(NHL!G$3:G$1656=B893)*NHL!I$3:I$1656)</f>
        <v>82</v>
      </c>
      <c r="D893" s="21">
        <f>SUMPRODUCT((NHL!C$3:C$1656=A893)*(NHL!G$3:G$1656=B893)*NHL!N$3:N$1656)</f>
        <v>65</v>
      </c>
      <c r="E893" s="22">
        <f t="shared" si="26"/>
        <v>0.39634146341463417</v>
      </c>
      <c r="F893" s="21" t="e">
        <f>SUMPRODUCT((NHL!C$3:C$1656=A893)*(NHL!G$3:G$1656=B893)*NHL!X$3:X$1656)</f>
        <v>#VALUE!</v>
      </c>
      <c r="G893" s="21">
        <f>SUMPRODUCT((NHL!C$3:C$1656=A893)*(NHL!G$3:G$1656=B893)*NHL!AC$3:AC$1656)</f>
        <v>85</v>
      </c>
      <c r="H893" s="22" t="e">
        <f t="shared" si="27"/>
        <v>#VALUE!</v>
      </c>
      <c r="K893" s="8"/>
    </row>
    <row r="894" spans="1:11" x14ac:dyDescent="0.2">
      <c r="A894" s="8" t="s">
        <v>444</v>
      </c>
      <c r="B894" s="10" t="s">
        <v>29</v>
      </c>
      <c r="C894" s="21">
        <f>SUMPRODUCT((NHL!C$3:C$1656=A894)*(NHL!G$3:G$1656=B894)*NHL!I$3:I$1656)</f>
        <v>82</v>
      </c>
      <c r="D894" s="21">
        <f>SUMPRODUCT((NHL!C$3:C$1656=A894)*(NHL!G$3:G$1656=B894)*NHL!N$3:N$1656)</f>
        <v>87</v>
      </c>
      <c r="E894" s="22">
        <f t="shared" si="26"/>
        <v>0.53048780487804881</v>
      </c>
      <c r="F894" s="21" t="e">
        <f>SUMPRODUCT((NHL!C$3:C$1656=A894)*(NHL!G$3:G$1656=B894)*NHL!X$3:X$1656)</f>
        <v>#VALUE!</v>
      </c>
      <c r="G894" s="21">
        <f>SUMPRODUCT((NHL!C$3:C$1656=A894)*(NHL!G$3:G$1656=B894)*NHL!AC$3:AC$1656)</f>
        <v>77</v>
      </c>
      <c r="H894" s="22" t="e">
        <f t="shared" si="27"/>
        <v>#VALUE!</v>
      </c>
      <c r="K894" s="8"/>
    </row>
    <row r="895" spans="1:11" x14ac:dyDescent="0.2">
      <c r="A895" s="8" t="s">
        <v>444</v>
      </c>
      <c r="B895" s="10" t="s">
        <v>264</v>
      </c>
      <c r="C895" s="21">
        <f>SUMPRODUCT((NHL!C$3:C$1656=A895)*(NHL!G$3:G$1656=B895)*NHL!I$3:I$1656)</f>
        <v>82</v>
      </c>
      <c r="D895" s="21">
        <f>SUMPRODUCT((NHL!C$3:C$1656=A895)*(NHL!G$3:G$1656=B895)*NHL!N$3:N$1656)</f>
        <v>107</v>
      </c>
      <c r="E895" s="22">
        <f t="shared" si="26"/>
        <v>0.65243902439024393</v>
      </c>
      <c r="F895" s="21" t="e">
        <f>SUMPRODUCT((NHL!C$3:C$1656=A895)*(NHL!G$3:G$1656=B895)*NHL!X$3:X$1656)</f>
        <v>#VALUE!</v>
      </c>
      <c r="G895" s="21">
        <f>SUMPRODUCT((NHL!C$3:C$1656=A895)*(NHL!G$3:G$1656=B895)*NHL!AC$3:AC$1656)</f>
        <v>104</v>
      </c>
      <c r="H895" s="22" t="e">
        <f t="shared" si="27"/>
        <v>#VALUE!</v>
      </c>
      <c r="K895" s="8"/>
    </row>
    <row r="896" spans="1:11" x14ac:dyDescent="0.2">
      <c r="A896" s="8" t="s">
        <v>444</v>
      </c>
      <c r="B896" s="10" t="s">
        <v>247</v>
      </c>
      <c r="C896" s="21">
        <f>SUMPRODUCT((NHL!C$3:C$1656=A896)*(NHL!G$3:G$1656=B896)*NHL!I$3:I$1656)</f>
        <v>82</v>
      </c>
      <c r="D896" s="21">
        <f>SUMPRODUCT((NHL!C$3:C$1656=A896)*(NHL!G$3:G$1656=B896)*NHL!N$3:N$1656)</f>
        <v>71</v>
      </c>
      <c r="E896" s="22">
        <f t="shared" si="26"/>
        <v>0.43292682926829268</v>
      </c>
      <c r="F896" s="21" t="e">
        <f>SUMPRODUCT((NHL!C$3:C$1656=A896)*(NHL!G$3:G$1656=B896)*NHL!X$3:X$1656)</f>
        <v>#VALUE!</v>
      </c>
      <c r="G896" s="21">
        <f>SUMPRODUCT((NHL!C$3:C$1656=A896)*(NHL!G$3:G$1656=B896)*NHL!AC$3:AC$1656)</f>
        <v>140</v>
      </c>
      <c r="H896" s="22" t="e">
        <f t="shared" si="27"/>
        <v>#VALUE!</v>
      </c>
      <c r="K896" s="8"/>
    </row>
    <row r="897" spans="1:11" x14ac:dyDescent="0.2">
      <c r="A897" s="8" t="s">
        <v>444</v>
      </c>
      <c r="B897" s="10" t="s">
        <v>92</v>
      </c>
      <c r="C897" s="21">
        <f>SUMPRODUCT((NHL!C$3:C$1656=A897)*(NHL!G$3:G$1656=B897)*NHL!I$3:I$1656)</f>
        <v>82</v>
      </c>
      <c r="D897" s="21">
        <f>SUMPRODUCT((NHL!C$3:C$1656=A897)*(NHL!G$3:G$1656=B897)*NHL!N$3:N$1656)</f>
        <v>68</v>
      </c>
      <c r="E897" s="22">
        <f t="shared" si="26"/>
        <v>0.41463414634146339</v>
      </c>
      <c r="F897" s="21" t="e">
        <f>SUMPRODUCT((NHL!C$3:C$1656=A897)*(NHL!G$3:G$1656=B897)*NHL!X$3:X$1656)</f>
        <v>#VALUE!</v>
      </c>
      <c r="G897" s="21">
        <f>SUMPRODUCT((NHL!C$3:C$1656=A897)*(NHL!G$3:G$1656=B897)*NHL!AC$3:AC$1656)</f>
        <v>172</v>
      </c>
      <c r="H897" s="22" t="e">
        <f t="shared" si="27"/>
        <v>#VALUE!</v>
      </c>
      <c r="K897" s="8"/>
    </row>
    <row r="898" spans="1:11" x14ac:dyDescent="0.2">
      <c r="A898" s="8" t="s">
        <v>444</v>
      </c>
      <c r="B898" s="10" t="s">
        <v>409</v>
      </c>
      <c r="C898" s="21">
        <f>SUMPRODUCT((NHL!C$3:C$1656=A898)*(NHL!G$3:G$1656=B898)*NHL!I$3:I$1656)</f>
        <v>82</v>
      </c>
      <c r="D898" s="21">
        <f>SUMPRODUCT((NHL!C$3:C$1656=A898)*(NHL!G$3:G$1656=B898)*NHL!N$3:N$1656)</f>
        <v>83</v>
      </c>
      <c r="E898" s="22">
        <f t="shared" ref="E898:E961" si="28">D898/C898/2</f>
        <v>0.50609756097560976</v>
      </c>
      <c r="F898" s="21" t="e">
        <f>SUMPRODUCT((NHL!C$3:C$1656=A898)*(NHL!G$3:G$1656=B898)*NHL!X$3:X$1656)</f>
        <v>#VALUE!</v>
      </c>
      <c r="G898" s="21">
        <f>SUMPRODUCT((NHL!C$3:C$1656=A898)*(NHL!G$3:G$1656=B898)*NHL!AC$3:AC$1656)</f>
        <v>77</v>
      </c>
      <c r="H898" s="22" t="e">
        <f t="shared" ref="H898:H961" si="29">G898/F898/2</f>
        <v>#VALUE!</v>
      </c>
      <c r="K898" s="8"/>
    </row>
    <row r="899" spans="1:11" x14ac:dyDescent="0.2">
      <c r="A899" s="8" t="s">
        <v>444</v>
      </c>
      <c r="B899" s="10" t="s">
        <v>207</v>
      </c>
      <c r="C899" s="21">
        <f>SUMPRODUCT((NHL!C$3:C$1656=A899)*(NHL!G$3:G$1656=B899)*NHL!I$3:I$1656)</f>
        <v>82</v>
      </c>
      <c r="D899" s="21">
        <f>SUMPRODUCT((NHL!C$3:C$1656=A899)*(NHL!G$3:G$1656=B899)*NHL!N$3:N$1656)</f>
        <v>95</v>
      </c>
      <c r="E899" s="22">
        <f t="shared" si="28"/>
        <v>0.57926829268292679</v>
      </c>
      <c r="F899" s="21" t="e">
        <f>SUMPRODUCT((NHL!C$3:C$1656=A899)*(NHL!G$3:G$1656=B899)*NHL!X$3:X$1656)</f>
        <v>#VALUE!</v>
      </c>
      <c r="G899" s="21">
        <f>SUMPRODUCT((NHL!C$3:C$1656=A899)*(NHL!G$3:G$1656=B899)*NHL!AC$3:AC$1656)</f>
        <v>206</v>
      </c>
      <c r="H899" s="22" t="e">
        <f t="shared" si="29"/>
        <v>#VALUE!</v>
      </c>
      <c r="K899" s="8"/>
    </row>
    <row r="900" spans="1:11" x14ac:dyDescent="0.2">
      <c r="A900" s="8" t="s">
        <v>444</v>
      </c>
      <c r="B900" s="10" t="s">
        <v>313</v>
      </c>
      <c r="C900" s="21">
        <f>SUMPRODUCT((NHL!C$3:C$1656=A900)*(NHL!G$3:G$1656=B900)*NHL!I$3:I$1656)</f>
        <v>82</v>
      </c>
      <c r="D900" s="21">
        <f>SUMPRODUCT((NHL!C$3:C$1656=A900)*(NHL!G$3:G$1656=B900)*NHL!N$3:N$1656)</f>
        <v>82</v>
      </c>
      <c r="E900" s="22">
        <f t="shared" si="28"/>
        <v>0.5</v>
      </c>
      <c r="F900" s="21" t="e">
        <f>SUMPRODUCT((NHL!C$3:C$1656=A900)*(NHL!G$3:G$1656=B900)*NHL!X$3:X$1656)</f>
        <v>#VALUE!</v>
      </c>
      <c r="G900" s="21">
        <f>SUMPRODUCT((NHL!C$3:C$1656=A900)*(NHL!G$3:G$1656=B900)*NHL!AC$3:AC$1656)</f>
        <v>83</v>
      </c>
      <c r="H900" s="22" t="e">
        <f t="shared" si="29"/>
        <v>#VALUE!</v>
      </c>
      <c r="K900" s="8"/>
    </row>
    <row r="901" spans="1:11" x14ac:dyDescent="0.2">
      <c r="A901" s="8" t="s">
        <v>444</v>
      </c>
      <c r="B901" s="10" t="s">
        <v>208</v>
      </c>
      <c r="C901" s="21">
        <f>SUMPRODUCT((NHL!C$3:C$1656=A901)*(NHL!G$3:G$1656=B901)*NHL!I$3:I$1656)</f>
        <v>82</v>
      </c>
      <c r="D901" s="21">
        <f>SUMPRODUCT((NHL!C$3:C$1656=A901)*(NHL!G$3:G$1656=B901)*NHL!N$3:N$1656)</f>
        <v>98</v>
      </c>
      <c r="E901" s="22">
        <f t="shared" si="28"/>
        <v>0.59756097560975607</v>
      </c>
      <c r="F901" s="21" t="e">
        <f>SUMPRODUCT((NHL!C$3:C$1656=A901)*(NHL!G$3:G$1656=B901)*NHL!X$3:X$1656)</f>
        <v>#VALUE!</v>
      </c>
      <c r="G901" s="21">
        <f>SUMPRODUCT((NHL!C$3:C$1656=A901)*(NHL!G$3:G$1656=B901)*NHL!AC$3:AC$1656)</f>
        <v>84</v>
      </c>
      <c r="H901" s="22" t="e">
        <f t="shared" si="29"/>
        <v>#VALUE!</v>
      </c>
      <c r="K901" s="8"/>
    </row>
    <row r="902" spans="1:11" x14ac:dyDescent="0.2">
      <c r="A902" s="8" t="s">
        <v>444</v>
      </c>
      <c r="B902" s="10" t="s">
        <v>402</v>
      </c>
      <c r="C902" s="21">
        <f>SUMPRODUCT((NHL!C$3:C$1656=A902)*(NHL!G$3:G$1656=B902)*NHL!I$3:I$1656)</f>
        <v>82</v>
      </c>
      <c r="D902" s="21">
        <f>SUMPRODUCT((NHL!C$3:C$1656=A902)*(NHL!G$3:G$1656=B902)*NHL!N$3:N$1656)</f>
        <v>78</v>
      </c>
      <c r="E902" s="22">
        <f t="shared" si="28"/>
        <v>0.47560975609756095</v>
      </c>
      <c r="F902" s="21" t="e">
        <f>SUMPRODUCT((NHL!C$3:C$1656=A902)*(NHL!G$3:G$1656=B902)*NHL!X$3:X$1656)</f>
        <v>#VALUE!</v>
      </c>
      <c r="G902" s="21">
        <f>SUMPRODUCT((NHL!C$3:C$1656=A902)*(NHL!G$3:G$1656=B902)*NHL!AC$3:AC$1656)</f>
        <v>62</v>
      </c>
      <c r="H902" s="22" t="e">
        <f t="shared" si="29"/>
        <v>#VALUE!</v>
      </c>
      <c r="K902" s="8"/>
    </row>
    <row r="903" spans="1:11" x14ac:dyDescent="0.2">
      <c r="A903" s="8" t="s">
        <v>444</v>
      </c>
      <c r="B903" s="10" t="s">
        <v>209</v>
      </c>
      <c r="C903" s="21">
        <f>SUMPRODUCT((NHL!C$3:C$1656=A903)*(NHL!G$3:G$1656=B903)*NHL!I$3:I$1656)</f>
        <v>82</v>
      </c>
      <c r="D903" s="21">
        <f>SUMPRODUCT((NHL!C$3:C$1656=A903)*(NHL!G$3:G$1656=B903)*NHL!N$3:N$1656)</f>
        <v>98</v>
      </c>
      <c r="E903" s="22">
        <f t="shared" si="28"/>
        <v>0.59756097560975607</v>
      </c>
      <c r="F903" s="21" t="e">
        <f>SUMPRODUCT((NHL!C$3:C$1656=A903)*(NHL!G$3:G$1656=B903)*NHL!X$3:X$1656)</f>
        <v>#VALUE!</v>
      </c>
      <c r="G903" s="21">
        <f>SUMPRODUCT((NHL!C$3:C$1656=A903)*(NHL!G$3:G$1656=B903)*NHL!AC$3:AC$1656)</f>
        <v>83</v>
      </c>
      <c r="H903" s="22" t="e">
        <f t="shared" si="29"/>
        <v>#VALUE!</v>
      </c>
      <c r="K903" s="8"/>
    </row>
    <row r="904" spans="1:11" x14ac:dyDescent="0.2">
      <c r="A904" s="8" t="s">
        <v>444</v>
      </c>
      <c r="B904" s="10" t="s">
        <v>411</v>
      </c>
      <c r="C904" s="21">
        <f>SUMPRODUCT((NHL!C$3:C$1656=A904)*(NHL!G$3:G$1656=B904)*NHL!I$3:I$1656)</f>
        <v>82</v>
      </c>
      <c r="D904" s="21">
        <f>SUMPRODUCT((NHL!C$3:C$1656=A904)*(NHL!G$3:G$1656=B904)*NHL!N$3:N$1656)</f>
        <v>44</v>
      </c>
      <c r="E904" s="22">
        <f t="shared" si="28"/>
        <v>0.26829268292682928</v>
      </c>
      <c r="F904" s="21" t="e">
        <f>SUMPRODUCT((NHL!C$3:C$1656=A904)*(NHL!G$3:G$1656=B904)*NHL!X$3:X$1656)</f>
        <v>#VALUE!</v>
      </c>
      <c r="G904" s="21">
        <f>SUMPRODUCT((NHL!C$3:C$1656=A904)*(NHL!G$3:G$1656=B904)*NHL!AC$3:AC$1656)</f>
        <v>222</v>
      </c>
      <c r="H904" s="22" t="e">
        <f t="shared" si="29"/>
        <v>#VALUE!</v>
      </c>
      <c r="K904" s="8"/>
    </row>
    <row r="905" spans="1:11" x14ac:dyDescent="0.2">
      <c r="A905" s="8" t="s">
        <v>444</v>
      </c>
      <c r="B905" s="10" t="s">
        <v>41</v>
      </c>
      <c r="C905" s="21">
        <f>SUMPRODUCT((NHL!C$3:C$1656=A905)*(NHL!G$3:G$1656=B905)*NHL!I$3:I$1656)</f>
        <v>82</v>
      </c>
      <c r="D905" s="21">
        <f>SUMPRODUCT((NHL!C$3:C$1656=A905)*(NHL!G$3:G$1656=B905)*NHL!N$3:N$1656)</f>
        <v>69</v>
      </c>
      <c r="E905" s="22">
        <f t="shared" si="28"/>
        <v>0.42073170731707316</v>
      </c>
      <c r="F905" s="21" t="e">
        <f>SUMPRODUCT((NHL!C$3:C$1656=A905)*(NHL!G$3:G$1656=B905)*NHL!X$3:X$1656)</f>
        <v>#VALUE!</v>
      </c>
      <c r="G905" s="21">
        <f>SUMPRODUCT((NHL!C$3:C$1656=A905)*(NHL!G$3:G$1656=B905)*NHL!AC$3:AC$1656)</f>
        <v>68</v>
      </c>
      <c r="H905" s="22" t="e">
        <f t="shared" si="29"/>
        <v>#VALUE!</v>
      </c>
      <c r="K905" s="8"/>
    </row>
    <row r="906" spans="1:11" x14ac:dyDescent="0.2">
      <c r="A906" s="8" t="s">
        <v>444</v>
      </c>
      <c r="B906" s="10" t="s">
        <v>233</v>
      </c>
      <c r="C906" s="21">
        <f>SUMPRODUCT((NHL!C$3:C$1656=A906)*(NHL!G$3:G$1656=B906)*NHL!I$3:I$1656)</f>
        <v>82</v>
      </c>
      <c r="D906" s="21">
        <f>SUMPRODUCT((NHL!C$3:C$1656=A906)*(NHL!G$3:G$1656=B906)*NHL!N$3:N$1656)</f>
        <v>64</v>
      </c>
      <c r="E906" s="22">
        <f t="shared" si="28"/>
        <v>0.3902439024390244</v>
      </c>
      <c r="F906" s="21" t="e">
        <f>SUMPRODUCT((NHL!C$3:C$1656=A906)*(NHL!G$3:G$1656=B906)*NHL!X$3:X$1656)</f>
        <v>#VALUE!</v>
      </c>
      <c r="G906" s="21">
        <f>SUMPRODUCT((NHL!C$3:C$1656=A906)*(NHL!G$3:G$1656=B906)*NHL!AC$3:AC$1656)</f>
        <v>154</v>
      </c>
      <c r="H906" s="22" t="e">
        <f t="shared" si="29"/>
        <v>#VALUE!</v>
      </c>
      <c r="K906" s="8"/>
    </row>
    <row r="907" spans="1:11" x14ac:dyDescent="0.2">
      <c r="A907" s="8" t="s">
        <v>444</v>
      </c>
      <c r="B907" s="10" t="s">
        <v>267</v>
      </c>
      <c r="C907" s="21">
        <f>SUMPRODUCT((NHL!C$3:C$1656=A907)*(NHL!G$3:G$1656=B907)*NHL!I$3:I$1656)</f>
        <v>82</v>
      </c>
      <c r="D907" s="21">
        <f>SUMPRODUCT((NHL!C$3:C$1656=A907)*(NHL!G$3:G$1656=B907)*NHL!N$3:N$1656)</f>
        <v>92</v>
      </c>
      <c r="E907" s="22">
        <f t="shared" si="28"/>
        <v>0.56097560975609762</v>
      </c>
      <c r="F907" s="21" t="e">
        <f>SUMPRODUCT((NHL!C$3:C$1656=A907)*(NHL!G$3:G$1656=B907)*NHL!X$3:X$1656)</f>
        <v>#VALUE!</v>
      </c>
      <c r="G907" s="21">
        <f>SUMPRODUCT((NHL!C$3:C$1656=A907)*(NHL!G$3:G$1656=B907)*NHL!AC$3:AC$1656)</f>
        <v>75</v>
      </c>
      <c r="H907" s="22" t="e">
        <f t="shared" si="29"/>
        <v>#VALUE!</v>
      </c>
      <c r="K907" s="8"/>
    </row>
    <row r="908" spans="1:11" x14ac:dyDescent="0.2">
      <c r="A908" s="8" t="s">
        <v>449</v>
      </c>
      <c r="B908" s="10" t="s">
        <v>68</v>
      </c>
      <c r="C908" s="21">
        <f>SUMPRODUCT((NHL!C$3:C$1656=A908)*(NHL!G$3:G$1656=B908)*NHL!I$3:I$1656)</f>
        <v>82</v>
      </c>
      <c r="D908" s="21">
        <f>SUMPRODUCT((NHL!C$3:C$1656=A908)*(NHL!G$3:G$1656=B908)*NHL!N$3:N$1656)</f>
        <v>91</v>
      </c>
      <c r="E908" s="22">
        <f t="shared" si="28"/>
        <v>0.55487804878048785</v>
      </c>
      <c r="F908" s="21" t="e">
        <f>SUMPRODUCT((NHL!C$3:C$1656=A908)*(NHL!G$3:G$1656=B908)*NHL!X$3:X$1656)</f>
        <v>#VALUE!</v>
      </c>
      <c r="G908" s="21">
        <f>SUMPRODUCT((NHL!C$3:C$1656=A908)*(NHL!G$3:G$1656=B908)*NHL!AC$3:AC$1656)</f>
        <v>91</v>
      </c>
      <c r="H908" s="22" t="e">
        <f t="shared" si="29"/>
        <v>#VALUE!</v>
      </c>
      <c r="K908" s="8"/>
    </row>
    <row r="909" spans="1:11" x14ac:dyDescent="0.2">
      <c r="A909" s="8" t="s">
        <v>449</v>
      </c>
      <c r="B909" s="10" t="s">
        <v>225</v>
      </c>
      <c r="C909" s="21">
        <f>SUMPRODUCT((NHL!C$3:C$1656=A909)*(NHL!G$3:G$1656=B909)*NHL!I$3:I$1656)</f>
        <v>82</v>
      </c>
      <c r="D909" s="21">
        <f>SUMPRODUCT((NHL!C$3:C$1656=A909)*(NHL!G$3:G$1656=B909)*NHL!N$3:N$1656)</f>
        <v>91</v>
      </c>
      <c r="E909" s="22">
        <f t="shared" si="28"/>
        <v>0.55487804878048785</v>
      </c>
      <c r="F909" s="21" t="e">
        <f>SUMPRODUCT((NHL!C$3:C$1656=A909)*(NHL!G$3:G$1656=B909)*NHL!X$3:X$1656)</f>
        <v>#VALUE!</v>
      </c>
      <c r="G909" s="21">
        <f>SUMPRODUCT((NHL!C$3:C$1656=A909)*(NHL!G$3:G$1656=B909)*NHL!AC$3:AC$1656)</f>
        <v>89</v>
      </c>
      <c r="H909" s="22" t="e">
        <f t="shared" si="29"/>
        <v>#VALUE!</v>
      </c>
      <c r="K909" s="8"/>
    </row>
    <row r="910" spans="1:11" x14ac:dyDescent="0.2">
      <c r="A910" s="8" t="s">
        <v>449</v>
      </c>
      <c r="B910" s="10" t="s">
        <v>305</v>
      </c>
      <c r="C910" s="21">
        <f>SUMPRODUCT((NHL!C$3:C$1656=A910)*(NHL!G$3:G$1656=B910)*NHL!I$3:I$1656)</f>
        <v>82</v>
      </c>
      <c r="D910" s="21">
        <f>SUMPRODUCT((NHL!C$3:C$1656=A910)*(NHL!G$3:G$1656=B910)*NHL!N$3:N$1656)</f>
        <v>86</v>
      </c>
      <c r="E910" s="22">
        <f t="shared" si="28"/>
        <v>0.52439024390243905</v>
      </c>
      <c r="F910" s="21" t="e">
        <f>SUMPRODUCT((NHL!C$3:C$1656=A910)*(NHL!G$3:G$1656=B910)*NHL!X$3:X$1656)</f>
        <v>#VALUE!</v>
      </c>
      <c r="G910" s="21">
        <f>SUMPRODUCT((NHL!C$3:C$1656=A910)*(NHL!G$3:G$1656=B910)*NHL!AC$3:AC$1656)</f>
        <v>74</v>
      </c>
      <c r="H910" s="22" t="e">
        <f t="shared" si="29"/>
        <v>#VALUE!</v>
      </c>
      <c r="K910" s="8"/>
    </row>
    <row r="911" spans="1:11" x14ac:dyDescent="0.2">
      <c r="A911" s="8" t="s">
        <v>449</v>
      </c>
      <c r="B911" s="10" t="s">
        <v>240</v>
      </c>
      <c r="C911" s="21">
        <f>SUMPRODUCT((NHL!C$3:C$1656=A911)*(NHL!G$3:G$1656=B911)*NHL!I$3:I$1656)</f>
        <v>82</v>
      </c>
      <c r="D911" s="21">
        <f>SUMPRODUCT((NHL!C$3:C$1656=A911)*(NHL!G$3:G$1656=B911)*NHL!N$3:N$1656)</f>
        <v>72</v>
      </c>
      <c r="E911" s="22">
        <f t="shared" si="28"/>
        <v>0.43902439024390244</v>
      </c>
      <c r="F911" s="21" t="e">
        <f>SUMPRODUCT((NHL!C$3:C$1656=A911)*(NHL!G$3:G$1656=B911)*NHL!X$3:X$1656)</f>
        <v>#VALUE!</v>
      </c>
      <c r="G911" s="21">
        <f>SUMPRODUCT((NHL!C$3:C$1656=A911)*(NHL!G$3:G$1656=B911)*NHL!AC$3:AC$1656)</f>
        <v>67</v>
      </c>
      <c r="H911" s="22" t="e">
        <f t="shared" si="29"/>
        <v>#VALUE!</v>
      </c>
      <c r="K911" s="8"/>
    </row>
    <row r="912" spans="1:11" x14ac:dyDescent="0.2">
      <c r="A912" s="8" t="s">
        <v>449</v>
      </c>
      <c r="B912" s="10" t="s">
        <v>84</v>
      </c>
      <c r="C912" s="21">
        <f>SUMPRODUCT((NHL!C$3:C$1656=A912)*(NHL!G$3:G$1656=B912)*NHL!I$3:I$1656)</f>
        <v>82</v>
      </c>
      <c r="D912" s="21">
        <f>SUMPRODUCT((NHL!C$3:C$1656=A912)*(NHL!G$3:G$1656=B912)*NHL!N$3:N$1656)</f>
        <v>70</v>
      </c>
      <c r="E912" s="22">
        <f t="shared" si="28"/>
        <v>0.42682926829268292</v>
      </c>
      <c r="F912" s="21" t="e">
        <f>SUMPRODUCT((NHL!C$3:C$1656=A912)*(NHL!G$3:G$1656=B912)*NHL!X$3:X$1656)</f>
        <v>#VALUE!</v>
      </c>
      <c r="G912" s="21">
        <f>SUMPRODUCT((NHL!C$3:C$1656=A912)*(NHL!G$3:G$1656=B912)*NHL!AC$3:AC$1656)</f>
        <v>146</v>
      </c>
      <c r="H912" s="22" t="e">
        <f t="shared" si="29"/>
        <v>#VALUE!</v>
      </c>
      <c r="K912" s="8"/>
    </row>
    <row r="913" spans="1:11" x14ac:dyDescent="0.2">
      <c r="A913" s="8" t="s">
        <v>449</v>
      </c>
      <c r="B913" s="10" t="s">
        <v>308</v>
      </c>
      <c r="C913" s="21">
        <f>SUMPRODUCT((NHL!C$3:C$1656=A913)*(NHL!G$3:G$1656=B913)*NHL!I$3:I$1656)</f>
        <v>82</v>
      </c>
      <c r="D913" s="21">
        <f>SUMPRODUCT((NHL!C$3:C$1656=A913)*(NHL!G$3:G$1656=B913)*NHL!N$3:N$1656)</f>
        <v>98</v>
      </c>
      <c r="E913" s="22">
        <f t="shared" si="28"/>
        <v>0.59756097560975607</v>
      </c>
      <c r="F913" s="21" t="e">
        <f>SUMPRODUCT((NHL!C$3:C$1656=A913)*(NHL!G$3:G$1656=B913)*NHL!X$3:X$1656)</f>
        <v>#VALUE!</v>
      </c>
      <c r="G913" s="21">
        <f>SUMPRODUCT((NHL!C$3:C$1656=A913)*(NHL!G$3:G$1656=B913)*NHL!AC$3:AC$1656)</f>
        <v>95</v>
      </c>
      <c r="H913" s="22" t="e">
        <f t="shared" si="29"/>
        <v>#VALUE!</v>
      </c>
      <c r="K913" s="8"/>
    </row>
    <row r="914" spans="1:11" x14ac:dyDescent="0.2">
      <c r="A914" s="8" t="s">
        <v>449</v>
      </c>
      <c r="B914" s="10" t="s">
        <v>201</v>
      </c>
      <c r="C914" s="21">
        <f>SUMPRODUCT((NHL!C$3:C$1656=A914)*(NHL!G$3:G$1656=B914)*NHL!I$3:I$1656)</f>
        <v>82</v>
      </c>
      <c r="D914" s="21">
        <f>SUMPRODUCT((NHL!C$3:C$1656=A914)*(NHL!G$3:G$1656=B914)*NHL!N$3:N$1656)</f>
        <v>114</v>
      </c>
      <c r="E914" s="22">
        <f t="shared" si="28"/>
        <v>0.69512195121951215</v>
      </c>
      <c r="F914" s="21" t="e">
        <f>SUMPRODUCT((NHL!C$3:C$1656=A914)*(NHL!G$3:G$1656=B914)*NHL!X$3:X$1656)</f>
        <v>#VALUE!</v>
      </c>
      <c r="G914" s="21">
        <f>SUMPRODUCT((NHL!C$3:C$1656=A914)*(NHL!G$3:G$1656=B914)*NHL!AC$3:AC$1656)</f>
        <v>109</v>
      </c>
      <c r="H914" s="22" t="e">
        <f t="shared" si="29"/>
        <v>#VALUE!</v>
      </c>
      <c r="K914" s="8"/>
    </row>
    <row r="915" spans="1:11" x14ac:dyDescent="0.2">
      <c r="A915" s="8" t="s">
        <v>449</v>
      </c>
      <c r="B915" s="10" t="s">
        <v>87</v>
      </c>
      <c r="C915" s="21">
        <f>SUMPRODUCT((NHL!C$3:C$1656=A915)*(NHL!G$3:G$1656=B915)*NHL!I$3:I$1656)</f>
        <v>87</v>
      </c>
      <c r="D915" s="21">
        <f>SUMPRODUCT((NHL!C$3:C$1656=A915)*(NHL!G$3:G$1656=B915)*NHL!N$3:N$1656)</f>
        <v>101</v>
      </c>
      <c r="E915" s="22">
        <f t="shared" si="28"/>
        <v>0.58045977011494254</v>
      </c>
      <c r="F915" s="21" t="e">
        <f>SUMPRODUCT((NHL!C$3:C$1656=A915)*(NHL!G$3:G$1656=B915)*NHL!X$3:X$1656)</f>
        <v>#VALUE!</v>
      </c>
      <c r="G915" s="21">
        <f>SUMPRODUCT((NHL!C$3:C$1656=A915)*(NHL!G$3:G$1656=B915)*NHL!AC$3:AC$1656)</f>
        <v>309</v>
      </c>
      <c r="H915" s="22" t="e">
        <f t="shared" si="29"/>
        <v>#VALUE!</v>
      </c>
      <c r="K915" s="8"/>
    </row>
    <row r="916" spans="1:11" x14ac:dyDescent="0.2">
      <c r="A916" s="8" t="s">
        <v>449</v>
      </c>
      <c r="B916" s="10" t="s">
        <v>303</v>
      </c>
      <c r="C916" s="21">
        <f>SUMPRODUCT((NHL!C$3:C$1656=A916)*(NHL!G$3:G$1656=B916)*NHL!I$3:I$1656)</f>
        <v>82</v>
      </c>
      <c r="D916" s="21">
        <f>SUMPRODUCT((NHL!C$3:C$1656=A916)*(NHL!G$3:G$1656=B916)*NHL!N$3:N$1656)</f>
        <v>78</v>
      </c>
      <c r="E916" s="22">
        <f t="shared" si="28"/>
        <v>0.47560975609756095</v>
      </c>
      <c r="F916" s="21" t="e">
        <f>SUMPRODUCT((NHL!C$3:C$1656=A916)*(NHL!G$3:G$1656=B916)*NHL!X$3:X$1656)</f>
        <v>#VALUE!</v>
      </c>
      <c r="G916" s="21">
        <f>SUMPRODUCT((NHL!C$3:C$1656=A916)*(NHL!G$3:G$1656=B916)*NHL!AC$3:AC$1656)</f>
        <v>80</v>
      </c>
      <c r="H916" s="22" t="e">
        <f t="shared" si="29"/>
        <v>#VALUE!</v>
      </c>
      <c r="K916" s="8"/>
    </row>
    <row r="917" spans="1:11" x14ac:dyDescent="0.2">
      <c r="A917" s="8" t="s">
        <v>449</v>
      </c>
      <c r="B917" s="10" t="s">
        <v>413</v>
      </c>
      <c r="C917" s="21">
        <f>SUMPRODUCT((NHL!C$3:C$1656=A917)*(NHL!G$3:G$1656=B917)*NHL!I$3:I$1656)</f>
        <v>82</v>
      </c>
      <c r="D917" s="21">
        <f>SUMPRODUCT((NHL!C$3:C$1656=A917)*(NHL!G$3:G$1656=B917)*NHL!N$3:N$1656)</f>
        <v>78</v>
      </c>
      <c r="E917" s="22">
        <f t="shared" si="28"/>
        <v>0.47560975609756095</v>
      </c>
      <c r="F917" s="21" t="e">
        <f>SUMPRODUCT((NHL!C$3:C$1656=A917)*(NHL!G$3:G$1656=B917)*NHL!X$3:X$1656)</f>
        <v>#VALUE!</v>
      </c>
      <c r="G917" s="21">
        <f>SUMPRODUCT((NHL!C$3:C$1656=A917)*(NHL!G$3:G$1656=B917)*NHL!AC$3:AC$1656)</f>
        <v>63</v>
      </c>
      <c r="H917" s="22" t="e">
        <f t="shared" si="29"/>
        <v>#VALUE!</v>
      </c>
      <c r="K917" s="8"/>
    </row>
    <row r="918" spans="1:11" x14ac:dyDescent="0.2">
      <c r="A918" s="8" t="s">
        <v>449</v>
      </c>
      <c r="B918" s="10" t="s">
        <v>199</v>
      </c>
      <c r="C918" s="21">
        <f>SUMPRODUCT((NHL!C$3:C$1656=A918)*(NHL!G$3:G$1656=B918)*NHL!I$3:I$1656)</f>
        <v>82</v>
      </c>
      <c r="D918" s="21">
        <f>SUMPRODUCT((NHL!C$3:C$1656=A918)*(NHL!G$3:G$1656=B918)*NHL!N$3:N$1656)</f>
        <v>69</v>
      </c>
      <c r="E918" s="22">
        <f t="shared" si="28"/>
        <v>0.42073170731707316</v>
      </c>
      <c r="F918" s="21" t="e">
        <f>SUMPRODUCT((NHL!C$3:C$1656=A918)*(NHL!G$3:G$1656=B918)*NHL!X$3:X$1656)</f>
        <v>#VALUE!</v>
      </c>
      <c r="G918" s="21">
        <f>SUMPRODUCT((NHL!C$3:C$1656=A918)*(NHL!G$3:G$1656=B918)*NHL!AC$3:AC$1656)</f>
        <v>87</v>
      </c>
      <c r="H918" s="22" t="e">
        <f t="shared" si="29"/>
        <v>#VALUE!</v>
      </c>
      <c r="K918" s="8"/>
    </row>
    <row r="919" spans="1:11" x14ac:dyDescent="0.2">
      <c r="A919" s="8" t="s">
        <v>449</v>
      </c>
      <c r="B919" s="10" t="s">
        <v>417</v>
      </c>
      <c r="C919" s="21">
        <f>SUMPRODUCT((NHL!C$3:C$1656=A919)*(NHL!G$3:G$1656=B919)*NHL!I$3:I$1656)</f>
        <v>82</v>
      </c>
      <c r="D919" s="21">
        <f>SUMPRODUCT((NHL!C$3:C$1656=A919)*(NHL!G$3:G$1656=B919)*NHL!N$3:N$1656)</f>
        <v>83</v>
      </c>
      <c r="E919" s="22">
        <f t="shared" si="28"/>
        <v>0.50609756097560976</v>
      </c>
      <c r="F919" s="21" t="e">
        <f>SUMPRODUCT((NHL!C$3:C$1656=A919)*(NHL!G$3:G$1656=B919)*NHL!X$3:X$1656)</f>
        <v>#VALUE!</v>
      </c>
      <c r="G919" s="21">
        <f>SUMPRODUCT((NHL!C$3:C$1656=A919)*(NHL!G$3:G$1656=B919)*NHL!AC$3:AC$1656)</f>
        <v>65</v>
      </c>
      <c r="H919" s="22" t="e">
        <f t="shared" si="29"/>
        <v>#VALUE!</v>
      </c>
      <c r="K919" s="8"/>
    </row>
    <row r="920" spans="1:11" x14ac:dyDescent="0.2">
      <c r="A920" s="8" t="s">
        <v>449</v>
      </c>
      <c r="B920" s="10" t="s">
        <v>29</v>
      </c>
      <c r="C920" s="21">
        <f>SUMPRODUCT((NHL!C$3:C$1656=A920)*(NHL!G$3:G$1656=B920)*NHL!I$3:I$1656)</f>
        <v>82</v>
      </c>
      <c r="D920" s="21">
        <f>SUMPRODUCT((NHL!C$3:C$1656=A920)*(NHL!G$3:G$1656=B920)*NHL!N$3:N$1656)</f>
        <v>75</v>
      </c>
      <c r="E920" s="22">
        <f t="shared" si="28"/>
        <v>0.45731707317073172</v>
      </c>
      <c r="F920" s="21" t="e">
        <f>SUMPRODUCT((NHL!C$3:C$1656=A920)*(NHL!G$3:G$1656=B920)*NHL!X$3:X$1656)</f>
        <v>#VALUE!</v>
      </c>
      <c r="G920" s="21">
        <f>SUMPRODUCT((NHL!C$3:C$1656=A920)*(NHL!G$3:G$1656=B920)*NHL!AC$3:AC$1656)</f>
        <v>87</v>
      </c>
      <c r="H920" s="22" t="e">
        <f t="shared" si="29"/>
        <v>#VALUE!</v>
      </c>
      <c r="K920" s="8"/>
    </row>
    <row r="921" spans="1:11" x14ac:dyDescent="0.2">
      <c r="A921" s="8" t="s">
        <v>449</v>
      </c>
      <c r="B921" s="10" t="s">
        <v>264</v>
      </c>
      <c r="C921" s="21">
        <f>SUMPRODUCT((NHL!C$3:C$1656=A921)*(NHL!G$3:G$1656=B921)*NHL!I$3:I$1656)</f>
        <v>82</v>
      </c>
      <c r="D921" s="21">
        <f>SUMPRODUCT((NHL!C$3:C$1656=A921)*(NHL!G$3:G$1656=B921)*NHL!N$3:N$1656)</f>
        <v>105</v>
      </c>
      <c r="E921" s="22">
        <f t="shared" si="28"/>
        <v>0.6402439024390244</v>
      </c>
      <c r="F921" s="21" t="e">
        <f>SUMPRODUCT((NHL!C$3:C$1656=A921)*(NHL!G$3:G$1656=B921)*NHL!X$3:X$1656)</f>
        <v>#VALUE!</v>
      </c>
      <c r="G921" s="21">
        <f>SUMPRODUCT((NHL!C$3:C$1656=A921)*(NHL!G$3:G$1656=B921)*NHL!AC$3:AC$1656)</f>
        <v>107</v>
      </c>
      <c r="H921" s="22" t="e">
        <f t="shared" si="29"/>
        <v>#VALUE!</v>
      </c>
      <c r="K921" s="8"/>
    </row>
    <row r="922" spans="1:11" x14ac:dyDescent="0.2">
      <c r="A922" s="8" t="s">
        <v>449</v>
      </c>
      <c r="B922" s="10" t="s">
        <v>247</v>
      </c>
      <c r="C922" s="21">
        <f>SUMPRODUCT((NHL!C$3:C$1656=A922)*(NHL!G$3:G$1656=B922)*NHL!I$3:I$1656)</f>
        <v>82</v>
      </c>
      <c r="D922" s="21">
        <f>SUMPRODUCT((NHL!C$3:C$1656=A922)*(NHL!G$3:G$1656=B922)*NHL!N$3:N$1656)</f>
        <v>58</v>
      </c>
      <c r="E922" s="22">
        <f t="shared" si="28"/>
        <v>0.35365853658536583</v>
      </c>
      <c r="F922" s="21" t="e">
        <f>SUMPRODUCT((NHL!C$3:C$1656=A922)*(NHL!G$3:G$1656=B922)*NHL!X$3:X$1656)</f>
        <v>#VALUE!</v>
      </c>
      <c r="G922" s="21">
        <f>SUMPRODUCT((NHL!C$3:C$1656=A922)*(NHL!G$3:G$1656=B922)*NHL!AC$3:AC$1656)</f>
        <v>142</v>
      </c>
      <c r="H922" s="22" t="e">
        <f t="shared" si="29"/>
        <v>#VALUE!</v>
      </c>
      <c r="K922" s="8"/>
    </row>
    <row r="923" spans="1:11" x14ac:dyDescent="0.2">
      <c r="A923" s="8" t="s">
        <v>449</v>
      </c>
      <c r="B923" s="10" t="s">
        <v>92</v>
      </c>
      <c r="C923" s="21">
        <f>SUMPRODUCT((NHL!C$3:C$1656=A923)*(NHL!G$3:G$1656=B923)*NHL!I$3:I$1656)</f>
        <v>82</v>
      </c>
      <c r="D923" s="21">
        <f>SUMPRODUCT((NHL!C$3:C$1656=A923)*(NHL!G$3:G$1656=B923)*NHL!N$3:N$1656)</f>
        <v>77</v>
      </c>
      <c r="E923" s="22">
        <f t="shared" si="28"/>
        <v>0.46951219512195119</v>
      </c>
      <c r="F923" s="21" t="e">
        <f>SUMPRODUCT((NHL!C$3:C$1656=A923)*(NHL!G$3:G$1656=B923)*NHL!X$3:X$1656)</f>
        <v>#VALUE!</v>
      </c>
      <c r="G923" s="21">
        <f>SUMPRODUCT((NHL!C$3:C$1656=A923)*(NHL!G$3:G$1656=B923)*NHL!AC$3:AC$1656)</f>
        <v>68</v>
      </c>
      <c r="H923" s="22" t="e">
        <f t="shared" si="29"/>
        <v>#VALUE!</v>
      </c>
      <c r="K923" s="8"/>
    </row>
    <row r="924" spans="1:11" x14ac:dyDescent="0.2">
      <c r="A924" s="8" t="s">
        <v>449</v>
      </c>
      <c r="B924" s="10" t="s">
        <v>409</v>
      </c>
      <c r="C924" s="21">
        <f>SUMPRODUCT((NHL!C$3:C$1656=A924)*(NHL!G$3:G$1656=B924)*NHL!I$3:I$1656)</f>
        <v>82</v>
      </c>
      <c r="D924" s="21">
        <f>SUMPRODUCT((NHL!C$3:C$1656=A924)*(NHL!G$3:G$1656=B924)*NHL!N$3:N$1656)</f>
        <v>103</v>
      </c>
      <c r="E924" s="22">
        <f t="shared" si="28"/>
        <v>0.62804878048780488</v>
      </c>
      <c r="F924" s="21" t="e">
        <f>SUMPRODUCT((NHL!C$3:C$1656=A924)*(NHL!G$3:G$1656=B924)*NHL!X$3:X$1656)</f>
        <v>#VALUE!</v>
      </c>
      <c r="G924" s="21">
        <f>SUMPRODUCT((NHL!C$3:C$1656=A924)*(NHL!G$3:G$1656=B924)*NHL!AC$3:AC$1656)</f>
        <v>83</v>
      </c>
      <c r="H924" s="22" t="e">
        <f t="shared" si="29"/>
        <v>#VALUE!</v>
      </c>
      <c r="K924" s="8"/>
    </row>
    <row r="925" spans="1:11" x14ac:dyDescent="0.2">
      <c r="A925" s="8" t="s">
        <v>449</v>
      </c>
      <c r="B925" s="10" t="s">
        <v>207</v>
      </c>
      <c r="C925" s="21">
        <f>SUMPRODUCT((NHL!C$3:C$1656=A925)*(NHL!G$3:G$1656=B925)*NHL!I$3:I$1656)</f>
        <v>82</v>
      </c>
      <c r="D925" s="21">
        <f>SUMPRODUCT((NHL!C$3:C$1656=A925)*(NHL!G$3:G$1656=B925)*NHL!N$3:N$1656)</f>
        <v>93</v>
      </c>
      <c r="E925" s="22">
        <f t="shared" si="28"/>
        <v>0.56707317073170727</v>
      </c>
      <c r="F925" s="21" t="e">
        <f>SUMPRODUCT((NHL!C$3:C$1656=A925)*(NHL!G$3:G$1656=B925)*NHL!X$3:X$1656)</f>
        <v>#VALUE!</v>
      </c>
      <c r="G925" s="21">
        <f>SUMPRODUCT((NHL!C$3:C$1656=A925)*(NHL!G$3:G$1656=B925)*NHL!AC$3:AC$1656)</f>
        <v>95</v>
      </c>
      <c r="H925" s="22" t="e">
        <f t="shared" si="29"/>
        <v>#VALUE!</v>
      </c>
      <c r="K925" s="8"/>
    </row>
    <row r="926" spans="1:11" x14ac:dyDescent="0.2">
      <c r="A926" s="8" t="s">
        <v>449</v>
      </c>
      <c r="B926" s="10" t="s">
        <v>313</v>
      </c>
      <c r="C926" s="21">
        <f>SUMPRODUCT((NHL!C$3:C$1656=A926)*(NHL!G$3:G$1656=B926)*NHL!I$3:I$1656)</f>
        <v>82</v>
      </c>
      <c r="D926" s="21">
        <f>SUMPRODUCT((NHL!C$3:C$1656=A926)*(NHL!G$3:G$1656=B926)*NHL!N$3:N$1656)</f>
        <v>90</v>
      </c>
      <c r="E926" s="22">
        <f t="shared" si="28"/>
        <v>0.54878048780487809</v>
      </c>
      <c r="F926" s="21" t="e">
        <f>SUMPRODUCT((NHL!C$3:C$1656=A926)*(NHL!G$3:G$1656=B926)*NHL!X$3:X$1656)</f>
        <v>#VALUE!</v>
      </c>
      <c r="G926" s="21">
        <f>SUMPRODUCT((NHL!C$3:C$1656=A926)*(NHL!G$3:G$1656=B926)*NHL!AC$3:AC$1656)</f>
        <v>82</v>
      </c>
      <c r="H926" s="22" t="e">
        <f t="shared" si="29"/>
        <v>#VALUE!</v>
      </c>
      <c r="K926" s="8"/>
    </row>
    <row r="927" spans="1:11" x14ac:dyDescent="0.2">
      <c r="A927" s="8" t="s">
        <v>449</v>
      </c>
      <c r="B927" s="10" t="s">
        <v>208</v>
      </c>
      <c r="C927" s="21">
        <f>SUMPRODUCT((NHL!C$3:C$1656=A927)*(NHL!G$3:G$1656=B927)*NHL!I$3:I$1656)</f>
        <v>82</v>
      </c>
      <c r="D927" s="21">
        <f>SUMPRODUCT((NHL!C$3:C$1656=A927)*(NHL!G$3:G$1656=B927)*NHL!N$3:N$1656)</f>
        <v>90</v>
      </c>
      <c r="E927" s="22">
        <f t="shared" si="28"/>
        <v>0.54878048780487809</v>
      </c>
      <c r="F927" s="21" t="e">
        <f>SUMPRODUCT((NHL!C$3:C$1656=A927)*(NHL!G$3:G$1656=B927)*NHL!X$3:X$1656)</f>
        <v>#VALUE!</v>
      </c>
      <c r="G927" s="21">
        <f>SUMPRODUCT((NHL!C$3:C$1656=A927)*(NHL!G$3:G$1656=B927)*NHL!AC$3:AC$1656)</f>
        <v>98</v>
      </c>
      <c r="H927" s="22" t="e">
        <f t="shared" si="29"/>
        <v>#VALUE!</v>
      </c>
      <c r="K927" s="8"/>
    </row>
    <row r="928" spans="1:11" x14ac:dyDescent="0.2">
      <c r="A928" s="8" t="s">
        <v>449</v>
      </c>
      <c r="B928" s="10" t="s">
        <v>402</v>
      </c>
      <c r="C928" s="21">
        <f>SUMPRODUCT((NHL!C$3:C$1656=A928)*(NHL!G$3:G$1656=B928)*NHL!I$3:I$1656)</f>
        <v>82</v>
      </c>
      <c r="D928" s="21">
        <f>SUMPRODUCT((NHL!C$3:C$1656=A928)*(NHL!G$3:G$1656=B928)*NHL!N$3:N$1656)</f>
        <v>80</v>
      </c>
      <c r="E928" s="22">
        <f t="shared" si="28"/>
        <v>0.48780487804878048</v>
      </c>
      <c r="F928" s="21" t="e">
        <f>SUMPRODUCT((NHL!C$3:C$1656=A928)*(NHL!G$3:G$1656=B928)*NHL!X$3:X$1656)</f>
        <v>#VALUE!</v>
      </c>
      <c r="G928" s="21">
        <f>SUMPRODUCT((NHL!C$3:C$1656=A928)*(NHL!G$3:G$1656=B928)*NHL!AC$3:AC$1656)</f>
        <v>78</v>
      </c>
      <c r="H928" s="22" t="e">
        <f t="shared" si="29"/>
        <v>#VALUE!</v>
      </c>
      <c r="K928" s="8"/>
    </row>
    <row r="929" spans="1:11" x14ac:dyDescent="0.2">
      <c r="A929" s="8" t="s">
        <v>449</v>
      </c>
      <c r="B929" s="10" t="s">
        <v>209</v>
      </c>
      <c r="C929" s="21">
        <f>SUMPRODUCT((NHL!C$3:C$1656=A929)*(NHL!G$3:G$1656=B929)*NHL!I$3:I$1656)</f>
        <v>82</v>
      </c>
      <c r="D929" s="21">
        <f>SUMPRODUCT((NHL!C$3:C$1656=A929)*(NHL!G$3:G$1656=B929)*NHL!N$3:N$1656)</f>
        <v>87</v>
      </c>
      <c r="E929" s="22">
        <f t="shared" si="28"/>
        <v>0.53048780487804881</v>
      </c>
      <c r="F929" s="21" t="e">
        <f>SUMPRODUCT((NHL!C$3:C$1656=A929)*(NHL!G$3:G$1656=B929)*NHL!X$3:X$1656)</f>
        <v>#VALUE!</v>
      </c>
      <c r="G929" s="21">
        <f>SUMPRODUCT((NHL!C$3:C$1656=A929)*(NHL!G$3:G$1656=B929)*NHL!AC$3:AC$1656)</f>
        <v>98</v>
      </c>
      <c r="H929" s="22" t="e">
        <f t="shared" si="29"/>
        <v>#VALUE!</v>
      </c>
      <c r="K929" s="8"/>
    </row>
    <row r="930" spans="1:11" x14ac:dyDescent="0.2">
      <c r="A930" s="8" t="s">
        <v>449</v>
      </c>
      <c r="B930" s="10" t="s">
        <v>411</v>
      </c>
      <c r="C930" s="21">
        <f>SUMPRODUCT((NHL!C$3:C$1656=A930)*(NHL!G$3:G$1656=B930)*NHL!I$3:I$1656)</f>
        <v>82</v>
      </c>
      <c r="D930" s="21">
        <f>SUMPRODUCT((NHL!C$3:C$1656=A930)*(NHL!G$3:G$1656=B930)*NHL!N$3:N$1656)</f>
        <v>47</v>
      </c>
      <c r="E930" s="22">
        <f t="shared" si="28"/>
        <v>0.28658536585365851</v>
      </c>
      <c r="F930" s="21" t="e">
        <f>SUMPRODUCT((NHL!C$3:C$1656=A930)*(NHL!G$3:G$1656=B930)*NHL!X$3:X$1656)</f>
        <v>#VALUE!</v>
      </c>
      <c r="G930" s="21">
        <f>SUMPRODUCT((NHL!C$3:C$1656=A930)*(NHL!G$3:G$1656=B930)*NHL!AC$3:AC$1656)</f>
        <v>44</v>
      </c>
      <c r="H930" s="22" t="e">
        <f t="shared" si="29"/>
        <v>#VALUE!</v>
      </c>
      <c r="K930" s="8"/>
    </row>
    <row r="931" spans="1:11" x14ac:dyDescent="0.2">
      <c r="A931" s="8" t="s">
        <v>449</v>
      </c>
      <c r="B931" s="10" t="s">
        <v>41</v>
      </c>
      <c r="C931" s="21">
        <f>SUMPRODUCT((NHL!C$3:C$1656=A931)*(NHL!G$3:G$1656=B931)*NHL!I$3:I$1656)</f>
        <v>82</v>
      </c>
      <c r="D931" s="21">
        <f>SUMPRODUCT((NHL!C$3:C$1656=A931)*(NHL!G$3:G$1656=B931)*NHL!N$3:N$1656)</f>
        <v>97</v>
      </c>
      <c r="E931" s="22">
        <f t="shared" si="28"/>
        <v>0.59146341463414631</v>
      </c>
      <c r="F931" s="21" t="e">
        <f>SUMPRODUCT((NHL!C$3:C$1656=A931)*(NHL!G$3:G$1656=B931)*NHL!X$3:X$1656)</f>
        <v>#VALUE!</v>
      </c>
      <c r="G931" s="21">
        <f>SUMPRODUCT((NHL!C$3:C$1656=A931)*(NHL!G$3:G$1656=B931)*NHL!AC$3:AC$1656)</f>
        <v>69</v>
      </c>
      <c r="H931" s="22" t="e">
        <f t="shared" si="29"/>
        <v>#VALUE!</v>
      </c>
      <c r="K931" s="8"/>
    </row>
    <row r="932" spans="1:11" x14ac:dyDescent="0.2">
      <c r="A932" s="8" t="s">
        <v>449</v>
      </c>
      <c r="B932" s="10" t="s">
        <v>233</v>
      </c>
      <c r="C932" s="21">
        <f>SUMPRODUCT((NHL!C$3:C$1656=A932)*(NHL!G$3:G$1656=B932)*NHL!I$3:I$1656)</f>
        <v>82</v>
      </c>
      <c r="D932" s="21">
        <f>SUMPRODUCT((NHL!C$3:C$1656=A932)*(NHL!G$3:G$1656=B932)*NHL!N$3:N$1656)</f>
        <v>58</v>
      </c>
      <c r="E932" s="22">
        <f t="shared" si="28"/>
        <v>0.35365853658536583</v>
      </c>
      <c r="F932" s="21" t="e">
        <f>SUMPRODUCT((NHL!C$3:C$1656=A932)*(NHL!G$3:G$1656=B932)*NHL!X$3:X$1656)</f>
        <v>#VALUE!</v>
      </c>
      <c r="G932" s="21">
        <f>SUMPRODUCT((NHL!C$3:C$1656=A932)*(NHL!G$3:G$1656=B932)*NHL!AC$3:AC$1656)</f>
        <v>128</v>
      </c>
      <c r="H932" s="22" t="e">
        <f t="shared" si="29"/>
        <v>#VALUE!</v>
      </c>
      <c r="K932" s="8"/>
    </row>
    <row r="933" spans="1:11" x14ac:dyDescent="0.2">
      <c r="A933" s="8" t="s">
        <v>449</v>
      </c>
      <c r="B933" s="10" t="s">
        <v>267</v>
      </c>
      <c r="C933" s="21">
        <f>SUMPRODUCT((NHL!C$3:C$1656=A933)*(NHL!G$3:G$1656=B933)*NHL!I$3:I$1656)</f>
        <v>82</v>
      </c>
      <c r="D933" s="21">
        <f>SUMPRODUCT((NHL!C$3:C$1656=A933)*(NHL!G$3:G$1656=B933)*NHL!N$3:N$1656)</f>
        <v>68</v>
      </c>
      <c r="E933" s="22">
        <f t="shared" si="28"/>
        <v>0.41463414634146339</v>
      </c>
      <c r="F933" s="21" t="e">
        <f>SUMPRODUCT((NHL!C$3:C$1656=A933)*(NHL!G$3:G$1656=B933)*NHL!X$3:X$1656)</f>
        <v>#VALUE!</v>
      </c>
      <c r="G933" s="21">
        <f>SUMPRODUCT((NHL!C$3:C$1656=A933)*(NHL!G$3:G$1656=B933)*NHL!AC$3:AC$1656)</f>
        <v>92</v>
      </c>
      <c r="H933" s="22" t="e">
        <f t="shared" si="29"/>
        <v>#VALUE!</v>
      </c>
      <c r="K933" s="8"/>
    </row>
    <row r="934" spans="1:11" x14ac:dyDescent="0.2">
      <c r="A934" s="8" t="s">
        <v>459</v>
      </c>
      <c r="B934" s="10" t="s">
        <v>68</v>
      </c>
      <c r="C934" s="21">
        <f>SUMPRODUCT((NHL!C$3:C$1656=A934)*(NHL!G$3:G$1656=B934)*NHL!I$3:I$1656)</f>
        <v>82</v>
      </c>
      <c r="D934" s="21">
        <f>SUMPRODUCT((NHL!C$3:C$1656=A934)*(NHL!G$3:G$1656=B934)*NHL!N$3:N$1656)</f>
        <v>73</v>
      </c>
      <c r="E934" s="22">
        <f t="shared" si="28"/>
        <v>0.4451219512195122</v>
      </c>
      <c r="F934" s="21" t="e">
        <f>SUMPRODUCT((NHL!C$3:C$1656=A934)*(NHL!G$3:G$1656=B934)*NHL!X$3:X$1656)</f>
        <v>#VALUE!</v>
      </c>
      <c r="G934" s="21">
        <f>SUMPRODUCT((NHL!C$3:C$1656=A934)*(NHL!G$3:G$1656=B934)*NHL!AC$3:AC$1656)</f>
        <v>91</v>
      </c>
      <c r="H934" s="22" t="e">
        <f t="shared" si="29"/>
        <v>#VALUE!</v>
      </c>
      <c r="K934" s="8"/>
    </row>
    <row r="935" spans="1:11" x14ac:dyDescent="0.2">
      <c r="A935" s="8" t="s">
        <v>459</v>
      </c>
      <c r="B935" s="10" t="s">
        <v>225</v>
      </c>
      <c r="C935" s="21">
        <f>SUMPRODUCT((NHL!C$3:C$1656=A935)*(NHL!G$3:G$1656=B935)*NHL!I$3:I$1656)</f>
        <v>82</v>
      </c>
      <c r="D935" s="21">
        <f>SUMPRODUCT((NHL!C$3:C$1656=A935)*(NHL!G$3:G$1656=B935)*NHL!N$3:N$1656)</f>
        <v>85</v>
      </c>
      <c r="E935" s="22">
        <f t="shared" si="28"/>
        <v>0.51829268292682928</v>
      </c>
      <c r="F935" s="21" t="e">
        <f>SUMPRODUCT((NHL!C$3:C$1656=A935)*(NHL!G$3:G$1656=B935)*NHL!X$3:X$1656)</f>
        <v>#VALUE!</v>
      </c>
      <c r="G935" s="21">
        <f>SUMPRODUCT((NHL!C$3:C$1656=A935)*(NHL!G$3:G$1656=B935)*NHL!AC$3:AC$1656)</f>
        <v>91</v>
      </c>
      <c r="H935" s="22" t="e">
        <f t="shared" si="29"/>
        <v>#VALUE!</v>
      </c>
      <c r="K935" s="8"/>
    </row>
    <row r="936" spans="1:11" x14ac:dyDescent="0.2">
      <c r="A936" s="8" t="s">
        <v>459</v>
      </c>
      <c r="B936" s="10" t="s">
        <v>305</v>
      </c>
      <c r="C936" s="21">
        <f>SUMPRODUCT((NHL!C$3:C$1656=A936)*(NHL!G$3:G$1656=B936)*NHL!I$3:I$1656)</f>
        <v>82</v>
      </c>
      <c r="D936" s="21">
        <f>SUMPRODUCT((NHL!C$3:C$1656=A936)*(NHL!G$3:G$1656=B936)*NHL!N$3:N$1656)</f>
        <v>84</v>
      </c>
      <c r="E936" s="22">
        <f t="shared" si="28"/>
        <v>0.51219512195121952</v>
      </c>
      <c r="F936" s="21" t="e">
        <f>SUMPRODUCT((NHL!C$3:C$1656=A936)*(NHL!G$3:G$1656=B936)*NHL!X$3:X$1656)</f>
        <v>#VALUE!</v>
      </c>
      <c r="G936" s="21">
        <f>SUMPRODUCT((NHL!C$3:C$1656=A936)*(NHL!G$3:G$1656=B936)*NHL!AC$3:AC$1656)</f>
        <v>86</v>
      </c>
      <c r="H936" s="22" t="e">
        <f t="shared" si="29"/>
        <v>#VALUE!</v>
      </c>
      <c r="K936" s="8"/>
    </row>
    <row r="937" spans="1:11" x14ac:dyDescent="0.2">
      <c r="A937" s="8" t="s">
        <v>459</v>
      </c>
      <c r="B937" s="10" t="s">
        <v>240</v>
      </c>
      <c r="C937" s="21">
        <f>SUMPRODUCT((NHL!C$3:C$1656=A937)*(NHL!G$3:G$1656=B937)*NHL!I$3:I$1656)</f>
        <v>82</v>
      </c>
      <c r="D937" s="21">
        <f>SUMPRODUCT((NHL!C$3:C$1656=A937)*(NHL!G$3:G$1656=B937)*NHL!N$3:N$1656)</f>
        <v>77</v>
      </c>
      <c r="E937" s="22">
        <f t="shared" si="28"/>
        <v>0.46951219512195119</v>
      </c>
      <c r="F937" s="21" t="e">
        <f>SUMPRODUCT((NHL!C$3:C$1656=A937)*(NHL!G$3:G$1656=B937)*NHL!X$3:X$1656)</f>
        <v>#VALUE!</v>
      </c>
      <c r="G937" s="21">
        <f>SUMPRODUCT((NHL!C$3:C$1656=A937)*(NHL!G$3:G$1656=B937)*NHL!AC$3:AC$1656)</f>
        <v>72</v>
      </c>
      <c r="H937" s="22" t="e">
        <f t="shared" si="29"/>
        <v>#VALUE!</v>
      </c>
      <c r="K937" s="8"/>
    </row>
    <row r="938" spans="1:11" x14ac:dyDescent="0.2">
      <c r="A938" s="8" t="s">
        <v>459</v>
      </c>
      <c r="B938" s="10" t="s">
        <v>84</v>
      </c>
      <c r="C938" s="21">
        <f>SUMPRODUCT((NHL!C$3:C$1656=A938)*(NHL!G$3:G$1656=B938)*NHL!I$3:I$1656)</f>
        <v>82</v>
      </c>
      <c r="D938" s="21">
        <f>SUMPRODUCT((NHL!C$3:C$1656=A938)*(NHL!G$3:G$1656=B938)*NHL!N$3:N$1656)</f>
        <v>78</v>
      </c>
      <c r="E938" s="22">
        <f t="shared" si="28"/>
        <v>0.47560975609756095</v>
      </c>
      <c r="F938" s="21" t="e">
        <f>SUMPRODUCT((NHL!C$3:C$1656=A938)*(NHL!G$3:G$1656=B938)*NHL!X$3:X$1656)</f>
        <v>#VALUE!</v>
      </c>
      <c r="G938" s="21">
        <f>SUMPRODUCT((NHL!C$3:C$1656=A938)*(NHL!G$3:G$1656=B938)*NHL!AC$3:AC$1656)</f>
        <v>140</v>
      </c>
      <c r="H938" s="22" t="e">
        <f t="shared" si="29"/>
        <v>#VALUE!</v>
      </c>
      <c r="K938" s="8"/>
    </row>
    <row r="939" spans="1:11" x14ac:dyDescent="0.2">
      <c r="A939" s="8" t="s">
        <v>459</v>
      </c>
      <c r="B939" s="10" t="s">
        <v>308</v>
      </c>
      <c r="C939" s="21">
        <f>SUMPRODUCT((NHL!C$3:C$1656=A939)*(NHL!G$3:G$1656=B939)*NHL!I$3:I$1656)</f>
        <v>82</v>
      </c>
      <c r="D939" s="21">
        <f>SUMPRODUCT((NHL!C$3:C$1656=A939)*(NHL!G$3:G$1656=B939)*NHL!N$3:N$1656)</f>
        <v>96</v>
      </c>
      <c r="E939" s="22">
        <f t="shared" si="28"/>
        <v>0.58536585365853655</v>
      </c>
      <c r="F939" s="21" t="e">
        <f>SUMPRODUCT((NHL!C$3:C$1656=A939)*(NHL!G$3:G$1656=B939)*NHL!X$3:X$1656)</f>
        <v>#VALUE!</v>
      </c>
      <c r="G939" s="21">
        <f>SUMPRODUCT((NHL!C$3:C$1656=A939)*(NHL!G$3:G$1656=B939)*NHL!AC$3:AC$1656)</f>
        <v>98</v>
      </c>
      <c r="H939" s="22" t="e">
        <f t="shared" si="29"/>
        <v>#VALUE!</v>
      </c>
      <c r="K939" s="8"/>
    </row>
    <row r="940" spans="1:11" x14ac:dyDescent="0.2">
      <c r="A940" s="8" t="s">
        <v>459</v>
      </c>
      <c r="B940" s="10" t="s">
        <v>201</v>
      </c>
      <c r="C940" s="21">
        <f>SUMPRODUCT((NHL!C$3:C$1656=A940)*(NHL!G$3:G$1656=B940)*NHL!I$3:I$1656)</f>
        <v>82</v>
      </c>
      <c r="D940" s="21">
        <f>SUMPRODUCT((NHL!C$3:C$1656=A940)*(NHL!G$3:G$1656=B940)*NHL!N$3:N$1656)</f>
        <v>102</v>
      </c>
      <c r="E940" s="22">
        <f t="shared" si="28"/>
        <v>0.62195121951219512</v>
      </c>
      <c r="F940" s="21" t="e">
        <f>SUMPRODUCT((NHL!C$3:C$1656=A940)*(NHL!G$3:G$1656=B940)*NHL!X$3:X$1656)</f>
        <v>#VALUE!</v>
      </c>
      <c r="G940" s="21">
        <f>SUMPRODUCT((NHL!C$3:C$1656=A940)*(NHL!G$3:G$1656=B940)*NHL!AC$3:AC$1656)</f>
        <v>114</v>
      </c>
      <c r="H940" s="22" t="e">
        <f t="shared" si="29"/>
        <v>#VALUE!</v>
      </c>
      <c r="K940" s="8"/>
    </row>
    <row r="941" spans="1:11" x14ac:dyDescent="0.2">
      <c r="A941" s="8" t="s">
        <v>459</v>
      </c>
      <c r="B941" s="10" t="s">
        <v>87</v>
      </c>
      <c r="C941" s="21">
        <f>SUMPRODUCT((NHL!C$3:C$1656=A941)*(NHL!G$3:G$1656=B941)*NHL!I$3:I$1656)</f>
        <v>82</v>
      </c>
      <c r="D941" s="21">
        <f>SUMPRODUCT((NHL!C$3:C$1656=A941)*(NHL!G$3:G$1656=B941)*NHL!N$3:N$1656)</f>
        <v>108</v>
      </c>
      <c r="E941" s="22">
        <f t="shared" si="28"/>
        <v>0.65853658536585369</v>
      </c>
      <c r="F941" s="21" t="e">
        <f>SUMPRODUCT((NHL!C$3:C$1656=A941)*(NHL!G$3:G$1656=B941)*NHL!X$3:X$1656)</f>
        <v>#VALUE!</v>
      </c>
      <c r="G941" s="21">
        <f>SUMPRODUCT((NHL!C$3:C$1656=A941)*(NHL!G$3:G$1656=B941)*NHL!AC$3:AC$1656)</f>
        <v>101</v>
      </c>
      <c r="H941" s="22" t="e">
        <f t="shared" si="29"/>
        <v>#VALUE!</v>
      </c>
      <c r="K941" s="8"/>
    </row>
    <row r="942" spans="1:11" x14ac:dyDescent="0.2">
      <c r="A942" s="8" t="s">
        <v>459</v>
      </c>
      <c r="B942" s="10" t="s">
        <v>303</v>
      </c>
      <c r="C942" s="21">
        <f>SUMPRODUCT((NHL!C$3:C$1656=A942)*(NHL!G$3:G$1656=B942)*NHL!I$3:I$1656)</f>
        <v>82</v>
      </c>
      <c r="D942" s="21">
        <f>SUMPRODUCT((NHL!C$3:C$1656=A942)*(NHL!G$3:G$1656=B942)*NHL!N$3:N$1656)</f>
        <v>88</v>
      </c>
      <c r="E942" s="22">
        <f t="shared" si="28"/>
        <v>0.53658536585365857</v>
      </c>
      <c r="F942" s="21" t="e">
        <f>SUMPRODUCT((NHL!C$3:C$1656=A942)*(NHL!G$3:G$1656=B942)*NHL!X$3:X$1656)</f>
        <v>#VALUE!</v>
      </c>
      <c r="G942" s="21">
        <f>SUMPRODUCT((NHL!C$3:C$1656=A942)*(NHL!G$3:G$1656=B942)*NHL!AC$3:AC$1656)</f>
        <v>78</v>
      </c>
      <c r="H942" s="22" t="e">
        <f t="shared" si="29"/>
        <v>#VALUE!</v>
      </c>
      <c r="K942" s="8"/>
    </row>
    <row r="943" spans="1:11" x14ac:dyDescent="0.2">
      <c r="A943" s="8" t="s">
        <v>459</v>
      </c>
      <c r="B943" s="10" t="s">
        <v>413</v>
      </c>
      <c r="C943" s="21">
        <f>SUMPRODUCT((NHL!C$3:C$1656=A943)*(NHL!G$3:G$1656=B943)*NHL!I$3:I$1656)</f>
        <v>82</v>
      </c>
      <c r="D943" s="21">
        <f>SUMPRODUCT((NHL!C$3:C$1656=A943)*(NHL!G$3:G$1656=B943)*NHL!N$3:N$1656)</f>
        <v>98</v>
      </c>
      <c r="E943" s="22">
        <f t="shared" si="28"/>
        <v>0.59756097560975607</v>
      </c>
      <c r="F943" s="21" t="e">
        <f>SUMPRODUCT((NHL!C$3:C$1656=A943)*(NHL!G$3:G$1656=B943)*NHL!X$3:X$1656)</f>
        <v>#VALUE!</v>
      </c>
      <c r="G943" s="21">
        <f>SUMPRODUCT((NHL!C$3:C$1656=A943)*(NHL!G$3:G$1656=B943)*NHL!AC$3:AC$1656)</f>
        <v>78</v>
      </c>
      <c r="H943" s="22" t="e">
        <f t="shared" si="29"/>
        <v>#VALUE!</v>
      </c>
      <c r="K943" s="8"/>
    </row>
    <row r="944" spans="1:11" x14ac:dyDescent="0.2">
      <c r="A944" s="8" t="s">
        <v>459</v>
      </c>
      <c r="B944" s="10" t="s">
        <v>199</v>
      </c>
      <c r="C944" s="21">
        <f>SUMPRODUCT((NHL!C$3:C$1656=A944)*(NHL!G$3:G$1656=B944)*NHL!I$3:I$1656)</f>
        <v>82</v>
      </c>
      <c r="D944" s="21">
        <f>SUMPRODUCT((NHL!C$3:C$1656=A944)*(NHL!G$3:G$1656=B944)*NHL!N$3:N$1656)</f>
        <v>94</v>
      </c>
      <c r="E944" s="22">
        <f t="shared" si="28"/>
        <v>0.57317073170731703</v>
      </c>
      <c r="F944" s="21" t="e">
        <f>SUMPRODUCT((NHL!C$3:C$1656=A944)*(NHL!G$3:G$1656=B944)*NHL!X$3:X$1656)</f>
        <v>#VALUE!</v>
      </c>
      <c r="G944" s="21">
        <f>SUMPRODUCT((NHL!C$3:C$1656=A944)*(NHL!G$3:G$1656=B944)*NHL!AC$3:AC$1656)</f>
        <v>69</v>
      </c>
      <c r="H944" s="22" t="e">
        <f t="shared" si="29"/>
        <v>#VALUE!</v>
      </c>
      <c r="K944" s="8"/>
    </row>
    <row r="945" spans="1:11" x14ac:dyDescent="0.2">
      <c r="A945" s="8" t="s">
        <v>459</v>
      </c>
      <c r="B945" s="10" t="s">
        <v>417</v>
      </c>
      <c r="C945" s="21">
        <f>SUMPRODUCT((NHL!C$3:C$1656=A945)*(NHL!G$3:G$1656=B945)*NHL!I$3:I$1656)</f>
        <v>82</v>
      </c>
      <c r="D945" s="21">
        <f>SUMPRODUCT((NHL!C$3:C$1656=A945)*(NHL!G$3:G$1656=B945)*NHL!N$3:N$1656)</f>
        <v>83</v>
      </c>
      <c r="E945" s="22">
        <f t="shared" si="28"/>
        <v>0.50609756097560976</v>
      </c>
      <c r="F945" s="21" t="e">
        <f>SUMPRODUCT((NHL!C$3:C$1656=A945)*(NHL!G$3:G$1656=B945)*NHL!X$3:X$1656)</f>
        <v>#VALUE!</v>
      </c>
      <c r="G945" s="21">
        <f>SUMPRODUCT((NHL!C$3:C$1656=A945)*(NHL!G$3:G$1656=B945)*NHL!AC$3:AC$1656)</f>
        <v>83</v>
      </c>
      <c r="H945" s="22" t="e">
        <f t="shared" si="29"/>
        <v>#VALUE!</v>
      </c>
      <c r="K945" s="8"/>
    </row>
    <row r="946" spans="1:11" x14ac:dyDescent="0.2">
      <c r="A946" s="8" t="s">
        <v>459</v>
      </c>
      <c r="B946" s="10" t="s">
        <v>29</v>
      </c>
      <c r="C946" s="21">
        <f>SUMPRODUCT((NHL!C$3:C$1656=A946)*(NHL!G$3:G$1656=B946)*NHL!I$3:I$1656)</f>
        <v>82</v>
      </c>
      <c r="D946" s="21">
        <f>SUMPRODUCT((NHL!C$3:C$1656=A946)*(NHL!G$3:G$1656=B946)*NHL!N$3:N$1656)</f>
        <v>83</v>
      </c>
      <c r="E946" s="22">
        <f t="shared" si="28"/>
        <v>0.50609756097560976</v>
      </c>
      <c r="F946" s="21" t="e">
        <f>SUMPRODUCT((NHL!C$3:C$1656=A946)*(NHL!G$3:G$1656=B946)*NHL!X$3:X$1656)</f>
        <v>#VALUE!</v>
      </c>
      <c r="G946" s="21">
        <f>SUMPRODUCT((NHL!C$3:C$1656=A946)*(NHL!G$3:G$1656=B946)*NHL!AC$3:AC$1656)</f>
        <v>75</v>
      </c>
      <c r="H946" s="22" t="e">
        <f t="shared" si="29"/>
        <v>#VALUE!</v>
      </c>
      <c r="K946" s="8"/>
    </row>
    <row r="947" spans="1:11" x14ac:dyDescent="0.2">
      <c r="A947" s="8" t="s">
        <v>459</v>
      </c>
      <c r="B947" s="10" t="s">
        <v>264</v>
      </c>
      <c r="C947" s="21">
        <f>SUMPRODUCT((NHL!C$3:C$1656=A947)*(NHL!G$3:G$1656=B947)*NHL!I$3:I$1656)</f>
        <v>82</v>
      </c>
      <c r="D947" s="21">
        <f>SUMPRODUCT((NHL!C$3:C$1656=A947)*(NHL!G$3:G$1656=B947)*NHL!N$3:N$1656)</f>
        <v>103</v>
      </c>
      <c r="E947" s="22">
        <f t="shared" si="28"/>
        <v>0.62804878048780488</v>
      </c>
      <c r="F947" s="21" t="e">
        <f>SUMPRODUCT((NHL!C$3:C$1656=A947)*(NHL!G$3:G$1656=B947)*NHL!X$3:X$1656)</f>
        <v>#VALUE!</v>
      </c>
      <c r="G947" s="21">
        <f>SUMPRODUCT((NHL!C$3:C$1656=A947)*(NHL!G$3:G$1656=B947)*NHL!AC$3:AC$1656)</f>
        <v>210</v>
      </c>
      <c r="H947" s="22" t="e">
        <f t="shared" si="29"/>
        <v>#VALUE!</v>
      </c>
      <c r="K947" s="8"/>
    </row>
    <row r="948" spans="1:11" x14ac:dyDescent="0.2">
      <c r="A948" s="8" t="s">
        <v>459</v>
      </c>
      <c r="B948" s="10" t="s">
        <v>456</v>
      </c>
      <c r="C948" s="21">
        <f>SUMPRODUCT((NHL!C$3:C$1656=A948)*(NHL!G$3:G$1656=B948)*NHL!I$3:I$1656)</f>
        <v>82</v>
      </c>
      <c r="D948" s="21">
        <f>SUMPRODUCT((NHL!C$3:C$1656=A948)*(NHL!G$3:G$1656=B948)*NHL!N$3:N$1656)</f>
        <v>70</v>
      </c>
      <c r="E948" s="22">
        <f t="shared" si="28"/>
        <v>0.42682926829268292</v>
      </c>
      <c r="F948" s="21" t="e">
        <f>SUMPRODUCT((NHL!C$3:C$1656=A948)*(NHL!G$3:G$1656=B948)*NHL!X$3:X$1656)</f>
        <v>#VALUE!</v>
      </c>
      <c r="G948" s="21">
        <f>SUMPRODUCT((NHL!C$3:C$1656=A948)*(NHL!G$3:G$1656=B948)*NHL!AC$3:AC$1656)</f>
        <v>63</v>
      </c>
      <c r="H948" s="22" t="e">
        <f t="shared" si="29"/>
        <v>#VALUE!</v>
      </c>
      <c r="K948" s="8"/>
    </row>
    <row r="949" spans="1:11" x14ac:dyDescent="0.2">
      <c r="A949" s="8" t="s">
        <v>459</v>
      </c>
      <c r="B949" s="10" t="s">
        <v>247</v>
      </c>
      <c r="C949" s="21">
        <f>SUMPRODUCT((NHL!C$3:C$1656=A949)*(NHL!G$3:G$1656=B949)*NHL!I$3:I$1656)</f>
        <v>82</v>
      </c>
      <c r="D949" s="21">
        <f>SUMPRODUCT((NHL!C$3:C$1656=A949)*(NHL!G$3:G$1656=B949)*NHL!N$3:N$1656)</f>
        <v>58</v>
      </c>
      <c r="E949" s="22">
        <f t="shared" si="28"/>
        <v>0.35365853658536583</v>
      </c>
      <c r="F949" s="21" t="e">
        <f>SUMPRODUCT((NHL!C$3:C$1656=A949)*(NHL!G$3:G$1656=B949)*NHL!X$3:X$1656)</f>
        <v>#VALUE!</v>
      </c>
      <c r="G949" s="21">
        <f>SUMPRODUCT((NHL!C$3:C$1656=A949)*(NHL!G$3:G$1656=B949)*NHL!AC$3:AC$1656)</f>
        <v>58</v>
      </c>
      <c r="H949" s="22" t="e">
        <f t="shared" si="29"/>
        <v>#VALUE!</v>
      </c>
      <c r="K949" s="8"/>
    </row>
    <row r="950" spans="1:11" x14ac:dyDescent="0.2">
      <c r="A950" s="8" t="s">
        <v>459</v>
      </c>
      <c r="B950" s="10" t="s">
        <v>92</v>
      </c>
      <c r="C950" s="21">
        <f>SUMPRODUCT((NHL!C$3:C$1656=A950)*(NHL!G$3:G$1656=B950)*NHL!I$3:I$1656)</f>
        <v>82</v>
      </c>
      <c r="D950" s="21">
        <f>SUMPRODUCT((NHL!C$3:C$1656=A950)*(NHL!G$3:G$1656=B950)*NHL!N$3:N$1656)</f>
        <v>73</v>
      </c>
      <c r="E950" s="22">
        <f t="shared" si="28"/>
        <v>0.4451219512195122</v>
      </c>
      <c r="F950" s="21" t="e">
        <f>SUMPRODUCT((NHL!C$3:C$1656=A950)*(NHL!G$3:G$1656=B950)*NHL!X$3:X$1656)</f>
        <v>#VALUE!</v>
      </c>
      <c r="G950" s="21">
        <f>SUMPRODUCT((NHL!C$3:C$1656=A950)*(NHL!G$3:G$1656=B950)*NHL!AC$3:AC$1656)</f>
        <v>154</v>
      </c>
      <c r="H950" s="22" t="e">
        <f t="shared" si="29"/>
        <v>#VALUE!</v>
      </c>
      <c r="K950" s="8"/>
    </row>
    <row r="951" spans="1:11" x14ac:dyDescent="0.2">
      <c r="A951" s="8" t="s">
        <v>459</v>
      </c>
      <c r="B951" s="10" t="s">
        <v>409</v>
      </c>
      <c r="C951" s="21">
        <f>SUMPRODUCT((NHL!C$3:C$1656=A951)*(NHL!G$3:G$1656=B951)*NHL!I$3:I$1656)</f>
        <v>82</v>
      </c>
      <c r="D951" s="21">
        <f>SUMPRODUCT((NHL!C$3:C$1656=A951)*(NHL!G$3:G$1656=B951)*NHL!N$3:N$1656)</f>
        <v>95</v>
      </c>
      <c r="E951" s="22">
        <f t="shared" si="28"/>
        <v>0.57926829268292679</v>
      </c>
      <c r="F951" s="21" t="e">
        <f>SUMPRODUCT((NHL!C$3:C$1656=A951)*(NHL!G$3:G$1656=B951)*NHL!X$3:X$1656)</f>
        <v>#VALUE!</v>
      </c>
      <c r="G951" s="21">
        <f>SUMPRODUCT((NHL!C$3:C$1656=A951)*(NHL!G$3:G$1656=B951)*NHL!AC$3:AC$1656)</f>
        <v>103</v>
      </c>
      <c r="H951" s="22" t="e">
        <f t="shared" si="29"/>
        <v>#VALUE!</v>
      </c>
      <c r="K951" s="8"/>
    </row>
    <row r="952" spans="1:11" x14ac:dyDescent="0.2">
      <c r="A952" s="8" t="s">
        <v>459</v>
      </c>
      <c r="B952" s="10" t="s">
        <v>207</v>
      </c>
      <c r="C952" s="21">
        <f>SUMPRODUCT((NHL!C$3:C$1656=A952)*(NHL!G$3:G$1656=B952)*NHL!I$3:I$1656)</f>
        <v>82</v>
      </c>
      <c r="D952" s="21">
        <f>SUMPRODUCT((NHL!C$3:C$1656=A952)*(NHL!G$3:G$1656=B952)*NHL!N$3:N$1656)</f>
        <v>105</v>
      </c>
      <c r="E952" s="22">
        <f t="shared" si="28"/>
        <v>0.6402439024390244</v>
      </c>
      <c r="F952" s="21" t="e">
        <f>SUMPRODUCT((NHL!C$3:C$1656=A952)*(NHL!G$3:G$1656=B952)*NHL!X$3:X$1656)</f>
        <v>#VALUE!</v>
      </c>
      <c r="G952" s="21">
        <f>SUMPRODUCT((NHL!C$3:C$1656=A952)*(NHL!G$3:G$1656=B952)*NHL!AC$3:AC$1656)</f>
        <v>93</v>
      </c>
      <c r="H952" s="22" t="e">
        <f t="shared" si="29"/>
        <v>#VALUE!</v>
      </c>
      <c r="K952" s="8"/>
    </row>
    <row r="953" spans="1:11" x14ac:dyDescent="0.2">
      <c r="A953" s="8" t="s">
        <v>459</v>
      </c>
      <c r="B953" s="10" t="s">
        <v>313</v>
      </c>
      <c r="C953" s="21">
        <f>SUMPRODUCT((NHL!C$3:C$1656=A953)*(NHL!G$3:G$1656=B953)*NHL!I$3:I$1656)</f>
        <v>82</v>
      </c>
      <c r="D953" s="21">
        <f>SUMPRODUCT((NHL!C$3:C$1656=A953)*(NHL!G$3:G$1656=B953)*NHL!N$3:N$1656)</f>
        <v>90</v>
      </c>
      <c r="E953" s="22">
        <f t="shared" si="28"/>
        <v>0.54878048780487809</v>
      </c>
      <c r="F953" s="21" t="e">
        <f>SUMPRODUCT((NHL!C$3:C$1656=A953)*(NHL!G$3:G$1656=B953)*NHL!X$3:X$1656)</f>
        <v>#VALUE!</v>
      </c>
      <c r="G953" s="21">
        <f>SUMPRODUCT((NHL!C$3:C$1656=A953)*(NHL!G$3:G$1656=B953)*NHL!AC$3:AC$1656)</f>
        <v>90</v>
      </c>
      <c r="H953" s="22" t="e">
        <f t="shared" si="29"/>
        <v>#VALUE!</v>
      </c>
      <c r="K953" s="8"/>
    </row>
    <row r="954" spans="1:11" x14ac:dyDescent="0.2">
      <c r="A954" s="8" t="s">
        <v>459</v>
      </c>
      <c r="B954" s="10" t="s">
        <v>208</v>
      </c>
      <c r="C954" s="21">
        <f>SUMPRODUCT((NHL!C$3:C$1656=A954)*(NHL!G$3:G$1656=B954)*NHL!I$3:I$1656)</f>
        <v>82</v>
      </c>
      <c r="D954" s="21">
        <f>SUMPRODUCT((NHL!C$3:C$1656=A954)*(NHL!G$3:G$1656=B954)*NHL!N$3:N$1656)</f>
        <v>88</v>
      </c>
      <c r="E954" s="22">
        <f t="shared" si="28"/>
        <v>0.53658536585365857</v>
      </c>
      <c r="F954" s="21" t="e">
        <f>SUMPRODUCT((NHL!C$3:C$1656=A954)*(NHL!G$3:G$1656=B954)*NHL!X$3:X$1656)</f>
        <v>#VALUE!</v>
      </c>
      <c r="G954" s="21">
        <f>SUMPRODUCT((NHL!C$3:C$1656=A954)*(NHL!G$3:G$1656=B954)*NHL!AC$3:AC$1656)</f>
        <v>180</v>
      </c>
      <c r="H954" s="22" t="e">
        <f t="shared" si="29"/>
        <v>#VALUE!</v>
      </c>
      <c r="K954" s="8"/>
    </row>
    <row r="955" spans="1:11" x14ac:dyDescent="0.2">
      <c r="A955" s="8" t="s">
        <v>459</v>
      </c>
      <c r="B955" s="10" t="s">
        <v>402</v>
      </c>
      <c r="C955" s="21">
        <f>SUMPRODUCT((NHL!C$3:C$1656=A955)*(NHL!G$3:G$1656=B955)*NHL!I$3:I$1656)</f>
        <v>82</v>
      </c>
      <c r="D955" s="21">
        <f>SUMPRODUCT((NHL!C$3:C$1656=A955)*(NHL!G$3:G$1656=B955)*NHL!N$3:N$1656)</f>
        <v>87</v>
      </c>
      <c r="E955" s="22">
        <f t="shared" si="28"/>
        <v>0.53048780487804881</v>
      </c>
      <c r="F955" s="21" t="e">
        <f>SUMPRODUCT((NHL!C$3:C$1656=A955)*(NHL!G$3:G$1656=B955)*NHL!X$3:X$1656)</f>
        <v>#VALUE!</v>
      </c>
      <c r="G955" s="21">
        <f>SUMPRODUCT((NHL!C$3:C$1656=A955)*(NHL!G$3:G$1656=B955)*NHL!AC$3:AC$1656)</f>
        <v>80</v>
      </c>
      <c r="H955" s="22" t="e">
        <f t="shared" si="29"/>
        <v>#VALUE!</v>
      </c>
      <c r="K955" s="8"/>
    </row>
    <row r="956" spans="1:11" x14ac:dyDescent="0.2">
      <c r="A956" s="8" t="s">
        <v>459</v>
      </c>
      <c r="B956" s="10" t="s">
        <v>209</v>
      </c>
      <c r="C956" s="21">
        <f>SUMPRODUCT((NHL!C$3:C$1656=A956)*(NHL!G$3:G$1656=B956)*NHL!I$3:I$1656)</f>
        <v>82</v>
      </c>
      <c r="D956" s="21">
        <f>SUMPRODUCT((NHL!C$3:C$1656=A956)*(NHL!G$3:G$1656=B956)*NHL!N$3:N$1656)</f>
        <v>114</v>
      </c>
      <c r="E956" s="22">
        <f t="shared" si="28"/>
        <v>0.69512195121951215</v>
      </c>
      <c r="F956" s="21" t="e">
        <f>SUMPRODUCT((NHL!C$3:C$1656=A956)*(NHL!G$3:G$1656=B956)*NHL!X$3:X$1656)</f>
        <v>#VALUE!</v>
      </c>
      <c r="G956" s="21">
        <f>SUMPRODUCT((NHL!C$3:C$1656=A956)*(NHL!G$3:G$1656=B956)*NHL!AC$3:AC$1656)</f>
        <v>87</v>
      </c>
      <c r="H956" s="22" t="e">
        <f t="shared" si="29"/>
        <v>#VALUE!</v>
      </c>
      <c r="K956" s="8"/>
    </row>
    <row r="957" spans="1:11" x14ac:dyDescent="0.2">
      <c r="A957" s="8" t="s">
        <v>459</v>
      </c>
      <c r="B957" s="10" t="s">
        <v>411</v>
      </c>
      <c r="C957" s="21">
        <f>SUMPRODUCT((NHL!C$3:C$1656=A957)*(NHL!G$3:G$1656=B957)*NHL!I$3:I$1656)</f>
        <v>82</v>
      </c>
      <c r="D957" s="21">
        <f>SUMPRODUCT((NHL!C$3:C$1656=A957)*(NHL!G$3:G$1656=B957)*NHL!N$3:N$1656)</f>
        <v>54</v>
      </c>
      <c r="E957" s="22">
        <f t="shared" si="28"/>
        <v>0.32926829268292684</v>
      </c>
      <c r="F957" s="21" t="e">
        <f>SUMPRODUCT((NHL!C$3:C$1656=A957)*(NHL!G$3:G$1656=B957)*NHL!X$3:X$1656)</f>
        <v>#VALUE!</v>
      </c>
      <c r="G957" s="21">
        <f>SUMPRODUCT((NHL!C$3:C$1656=A957)*(NHL!G$3:G$1656=B957)*NHL!AC$3:AC$1656)</f>
        <v>47</v>
      </c>
      <c r="H957" s="22" t="e">
        <f t="shared" si="29"/>
        <v>#VALUE!</v>
      </c>
      <c r="K957" s="8"/>
    </row>
    <row r="958" spans="1:11" x14ac:dyDescent="0.2">
      <c r="A958" s="8" t="s">
        <v>459</v>
      </c>
      <c r="B958" s="10" t="s">
        <v>41</v>
      </c>
      <c r="C958" s="21">
        <f>SUMPRODUCT((NHL!C$3:C$1656=A958)*(NHL!G$3:G$1656=B958)*NHL!I$3:I$1656)</f>
        <v>82</v>
      </c>
      <c r="D958" s="21">
        <f>SUMPRODUCT((NHL!C$3:C$1656=A958)*(NHL!G$3:G$1656=B958)*NHL!N$3:N$1656)</f>
        <v>100</v>
      </c>
      <c r="E958" s="22">
        <f t="shared" si="28"/>
        <v>0.6097560975609756</v>
      </c>
      <c r="F958" s="21" t="e">
        <f>SUMPRODUCT((NHL!C$3:C$1656=A958)*(NHL!G$3:G$1656=B958)*NHL!X$3:X$1656)</f>
        <v>#VALUE!</v>
      </c>
      <c r="G958" s="21">
        <f>SUMPRODUCT((NHL!C$3:C$1656=A958)*(NHL!G$3:G$1656=B958)*NHL!AC$3:AC$1656)</f>
        <v>97</v>
      </c>
      <c r="H958" s="22" t="e">
        <f t="shared" si="29"/>
        <v>#VALUE!</v>
      </c>
      <c r="K958" s="8"/>
    </row>
    <row r="959" spans="1:11" x14ac:dyDescent="0.2">
      <c r="A959" s="8" t="s">
        <v>459</v>
      </c>
      <c r="B959" s="10" t="s">
        <v>233</v>
      </c>
      <c r="C959" s="21">
        <f>SUMPRODUCT((NHL!C$3:C$1656=A959)*(NHL!G$3:G$1656=B959)*NHL!I$3:I$1656)</f>
        <v>82</v>
      </c>
      <c r="D959" s="21">
        <f>SUMPRODUCT((NHL!C$3:C$1656=A959)*(NHL!G$3:G$1656=B959)*NHL!N$3:N$1656)</f>
        <v>83</v>
      </c>
      <c r="E959" s="22">
        <f t="shared" si="28"/>
        <v>0.50609756097560976</v>
      </c>
      <c r="F959" s="21" t="e">
        <f>SUMPRODUCT((NHL!C$3:C$1656=A959)*(NHL!G$3:G$1656=B959)*NHL!X$3:X$1656)</f>
        <v>#VALUE!</v>
      </c>
      <c r="G959" s="21">
        <f>SUMPRODUCT((NHL!C$3:C$1656=A959)*(NHL!G$3:G$1656=B959)*NHL!AC$3:AC$1656)</f>
        <v>58</v>
      </c>
      <c r="H959" s="22" t="e">
        <f t="shared" si="29"/>
        <v>#VALUE!</v>
      </c>
      <c r="K959" s="8"/>
    </row>
    <row r="960" spans="1:11" x14ac:dyDescent="0.2">
      <c r="A960" s="8" t="s">
        <v>459</v>
      </c>
      <c r="B960" s="10" t="s">
        <v>267</v>
      </c>
      <c r="C960" s="21">
        <f>SUMPRODUCT((NHL!C$3:C$1656=A960)*(NHL!G$3:G$1656=B960)*NHL!I$3:I$1656)</f>
        <v>82</v>
      </c>
      <c r="D960" s="21">
        <f>SUMPRODUCT((NHL!C$3:C$1656=A960)*(NHL!G$3:G$1656=B960)*NHL!N$3:N$1656)</f>
        <v>102</v>
      </c>
      <c r="E960" s="22">
        <f t="shared" si="28"/>
        <v>0.62195121951219512</v>
      </c>
      <c r="F960" s="21" t="e">
        <f>SUMPRODUCT((NHL!C$3:C$1656=A960)*(NHL!G$3:G$1656=B960)*NHL!X$3:X$1656)</f>
        <v>#VALUE!</v>
      </c>
      <c r="G960" s="21">
        <f>SUMPRODUCT((NHL!C$3:C$1656=A960)*(NHL!G$3:G$1656=B960)*NHL!AC$3:AC$1656)</f>
        <v>68</v>
      </c>
      <c r="H960" s="22" t="e">
        <f t="shared" si="29"/>
        <v>#VALUE!</v>
      </c>
      <c r="K960" s="8"/>
    </row>
    <row r="961" spans="1:11" x14ac:dyDescent="0.2">
      <c r="A961" s="8" t="s">
        <v>467</v>
      </c>
      <c r="B961" s="10" t="s">
        <v>461</v>
      </c>
      <c r="C961" s="21">
        <f>SUMPRODUCT((NHL!C$3:C$1656=A961)*(NHL!G$3:G$1656=B961)*NHL!I$3:I$1656)</f>
        <v>82</v>
      </c>
      <c r="D961" s="21">
        <f>SUMPRODUCT((NHL!C$3:C$1656=A961)*(NHL!G$3:G$1656=B961)*NHL!N$3:N$1656)</f>
        <v>60</v>
      </c>
      <c r="E961" s="22">
        <f t="shared" si="28"/>
        <v>0.36585365853658536</v>
      </c>
      <c r="F961" s="21" t="e">
        <f>SUMPRODUCT((NHL!C$3:C$1656=A961)*(NHL!G$3:G$1656=B961)*NHL!X$3:X$1656)</f>
        <v>#VALUE!</v>
      </c>
      <c r="G961" s="21">
        <f>SUMPRODUCT((NHL!C$3:C$1656=A961)*(NHL!G$3:G$1656=B961)*NHL!AC$3:AC$1656)</f>
        <v>39</v>
      </c>
      <c r="H961" s="22" t="e">
        <f t="shared" si="29"/>
        <v>#VALUE!</v>
      </c>
      <c r="K961" s="8"/>
    </row>
    <row r="962" spans="1:11" x14ac:dyDescent="0.2">
      <c r="A962" s="8" t="s">
        <v>467</v>
      </c>
      <c r="B962" s="10" t="s">
        <v>68</v>
      </c>
      <c r="C962" s="21">
        <f>SUMPRODUCT((NHL!C$3:C$1656=A962)*(NHL!G$3:G$1656=B962)*NHL!I$3:I$1656)</f>
        <v>82</v>
      </c>
      <c r="D962" s="21">
        <f>SUMPRODUCT((NHL!C$3:C$1656=A962)*(NHL!G$3:G$1656=B962)*NHL!N$3:N$1656)</f>
        <v>88</v>
      </c>
      <c r="E962" s="22">
        <f t="shared" ref="E962:E1025" si="30">D962/C962/2</f>
        <v>0.53658536585365857</v>
      </c>
      <c r="F962" s="21" t="e">
        <f>SUMPRODUCT((NHL!C$3:C$1656=A962)*(NHL!G$3:G$1656=B962)*NHL!X$3:X$1656)</f>
        <v>#VALUE!</v>
      </c>
      <c r="G962" s="21">
        <f>SUMPRODUCT((NHL!C$3:C$1656=A962)*(NHL!G$3:G$1656=B962)*NHL!AC$3:AC$1656)</f>
        <v>146</v>
      </c>
      <c r="H962" s="22" t="e">
        <f t="shared" ref="H962:H1025" si="31">G962/F962/2</f>
        <v>#VALUE!</v>
      </c>
      <c r="K962" s="8"/>
    </row>
    <row r="963" spans="1:11" x14ac:dyDescent="0.2">
      <c r="A963" s="8" t="s">
        <v>467</v>
      </c>
      <c r="B963" s="10" t="s">
        <v>225</v>
      </c>
      <c r="C963" s="21">
        <f>SUMPRODUCT((NHL!C$3:C$1656=A963)*(NHL!G$3:G$1656=B963)*NHL!I$3:I$1656)</f>
        <v>82</v>
      </c>
      <c r="D963" s="21">
        <f>SUMPRODUCT((NHL!C$3:C$1656=A963)*(NHL!G$3:G$1656=B963)*NHL!N$3:N$1656)</f>
        <v>98</v>
      </c>
      <c r="E963" s="22">
        <f t="shared" si="30"/>
        <v>0.59756097560975607</v>
      </c>
      <c r="F963" s="21" t="e">
        <f>SUMPRODUCT((NHL!C$3:C$1656=A963)*(NHL!G$3:G$1656=B963)*NHL!X$3:X$1656)</f>
        <v>#VALUE!</v>
      </c>
      <c r="G963" s="21">
        <f>SUMPRODUCT((NHL!C$3:C$1656=A963)*(NHL!G$3:G$1656=B963)*NHL!AC$3:AC$1656)</f>
        <v>85</v>
      </c>
      <c r="H963" s="22" t="e">
        <f t="shared" si="31"/>
        <v>#VALUE!</v>
      </c>
      <c r="K963" s="8"/>
    </row>
    <row r="964" spans="1:11" x14ac:dyDescent="0.2">
      <c r="A964" s="8" t="s">
        <v>467</v>
      </c>
      <c r="B964" s="10" t="s">
        <v>305</v>
      </c>
      <c r="C964" s="21">
        <f>SUMPRODUCT((NHL!C$3:C$1656=A964)*(NHL!G$3:G$1656=B964)*NHL!I$3:I$1656)</f>
        <v>82</v>
      </c>
      <c r="D964" s="21">
        <f>SUMPRODUCT((NHL!C$3:C$1656=A964)*(NHL!G$3:G$1656=B964)*NHL!N$3:N$1656)</f>
        <v>88</v>
      </c>
      <c r="E964" s="22">
        <f t="shared" si="30"/>
        <v>0.53658536585365857</v>
      </c>
      <c r="F964" s="21" t="e">
        <f>SUMPRODUCT((NHL!C$3:C$1656=A964)*(NHL!G$3:G$1656=B964)*NHL!X$3:X$1656)</f>
        <v>#VALUE!</v>
      </c>
      <c r="G964" s="21">
        <f>SUMPRODUCT((NHL!C$3:C$1656=A964)*(NHL!G$3:G$1656=B964)*NHL!AC$3:AC$1656)</f>
        <v>84</v>
      </c>
      <c r="H964" s="22" t="e">
        <f t="shared" si="31"/>
        <v>#VALUE!</v>
      </c>
      <c r="K964" s="8"/>
    </row>
    <row r="965" spans="1:11" x14ac:dyDescent="0.2">
      <c r="A965" s="8" t="s">
        <v>467</v>
      </c>
      <c r="B965" s="10" t="s">
        <v>240</v>
      </c>
      <c r="C965" s="21">
        <f>SUMPRODUCT((NHL!C$3:C$1656=A965)*(NHL!G$3:G$1656=B965)*NHL!I$3:I$1656)</f>
        <v>82</v>
      </c>
      <c r="D965" s="21">
        <f>SUMPRODUCT((NHL!C$3:C$1656=A965)*(NHL!G$3:G$1656=B965)*NHL!N$3:N$1656)</f>
        <v>73</v>
      </c>
      <c r="E965" s="22">
        <f t="shared" si="30"/>
        <v>0.4451219512195122</v>
      </c>
      <c r="F965" s="21" t="e">
        <f>SUMPRODUCT((NHL!C$3:C$1656=A965)*(NHL!G$3:G$1656=B965)*NHL!X$3:X$1656)</f>
        <v>#VALUE!</v>
      </c>
      <c r="G965" s="21">
        <f>SUMPRODUCT((NHL!C$3:C$1656=A965)*(NHL!G$3:G$1656=B965)*NHL!AC$3:AC$1656)</f>
        <v>154</v>
      </c>
      <c r="H965" s="22" t="e">
        <f t="shared" si="31"/>
        <v>#VALUE!</v>
      </c>
      <c r="K965" s="8"/>
    </row>
    <row r="966" spans="1:11" x14ac:dyDescent="0.2">
      <c r="A966" s="8" t="s">
        <v>467</v>
      </c>
      <c r="B966" s="10" t="s">
        <v>84</v>
      </c>
      <c r="C966" s="21">
        <f>SUMPRODUCT((NHL!C$3:C$1656=A966)*(NHL!G$3:G$1656=B966)*NHL!I$3:I$1656)</f>
        <v>82</v>
      </c>
      <c r="D966" s="21">
        <f>SUMPRODUCT((NHL!C$3:C$1656=A966)*(NHL!G$3:G$1656=B966)*NHL!N$3:N$1656)</f>
        <v>71</v>
      </c>
      <c r="E966" s="22">
        <f t="shared" si="30"/>
        <v>0.43292682926829268</v>
      </c>
      <c r="F966" s="21" t="e">
        <f>SUMPRODUCT((NHL!C$3:C$1656=A966)*(NHL!G$3:G$1656=B966)*NHL!X$3:X$1656)</f>
        <v>#VALUE!</v>
      </c>
      <c r="G966" s="21">
        <f>SUMPRODUCT((NHL!C$3:C$1656=A966)*(NHL!G$3:G$1656=B966)*NHL!AC$3:AC$1656)</f>
        <v>78</v>
      </c>
      <c r="H966" s="22" t="e">
        <f t="shared" si="31"/>
        <v>#VALUE!</v>
      </c>
      <c r="K966" s="8"/>
    </row>
    <row r="967" spans="1:11" x14ac:dyDescent="0.2">
      <c r="A967" s="8" t="s">
        <v>467</v>
      </c>
      <c r="B967" s="10" t="s">
        <v>308</v>
      </c>
      <c r="C967" s="21">
        <f>SUMPRODUCT((NHL!C$3:C$1656=A967)*(NHL!G$3:G$1656=B967)*NHL!I$3:I$1656)</f>
        <v>82</v>
      </c>
      <c r="D967" s="21">
        <f>SUMPRODUCT((NHL!C$3:C$1656=A967)*(NHL!G$3:G$1656=B967)*NHL!N$3:N$1656)</f>
        <v>118</v>
      </c>
      <c r="E967" s="22">
        <f t="shared" si="30"/>
        <v>0.71951219512195119</v>
      </c>
      <c r="F967" s="21" t="e">
        <f>SUMPRODUCT((NHL!C$3:C$1656=A967)*(NHL!G$3:G$1656=B967)*NHL!X$3:X$1656)</f>
        <v>#VALUE!</v>
      </c>
      <c r="G967" s="21">
        <f>SUMPRODUCT((NHL!C$3:C$1656=A967)*(NHL!G$3:G$1656=B967)*NHL!AC$3:AC$1656)</f>
        <v>96</v>
      </c>
      <c r="H967" s="22" t="e">
        <f t="shared" si="31"/>
        <v>#VALUE!</v>
      </c>
      <c r="K967" s="8"/>
    </row>
    <row r="968" spans="1:11" x14ac:dyDescent="0.2">
      <c r="A968" s="8" t="s">
        <v>467</v>
      </c>
      <c r="B968" s="10" t="s">
        <v>201</v>
      </c>
      <c r="C968" s="21">
        <f>SUMPRODUCT((NHL!C$3:C$1656=A968)*(NHL!G$3:G$1656=B968)*NHL!I$3:I$1656)</f>
        <v>82</v>
      </c>
      <c r="D968" s="21">
        <f>SUMPRODUCT((NHL!C$3:C$1656=A968)*(NHL!G$3:G$1656=B968)*NHL!N$3:N$1656)</f>
        <v>106</v>
      </c>
      <c r="E968" s="22">
        <f t="shared" si="30"/>
        <v>0.64634146341463417</v>
      </c>
      <c r="F968" s="21" t="e">
        <f>SUMPRODUCT((NHL!C$3:C$1656=A968)*(NHL!G$3:G$1656=B968)*NHL!X$3:X$1656)</f>
        <v>#VALUE!</v>
      </c>
      <c r="G968" s="21">
        <f>SUMPRODUCT((NHL!C$3:C$1656=A968)*(NHL!G$3:G$1656=B968)*NHL!AC$3:AC$1656)</f>
        <v>102</v>
      </c>
      <c r="H968" s="22" t="e">
        <f t="shared" si="31"/>
        <v>#VALUE!</v>
      </c>
      <c r="K968" s="8"/>
    </row>
    <row r="969" spans="1:11" x14ac:dyDescent="0.2">
      <c r="A969" s="8" t="s">
        <v>467</v>
      </c>
      <c r="B969" s="10" t="s">
        <v>87</v>
      </c>
      <c r="C969" s="21">
        <f>SUMPRODUCT((NHL!C$3:C$1656=A969)*(NHL!G$3:G$1656=B969)*NHL!I$3:I$1656)</f>
        <v>82</v>
      </c>
      <c r="D969" s="21">
        <f>SUMPRODUCT((NHL!C$3:C$1656=A969)*(NHL!G$3:G$1656=B969)*NHL!N$3:N$1656)</f>
        <v>111</v>
      </c>
      <c r="E969" s="22">
        <f t="shared" si="30"/>
        <v>0.67682926829268297</v>
      </c>
      <c r="F969" s="21" t="e">
        <f>SUMPRODUCT((NHL!C$3:C$1656=A969)*(NHL!G$3:G$1656=B969)*NHL!X$3:X$1656)</f>
        <v>#VALUE!</v>
      </c>
      <c r="G969" s="21">
        <f>SUMPRODUCT((NHL!C$3:C$1656=A969)*(NHL!G$3:G$1656=B969)*NHL!AC$3:AC$1656)</f>
        <v>108</v>
      </c>
      <c r="H969" s="22" t="e">
        <f t="shared" si="31"/>
        <v>#VALUE!</v>
      </c>
      <c r="K969" s="8"/>
    </row>
    <row r="970" spans="1:11" x14ac:dyDescent="0.2">
      <c r="A970" s="8" t="s">
        <v>467</v>
      </c>
      <c r="B970" s="10" t="s">
        <v>303</v>
      </c>
      <c r="C970" s="21">
        <f>SUMPRODUCT((NHL!C$3:C$1656=A970)*(NHL!G$3:G$1656=B970)*NHL!I$3:I$1656)</f>
        <v>82</v>
      </c>
      <c r="D970" s="21">
        <f>SUMPRODUCT((NHL!C$3:C$1656=A970)*(NHL!G$3:G$1656=B970)*NHL!N$3:N$1656)</f>
        <v>93</v>
      </c>
      <c r="E970" s="22">
        <f t="shared" si="30"/>
        <v>0.56707317073170727</v>
      </c>
      <c r="F970" s="21" t="e">
        <f>SUMPRODUCT((NHL!C$3:C$1656=A970)*(NHL!G$3:G$1656=B970)*NHL!X$3:X$1656)</f>
        <v>#VALUE!</v>
      </c>
      <c r="G970" s="21">
        <f>SUMPRODUCT((NHL!C$3:C$1656=A970)*(NHL!G$3:G$1656=B970)*NHL!AC$3:AC$1656)</f>
        <v>88</v>
      </c>
      <c r="H970" s="22" t="e">
        <f t="shared" si="31"/>
        <v>#VALUE!</v>
      </c>
      <c r="K970" s="8"/>
    </row>
    <row r="971" spans="1:11" x14ac:dyDescent="0.2">
      <c r="A971" s="8" t="s">
        <v>467</v>
      </c>
      <c r="B971" s="10" t="s">
        <v>413</v>
      </c>
      <c r="C971" s="21">
        <f>SUMPRODUCT((NHL!C$3:C$1656=A971)*(NHL!G$3:G$1656=B971)*NHL!I$3:I$1656)</f>
        <v>82</v>
      </c>
      <c r="D971" s="21">
        <f>SUMPRODUCT((NHL!C$3:C$1656=A971)*(NHL!G$3:G$1656=B971)*NHL!N$3:N$1656)</f>
        <v>66</v>
      </c>
      <c r="E971" s="22">
        <f t="shared" si="30"/>
        <v>0.40243902439024393</v>
      </c>
      <c r="F971" s="21" t="e">
        <f>SUMPRODUCT((NHL!C$3:C$1656=A971)*(NHL!G$3:G$1656=B971)*NHL!X$3:X$1656)</f>
        <v>#VALUE!</v>
      </c>
      <c r="G971" s="21">
        <f>SUMPRODUCT((NHL!C$3:C$1656=A971)*(NHL!G$3:G$1656=B971)*NHL!AC$3:AC$1656)</f>
        <v>196</v>
      </c>
      <c r="H971" s="22" t="e">
        <f t="shared" si="31"/>
        <v>#VALUE!</v>
      </c>
      <c r="K971" s="8"/>
    </row>
    <row r="972" spans="1:11" x14ac:dyDescent="0.2">
      <c r="A972" s="8" t="s">
        <v>467</v>
      </c>
      <c r="B972" s="10" t="s">
        <v>199</v>
      </c>
      <c r="C972" s="21">
        <f>SUMPRODUCT((NHL!C$3:C$1656=A972)*(NHL!G$3:G$1656=B972)*NHL!I$3:I$1656)</f>
        <v>82</v>
      </c>
      <c r="D972" s="21">
        <f>SUMPRODUCT((NHL!C$3:C$1656=A972)*(NHL!G$3:G$1656=B972)*NHL!N$3:N$1656)</f>
        <v>92</v>
      </c>
      <c r="E972" s="22">
        <f t="shared" si="30"/>
        <v>0.56097560975609762</v>
      </c>
      <c r="F972" s="21" t="e">
        <f>SUMPRODUCT((NHL!C$3:C$1656=A972)*(NHL!G$3:G$1656=B972)*NHL!X$3:X$1656)</f>
        <v>#VALUE!</v>
      </c>
      <c r="G972" s="21">
        <f>SUMPRODUCT((NHL!C$3:C$1656=A972)*(NHL!G$3:G$1656=B972)*NHL!AC$3:AC$1656)</f>
        <v>94</v>
      </c>
      <c r="H972" s="22" t="e">
        <f t="shared" si="31"/>
        <v>#VALUE!</v>
      </c>
      <c r="K972" s="8"/>
    </row>
    <row r="973" spans="1:11" x14ac:dyDescent="0.2">
      <c r="A973" s="8" t="s">
        <v>467</v>
      </c>
      <c r="B973" s="10" t="s">
        <v>417</v>
      </c>
      <c r="C973" s="21">
        <f>SUMPRODUCT((NHL!C$3:C$1656=A973)*(NHL!G$3:G$1656=B973)*NHL!I$3:I$1656)</f>
        <v>82</v>
      </c>
      <c r="D973" s="21">
        <f>SUMPRODUCT((NHL!C$3:C$1656=A973)*(NHL!G$3:G$1656=B973)*NHL!N$3:N$1656)</f>
        <v>66</v>
      </c>
      <c r="E973" s="22">
        <f t="shared" si="30"/>
        <v>0.40243902439024393</v>
      </c>
      <c r="F973" s="21" t="e">
        <f>SUMPRODUCT((NHL!C$3:C$1656=A973)*(NHL!G$3:G$1656=B973)*NHL!X$3:X$1656)</f>
        <v>#VALUE!</v>
      </c>
      <c r="G973" s="21">
        <f>SUMPRODUCT((NHL!C$3:C$1656=A973)*(NHL!G$3:G$1656=B973)*NHL!AC$3:AC$1656)</f>
        <v>166</v>
      </c>
      <c r="H973" s="22" t="e">
        <f t="shared" si="31"/>
        <v>#VALUE!</v>
      </c>
      <c r="K973" s="8"/>
    </row>
    <row r="974" spans="1:11" x14ac:dyDescent="0.2">
      <c r="A974" s="8" t="s">
        <v>467</v>
      </c>
      <c r="B974" s="10" t="s">
        <v>29</v>
      </c>
      <c r="C974" s="21">
        <f>SUMPRODUCT((NHL!C$3:C$1656=A974)*(NHL!G$3:G$1656=B974)*NHL!I$3:I$1656)</f>
        <v>82</v>
      </c>
      <c r="D974" s="21">
        <f>SUMPRODUCT((NHL!C$3:C$1656=A974)*(NHL!G$3:G$1656=B974)*NHL!N$3:N$1656)</f>
        <v>70</v>
      </c>
      <c r="E974" s="22">
        <f t="shared" si="30"/>
        <v>0.42682926829268292</v>
      </c>
      <c r="F974" s="21" t="e">
        <f>SUMPRODUCT((NHL!C$3:C$1656=A974)*(NHL!G$3:G$1656=B974)*NHL!X$3:X$1656)</f>
        <v>#VALUE!</v>
      </c>
      <c r="G974" s="21">
        <f>SUMPRODUCT((NHL!C$3:C$1656=A974)*(NHL!G$3:G$1656=B974)*NHL!AC$3:AC$1656)</f>
        <v>166</v>
      </c>
      <c r="H974" s="22" t="e">
        <f t="shared" si="31"/>
        <v>#VALUE!</v>
      </c>
      <c r="K974" s="8"/>
    </row>
    <row r="975" spans="1:11" x14ac:dyDescent="0.2">
      <c r="A975" s="8" t="s">
        <v>467</v>
      </c>
      <c r="B975" s="10" t="s">
        <v>264</v>
      </c>
      <c r="C975" s="21">
        <f>SUMPRODUCT((NHL!C$3:C$1656=A975)*(NHL!G$3:G$1656=B975)*NHL!I$3:I$1656)</f>
        <v>82</v>
      </c>
      <c r="D975" s="21">
        <f>SUMPRODUCT((NHL!C$3:C$1656=A975)*(NHL!G$3:G$1656=B975)*NHL!N$3:N$1656)</f>
        <v>111</v>
      </c>
      <c r="E975" s="22">
        <f t="shared" si="30"/>
        <v>0.67682926829268297</v>
      </c>
      <c r="F975" s="21" t="e">
        <f>SUMPRODUCT((NHL!C$3:C$1656=A975)*(NHL!G$3:G$1656=B975)*NHL!X$3:X$1656)</f>
        <v>#VALUE!</v>
      </c>
      <c r="G975" s="21">
        <f>SUMPRODUCT((NHL!C$3:C$1656=A975)*(NHL!G$3:G$1656=B975)*NHL!AC$3:AC$1656)</f>
        <v>103</v>
      </c>
      <c r="H975" s="22" t="e">
        <f t="shared" si="31"/>
        <v>#VALUE!</v>
      </c>
      <c r="K975" s="8"/>
    </row>
    <row r="976" spans="1:11" x14ac:dyDescent="0.2">
      <c r="A976" s="8" t="s">
        <v>467</v>
      </c>
      <c r="B976" s="10" t="s">
        <v>456</v>
      </c>
      <c r="C976" s="21">
        <f>SUMPRODUCT((NHL!C$3:C$1656=A976)*(NHL!G$3:G$1656=B976)*NHL!I$3:I$1656)</f>
        <v>82</v>
      </c>
      <c r="D976" s="21">
        <f>SUMPRODUCT((NHL!C$3:C$1656=A976)*(NHL!G$3:G$1656=B976)*NHL!N$3:N$1656)</f>
        <v>80</v>
      </c>
      <c r="E976" s="22">
        <f t="shared" si="30"/>
        <v>0.48780487804878048</v>
      </c>
      <c r="F976" s="21" t="e">
        <f>SUMPRODUCT((NHL!C$3:C$1656=A976)*(NHL!G$3:G$1656=B976)*NHL!X$3:X$1656)</f>
        <v>#VALUE!</v>
      </c>
      <c r="G976" s="21">
        <f>SUMPRODUCT((NHL!C$3:C$1656=A976)*(NHL!G$3:G$1656=B976)*NHL!AC$3:AC$1656)</f>
        <v>70</v>
      </c>
      <c r="H976" s="22" t="e">
        <f t="shared" si="31"/>
        <v>#VALUE!</v>
      </c>
      <c r="K976" s="8"/>
    </row>
    <row r="977" spans="1:11" x14ac:dyDescent="0.2">
      <c r="A977" s="8" t="s">
        <v>467</v>
      </c>
      <c r="B977" s="10" t="s">
        <v>247</v>
      </c>
      <c r="C977" s="21">
        <f>SUMPRODUCT((NHL!C$3:C$1656=A977)*(NHL!G$3:G$1656=B977)*NHL!I$3:I$1656)</f>
        <v>82</v>
      </c>
      <c r="D977" s="21">
        <f>SUMPRODUCT((NHL!C$3:C$1656=A977)*(NHL!G$3:G$1656=B977)*NHL!N$3:N$1656)</f>
        <v>52</v>
      </c>
      <c r="E977" s="22">
        <f t="shared" si="30"/>
        <v>0.31707317073170732</v>
      </c>
      <c r="F977" s="21" t="e">
        <f>SUMPRODUCT((NHL!C$3:C$1656=A977)*(NHL!G$3:G$1656=B977)*NHL!X$3:X$1656)</f>
        <v>#VALUE!</v>
      </c>
      <c r="G977" s="21">
        <f>SUMPRODUCT((NHL!C$3:C$1656=A977)*(NHL!G$3:G$1656=B977)*NHL!AC$3:AC$1656)</f>
        <v>116</v>
      </c>
      <c r="H977" s="22" t="e">
        <f t="shared" si="31"/>
        <v>#VALUE!</v>
      </c>
      <c r="K977" s="8"/>
    </row>
    <row r="978" spans="1:11" x14ac:dyDescent="0.2">
      <c r="A978" s="8" t="s">
        <v>467</v>
      </c>
      <c r="B978" s="10" t="s">
        <v>92</v>
      </c>
      <c r="C978" s="21">
        <f>SUMPRODUCT((NHL!C$3:C$1656=A978)*(NHL!G$3:G$1656=B978)*NHL!I$3:I$1656)</f>
        <v>82</v>
      </c>
      <c r="D978" s="21">
        <f>SUMPRODUCT((NHL!C$3:C$1656=A978)*(NHL!G$3:G$1656=B978)*NHL!N$3:N$1656)</f>
        <v>72</v>
      </c>
      <c r="E978" s="22">
        <f t="shared" si="30"/>
        <v>0.43902439024390244</v>
      </c>
      <c r="F978" s="21" t="e">
        <f>SUMPRODUCT((NHL!C$3:C$1656=A978)*(NHL!G$3:G$1656=B978)*NHL!X$3:X$1656)</f>
        <v>#VALUE!</v>
      </c>
      <c r="G978" s="21">
        <f>SUMPRODUCT((NHL!C$3:C$1656=A978)*(NHL!G$3:G$1656=B978)*NHL!AC$3:AC$1656)</f>
        <v>73</v>
      </c>
      <c r="H978" s="22" t="e">
        <f t="shared" si="31"/>
        <v>#VALUE!</v>
      </c>
      <c r="K978" s="8"/>
    </row>
    <row r="979" spans="1:11" x14ac:dyDescent="0.2">
      <c r="A979" s="8" t="s">
        <v>467</v>
      </c>
      <c r="B979" s="10" t="s">
        <v>409</v>
      </c>
      <c r="C979" s="21">
        <f>SUMPRODUCT((NHL!C$3:C$1656=A979)*(NHL!G$3:G$1656=B979)*NHL!I$3:I$1656)</f>
        <v>82</v>
      </c>
      <c r="D979" s="21">
        <f>SUMPRODUCT((NHL!C$3:C$1656=A979)*(NHL!G$3:G$1656=B979)*NHL!N$3:N$1656)</f>
        <v>109</v>
      </c>
      <c r="E979" s="22">
        <f t="shared" si="30"/>
        <v>0.66463414634146345</v>
      </c>
      <c r="F979" s="21" t="e">
        <f>SUMPRODUCT((NHL!C$3:C$1656=A979)*(NHL!G$3:G$1656=B979)*NHL!X$3:X$1656)</f>
        <v>#VALUE!</v>
      </c>
      <c r="G979" s="21">
        <f>SUMPRODUCT((NHL!C$3:C$1656=A979)*(NHL!G$3:G$1656=B979)*NHL!AC$3:AC$1656)</f>
        <v>95</v>
      </c>
      <c r="H979" s="22" t="e">
        <f t="shared" si="31"/>
        <v>#VALUE!</v>
      </c>
      <c r="K979" s="8"/>
    </row>
    <row r="980" spans="1:11" x14ac:dyDescent="0.2">
      <c r="A980" s="8" t="s">
        <v>467</v>
      </c>
      <c r="B980" s="10" t="s">
        <v>207</v>
      </c>
      <c r="C980" s="21">
        <f>SUMPRODUCT((NHL!C$3:C$1656=A980)*(NHL!G$3:G$1656=B980)*NHL!I$3:I$1656)</f>
        <v>82</v>
      </c>
      <c r="D980" s="21">
        <f>SUMPRODUCT((NHL!C$3:C$1656=A980)*(NHL!G$3:G$1656=B980)*NHL!N$3:N$1656)</f>
        <v>100</v>
      </c>
      <c r="E980" s="22">
        <f t="shared" si="30"/>
        <v>0.6097560975609756</v>
      </c>
      <c r="F980" s="21" t="e">
        <f>SUMPRODUCT((NHL!C$3:C$1656=A980)*(NHL!G$3:G$1656=B980)*NHL!X$3:X$1656)</f>
        <v>#VALUE!</v>
      </c>
      <c r="G980" s="21">
        <f>SUMPRODUCT((NHL!C$3:C$1656=A980)*(NHL!G$3:G$1656=B980)*NHL!AC$3:AC$1656)</f>
        <v>210</v>
      </c>
      <c r="H980" s="22" t="e">
        <f t="shared" si="31"/>
        <v>#VALUE!</v>
      </c>
      <c r="K980" s="8"/>
    </row>
    <row r="981" spans="1:11" x14ac:dyDescent="0.2">
      <c r="A981" s="8" t="s">
        <v>467</v>
      </c>
      <c r="B981" s="10" t="s">
        <v>313</v>
      </c>
      <c r="C981" s="21">
        <f>SUMPRODUCT((NHL!C$3:C$1656=A981)*(NHL!G$3:G$1656=B981)*NHL!I$3:I$1656)</f>
        <v>82</v>
      </c>
      <c r="D981" s="21">
        <f>SUMPRODUCT((NHL!C$3:C$1656=A981)*(NHL!G$3:G$1656=B981)*NHL!N$3:N$1656)</f>
        <v>90</v>
      </c>
      <c r="E981" s="22">
        <f t="shared" si="30"/>
        <v>0.54878048780487809</v>
      </c>
      <c r="F981" s="21" t="e">
        <f>SUMPRODUCT((NHL!C$3:C$1656=A981)*(NHL!G$3:G$1656=B981)*NHL!X$3:X$1656)</f>
        <v>#VALUE!</v>
      </c>
      <c r="G981" s="21">
        <f>SUMPRODUCT((NHL!C$3:C$1656=A981)*(NHL!G$3:G$1656=B981)*NHL!AC$3:AC$1656)</f>
        <v>90</v>
      </c>
      <c r="H981" s="22" t="e">
        <f t="shared" si="31"/>
        <v>#VALUE!</v>
      </c>
      <c r="K981" s="8"/>
    </row>
    <row r="982" spans="1:11" x14ac:dyDescent="0.2">
      <c r="A982" s="8" t="s">
        <v>467</v>
      </c>
      <c r="B982" s="10" t="s">
        <v>208</v>
      </c>
      <c r="C982" s="21">
        <f>SUMPRODUCT((NHL!C$3:C$1656=A982)*(NHL!G$3:G$1656=B982)*NHL!I$3:I$1656)</f>
        <v>82</v>
      </c>
      <c r="D982" s="21">
        <f>SUMPRODUCT((NHL!C$3:C$1656=A982)*(NHL!G$3:G$1656=B982)*NHL!N$3:N$1656)</f>
        <v>96</v>
      </c>
      <c r="E982" s="22">
        <f t="shared" si="30"/>
        <v>0.58536585365853655</v>
      </c>
      <c r="F982" s="21" t="e">
        <f>SUMPRODUCT((NHL!C$3:C$1656=A982)*(NHL!G$3:G$1656=B982)*NHL!X$3:X$1656)</f>
        <v>#VALUE!</v>
      </c>
      <c r="G982" s="21">
        <f>SUMPRODUCT((NHL!C$3:C$1656=A982)*(NHL!G$3:G$1656=B982)*NHL!AC$3:AC$1656)</f>
        <v>88</v>
      </c>
      <c r="H982" s="22" t="e">
        <f t="shared" si="31"/>
        <v>#VALUE!</v>
      </c>
      <c r="K982" s="8"/>
    </row>
    <row r="983" spans="1:11" x14ac:dyDescent="0.2">
      <c r="A983" s="8" t="s">
        <v>467</v>
      </c>
      <c r="B983" s="10" t="s">
        <v>402</v>
      </c>
      <c r="C983" s="21">
        <f>SUMPRODUCT((NHL!C$3:C$1656=A983)*(NHL!G$3:G$1656=B983)*NHL!I$3:I$1656)</f>
        <v>82</v>
      </c>
      <c r="D983" s="21">
        <f>SUMPRODUCT((NHL!C$3:C$1656=A983)*(NHL!G$3:G$1656=B983)*NHL!N$3:N$1656)</f>
        <v>95</v>
      </c>
      <c r="E983" s="22">
        <f t="shared" si="30"/>
        <v>0.57926829268292679</v>
      </c>
      <c r="F983" s="21" t="e">
        <f>SUMPRODUCT((NHL!C$3:C$1656=A983)*(NHL!G$3:G$1656=B983)*NHL!X$3:X$1656)</f>
        <v>#VALUE!</v>
      </c>
      <c r="G983" s="21">
        <f>SUMPRODUCT((NHL!C$3:C$1656=A983)*(NHL!G$3:G$1656=B983)*NHL!AC$3:AC$1656)</f>
        <v>87</v>
      </c>
      <c r="H983" s="22" t="e">
        <f t="shared" si="31"/>
        <v>#VALUE!</v>
      </c>
      <c r="K983" s="8"/>
    </row>
    <row r="984" spans="1:11" x14ac:dyDescent="0.2">
      <c r="A984" s="8" t="s">
        <v>467</v>
      </c>
      <c r="B984" s="10" t="s">
        <v>209</v>
      </c>
      <c r="C984" s="21">
        <f>SUMPRODUCT((NHL!C$3:C$1656=A984)*(NHL!G$3:G$1656=B984)*NHL!I$3:I$1656)</f>
        <v>82</v>
      </c>
      <c r="D984" s="21">
        <f>SUMPRODUCT((NHL!C$3:C$1656=A984)*(NHL!G$3:G$1656=B984)*NHL!N$3:N$1656)</f>
        <v>103</v>
      </c>
      <c r="E984" s="22">
        <f t="shared" si="30"/>
        <v>0.62804878048780488</v>
      </c>
      <c r="F984" s="21" t="e">
        <f>SUMPRODUCT((NHL!C$3:C$1656=A984)*(NHL!G$3:G$1656=B984)*NHL!X$3:X$1656)</f>
        <v>#VALUE!</v>
      </c>
      <c r="G984" s="21">
        <f>SUMPRODUCT((NHL!C$3:C$1656=A984)*(NHL!G$3:G$1656=B984)*NHL!AC$3:AC$1656)</f>
        <v>114</v>
      </c>
      <c r="H984" s="22" t="e">
        <f t="shared" si="31"/>
        <v>#VALUE!</v>
      </c>
      <c r="K984" s="8"/>
    </row>
    <row r="985" spans="1:11" x14ac:dyDescent="0.2">
      <c r="A985" s="8" t="s">
        <v>467</v>
      </c>
      <c r="B985" s="10" t="s">
        <v>411</v>
      </c>
      <c r="C985" s="21">
        <f>SUMPRODUCT((NHL!C$3:C$1656=A985)*(NHL!G$3:G$1656=B985)*NHL!I$3:I$1656)</f>
        <v>82</v>
      </c>
      <c r="D985" s="21">
        <f>SUMPRODUCT((NHL!C$3:C$1656=A985)*(NHL!G$3:G$1656=B985)*NHL!N$3:N$1656)</f>
        <v>59</v>
      </c>
      <c r="E985" s="22">
        <f t="shared" si="30"/>
        <v>0.3597560975609756</v>
      </c>
      <c r="F985" s="21" t="e">
        <f>SUMPRODUCT((NHL!C$3:C$1656=A985)*(NHL!G$3:G$1656=B985)*NHL!X$3:X$1656)</f>
        <v>#VALUE!</v>
      </c>
      <c r="G985" s="21">
        <f>SUMPRODUCT((NHL!C$3:C$1656=A985)*(NHL!G$3:G$1656=B985)*NHL!AC$3:AC$1656)</f>
        <v>108</v>
      </c>
      <c r="H985" s="22" t="e">
        <f t="shared" si="31"/>
        <v>#VALUE!</v>
      </c>
      <c r="K985" s="8"/>
    </row>
    <row r="986" spans="1:11" x14ac:dyDescent="0.2">
      <c r="A986" s="8" t="s">
        <v>467</v>
      </c>
      <c r="B986" s="10" t="s">
        <v>41</v>
      </c>
      <c r="C986" s="21">
        <f>SUMPRODUCT((NHL!C$3:C$1656=A986)*(NHL!G$3:G$1656=B986)*NHL!I$3:I$1656)</f>
        <v>82</v>
      </c>
      <c r="D986" s="21">
        <f>SUMPRODUCT((NHL!C$3:C$1656=A986)*(NHL!G$3:G$1656=B986)*NHL!N$3:N$1656)</f>
        <v>90</v>
      </c>
      <c r="E986" s="22">
        <f t="shared" si="30"/>
        <v>0.54878048780487809</v>
      </c>
      <c r="F986" s="21" t="e">
        <f>SUMPRODUCT((NHL!C$3:C$1656=A986)*(NHL!G$3:G$1656=B986)*NHL!X$3:X$1656)</f>
        <v>#VALUE!</v>
      </c>
      <c r="G986" s="21">
        <f>SUMPRODUCT((NHL!C$3:C$1656=A986)*(NHL!G$3:G$1656=B986)*NHL!AC$3:AC$1656)</f>
        <v>100</v>
      </c>
      <c r="H986" s="22" t="e">
        <f t="shared" si="31"/>
        <v>#VALUE!</v>
      </c>
      <c r="K986" s="8"/>
    </row>
    <row r="987" spans="1:11" x14ac:dyDescent="0.2">
      <c r="A987" s="8" t="s">
        <v>467</v>
      </c>
      <c r="B987" s="10" t="s">
        <v>233</v>
      </c>
      <c r="C987" s="21">
        <f>SUMPRODUCT((NHL!C$3:C$1656=A987)*(NHL!G$3:G$1656=B987)*NHL!I$3:I$1656)</f>
        <v>82</v>
      </c>
      <c r="D987" s="21">
        <f>SUMPRODUCT((NHL!C$3:C$1656=A987)*(NHL!G$3:G$1656=B987)*NHL!N$3:N$1656)</f>
        <v>90</v>
      </c>
      <c r="E987" s="22">
        <f t="shared" si="30"/>
        <v>0.54878048780487809</v>
      </c>
      <c r="F987" s="21" t="e">
        <f>SUMPRODUCT((NHL!C$3:C$1656=A987)*(NHL!G$3:G$1656=B987)*NHL!X$3:X$1656)</f>
        <v>#VALUE!</v>
      </c>
      <c r="G987" s="21">
        <f>SUMPRODUCT((NHL!C$3:C$1656=A987)*(NHL!G$3:G$1656=B987)*NHL!AC$3:AC$1656)</f>
        <v>83</v>
      </c>
      <c r="H987" s="22" t="e">
        <f t="shared" si="31"/>
        <v>#VALUE!</v>
      </c>
      <c r="K987" s="8"/>
    </row>
    <row r="988" spans="1:11" x14ac:dyDescent="0.2">
      <c r="A988" s="8" t="s">
        <v>467</v>
      </c>
      <c r="B988" s="10" t="s">
        <v>267</v>
      </c>
      <c r="C988" s="21">
        <f>SUMPRODUCT((NHL!C$3:C$1656=A988)*(NHL!G$3:G$1656=B988)*NHL!I$3:I$1656)</f>
        <v>82</v>
      </c>
      <c r="D988" s="21">
        <f>SUMPRODUCT((NHL!C$3:C$1656=A988)*(NHL!G$3:G$1656=B988)*NHL!N$3:N$1656)</f>
        <v>96</v>
      </c>
      <c r="E988" s="22">
        <f t="shared" si="30"/>
        <v>0.58536585365853655</v>
      </c>
      <c r="F988" s="21" t="e">
        <f>SUMPRODUCT((NHL!C$3:C$1656=A988)*(NHL!G$3:G$1656=B988)*NHL!X$3:X$1656)</f>
        <v>#VALUE!</v>
      </c>
      <c r="G988" s="21">
        <f>SUMPRODUCT((NHL!C$3:C$1656=A988)*(NHL!G$3:G$1656=B988)*NHL!AC$3:AC$1656)</f>
        <v>102</v>
      </c>
      <c r="H988" s="22" t="e">
        <f t="shared" si="31"/>
        <v>#VALUE!</v>
      </c>
      <c r="K988" s="8"/>
    </row>
    <row r="989" spans="1:11" x14ac:dyDescent="0.2">
      <c r="A989" s="8" t="s">
        <v>477</v>
      </c>
      <c r="B989" s="10" t="s">
        <v>461</v>
      </c>
      <c r="C989" s="21">
        <f>SUMPRODUCT((NHL!C$3:C$1656=A989)*(NHL!G$3:G$1656=B989)*NHL!I$3:I$1656)</f>
        <v>82</v>
      </c>
      <c r="D989" s="21">
        <f>SUMPRODUCT((NHL!C$3:C$1656=A989)*(NHL!G$3:G$1656=B989)*NHL!N$3:N$1656)</f>
        <v>54</v>
      </c>
      <c r="E989" s="22">
        <f t="shared" si="30"/>
        <v>0.32926829268292684</v>
      </c>
      <c r="F989" s="21" t="e">
        <f>SUMPRODUCT((NHL!C$3:C$1656=A989)*(NHL!G$3:G$1656=B989)*NHL!X$3:X$1656)</f>
        <v>#VALUE!</v>
      </c>
      <c r="G989" s="21">
        <f>SUMPRODUCT((NHL!C$3:C$1656=A989)*(NHL!G$3:G$1656=B989)*NHL!AC$3:AC$1656)</f>
        <v>60</v>
      </c>
      <c r="H989" s="22" t="e">
        <f t="shared" si="31"/>
        <v>#VALUE!</v>
      </c>
      <c r="K989" s="8"/>
    </row>
    <row r="990" spans="1:11" x14ac:dyDescent="0.2">
      <c r="A990" s="8" t="s">
        <v>477</v>
      </c>
      <c r="B990" s="10" t="s">
        <v>68</v>
      </c>
      <c r="C990" s="21">
        <f>SUMPRODUCT((NHL!C$3:C$1656=A990)*(NHL!G$3:G$1656=B990)*NHL!I$3:I$1656)</f>
        <v>82</v>
      </c>
      <c r="D990" s="21">
        <f>SUMPRODUCT((NHL!C$3:C$1656=A990)*(NHL!G$3:G$1656=B990)*NHL!N$3:N$1656)</f>
        <v>101</v>
      </c>
      <c r="E990" s="22">
        <f t="shared" si="30"/>
        <v>0.61585365853658536</v>
      </c>
      <c r="F990" s="21" t="e">
        <f>SUMPRODUCT((NHL!C$3:C$1656=A990)*(NHL!G$3:G$1656=B990)*NHL!X$3:X$1656)</f>
        <v>#VALUE!</v>
      </c>
      <c r="G990" s="21">
        <f>SUMPRODUCT((NHL!C$3:C$1656=A990)*(NHL!G$3:G$1656=B990)*NHL!AC$3:AC$1656)</f>
        <v>88</v>
      </c>
      <c r="H990" s="22" t="e">
        <f t="shared" si="31"/>
        <v>#VALUE!</v>
      </c>
      <c r="K990" s="8"/>
    </row>
    <row r="991" spans="1:11" x14ac:dyDescent="0.2">
      <c r="A991" s="8" t="s">
        <v>477</v>
      </c>
      <c r="B991" s="10" t="s">
        <v>225</v>
      </c>
      <c r="C991" s="21">
        <f>SUMPRODUCT((NHL!C$3:C$1656=A991)*(NHL!G$3:G$1656=B991)*NHL!I$3:I$1656)</f>
        <v>82</v>
      </c>
      <c r="D991" s="21">
        <f>SUMPRODUCT((NHL!C$3:C$1656=A991)*(NHL!G$3:G$1656=B991)*NHL!N$3:N$1656)</f>
        <v>82</v>
      </c>
      <c r="E991" s="22">
        <f t="shared" si="30"/>
        <v>0.5</v>
      </c>
      <c r="F991" s="21" t="e">
        <f>SUMPRODUCT((NHL!C$3:C$1656=A991)*(NHL!G$3:G$1656=B991)*NHL!X$3:X$1656)</f>
        <v>#VALUE!</v>
      </c>
      <c r="G991" s="21">
        <f>SUMPRODUCT((NHL!C$3:C$1656=A991)*(NHL!G$3:G$1656=B991)*NHL!AC$3:AC$1656)</f>
        <v>98</v>
      </c>
      <c r="H991" s="22" t="e">
        <f t="shared" si="31"/>
        <v>#VALUE!</v>
      </c>
      <c r="K991" s="8"/>
    </row>
    <row r="992" spans="1:11" x14ac:dyDescent="0.2">
      <c r="A992" s="8" t="s">
        <v>477</v>
      </c>
      <c r="B992" s="10" t="s">
        <v>305</v>
      </c>
      <c r="C992" s="21">
        <f>SUMPRODUCT((NHL!C$3:C$1656=A992)*(NHL!G$3:G$1656=B992)*NHL!I$3:I$1656)</f>
        <v>82</v>
      </c>
      <c r="D992" s="21">
        <f>SUMPRODUCT((NHL!C$3:C$1656=A992)*(NHL!G$3:G$1656=B992)*NHL!N$3:N$1656)</f>
        <v>91</v>
      </c>
      <c r="E992" s="22">
        <f t="shared" si="30"/>
        <v>0.55487804878048785</v>
      </c>
      <c r="F992" s="21" t="e">
        <f>SUMPRODUCT((NHL!C$3:C$1656=A992)*(NHL!G$3:G$1656=B992)*NHL!X$3:X$1656)</f>
        <v>#VALUE!</v>
      </c>
      <c r="G992" s="21">
        <f>SUMPRODUCT((NHL!C$3:C$1656=A992)*(NHL!G$3:G$1656=B992)*NHL!AC$3:AC$1656)</f>
        <v>88</v>
      </c>
      <c r="H992" s="22" t="e">
        <f t="shared" si="31"/>
        <v>#VALUE!</v>
      </c>
      <c r="K992" s="8"/>
    </row>
    <row r="993" spans="1:11" x14ac:dyDescent="0.2">
      <c r="A993" s="8" t="s">
        <v>477</v>
      </c>
      <c r="B993" s="10" t="s">
        <v>468</v>
      </c>
      <c r="C993" s="21">
        <f>SUMPRODUCT((NHL!C$3:C$1656=A993)*(NHL!G$3:G$1656=B993)*NHL!I$3:I$1656)</f>
        <v>82</v>
      </c>
      <c r="D993" s="21">
        <f>SUMPRODUCT((NHL!C$3:C$1656=A993)*(NHL!G$3:G$1656=B993)*NHL!N$3:N$1656)</f>
        <v>57</v>
      </c>
      <c r="E993" s="22">
        <f t="shared" si="30"/>
        <v>0.34756097560975607</v>
      </c>
      <c r="F993" s="21" t="e">
        <f>SUMPRODUCT((NHL!C$3:C$1656=A993)*(NHL!G$3:G$1656=B993)*NHL!X$3:X$1656)</f>
        <v>#VALUE!</v>
      </c>
      <c r="G993" s="21">
        <f>SUMPRODUCT((NHL!C$3:C$1656=A993)*(NHL!G$3:G$1656=B993)*NHL!AC$3:AC$1656)</f>
        <v>71</v>
      </c>
      <c r="H993" s="22" t="e">
        <f t="shared" si="31"/>
        <v>#VALUE!</v>
      </c>
      <c r="K993" s="8"/>
    </row>
    <row r="994" spans="1:11" x14ac:dyDescent="0.2">
      <c r="A994" s="8" t="s">
        <v>477</v>
      </c>
      <c r="B994" s="10" t="s">
        <v>240</v>
      </c>
      <c r="C994" s="21">
        <f>SUMPRODUCT((NHL!C$3:C$1656=A994)*(NHL!G$3:G$1656=B994)*NHL!I$3:I$1656)</f>
        <v>82</v>
      </c>
      <c r="D994" s="21">
        <f>SUMPRODUCT((NHL!C$3:C$1656=A994)*(NHL!G$3:G$1656=B994)*NHL!N$3:N$1656)</f>
        <v>79</v>
      </c>
      <c r="E994" s="22">
        <f t="shared" si="30"/>
        <v>0.48170731707317072</v>
      </c>
      <c r="F994" s="21" t="e">
        <f>SUMPRODUCT((NHL!C$3:C$1656=A994)*(NHL!G$3:G$1656=B994)*NHL!X$3:X$1656)</f>
        <v>#VALUE!</v>
      </c>
      <c r="G994" s="21">
        <f>SUMPRODUCT((NHL!C$3:C$1656=A994)*(NHL!G$3:G$1656=B994)*NHL!AC$3:AC$1656)</f>
        <v>73</v>
      </c>
      <c r="H994" s="22" t="e">
        <f t="shared" si="31"/>
        <v>#VALUE!</v>
      </c>
      <c r="K994" s="8"/>
    </row>
    <row r="995" spans="1:11" x14ac:dyDescent="0.2">
      <c r="A995" s="8" t="s">
        <v>477</v>
      </c>
      <c r="B995" s="10" t="s">
        <v>84</v>
      </c>
      <c r="C995" s="21">
        <f>SUMPRODUCT((NHL!C$3:C$1656=A995)*(NHL!G$3:G$1656=B995)*NHL!I$3:I$1656)</f>
        <v>82</v>
      </c>
      <c r="D995" s="21">
        <f>SUMPRODUCT((NHL!C$3:C$1656=A995)*(NHL!G$3:G$1656=B995)*NHL!N$3:N$1656)</f>
        <v>96</v>
      </c>
      <c r="E995" s="22">
        <f t="shared" si="30"/>
        <v>0.58536585365853655</v>
      </c>
      <c r="F995" s="21" t="e">
        <f>SUMPRODUCT((NHL!C$3:C$1656=A995)*(NHL!G$3:G$1656=B995)*NHL!X$3:X$1656)</f>
        <v>#VALUE!</v>
      </c>
      <c r="G995" s="21">
        <f>SUMPRODUCT((NHL!C$3:C$1656=A995)*(NHL!G$3:G$1656=B995)*NHL!AC$3:AC$1656)</f>
        <v>71</v>
      </c>
      <c r="H995" s="22" t="e">
        <f t="shared" si="31"/>
        <v>#VALUE!</v>
      </c>
      <c r="K995" s="8"/>
    </row>
    <row r="996" spans="1:11" x14ac:dyDescent="0.2">
      <c r="A996" s="8" t="s">
        <v>477</v>
      </c>
      <c r="B996" s="10" t="s">
        <v>308</v>
      </c>
      <c r="C996" s="21">
        <f>SUMPRODUCT((NHL!C$3:C$1656=A996)*(NHL!G$3:G$1656=B996)*NHL!I$3:I$1656)</f>
        <v>82</v>
      </c>
      <c r="D996" s="21">
        <f>SUMPRODUCT((NHL!C$3:C$1656=A996)*(NHL!G$3:G$1656=B996)*NHL!N$3:N$1656)</f>
        <v>99</v>
      </c>
      <c r="E996" s="22">
        <f t="shared" si="30"/>
        <v>0.60365853658536583</v>
      </c>
      <c r="F996" s="21" t="e">
        <f>SUMPRODUCT((NHL!C$3:C$1656=A996)*(NHL!G$3:G$1656=B996)*NHL!X$3:X$1656)</f>
        <v>#VALUE!</v>
      </c>
      <c r="G996" s="21">
        <f>SUMPRODUCT((NHL!C$3:C$1656=A996)*(NHL!G$3:G$1656=B996)*NHL!AC$3:AC$1656)</f>
        <v>118</v>
      </c>
      <c r="H996" s="22" t="e">
        <f t="shared" si="31"/>
        <v>#VALUE!</v>
      </c>
      <c r="K996" s="8"/>
    </row>
    <row r="997" spans="1:11" x14ac:dyDescent="0.2">
      <c r="A997" s="8" t="s">
        <v>477</v>
      </c>
      <c r="B997" s="10" t="s">
        <v>201</v>
      </c>
      <c r="C997" s="21">
        <f>SUMPRODUCT((NHL!C$3:C$1656=A997)*(NHL!G$3:G$1656=B997)*NHL!I$3:I$1656)</f>
        <v>82</v>
      </c>
      <c r="D997" s="21">
        <f>SUMPRODUCT((NHL!C$3:C$1656=A997)*(NHL!G$3:G$1656=B997)*NHL!N$3:N$1656)</f>
        <v>90</v>
      </c>
      <c r="E997" s="22">
        <f t="shared" si="30"/>
        <v>0.54878048780487809</v>
      </c>
      <c r="F997" s="21" t="e">
        <f>SUMPRODUCT((NHL!C$3:C$1656=A997)*(NHL!G$3:G$1656=B997)*NHL!X$3:X$1656)</f>
        <v>#VALUE!</v>
      </c>
      <c r="G997" s="21">
        <f>SUMPRODUCT((NHL!C$3:C$1656=A997)*(NHL!G$3:G$1656=B997)*NHL!AC$3:AC$1656)</f>
        <v>212</v>
      </c>
      <c r="H997" s="22" t="e">
        <f t="shared" si="31"/>
        <v>#VALUE!</v>
      </c>
      <c r="K997" s="8"/>
    </row>
    <row r="998" spans="1:11" x14ac:dyDescent="0.2">
      <c r="A998" s="8" t="s">
        <v>477</v>
      </c>
      <c r="B998" s="10" t="s">
        <v>87</v>
      </c>
      <c r="C998" s="21">
        <f>SUMPRODUCT((NHL!C$3:C$1656=A998)*(NHL!G$3:G$1656=B998)*NHL!I$3:I$1656)</f>
        <v>82</v>
      </c>
      <c r="D998" s="21">
        <f>SUMPRODUCT((NHL!C$3:C$1656=A998)*(NHL!G$3:G$1656=B998)*NHL!N$3:N$1656)</f>
        <v>116</v>
      </c>
      <c r="E998" s="22">
        <f t="shared" si="30"/>
        <v>0.70731707317073167</v>
      </c>
      <c r="F998" s="21" t="e">
        <f>SUMPRODUCT((NHL!C$3:C$1656=A998)*(NHL!G$3:G$1656=B998)*NHL!X$3:X$1656)</f>
        <v>#VALUE!</v>
      </c>
      <c r="G998" s="21">
        <f>SUMPRODUCT((NHL!C$3:C$1656=A998)*(NHL!G$3:G$1656=B998)*NHL!AC$3:AC$1656)</f>
        <v>111</v>
      </c>
      <c r="H998" s="22" t="e">
        <f t="shared" si="31"/>
        <v>#VALUE!</v>
      </c>
      <c r="K998" s="8"/>
    </row>
    <row r="999" spans="1:11" x14ac:dyDescent="0.2">
      <c r="A999" s="8" t="s">
        <v>477</v>
      </c>
      <c r="B999" s="10" t="s">
        <v>303</v>
      </c>
      <c r="C999" s="21">
        <f>SUMPRODUCT((NHL!C$3:C$1656=A999)*(NHL!G$3:G$1656=B999)*NHL!I$3:I$1656)</f>
        <v>82</v>
      </c>
      <c r="D999" s="21">
        <f>SUMPRODUCT((NHL!C$3:C$1656=A999)*(NHL!G$3:G$1656=B999)*NHL!N$3:N$1656)</f>
        <v>92</v>
      </c>
      <c r="E999" s="22">
        <f t="shared" si="30"/>
        <v>0.56097560975609762</v>
      </c>
      <c r="F999" s="21" t="e">
        <f>SUMPRODUCT((NHL!C$3:C$1656=A999)*(NHL!G$3:G$1656=B999)*NHL!X$3:X$1656)</f>
        <v>#VALUE!</v>
      </c>
      <c r="G999" s="21">
        <f>SUMPRODUCT((NHL!C$3:C$1656=A999)*(NHL!G$3:G$1656=B999)*NHL!AC$3:AC$1656)</f>
        <v>93</v>
      </c>
      <c r="H999" s="22" t="e">
        <f t="shared" si="31"/>
        <v>#VALUE!</v>
      </c>
      <c r="K999" s="8"/>
    </row>
    <row r="1000" spans="1:11" x14ac:dyDescent="0.2">
      <c r="A1000" s="8" t="s">
        <v>477</v>
      </c>
      <c r="B1000" s="10" t="s">
        <v>413</v>
      </c>
      <c r="C1000" s="21">
        <f>SUMPRODUCT((NHL!C$3:C$1656=A1000)*(NHL!G$3:G$1656=B1000)*NHL!I$3:I$1656)</f>
        <v>82</v>
      </c>
      <c r="D1000" s="21">
        <f>SUMPRODUCT((NHL!C$3:C$1656=A1000)*(NHL!G$3:G$1656=B1000)*NHL!N$3:N$1656)</f>
        <v>60</v>
      </c>
      <c r="E1000" s="22">
        <f t="shared" si="30"/>
        <v>0.36585365853658536</v>
      </c>
      <c r="F1000" s="21" t="e">
        <f>SUMPRODUCT((NHL!C$3:C$1656=A1000)*(NHL!G$3:G$1656=B1000)*NHL!X$3:X$1656)</f>
        <v>#VALUE!</v>
      </c>
      <c r="G1000" s="21">
        <f>SUMPRODUCT((NHL!C$3:C$1656=A1000)*(NHL!G$3:G$1656=B1000)*NHL!AC$3:AC$1656)</f>
        <v>132</v>
      </c>
      <c r="H1000" s="22" t="e">
        <f t="shared" si="31"/>
        <v>#VALUE!</v>
      </c>
      <c r="K1000" s="8"/>
    </row>
    <row r="1001" spans="1:11" x14ac:dyDescent="0.2">
      <c r="A1001" s="8" t="s">
        <v>477</v>
      </c>
      <c r="B1001" s="10" t="s">
        <v>199</v>
      </c>
      <c r="C1001" s="21">
        <f>SUMPRODUCT((NHL!C$3:C$1656=A1001)*(NHL!G$3:G$1656=B1001)*NHL!I$3:I$1656)</f>
        <v>82</v>
      </c>
      <c r="D1001" s="21">
        <f>SUMPRODUCT((NHL!C$3:C$1656=A1001)*(NHL!G$3:G$1656=B1001)*NHL!N$3:N$1656)</f>
        <v>95</v>
      </c>
      <c r="E1001" s="22">
        <f t="shared" si="30"/>
        <v>0.57926829268292679</v>
      </c>
      <c r="F1001" s="21" t="e">
        <f>SUMPRODUCT((NHL!C$3:C$1656=A1001)*(NHL!G$3:G$1656=B1001)*NHL!X$3:X$1656)</f>
        <v>#VALUE!</v>
      </c>
      <c r="G1001" s="21">
        <f>SUMPRODUCT((NHL!C$3:C$1656=A1001)*(NHL!G$3:G$1656=B1001)*NHL!AC$3:AC$1656)</f>
        <v>92</v>
      </c>
      <c r="H1001" s="22" t="e">
        <f t="shared" si="31"/>
        <v>#VALUE!</v>
      </c>
      <c r="K1001" s="8"/>
    </row>
    <row r="1002" spans="1:11" x14ac:dyDescent="0.2">
      <c r="A1002" s="8" t="s">
        <v>477</v>
      </c>
      <c r="B1002" s="10" t="s">
        <v>417</v>
      </c>
      <c r="C1002" s="21">
        <f>SUMPRODUCT((NHL!C$3:C$1656=A1002)*(NHL!G$3:G$1656=B1002)*NHL!I$3:I$1656)</f>
        <v>82</v>
      </c>
      <c r="D1002" s="21">
        <f>SUMPRODUCT((NHL!C$3:C$1656=A1002)*(NHL!G$3:G$1656=B1002)*NHL!N$3:N$1656)</f>
        <v>69</v>
      </c>
      <c r="E1002" s="22">
        <f t="shared" si="30"/>
        <v>0.42073170731707316</v>
      </c>
      <c r="F1002" s="21" t="e">
        <f>SUMPRODUCT((NHL!C$3:C$1656=A1002)*(NHL!G$3:G$1656=B1002)*NHL!X$3:X$1656)</f>
        <v>#VALUE!</v>
      </c>
      <c r="G1002" s="21">
        <f>SUMPRODUCT((NHL!C$3:C$1656=A1002)*(NHL!G$3:G$1656=B1002)*NHL!AC$3:AC$1656)</f>
        <v>66</v>
      </c>
      <c r="H1002" s="22" t="e">
        <f t="shared" si="31"/>
        <v>#VALUE!</v>
      </c>
      <c r="K1002" s="8"/>
    </row>
    <row r="1003" spans="1:11" x14ac:dyDescent="0.2">
      <c r="A1003" s="8" t="s">
        <v>477</v>
      </c>
      <c r="B1003" s="10" t="s">
        <v>473</v>
      </c>
      <c r="C1003" s="21">
        <f>SUMPRODUCT((NHL!C$3:C$1656=A1003)*(NHL!G$3:G$1656=B1003)*NHL!I$3:I$1656)</f>
        <v>82</v>
      </c>
      <c r="D1003" s="21">
        <f>SUMPRODUCT((NHL!C$3:C$1656=A1003)*(NHL!G$3:G$1656=B1003)*NHL!N$3:N$1656)</f>
        <v>73</v>
      </c>
      <c r="E1003" s="22">
        <f t="shared" si="30"/>
        <v>0.4451219512195122</v>
      </c>
      <c r="F1003" s="21" t="e">
        <f>SUMPRODUCT((NHL!C$3:C$1656=A1003)*(NHL!G$3:G$1656=B1003)*NHL!X$3:X$1656)</f>
        <v>#VALUE!</v>
      </c>
      <c r="G1003" s="21">
        <f>SUMPRODUCT((NHL!C$3:C$1656=A1003)*(NHL!G$3:G$1656=B1003)*NHL!AC$3:AC$1656)</f>
        <v>68</v>
      </c>
      <c r="H1003" s="22" t="e">
        <f t="shared" si="31"/>
        <v>#VALUE!</v>
      </c>
      <c r="K1003" s="8"/>
    </row>
    <row r="1004" spans="1:11" x14ac:dyDescent="0.2">
      <c r="A1004" s="8" t="s">
        <v>477</v>
      </c>
      <c r="B1004" s="10" t="s">
        <v>29</v>
      </c>
      <c r="C1004" s="21">
        <f>SUMPRODUCT((NHL!C$3:C$1656=A1004)*(NHL!G$3:G$1656=B1004)*NHL!I$3:I$1656)</f>
        <v>82</v>
      </c>
      <c r="D1004" s="21">
        <f>SUMPRODUCT((NHL!C$3:C$1656=A1004)*(NHL!G$3:G$1656=B1004)*NHL!N$3:N$1656)</f>
        <v>87</v>
      </c>
      <c r="E1004" s="22">
        <f t="shared" si="30"/>
        <v>0.53048780487804881</v>
      </c>
      <c r="F1004" s="21" t="e">
        <f>SUMPRODUCT((NHL!C$3:C$1656=A1004)*(NHL!G$3:G$1656=B1004)*NHL!X$3:X$1656)</f>
        <v>#VALUE!</v>
      </c>
      <c r="G1004" s="21">
        <f>SUMPRODUCT((NHL!C$3:C$1656=A1004)*(NHL!G$3:G$1656=B1004)*NHL!AC$3:AC$1656)</f>
        <v>70</v>
      </c>
      <c r="H1004" s="22" t="e">
        <f t="shared" si="31"/>
        <v>#VALUE!</v>
      </c>
      <c r="K1004" s="8"/>
    </row>
    <row r="1005" spans="1:11" x14ac:dyDescent="0.2">
      <c r="A1005" s="8" t="s">
        <v>477</v>
      </c>
      <c r="B1005" s="10" t="s">
        <v>264</v>
      </c>
      <c r="C1005" s="21">
        <f>SUMPRODUCT((NHL!C$3:C$1656=A1005)*(NHL!G$3:G$1656=B1005)*NHL!I$3:I$1656)</f>
        <v>82</v>
      </c>
      <c r="D1005" s="21">
        <f>SUMPRODUCT((NHL!C$3:C$1656=A1005)*(NHL!G$3:G$1656=B1005)*NHL!N$3:N$1656)</f>
        <v>95</v>
      </c>
      <c r="E1005" s="22">
        <f t="shared" si="30"/>
        <v>0.57926829268292679</v>
      </c>
      <c r="F1005" s="21" t="e">
        <f>SUMPRODUCT((NHL!C$3:C$1656=A1005)*(NHL!G$3:G$1656=B1005)*NHL!X$3:X$1656)</f>
        <v>#VALUE!</v>
      </c>
      <c r="G1005" s="21">
        <f>SUMPRODUCT((NHL!C$3:C$1656=A1005)*(NHL!G$3:G$1656=B1005)*NHL!AC$3:AC$1656)</f>
        <v>222</v>
      </c>
      <c r="H1005" s="22" t="e">
        <f t="shared" si="31"/>
        <v>#VALUE!</v>
      </c>
      <c r="K1005" s="8"/>
    </row>
    <row r="1006" spans="1:11" x14ac:dyDescent="0.2">
      <c r="A1006" s="8" t="s">
        <v>477</v>
      </c>
      <c r="B1006" s="10" t="s">
        <v>456</v>
      </c>
      <c r="C1006" s="21">
        <f>SUMPRODUCT((NHL!C$3:C$1656=A1006)*(NHL!G$3:G$1656=B1006)*NHL!I$3:I$1656)</f>
        <v>82</v>
      </c>
      <c r="D1006" s="21">
        <f>SUMPRODUCT((NHL!C$3:C$1656=A1006)*(NHL!G$3:G$1656=B1006)*NHL!N$3:N$1656)</f>
        <v>69</v>
      </c>
      <c r="E1006" s="22">
        <f t="shared" si="30"/>
        <v>0.42073170731707316</v>
      </c>
      <c r="F1006" s="21" t="e">
        <f>SUMPRODUCT((NHL!C$3:C$1656=A1006)*(NHL!G$3:G$1656=B1006)*NHL!X$3:X$1656)</f>
        <v>#VALUE!</v>
      </c>
      <c r="G1006" s="21">
        <f>SUMPRODUCT((NHL!C$3:C$1656=A1006)*(NHL!G$3:G$1656=B1006)*NHL!AC$3:AC$1656)</f>
        <v>80</v>
      </c>
      <c r="H1006" s="22" t="e">
        <f t="shared" si="31"/>
        <v>#VALUE!</v>
      </c>
      <c r="K1006" s="8"/>
    </row>
    <row r="1007" spans="1:11" x14ac:dyDescent="0.2">
      <c r="A1007" s="8" t="s">
        <v>477</v>
      </c>
      <c r="B1007" s="10" t="s">
        <v>247</v>
      </c>
      <c r="C1007" s="21">
        <f>SUMPRODUCT((NHL!C$3:C$1656=A1007)*(NHL!G$3:G$1656=B1007)*NHL!I$3:I$1656)</f>
        <v>82</v>
      </c>
      <c r="D1007" s="21">
        <f>SUMPRODUCT((NHL!C$3:C$1656=A1007)*(NHL!G$3:G$1656=B1007)*NHL!N$3:N$1656)</f>
        <v>96</v>
      </c>
      <c r="E1007" s="22">
        <f t="shared" si="30"/>
        <v>0.58536585365853655</v>
      </c>
      <c r="F1007" s="21" t="e">
        <f>SUMPRODUCT((NHL!C$3:C$1656=A1007)*(NHL!G$3:G$1656=B1007)*NHL!X$3:X$1656)</f>
        <v>#VALUE!</v>
      </c>
      <c r="G1007" s="21">
        <f>SUMPRODUCT((NHL!C$3:C$1656=A1007)*(NHL!G$3:G$1656=B1007)*NHL!AC$3:AC$1656)</f>
        <v>52</v>
      </c>
      <c r="H1007" s="22" t="e">
        <f t="shared" si="31"/>
        <v>#VALUE!</v>
      </c>
      <c r="K1007" s="8"/>
    </row>
    <row r="1008" spans="1:11" x14ac:dyDescent="0.2">
      <c r="A1008" s="8" t="s">
        <v>477</v>
      </c>
      <c r="B1008" s="10" t="s">
        <v>92</v>
      </c>
      <c r="C1008" s="21">
        <f>SUMPRODUCT((NHL!C$3:C$1656=A1008)*(NHL!G$3:G$1656=B1008)*NHL!I$3:I$1656)</f>
        <v>82</v>
      </c>
      <c r="D1008" s="21">
        <f>SUMPRODUCT((NHL!C$3:C$1656=A1008)*(NHL!G$3:G$1656=B1008)*NHL!N$3:N$1656)</f>
        <v>80</v>
      </c>
      <c r="E1008" s="22">
        <f t="shared" si="30"/>
        <v>0.48780487804878048</v>
      </c>
      <c r="F1008" s="21" t="e">
        <f>SUMPRODUCT((NHL!C$3:C$1656=A1008)*(NHL!G$3:G$1656=B1008)*NHL!X$3:X$1656)</f>
        <v>#VALUE!</v>
      </c>
      <c r="G1008" s="21">
        <f>SUMPRODUCT((NHL!C$3:C$1656=A1008)*(NHL!G$3:G$1656=B1008)*NHL!AC$3:AC$1656)</f>
        <v>72</v>
      </c>
      <c r="H1008" s="22" t="e">
        <f t="shared" si="31"/>
        <v>#VALUE!</v>
      </c>
      <c r="K1008" s="8"/>
    </row>
    <row r="1009" spans="1:11" x14ac:dyDescent="0.2">
      <c r="A1009" s="8" t="s">
        <v>477</v>
      </c>
      <c r="B1009" s="10" t="s">
        <v>409</v>
      </c>
      <c r="C1009" s="21">
        <f>SUMPRODUCT((NHL!C$3:C$1656=A1009)*(NHL!G$3:G$1656=B1009)*NHL!I$3:I$1656)</f>
        <v>82</v>
      </c>
      <c r="D1009" s="21">
        <f>SUMPRODUCT((NHL!C$3:C$1656=A1009)*(NHL!G$3:G$1656=B1009)*NHL!N$3:N$1656)</f>
        <v>94</v>
      </c>
      <c r="E1009" s="22">
        <f t="shared" si="30"/>
        <v>0.57317073170731703</v>
      </c>
      <c r="F1009" s="21" t="e">
        <f>SUMPRODUCT((NHL!C$3:C$1656=A1009)*(NHL!G$3:G$1656=B1009)*NHL!X$3:X$1656)</f>
        <v>#VALUE!</v>
      </c>
      <c r="G1009" s="21">
        <f>SUMPRODUCT((NHL!C$3:C$1656=A1009)*(NHL!G$3:G$1656=B1009)*NHL!AC$3:AC$1656)</f>
        <v>218</v>
      </c>
      <c r="H1009" s="22" t="e">
        <f t="shared" si="31"/>
        <v>#VALUE!</v>
      </c>
      <c r="K1009" s="8"/>
    </row>
    <row r="1010" spans="1:11" x14ac:dyDescent="0.2">
      <c r="A1010" s="8" t="s">
        <v>477</v>
      </c>
      <c r="B1010" s="10" t="s">
        <v>207</v>
      </c>
      <c r="C1010" s="21">
        <f>SUMPRODUCT((NHL!C$3:C$1656=A1010)*(NHL!G$3:G$1656=B1010)*NHL!I$3:I$1656)</f>
        <v>82</v>
      </c>
      <c r="D1010" s="21">
        <f>SUMPRODUCT((NHL!C$3:C$1656=A1010)*(NHL!G$3:G$1656=B1010)*NHL!N$3:N$1656)</f>
        <v>97</v>
      </c>
      <c r="E1010" s="22">
        <f t="shared" si="30"/>
        <v>0.59146341463414631</v>
      </c>
      <c r="F1010" s="21" t="e">
        <f>SUMPRODUCT((NHL!C$3:C$1656=A1010)*(NHL!G$3:G$1656=B1010)*NHL!X$3:X$1656)</f>
        <v>#VALUE!</v>
      </c>
      <c r="G1010" s="21">
        <f>SUMPRODUCT((NHL!C$3:C$1656=A1010)*(NHL!G$3:G$1656=B1010)*NHL!AC$3:AC$1656)</f>
        <v>100</v>
      </c>
      <c r="H1010" s="22" t="e">
        <f t="shared" si="31"/>
        <v>#VALUE!</v>
      </c>
      <c r="K1010" s="8"/>
    </row>
    <row r="1011" spans="1:11" x14ac:dyDescent="0.2">
      <c r="A1011" s="8" t="s">
        <v>477</v>
      </c>
      <c r="B1011" s="10" t="s">
        <v>313</v>
      </c>
      <c r="C1011" s="21">
        <f>SUMPRODUCT((NHL!C$3:C$1656=A1011)*(NHL!G$3:G$1656=B1011)*NHL!I$3:I$1656)</f>
        <v>82</v>
      </c>
      <c r="D1011" s="21">
        <f>SUMPRODUCT((NHL!C$3:C$1656=A1011)*(NHL!G$3:G$1656=B1011)*NHL!N$3:N$1656)</f>
        <v>95</v>
      </c>
      <c r="E1011" s="22">
        <f t="shared" si="30"/>
        <v>0.57926829268292679</v>
      </c>
      <c r="F1011" s="21" t="e">
        <f>SUMPRODUCT((NHL!C$3:C$1656=A1011)*(NHL!G$3:G$1656=B1011)*NHL!X$3:X$1656)</f>
        <v>#VALUE!</v>
      </c>
      <c r="G1011" s="21">
        <f>SUMPRODUCT((NHL!C$3:C$1656=A1011)*(NHL!G$3:G$1656=B1011)*NHL!AC$3:AC$1656)</f>
        <v>90</v>
      </c>
      <c r="H1011" s="22" t="e">
        <f t="shared" si="31"/>
        <v>#VALUE!</v>
      </c>
      <c r="K1011" s="8"/>
    </row>
    <row r="1012" spans="1:11" x14ac:dyDescent="0.2">
      <c r="A1012" s="8" t="s">
        <v>477</v>
      </c>
      <c r="B1012" s="10" t="s">
        <v>208</v>
      </c>
      <c r="C1012" s="21">
        <f>SUMPRODUCT((NHL!C$3:C$1656=A1012)*(NHL!G$3:G$1656=B1012)*NHL!I$3:I$1656)</f>
        <v>82</v>
      </c>
      <c r="D1012" s="21">
        <f>SUMPRODUCT((NHL!C$3:C$1656=A1012)*(NHL!G$3:G$1656=B1012)*NHL!N$3:N$1656)</f>
        <v>69</v>
      </c>
      <c r="E1012" s="22">
        <f t="shared" si="30"/>
        <v>0.42073170731707316</v>
      </c>
      <c r="F1012" s="21" t="e">
        <f>SUMPRODUCT((NHL!C$3:C$1656=A1012)*(NHL!G$3:G$1656=B1012)*NHL!X$3:X$1656)</f>
        <v>#VALUE!</v>
      </c>
      <c r="G1012" s="21">
        <f>SUMPRODUCT((NHL!C$3:C$1656=A1012)*(NHL!G$3:G$1656=B1012)*NHL!AC$3:AC$1656)</f>
        <v>192</v>
      </c>
      <c r="H1012" s="22" t="e">
        <f t="shared" si="31"/>
        <v>#VALUE!</v>
      </c>
      <c r="K1012" s="8"/>
    </row>
    <row r="1013" spans="1:11" x14ac:dyDescent="0.2">
      <c r="A1013" s="8" t="s">
        <v>477</v>
      </c>
      <c r="B1013" s="10" t="s">
        <v>402</v>
      </c>
      <c r="C1013" s="21">
        <f>SUMPRODUCT((NHL!C$3:C$1656=A1013)*(NHL!G$3:G$1656=B1013)*NHL!I$3:I$1656)</f>
        <v>82</v>
      </c>
      <c r="D1013" s="21">
        <f>SUMPRODUCT((NHL!C$3:C$1656=A1013)*(NHL!G$3:G$1656=B1013)*NHL!N$3:N$1656)</f>
        <v>99</v>
      </c>
      <c r="E1013" s="22">
        <f t="shared" si="30"/>
        <v>0.60365853658536583</v>
      </c>
      <c r="F1013" s="21" t="e">
        <f>SUMPRODUCT((NHL!C$3:C$1656=A1013)*(NHL!G$3:G$1656=B1013)*NHL!X$3:X$1656)</f>
        <v>#VALUE!</v>
      </c>
      <c r="G1013" s="21">
        <f>SUMPRODUCT((NHL!C$3:C$1656=A1013)*(NHL!G$3:G$1656=B1013)*NHL!AC$3:AC$1656)</f>
        <v>95</v>
      </c>
      <c r="H1013" s="22" t="e">
        <f t="shared" si="31"/>
        <v>#VALUE!</v>
      </c>
      <c r="K1013" s="8"/>
    </row>
    <row r="1014" spans="1:11" x14ac:dyDescent="0.2">
      <c r="A1014" s="8" t="s">
        <v>477</v>
      </c>
      <c r="B1014" s="10" t="s">
        <v>209</v>
      </c>
      <c r="C1014" s="21">
        <f>SUMPRODUCT((NHL!C$3:C$1656=A1014)*(NHL!G$3:G$1656=B1014)*NHL!I$3:I$1656)</f>
        <v>82</v>
      </c>
      <c r="D1014" s="21">
        <f>SUMPRODUCT((NHL!C$3:C$1656=A1014)*(NHL!G$3:G$1656=B1014)*NHL!N$3:N$1656)</f>
        <v>98</v>
      </c>
      <c r="E1014" s="22">
        <f t="shared" si="30"/>
        <v>0.59756097560975607</v>
      </c>
      <c r="F1014" s="21" t="e">
        <f>SUMPRODUCT((NHL!C$3:C$1656=A1014)*(NHL!G$3:G$1656=B1014)*NHL!X$3:X$1656)</f>
        <v>#VALUE!</v>
      </c>
      <c r="G1014" s="21">
        <f>SUMPRODUCT((NHL!C$3:C$1656=A1014)*(NHL!G$3:G$1656=B1014)*NHL!AC$3:AC$1656)</f>
        <v>103</v>
      </c>
      <c r="H1014" s="22" t="e">
        <f t="shared" si="31"/>
        <v>#VALUE!</v>
      </c>
      <c r="K1014" s="8"/>
    </row>
    <row r="1015" spans="1:11" x14ac:dyDescent="0.2">
      <c r="A1015" s="8" t="s">
        <v>477</v>
      </c>
      <c r="B1015" s="10" t="s">
        <v>411</v>
      </c>
      <c r="C1015" s="21">
        <f>SUMPRODUCT((NHL!C$3:C$1656=A1015)*(NHL!G$3:G$1656=B1015)*NHL!I$3:I$1656)</f>
        <v>82</v>
      </c>
      <c r="D1015" s="21">
        <f>SUMPRODUCT((NHL!C$3:C$1656=A1015)*(NHL!G$3:G$1656=B1015)*NHL!N$3:N$1656)</f>
        <v>69</v>
      </c>
      <c r="E1015" s="22">
        <f t="shared" si="30"/>
        <v>0.42073170731707316</v>
      </c>
      <c r="F1015" s="21" t="e">
        <f>SUMPRODUCT((NHL!C$3:C$1656=A1015)*(NHL!G$3:G$1656=B1015)*NHL!X$3:X$1656)</f>
        <v>#VALUE!</v>
      </c>
      <c r="G1015" s="21">
        <f>SUMPRODUCT((NHL!C$3:C$1656=A1015)*(NHL!G$3:G$1656=B1015)*NHL!AC$3:AC$1656)</f>
        <v>59</v>
      </c>
      <c r="H1015" s="22" t="e">
        <f t="shared" si="31"/>
        <v>#VALUE!</v>
      </c>
      <c r="K1015" s="8"/>
    </row>
    <row r="1016" spans="1:11" x14ac:dyDescent="0.2">
      <c r="A1016" s="8" t="s">
        <v>477</v>
      </c>
      <c r="B1016" s="10" t="s">
        <v>41</v>
      </c>
      <c r="C1016" s="21">
        <f>SUMPRODUCT((NHL!C$3:C$1656=A1016)*(NHL!G$3:G$1656=B1016)*NHL!I$3:I$1656)</f>
        <v>82</v>
      </c>
      <c r="D1016" s="21">
        <f>SUMPRODUCT((NHL!C$3:C$1656=A1016)*(NHL!G$3:G$1656=B1016)*NHL!N$3:N$1656)</f>
        <v>100</v>
      </c>
      <c r="E1016" s="22">
        <f t="shared" si="30"/>
        <v>0.6097560975609756</v>
      </c>
      <c r="F1016" s="21" t="e">
        <f>SUMPRODUCT((NHL!C$3:C$1656=A1016)*(NHL!G$3:G$1656=B1016)*NHL!X$3:X$1656)</f>
        <v>#VALUE!</v>
      </c>
      <c r="G1016" s="21">
        <f>SUMPRODUCT((NHL!C$3:C$1656=A1016)*(NHL!G$3:G$1656=B1016)*NHL!AC$3:AC$1656)</f>
        <v>90</v>
      </c>
      <c r="H1016" s="22" t="e">
        <f t="shared" si="31"/>
        <v>#VALUE!</v>
      </c>
      <c r="K1016" s="8"/>
    </row>
    <row r="1017" spans="1:11" x14ac:dyDescent="0.2">
      <c r="A1017" s="8" t="s">
        <v>477</v>
      </c>
      <c r="B1017" s="10" t="s">
        <v>233</v>
      </c>
      <c r="C1017" s="21">
        <f>SUMPRODUCT((NHL!C$3:C$1656=A1017)*(NHL!G$3:G$1656=B1017)*NHL!I$3:I$1656)</f>
        <v>82</v>
      </c>
      <c r="D1017" s="21">
        <f>SUMPRODUCT((NHL!C$3:C$1656=A1017)*(NHL!G$3:G$1656=B1017)*NHL!N$3:N$1656)</f>
        <v>94</v>
      </c>
      <c r="E1017" s="22">
        <f t="shared" si="30"/>
        <v>0.57317073170731703</v>
      </c>
      <c r="F1017" s="21" t="e">
        <f>SUMPRODUCT((NHL!C$3:C$1656=A1017)*(NHL!G$3:G$1656=B1017)*NHL!X$3:X$1656)</f>
        <v>#VALUE!</v>
      </c>
      <c r="G1017" s="21">
        <f>SUMPRODUCT((NHL!C$3:C$1656=A1017)*(NHL!G$3:G$1656=B1017)*NHL!AC$3:AC$1656)</f>
        <v>90</v>
      </c>
      <c r="H1017" s="22" t="e">
        <f t="shared" si="31"/>
        <v>#VALUE!</v>
      </c>
      <c r="K1017" s="8"/>
    </row>
    <row r="1018" spans="1:11" x14ac:dyDescent="0.2">
      <c r="A1018" s="8" t="s">
        <v>477</v>
      </c>
      <c r="B1018" s="10" t="s">
        <v>267</v>
      </c>
      <c r="C1018" s="21">
        <f>SUMPRODUCT((NHL!C$3:C$1656=A1018)*(NHL!G$3:G$1656=B1018)*NHL!I$3:I$1656)</f>
        <v>82</v>
      </c>
      <c r="D1018" s="21">
        <f>SUMPRODUCT((NHL!C$3:C$1656=A1018)*(NHL!G$3:G$1656=B1018)*NHL!N$3:N$1656)</f>
        <v>85</v>
      </c>
      <c r="E1018" s="22">
        <f t="shared" si="30"/>
        <v>0.51829268292682928</v>
      </c>
      <c r="F1018" s="21" t="e">
        <f>SUMPRODUCT((NHL!C$3:C$1656=A1018)*(NHL!G$3:G$1656=B1018)*NHL!X$3:X$1656)</f>
        <v>#VALUE!</v>
      </c>
      <c r="G1018" s="21">
        <f>SUMPRODUCT((NHL!C$3:C$1656=A1018)*(NHL!G$3:G$1656=B1018)*NHL!AC$3:AC$1656)</f>
        <v>96</v>
      </c>
      <c r="H1018" s="22" t="e">
        <f t="shared" si="31"/>
        <v>#VALUE!</v>
      </c>
      <c r="K1018" s="8"/>
    </row>
    <row r="1019" spans="1:11" x14ac:dyDescent="0.2">
      <c r="A1019" s="8" t="s">
        <v>481</v>
      </c>
      <c r="B1019" s="10" t="s">
        <v>461</v>
      </c>
      <c r="C1019" s="21">
        <f>SUMPRODUCT((NHL!C$3:C$1656=A1019)*(NHL!G$3:G$1656=B1019)*NHL!I$3:I$1656)</f>
        <v>82</v>
      </c>
      <c r="D1019" s="21">
        <f>SUMPRODUCT((NHL!C$3:C$1656=A1019)*(NHL!G$3:G$1656=B1019)*NHL!N$3:N$1656)</f>
        <v>74</v>
      </c>
      <c r="E1019" s="22">
        <f t="shared" si="30"/>
        <v>0.45121951219512196</v>
      </c>
      <c r="F1019" s="21" t="e">
        <f>SUMPRODUCT((NHL!C$3:C$1656=A1019)*(NHL!G$3:G$1656=B1019)*NHL!X$3:X$1656)</f>
        <v>#VALUE!</v>
      </c>
      <c r="G1019" s="21">
        <f>SUMPRODUCT((NHL!C$3:C$1656=A1019)*(NHL!G$3:G$1656=B1019)*NHL!AC$3:AC$1656)</f>
        <v>162</v>
      </c>
      <c r="H1019" s="22" t="e">
        <f t="shared" si="31"/>
        <v>#VALUE!</v>
      </c>
      <c r="K1019" s="8"/>
    </row>
    <row r="1020" spans="1:11" x14ac:dyDescent="0.2">
      <c r="A1020" s="8" t="s">
        <v>481</v>
      </c>
      <c r="B1020" s="10" t="s">
        <v>68</v>
      </c>
      <c r="C1020" s="21">
        <f>SUMPRODUCT((NHL!C$3:C$1656=A1020)*(NHL!G$3:G$1656=B1020)*NHL!I$3:I$1656)</f>
        <v>82</v>
      </c>
      <c r="D1020" s="21">
        <f>SUMPRODUCT((NHL!C$3:C$1656=A1020)*(NHL!G$3:G$1656=B1020)*NHL!N$3:N$1656)</f>
        <v>87</v>
      </c>
      <c r="E1020" s="22">
        <f t="shared" si="30"/>
        <v>0.53048780487804881</v>
      </c>
      <c r="F1020" s="21" t="e">
        <f>SUMPRODUCT((NHL!C$3:C$1656=A1020)*(NHL!G$3:G$1656=B1020)*NHL!X$3:X$1656)</f>
        <v>#VALUE!</v>
      </c>
      <c r="G1020" s="21">
        <f>SUMPRODUCT((NHL!C$3:C$1656=A1020)*(NHL!G$3:G$1656=B1020)*NHL!AC$3:AC$1656)</f>
        <v>202</v>
      </c>
      <c r="H1020" s="22" t="e">
        <f t="shared" si="31"/>
        <v>#VALUE!</v>
      </c>
      <c r="K1020" s="8"/>
    </row>
    <row r="1021" spans="1:11" x14ac:dyDescent="0.2">
      <c r="A1021" s="8" t="s">
        <v>481</v>
      </c>
      <c r="B1021" s="10" t="s">
        <v>225</v>
      </c>
      <c r="C1021" s="21">
        <f>SUMPRODUCT((NHL!C$3:C$1656=A1021)*(NHL!G$3:G$1656=B1021)*NHL!I$3:I$1656)</f>
        <v>82</v>
      </c>
      <c r="D1021" s="21">
        <f>SUMPRODUCT((NHL!C$3:C$1656=A1021)*(NHL!G$3:G$1656=B1021)*NHL!N$3:N$1656)</f>
        <v>72</v>
      </c>
      <c r="E1021" s="22">
        <f t="shared" si="30"/>
        <v>0.43902439024390244</v>
      </c>
      <c r="F1021" s="21" t="e">
        <f>SUMPRODUCT((NHL!C$3:C$1656=A1021)*(NHL!G$3:G$1656=B1021)*NHL!X$3:X$1656)</f>
        <v>#VALUE!</v>
      </c>
      <c r="G1021" s="21">
        <f>SUMPRODUCT((NHL!C$3:C$1656=A1021)*(NHL!G$3:G$1656=B1021)*NHL!AC$3:AC$1656)</f>
        <v>82</v>
      </c>
      <c r="H1021" s="22" t="e">
        <f t="shared" si="31"/>
        <v>#VALUE!</v>
      </c>
      <c r="K1021" s="8"/>
    </row>
    <row r="1022" spans="1:11" x14ac:dyDescent="0.2">
      <c r="A1022" s="8" t="s">
        <v>481</v>
      </c>
      <c r="B1022" s="10" t="s">
        <v>305</v>
      </c>
      <c r="C1022" s="21">
        <f>SUMPRODUCT((NHL!C$3:C$1656=A1022)*(NHL!G$3:G$1656=B1022)*NHL!I$3:I$1656)</f>
        <v>82</v>
      </c>
      <c r="D1022" s="21">
        <f>SUMPRODUCT((NHL!C$3:C$1656=A1022)*(NHL!G$3:G$1656=B1022)*NHL!N$3:N$1656)</f>
        <v>61</v>
      </c>
      <c r="E1022" s="22">
        <f t="shared" si="30"/>
        <v>0.37195121951219512</v>
      </c>
      <c r="F1022" s="21" t="e">
        <f>SUMPRODUCT((NHL!C$3:C$1656=A1022)*(NHL!G$3:G$1656=B1022)*NHL!X$3:X$1656)</f>
        <v>#VALUE!</v>
      </c>
      <c r="G1022" s="21">
        <f>SUMPRODUCT((NHL!C$3:C$1656=A1022)*(NHL!G$3:G$1656=B1022)*NHL!AC$3:AC$1656)</f>
        <v>91</v>
      </c>
      <c r="H1022" s="22" t="e">
        <f t="shared" si="31"/>
        <v>#VALUE!</v>
      </c>
      <c r="K1022" s="8"/>
    </row>
    <row r="1023" spans="1:11" x14ac:dyDescent="0.2">
      <c r="A1023" s="8" t="s">
        <v>481</v>
      </c>
      <c r="B1023" s="10" t="s">
        <v>468</v>
      </c>
      <c r="C1023" s="21">
        <f>SUMPRODUCT((NHL!C$3:C$1656=A1023)*(NHL!G$3:G$1656=B1023)*NHL!I$3:I$1656)</f>
        <v>82</v>
      </c>
      <c r="D1023" s="21">
        <f>SUMPRODUCT((NHL!C$3:C$1656=A1023)*(NHL!G$3:G$1656=B1023)*NHL!N$3:N$1656)</f>
        <v>69</v>
      </c>
      <c r="E1023" s="22">
        <f t="shared" si="30"/>
        <v>0.42073170731707316</v>
      </c>
      <c r="F1023" s="21" t="e">
        <f>SUMPRODUCT((NHL!C$3:C$1656=A1023)*(NHL!G$3:G$1656=B1023)*NHL!X$3:X$1656)</f>
        <v>#VALUE!</v>
      </c>
      <c r="G1023" s="21">
        <f>SUMPRODUCT((NHL!C$3:C$1656=A1023)*(NHL!G$3:G$1656=B1023)*NHL!AC$3:AC$1656)</f>
        <v>114</v>
      </c>
      <c r="H1023" s="22" t="e">
        <f t="shared" si="31"/>
        <v>#VALUE!</v>
      </c>
      <c r="K1023" s="8"/>
    </row>
    <row r="1024" spans="1:11" x14ac:dyDescent="0.2">
      <c r="A1024" s="8" t="s">
        <v>481</v>
      </c>
      <c r="B1024" s="10" t="s">
        <v>240</v>
      </c>
      <c r="C1024" s="21">
        <f>SUMPRODUCT((NHL!C$3:C$1656=A1024)*(NHL!G$3:G$1656=B1024)*NHL!I$3:I$1656)</f>
        <v>82</v>
      </c>
      <c r="D1024" s="21">
        <f>SUMPRODUCT((NHL!C$3:C$1656=A1024)*(NHL!G$3:G$1656=B1024)*NHL!N$3:N$1656)</f>
        <v>75</v>
      </c>
      <c r="E1024" s="22">
        <f t="shared" si="30"/>
        <v>0.45731707317073172</v>
      </c>
      <c r="F1024" s="21" t="e">
        <f>SUMPRODUCT((NHL!C$3:C$1656=A1024)*(NHL!G$3:G$1656=B1024)*NHL!X$3:X$1656)</f>
        <v>#VALUE!</v>
      </c>
      <c r="G1024" s="21">
        <f>SUMPRODUCT((NHL!C$3:C$1656=A1024)*(NHL!G$3:G$1656=B1024)*NHL!AC$3:AC$1656)</f>
        <v>237</v>
      </c>
      <c r="H1024" s="22" t="e">
        <f t="shared" si="31"/>
        <v>#VALUE!</v>
      </c>
      <c r="K1024" s="8"/>
    </row>
    <row r="1025" spans="1:11" x14ac:dyDescent="0.2">
      <c r="A1025" s="8" t="s">
        <v>481</v>
      </c>
      <c r="B1025" s="10" t="s">
        <v>84</v>
      </c>
      <c r="C1025" s="21">
        <f>SUMPRODUCT((NHL!C$3:C$1656=A1025)*(NHL!G$3:G$1656=B1025)*NHL!I$3:I$1656)</f>
        <v>82</v>
      </c>
      <c r="D1025" s="21">
        <f>SUMPRODUCT((NHL!C$3:C$1656=A1025)*(NHL!G$3:G$1656=B1025)*NHL!N$3:N$1656)</f>
        <v>79</v>
      </c>
      <c r="E1025" s="22">
        <f t="shared" si="30"/>
        <v>0.48170731707317072</v>
      </c>
      <c r="F1025" s="21" t="e">
        <f>SUMPRODUCT((NHL!C$3:C$1656=A1025)*(NHL!G$3:G$1656=B1025)*NHL!X$3:X$1656)</f>
        <v>#VALUE!</v>
      </c>
      <c r="G1025" s="21">
        <f>SUMPRODUCT((NHL!C$3:C$1656=A1025)*(NHL!G$3:G$1656=B1025)*NHL!AC$3:AC$1656)</f>
        <v>96</v>
      </c>
      <c r="H1025" s="22" t="e">
        <f t="shared" si="31"/>
        <v>#VALUE!</v>
      </c>
      <c r="K1025" s="8"/>
    </row>
    <row r="1026" spans="1:11" x14ac:dyDescent="0.2">
      <c r="A1026" s="8" t="s">
        <v>481</v>
      </c>
      <c r="B1026" s="10" t="s">
        <v>308</v>
      </c>
      <c r="C1026" s="21">
        <f>SUMPRODUCT((NHL!C$3:C$1656=A1026)*(NHL!G$3:G$1656=B1026)*NHL!I$3:I$1656)</f>
        <v>82</v>
      </c>
      <c r="D1026" s="21">
        <f>SUMPRODUCT((NHL!C$3:C$1656=A1026)*(NHL!G$3:G$1656=B1026)*NHL!N$3:N$1656)</f>
        <v>105</v>
      </c>
      <c r="E1026" s="22">
        <f t="shared" ref="E1026:E1089" si="32">D1026/C1026/2</f>
        <v>0.6402439024390244</v>
      </c>
      <c r="F1026" s="21" t="e">
        <f>SUMPRODUCT((NHL!C$3:C$1656=A1026)*(NHL!G$3:G$1656=B1026)*NHL!X$3:X$1656)</f>
        <v>#VALUE!</v>
      </c>
      <c r="G1026" s="21">
        <f>SUMPRODUCT((NHL!C$3:C$1656=A1026)*(NHL!G$3:G$1656=B1026)*NHL!AC$3:AC$1656)</f>
        <v>198</v>
      </c>
      <c r="H1026" s="22" t="e">
        <f t="shared" ref="H1026:H1089" si="33">G1026/F1026/2</f>
        <v>#VALUE!</v>
      </c>
      <c r="K1026" s="8"/>
    </row>
    <row r="1027" spans="1:11" x14ac:dyDescent="0.2">
      <c r="A1027" s="8" t="s">
        <v>481</v>
      </c>
      <c r="B1027" s="10" t="s">
        <v>201</v>
      </c>
      <c r="C1027" s="21">
        <f>SUMPRODUCT((NHL!C$3:C$1656=A1027)*(NHL!G$3:G$1656=B1027)*NHL!I$3:I$1656)</f>
        <v>82</v>
      </c>
      <c r="D1027" s="21">
        <f>SUMPRODUCT((NHL!C$3:C$1656=A1027)*(NHL!G$3:G$1656=B1027)*NHL!N$3:N$1656)</f>
        <v>111</v>
      </c>
      <c r="E1027" s="22">
        <f t="shared" si="32"/>
        <v>0.67682926829268297</v>
      </c>
      <c r="F1027" s="21" t="e">
        <f>SUMPRODUCT((NHL!C$3:C$1656=A1027)*(NHL!G$3:G$1656=B1027)*NHL!X$3:X$1656)</f>
        <v>#VALUE!</v>
      </c>
      <c r="G1027" s="21">
        <f>SUMPRODUCT((NHL!C$3:C$1656=A1027)*(NHL!G$3:G$1656=B1027)*NHL!AC$3:AC$1656)</f>
        <v>90</v>
      </c>
      <c r="H1027" s="22" t="e">
        <f t="shared" si="33"/>
        <v>#VALUE!</v>
      </c>
      <c r="K1027" s="8"/>
    </row>
    <row r="1028" spans="1:11" x14ac:dyDescent="0.2">
      <c r="A1028" s="8" t="s">
        <v>481</v>
      </c>
      <c r="B1028" s="10" t="s">
        <v>87</v>
      </c>
      <c r="C1028" s="21">
        <f>SUMPRODUCT((NHL!C$3:C$1656=A1028)*(NHL!G$3:G$1656=B1028)*NHL!I$3:I$1656)</f>
        <v>82</v>
      </c>
      <c r="D1028" s="21">
        <f>SUMPRODUCT((NHL!C$3:C$1656=A1028)*(NHL!G$3:G$1656=B1028)*NHL!N$3:N$1656)</f>
        <v>110</v>
      </c>
      <c r="E1028" s="22">
        <f t="shared" si="32"/>
        <v>0.67073170731707321</v>
      </c>
      <c r="F1028" s="21" t="e">
        <f>SUMPRODUCT((NHL!C$3:C$1656=A1028)*(NHL!G$3:G$1656=B1028)*NHL!X$3:X$1656)</f>
        <v>#VALUE!</v>
      </c>
      <c r="G1028" s="21">
        <f>SUMPRODUCT((NHL!C$3:C$1656=A1028)*(NHL!G$3:G$1656=B1028)*NHL!AC$3:AC$1656)</f>
        <v>116</v>
      </c>
      <c r="H1028" s="22" t="e">
        <f t="shared" si="33"/>
        <v>#VALUE!</v>
      </c>
      <c r="K1028" s="8"/>
    </row>
    <row r="1029" spans="1:11" x14ac:dyDescent="0.2">
      <c r="A1029" s="8" t="s">
        <v>481</v>
      </c>
      <c r="B1029" s="10" t="s">
        <v>303</v>
      </c>
      <c r="C1029" s="21">
        <f>SUMPRODUCT((NHL!C$3:C$1656=A1029)*(NHL!G$3:G$1656=B1029)*NHL!I$3:I$1656)</f>
        <v>82</v>
      </c>
      <c r="D1029" s="21">
        <f>SUMPRODUCT((NHL!C$3:C$1656=A1029)*(NHL!G$3:G$1656=B1029)*NHL!N$3:N$1656)</f>
        <v>92</v>
      </c>
      <c r="E1029" s="22">
        <f t="shared" si="32"/>
        <v>0.56097560975609762</v>
      </c>
      <c r="F1029" s="21" t="e">
        <f>SUMPRODUCT((NHL!C$3:C$1656=A1029)*(NHL!G$3:G$1656=B1029)*NHL!X$3:X$1656)</f>
        <v>#VALUE!</v>
      </c>
      <c r="G1029" s="21">
        <f>SUMPRODUCT((NHL!C$3:C$1656=A1029)*(NHL!G$3:G$1656=B1029)*NHL!AC$3:AC$1656)</f>
        <v>92</v>
      </c>
      <c r="H1029" s="22" t="e">
        <f t="shared" si="33"/>
        <v>#VALUE!</v>
      </c>
      <c r="K1029" s="8"/>
    </row>
    <row r="1030" spans="1:11" x14ac:dyDescent="0.2">
      <c r="A1030" s="8" t="s">
        <v>481</v>
      </c>
      <c r="B1030" s="10" t="s">
        <v>413</v>
      </c>
      <c r="C1030" s="21">
        <f>SUMPRODUCT((NHL!C$3:C$1656=A1030)*(NHL!G$3:G$1656=B1030)*NHL!I$3:I$1656)</f>
        <v>82</v>
      </c>
      <c r="D1030" s="21">
        <f>SUMPRODUCT((NHL!C$3:C$1656=A1030)*(NHL!G$3:G$1656=B1030)*NHL!N$3:N$1656)</f>
        <v>70</v>
      </c>
      <c r="E1030" s="22">
        <f t="shared" si="32"/>
        <v>0.42682926829268292</v>
      </c>
      <c r="F1030" s="21" t="e">
        <f>SUMPRODUCT((NHL!C$3:C$1656=A1030)*(NHL!G$3:G$1656=B1030)*NHL!X$3:X$1656)</f>
        <v>#VALUE!</v>
      </c>
      <c r="G1030" s="21">
        <f>SUMPRODUCT((NHL!C$3:C$1656=A1030)*(NHL!G$3:G$1656=B1030)*NHL!AC$3:AC$1656)</f>
        <v>60</v>
      </c>
      <c r="H1030" s="22" t="e">
        <f t="shared" si="33"/>
        <v>#VALUE!</v>
      </c>
      <c r="K1030" s="8"/>
    </row>
    <row r="1031" spans="1:11" x14ac:dyDescent="0.2">
      <c r="A1031" s="8" t="s">
        <v>481</v>
      </c>
      <c r="B1031" s="10" t="s">
        <v>199</v>
      </c>
      <c r="C1031" s="21">
        <f>SUMPRODUCT((NHL!C$3:C$1656=A1031)*(NHL!G$3:G$1656=B1031)*NHL!I$3:I$1656)</f>
        <v>82</v>
      </c>
      <c r="D1031" s="21">
        <f>SUMPRODUCT((NHL!C$3:C$1656=A1031)*(NHL!G$3:G$1656=B1031)*NHL!N$3:N$1656)</f>
        <v>78</v>
      </c>
      <c r="E1031" s="22">
        <f t="shared" si="32"/>
        <v>0.47560975609756095</v>
      </c>
      <c r="F1031" s="21" t="e">
        <f>SUMPRODUCT((NHL!C$3:C$1656=A1031)*(NHL!G$3:G$1656=B1031)*NHL!X$3:X$1656)</f>
        <v>#VALUE!</v>
      </c>
      <c r="G1031" s="21">
        <f>SUMPRODUCT((NHL!C$3:C$1656=A1031)*(NHL!G$3:G$1656=B1031)*NHL!AC$3:AC$1656)</f>
        <v>95</v>
      </c>
      <c r="H1031" s="22" t="e">
        <f t="shared" si="33"/>
        <v>#VALUE!</v>
      </c>
      <c r="K1031" s="8"/>
    </row>
    <row r="1032" spans="1:11" x14ac:dyDescent="0.2">
      <c r="A1032" s="8" t="s">
        <v>481</v>
      </c>
      <c r="B1032" s="10" t="s">
        <v>417</v>
      </c>
      <c r="C1032" s="21">
        <f>SUMPRODUCT((NHL!C$3:C$1656=A1032)*(NHL!G$3:G$1656=B1032)*NHL!I$3:I$1656)</f>
        <v>82</v>
      </c>
      <c r="D1032" s="21">
        <f>SUMPRODUCT((NHL!C$3:C$1656=A1032)*(NHL!G$3:G$1656=B1032)*NHL!N$3:N$1656)</f>
        <v>95</v>
      </c>
      <c r="E1032" s="22">
        <f t="shared" si="32"/>
        <v>0.57926829268292679</v>
      </c>
      <c r="F1032" s="21" t="e">
        <f>SUMPRODUCT((NHL!C$3:C$1656=A1032)*(NHL!G$3:G$1656=B1032)*NHL!X$3:X$1656)</f>
        <v>#VALUE!</v>
      </c>
      <c r="G1032" s="21">
        <f>SUMPRODUCT((NHL!C$3:C$1656=A1032)*(NHL!G$3:G$1656=B1032)*NHL!AC$3:AC$1656)</f>
        <v>69</v>
      </c>
      <c r="H1032" s="22" t="e">
        <f t="shared" si="33"/>
        <v>#VALUE!</v>
      </c>
      <c r="K1032" s="8"/>
    </row>
    <row r="1033" spans="1:11" x14ac:dyDescent="0.2">
      <c r="A1033" s="8" t="s">
        <v>481</v>
      </c>
      <c r="B1033" s="10" t="s">
        <v>473</v>
      </c>
      <c r="C1033" s="21">
        <f>SUMPRODUCT((NHL!C$3:C$1656=A1033)*(NHL!G$3:G$1656=B1033)*NHL!I$3:I$1656)</f>
        <v>82</v>
      </c>
      <c r="D1033" s="21">
        <f>SUMPRODUCT((NHL!C$3:C$1656=A1033)*(NHL!G$3:G$1656=B1033)*NHL!N$3:N$1656)</f>
        <v>95</v>
      </c>
      <c r="E1033" s="22">
        <f t="shared" si="32"/>
        <v>0.57926829268292679</v>
      </c>
      <c r="F1033" s="21" t="e">
        <f>SUMPRODUCT((NHL!C$3:C$1656=A1033)*(NHL!G$3:G$1656=B1033)*NHL!X$3:X$1656)</f>
        <v>#VALUE!</v>
      </c>
      <c r="G1033" s="21">
        <f>SUMPRODUCT((NHL!C$3:C$1656=A1033)*(NHL!G$3:G$1656=B1033)*NHL!AC$3:AC$1656)</f>
        <v>73</v>
      </c>
      <c r="H1033" s="22" t="e">
        <f t="shared" si="33"/>
        <v>#VALUE!</v>
      </c>
      <c r="K1033" s="8"/>
    </row>
    <row r="1034" spans="1:11" x14ac:dyDescent="0.2">
      <c r="A1034" s="8" t="s">
        <v>481</v>
      </c>
      <c r="B1034" s="10" t="s">
        <v>29</v>
      </c>
      <c r="C1034" s="21">
        <f>SUMPRODUCT((NHL!C$3:C$1656=A1034)*(NHL!G$3:G$1656=B1034)*NHL!I$3:I$1656)</f>
        <v>82</v>
      </c>
      <c r="D1034" s="21">
        <f>SUMPRODUCT((NHL!C$3:C$1656=A1034)*(NHL!G$3:G$1656=B1034)*NHL!N$3:N$1656)</f>
        <v>77</v>
      </c>
      <c r="E1034" s="22">
        <f t="shared" si="32"/>
        <v>0.46951219512195119</v>
      </c>
      <c r="F1034" s="21" t="e">
        <f>SUMPRODUCT((NHL!C$3:C$1656=A1034)*(NHL!G$3:G$1656=B1034)*NHL!X$3:X$1656)</f>
        <v>#VALUE!</v>
      </c>
      <c r="G1034" s="21">
        <f>SUMPRODUCT((NHL!C$3:C$1656=A1034)*(NHL!G$3:G$1656=B1034)*NHL!AC$3:AC$1656)</f>
        <v>174</v>
      </c>
      <c r="H1034" s="22" t="e">
        <f t="shared" si="33"/>
        <v>#VALUE!</v>
      </c>
      <c r="K1034" s="8"/>
    </row>
    <row r="1035" spans="1:11" x14ac:dyDescent="0.2">
      <c r="A1035" s="8" t="s">
        <v>481</v>
      </c>
      <c r="B1035" s="10" t="s">
        <v>264</v>
      </c>
      <c r="C1035" s="21">
        <f>SUMPRODUCT((NHL!C$3:C$1656=A1035)*(NHL!G$3:G$1656=B1035)*NHL!I$3:I$1656)</f>
        <v>82</v>
      </c>
      <c r="D1035" s="21">
        <f>SUMPRODUCT((NHL!C$3:C$1656=A1035)*(NHL!G$3:G$1656=B1035)*NHL!N$3:N$1656)</f>
        <v>108</v>
      </c>
      <c r="E1035" s="22">
        <f t="shared" si="32"/>
        <v>0.65853658536585369</v>
      </c>
      <c r="F1035" s="21" t="e">
        <f>SUMPRODUCT((NHL!C$3:C$1656=A1035)*(NHL!G$3:G$1656=B1035)*NHL!X$3:X$1656)</f>
        <v>#VALUE!</v>
      </c>
      <c r="G1035" s="21">
        <f>SUMPRODUCT((NHL!C$3:C$1656=A1035)*(NHL!G$3:G$1656=B1035)*NHL!AC$3:AC$1656)</f>
        <v>95</v>
      </c>
      <c r="H1035" s="22" t="e">
        <f t="shared" si="33"/>
        <v>#VALUE!</v>
      </c>
      <c r="K1035" s="8"/>
    </row>
    <row r="1036" spans="1:11" x14ac:dyDescent="0.2">
      <c r="A1036" s="8" t="s">
        <v>481</v>
      </c>
      <c r="B1036" s="10" t="s">
        <v>456</v>
      </c>
      <c r="C1036" s="21">
        <f>SUMPRODUCT((NHL!C$3:C$1656=A1036)*(NHL!G$3:G$1656=B1036)*NHL!I$3:I$1656)</f>
        <v>82</v>
      </c>
      <c r="D1036" s="21">
        <f>SUMPRODUCT((NHL!C$3:C$1656=A1036)*(NHL!G$3:G$1656=B1036)*NHL!N$3:N$1656)</f>
        <v>74</v>
      </c>
      <c r="E1036" s="22">
        <f t="shared" si="32"/>
        <v>0.45121951219512196</v>
      </c>
      <c r="F1036" s="21" t="e">
        <f>SUMPRODUCT((NHL!C$3:C$1656=A1036)*(NHL!G$3:G$1656=B1036)*NHL!X$3:X$1656)</f>
        <v>#VALUE!</v>
      </c>
      <c r="G1036" s="21">
        <f>SUMPRODUCT((NHL!C$3:C$1656=A1036)*(NHL!G$3:G$1656=B1036)*NHL!AC$3:AC$1656)</f>
        <v>69</v>
      </c>
      <c r="H1036" s="22" t="e">
        <f t="shared" si="33"/>
        <v>#VALUE!</v>
      </c>
      <c r="K1036" s="8"/>
    </row>
    <row r="1037" spans="1:11" x14ac:dyDescent="0.2">
      <c r="A1037" s="8" t="s">
        <v>481</v>
      </c>
      <c r="B1037" s="10" t="s">
        <v>247</v>
      </c>
      <c r="C1037" s="21">
        <f>SUMPRODUCT((NHL!C$3:C$1656=A1037)*(NHL!G$3:G$1656=B1037)*NHL!I$3:I$1656)</f>
        <v>82</v>
      </c>
      <c r="D1037" s="21">
        <f>SUMPRODUCT((NHL!C$3:C$1656=A1037)*(NHL!G$3:G$1656=B1037)*NHL!N$3:N$1656)</f>
        <v>83</v>
      </c>
      <c r="E1037" s="22">
        <f t="shared" si="32"/>
        <v>0.50609756097560976</v>
      </c>
      <c r="F1037" s="21" t="e">
        <f>SUMPRODUCT((NHL!C$3:C$1656=A1037)*(NHL!G$3:G$1656=B1037)*NHL!X$3:X$1656)</f>
        <v>#VALUE!</v>
      </c>
      <c r="G1037" s="21">
        <f>SUMPRODUCT((NHL!C$3:C$1656=A1037)*(NHL!G$3:G$1656=B1037)*NHL!AC$3:AC$1656)</f>
        <v>96</v>
      </c>
      <c r="H1037" s="22" t="e">
        <f t="shared" si="33"/>
        <v>#VALUE!</v>
      </c>
      <c r="K1037" s="8"/>
    </row>
    <row r="1038" spans="1:11" x14ac:dyDescent="0.2">
      <c r="A1038" s="8" t="s">
        <v>481</v>
      </c>
      <c r="B1038" s="10" t="s">
        <v>92</v>
      </c>
      <c r="C1038" s="21">
        <f>SUMPRODUCT((NHL!C$3:C$1656=A1038)*(NHL!G$3:G$1656=B1038)*NHL!I$3:I$1656)</f>
        <v>82</v>
      </c>
      <c r="D1038" s="21">
        <f>SUMPRODUCT((NHL!C$3:C$1656=A1038)*(NHL!G$3:G$1656=B1038)*NHL!N$3:N$1656)</f>
        <v>78</v>
      </c>
      <c r="E1038" s="22">
        <f t="shared" si="32"/>
        <v>0.47560975609756095</v>
      </c>
      <c r="F1038" s="21" t="e">
        <f>SUMPRODUCT((NHL!C$3:C$1656=A1038)*(NHL!G$3:G$1656=B1038)*NHL!X$3:X$1656)</f>
        <v>#VALUE!</v>
      </c>
      <c r="G1038" s="21">
        <f>SUMPRODUCT((NHL!C$3:C$1656=A1038)*(NHL!G$3:G$1656=B1038)*NHL!AC$3:AC$1656)</f>
        <v>160</v>
      </c>
      <c r="H1038" s="22" t="e">
        <f t="shared" si="33"/>
        <v>#VALUE!</v>
      </c>
      <c r="K1038" s="8"/>
    </row>
    <row r="1039" spans="1:11" x14ac:dyDescent="0.2">
      <c r="A1039" s="8" t="s">
        <v>481</v>
      </c>
      <c r="B1039" s="10" t="s">
        <v>409</v>
      </c>
      <c r="C1039" s="21">
        <f>SUMPRODUCT((NHL!C$3:C$1656=A1039)*(NHL!G$3:G$1656=B1039)*NHL!I$3:I$1656)</f>
        <v>82</v>
      </c>
      <c r="D1039" s="21">
        <f>SUMPRODUCT((NHL!C$3:C$1656=A1039)*(NHL!G$3:G$1656=B1039)*NHL!N$3:N$1656)</f>
        <v>113</v>
      </c>
      <c r="E1039" s="22">
        <f t="shared" si="32"/>
        <v>0.68902439024390238</v>
      </c>
      <c r="F1039" s="21" t="e">
        <f>SUMPRODUCT((NHL!C$3:C$1656=A1039)*(NHL!G$3:G$1656=B1039)*NHL!X$3:X$1656)</f>
        <v>#VALUE!</v>
      </c>
      <c r="G1039" s="21">
        <f>SUMPRODUCT((NHL!C$3:C$1656=A1039)*(NHL!G$3:G$1656=B1039)*NHL!AC$3:AC$1656)</f>
        <v>94</v>
      </c>
      <c r="H1039" s="22" t="e">
        <f t="shared" si="33"/>
        <v>#VALUE!</v>
      </c>
      <c r="K1039" s="8"/>
    </row>
    <row r="1040" spans="1:11" x14ac:dyDescent="0.2">
      <c r="A1040" s="8" t="s">
        <v>481</v>
      </c>
      <c r="B1040" s="10" t="s">
        <v>207</v>
      </c>
      <c r="C1040" s="21">
        <f>SUMPRODUCT((NHL!C$3:C$1656=A1040)*(NHL!G$3:G$1656=B1040)*NHL!I$3:I$1656)</f>
        <v>82</v>
      </c>
      <c r="D1040" s="21">
        <f>SUMPRODUCT((NHL!C$3:C$1656=A1040)*(NHL!G$3:G$1656=B1040)*NHL!N$3:N$1656)</f>
        <v>107</v>
      </c>
      <c r="E1040" s="22">
        <f t="shared" si="32"/>
        <v>0.65243902439024393</v>
      </c>
      <c r="F1040" s="21" t="e">
        <f>SUMPRODUCT((NHL!C$3:C$1656=A1040)*(NHL!G$3:G$1656=B1040)*NHL!X$3:X$1656)</f>
        <v>#VALUE!</v>
      </c>
      <c r="G1040" s="21">
        <f>SUMPRODUCT((NHL!C$3:C$1656=A1040)*(NHL!G$3:G$1656=B1040)*NHL!AC$3:AC$1656)</f>
        <v>97</v>
      </c>
      <c r="H1040" s="22" t="e">
        <f t="shared" si="33"/>
        <v>#VALUE!</v>
      </c>
      <c r="K1040" s="8"/>
    </row>
    <row r="1041" spans="1:11" x14ac:dyDescent="0.2">
      <c r="A1041" s="8" t="s">
        <v>481</v>
      </c>
      <c r="B1041" s="10" t="s">
        <v>313</v>
      </c>
      <c r="C1041" s="21">
        <f>SUMPRODUCT((NHL!C$3:C$1656=A1041)*(NHL!G$3:G$1656=B1041)*NHL!I$3:I$1656)</f>
        <v>82</v>
      </c>
      <c r="D1041" s="21">
        <f>SUMPRODUCT((NHL!C$3:C$1656=A1041)*(NHL!G$3:G$1656=B1041)*NHL!N$3:N$1656)</f>
        <v>78</v>
      </c>
      <c r="E1041" s="22">
        <f t="shared" si="32"/>
        <v>0.47560975609756095</v>
      </c>
      <c r="F1041" s="21" t="e">
        <f>SUMPRODUCT((NHL!C$3:C$1656=A1041)*(NHL!G$3:G$1656=B1041)*NHL!X$3:X$1656)</f>
        <v>#VALUE!</v>
      </c>
      <c r="G1041" s="21">
        <f>SUMPRODUCT((NHL!C$3:C$1656=A1041)*(NHL!G$3:G$1656=B1041)*NHL!AC$3:AC$1656)</f>
        <v>95</v>
      </c>
      <c r="H1041" s="22" t="e">
        <f t="shared" si="33"/>
        <v>#VALUE!</v>
      </c>
      <c r="K1041" s="8"/>
    </row>
    <row r="1042" spans="1:11" x14ac:dyDescent="0.2">
      <c r="A1042" s="8" t="s">
        <v>481</v>
      </c>
      <c r="B1042" s="10" t="s">
        <v>208</v>
      </c>
      <c r="C1042" s="21">
        <f>SUMPRODUCT((NHL!C$3:C$1656=A1042)*(NHL!G$3:G$1656=B1042)*NHL!I$3:I$1656)</f>
        <v>82</v>
      </c>
      <c r="D1042" s="21">
        <f>SUMPRODUCT((NHL!C$3:C$1656=A1042)*(NHL!G$3:G$1656=B1042)*NHL!N$3:N$1656)</f>
        <v>65</v>
      </c>
      <c r="E1042" s="22">
        <f t="shared" si="32"/>
        <v>0.39634146341463417</v>
      </c>
      <c r="F1042" s="21" t="e">
        <f>SUMPRODUCT((NHL!C$3:C$1656=A1042)*(NHL!G$3:G$1656=B1042)*NHL!X$3:X$1656)</f>
        <v>#VALUE!</v>
      </c>
      <c r="G1042" s="21">
        <f>SUMPRODUCT((NHL!C$3:C$1656=A1042)*(NHL!G$3:G$1656=B1042)*NHL!AC$3:AC$1656)</f>
        <v>69</v>
      </c>
      <c r="H1042" s="22" t="e">
        <f t="shared" si="33"/>
        <v>#VALUE!</v>
      </c>
      <c r="K1042" s="8"/>
    </row>
    <row r="1043" spans="1:11" x14ac:dyDescent="0.2">
      <c r="A1043" s="8" t="s">
        <v>481</v>
      </c>
      <c r="B1043" s="10" t="s">
        <v>402</v>
      </c>
      <c r="C1043" s="21">
        <f>SUMPRODUCT((NHL!C$3:C$1656=A1043)*(NHL!G$3:G$1656=B1043)*NHL!I$3:I$1656)</f>
        <v>82</v>
      </c>
      <c r="D1043" s="21">
        <f>SUMPRODUCT((NHL!C$3:C$1656=A1043)*(NHL!G$3:G$1656=B1043)*NHL!N$3:N$1656)</f>
        <v>73</v>
      </c>
      <c r="E1043" s="22">
        <f t="shared" si="32"/>
        <v>0.4451219512195122</v>
      </c>
      <c r="F1043" s="21" t="e">
        <f>SUMPRODUCT((NHL!C$3:C$1656=A1043)*(NHL!G$3:G$1656=B1043)*NHL!X$3:X$1656)</f>
        <v>#VALUE!</v>
      </c>
      <c r="G1043" s="21">
        <f>SUMPRODUCT((NHL!C$3:C$1656=A1043)*(NHL!G$3:G$1656=B1043)*NHL!AC$3:AC$1656)</f>
        <v>297</v>
      </c>
      <c r="H1043" s="22" t="e">
        <f t="shared" si="33"/>
        <v>#VALUE!</v>
      </c>
      <c r="K1043" s="8"/>
    </row>
    <row r="1044" spans="1:11" x14ac:dyDescent="0.2">
      <c r="A1044" s="8" t="s">
        <v>481</v>
      </c>
      <c r="B1044" s="10" t="s">
        <v>209</v>
      </c>
      <c r="C1044" s="21">
        <f>SUMPRODUCT((NHL!C$3:C$1656=A1044)*(NHL!G$3:G$1656=B1044)*NHL!I$3:I$1656)</f>
        <v>82</v>
      </c>
      <c r="D1044" s="21">
        <f>SUMPRODUCT((NHL!C$3:C$1656=A1044)*(NHL!G$3:G$1656=B1044)*NHL!N$3:N$1656)</f>
        <v>99</v>
      </c>
      <c r="E1044" s="22">
        <f t="shared" si="32"/>
        <v>0.60365853658536583</v>
      </c>
      <c r="F1044" s="21" t="e">
        <f>SUMPRODUCT((NHL!C$3:C$1656=A1044)*(NHL!G$3:G$1656=B1044)*NHL!X$3:X$1656)</f>
        <v>#VALUE!</v>
      </c>
      <c r="G1044" s="21">
        <f>SUMPRODUCT((NHL!C$3:C$1656=A1044)*(NHL!G$3:G$1656=B1044)*NHL!AC$3:AC$1656)</f>
        <v>98</v>
      </c>
      <c r="H1044" s="22" t="e">
        <f t="shared" si="33"/>
        <v>#VALUE!</v>
      </c>
      <c r="K1044" s="8"/>
    </row>
    <row r="1045" spans="1:11" x14ac:dyDescent="0.2">
      <c r="A1045" s="8" t="s">
        <v>481</v>
      </c>
      <c r="B1045" s="10" t="s">
        <v>411</v>
      </c>
      <c r="C1045" s="21">
        <f>SUMPRODUCT((NHL!C$3:C$1656=A1045)*(NHL!G$3:G$1656=B1045)*NHL!I$3:I$1656)</f>
        <v>82</v>
      </c>
      <c r="D1045" s="21">
        <f>SUMPRODUCT((NHL!C$3:C$1656=A1045)*(NHL!G$3:G$1656=B1045)*NHL!N$3:N$1656)</f>
        <v>93</v>
      </c>
      <c r="E1045" s="22">
        <f t="shared" si="32"/>
        <v>0.56707317073170727</v>
      </c>
      <c r="F1045" s="21" t="e">
        <f>SUMPRODUCT((NHL!C$3:C$1656=A1045)*(NHL!G$3:G$1656=B1045)*NHL!X$3:X$1656)</f>
        <v>#VALUE!</v>
      </c>
      <c r="G1045" s="21">
        <f>SUMPRODUCT((NHL!C$3:C$1656=A1045)*(NHL!G$3:G$1656=B1045)*NHL!AC$3:AC$1656)</f>
        <v>69</v>
      </c>
      <c r="H1045" s="22" t="e">
        <f t="shared" si="33"/>
        <v>#VALUE!</v>
      </c>
      <c r="K1045" s="8"/>
    </row>
    <row r="1046" spans="1:11" x14ac:dyDescent="0.2">
      <c r="A1046" s="8" t="s">
        <v>481</v>
      </c>
      <c r="B1046" s="10" t="s">
        <v>41</v>
      </c>
      <c r="C1046" s="21">
        <f>SUMPRODUCT((NHL!C$3:C$1656=A1046)*(NHL!G$3:G$1656=B1046)*NHL!I$3:I$1656)</f>
        <v>82</v>
      </c>
      <c r="D1046" s="21">
        <f>SUMPRODUCT((NHL!C$3:C$1656=A1046)*(NHL!G$3:G$1656=B1046)*NHL!N$3:N$1656)</f>
        <v>98</v>
      </c>
      <c r="E1046" s="22">
        <f t="shared" si="32"/>
        <v>0.59756097560975607</v>
      </c>
      <c r="F1046" s="21" t="e">
        <f>SUMPRODUCT((NHL!C$3:C$1656=A1046)*(NHL!G$3:G$1656=B1046)*NHL!X$3:X$1656)</f>
        <v>#VALUE!</v>
      </c>
      <c r="G1046" s="21">
        <f>SUMPRODUCT((NHL!C$3:C$1656=A1046)*(NHL!G$3:G$1656=B1046)*NHL!AC$3:AC$1656)</f>
        <v>100</v>
      </c>
      <c r="H1046" s="22" t="e">
        <f t="shared" si="33"/>
        <v>#VALUE!</v>
      </c>
      <c r="K1046" s="8"/>
    </row>
    <row r="1047" spans="1:11" x14ac:dyDescent="0.2">
      <c r="A1047" s="8" t="s">
        <v>481</v>
      </c>
      <c r="B1047" s="10" t="s">
        <v>233</v>
      </c>
      <c r="C1047" s="21">
        <f>SUMPRODUCT((NHL!C$3:C$1656=A1047)*(NHL!G$3:G$1656=B1047)*NHL!I$3:I$1656)</f>
        <v>82</v>
      </c>
      <c r="D1047" s="21">
        <f>SUMPRODUCT((NHL!C$3:C$1656=A1047)*(NHL!G$3:G$1656=B1047)*NHL!N$3:N$1656)</f>
        <v>104</v>
      </c>
      <c r="E1047" s="22">
        <f t="shared" si="32"/>
        <v>0.63414634146341464</v>
      </c>
      <c r="F1047" s="21" t="e">
        <f>SUMPRODUCT((NHL!C$3:C$1656=A1047)*(NHL!G$3:G$1656=B1047)*NHL!X$3:X$1656)</f>
        <v>#VALUE!</v>
      </c>
      <c r="G1047" s="21">
        <f>SUMPRODUCT((NHL!C$3:C$1656=A1047)*(NHL!G$3:G$1656=B1047)*NHL!AC$3:AC$1656)</f>
        <v>94</v>
      </c>
      <c r="H1047" s="22" t="e">
        <f t="shared" si="33"/>
        <v>#VALUE!</v>
      </c>
      <c r="K1047" s="8"/>
    </row>
    <row r="1048" spans="1:11" x14ac:dyDescent="0.2">
      <c r="A1048" s="8" t="s">
        <v>481</v>
      </c>
      <c r="B1048" s="10" t="s">
        <v>267</v>
      </c>
      <c r="C1048" s="21">
        <f>SUMPRODUCT((NHL!C$3:C$1656=A1048)*(NHL!G$3:G$1656=B1048)*NHL!I$3:I$1656)</f>
        <v>82</v>
      </c>
      <c r="D1048" s="21">
        <f>SUMPRODUCT((NHL!C$3:C$1656=A1048)*(NHL!G$3:G$1656=B1048)*NHL!N$3:N$1656)</f>
        <v>92</v>
      </c>
      <c r="E1048" s="22">
        <f t="shared" si="32"/>
        <v>0.56097560975609762</v>
      </c>
      <c r="F1048" s="21" t="e">
        <f>SUMPRODUCT((NHL!C$3:C$1656=A1048)*(NHL!G$3:G$1656=B1048)*NHL!X$3:X$1656)</f>
        <v>#VALUE!</v>
      </c>
      <c r="G1048" s="21">
        <f>SUMPRODUCT((NHL!C$3:C$1656=A1048)*(NHL!G$3:G$1656=B1048)*NHL!AC$3:AC$1656)</f>
        <v>85</v>
      </c>
      <c r="H1048" s="22" t="e">
        <f t="shared" si="33"/>
        <v>#VALUE!</v>
      </c>
      <c r="K1048" s="8"/>
    </row>
    <row r="1049" spans="1:11" x14ac:dyDescent="0.2">
      <c r="A1049" s="8" t="s">
        <v>491</v>
      </c>
      <c r="B1049" s="10" t="s">
        <v>461</v>
      </c>
      <c r="C1049" s="21">
        <f>SUMPRODUCT((NHL!C$3:C$1656=A1049)*(NHL!G$3:G$1656=B1049)*NHL!I$3:I$1656)</f>
        <v>82</v>
      </c>
      <c r="D1049" s="21">
        <f>SUMPRODUCT((NHL!C$3:C$1656=A1049)*(NHL!G$3:G$1656=B1049)*NHL!N$3:N$1656)</f>
        <v>78</v>
      </c>
      <c r="E1049" s="22">
        <f t="shared" si="32"/>
        <v>0.47560975609756095</v>
      </c>
      <c r="F1049" s="21" t="e">
        <f>SUMPRODUCT((NHL!C$3:C$1656=A1049)*(NHL!G$3:G$1656=B1049)*NHL!X$3:X$1656)</f>
        <v>#VALUE!</v>
      </c>
      <c r="G1049" s="21">
        <f>SUMPRODUCT((NHL!C$3:C$1656=A1049)*(NHL!G$3:G$1656=B1049)*NHL!AC$3:AC$1656)</f>
        <v>74</v>
      </c>
      <c r="H1049" s="22" t="e">
        <f t="shared" si="33"/>
        <v>#VALUE!</v>
      </c>
      <c r="K1049" s="8"/>
    </row>
    <row r="1050" spans="1:11" x14ac:dyDescent="0.2">
      <c r="A1050" s="8" t="s">
        <v>491</v>
      </c>
      <c r="B1050" s="10" t="s">
        <v>68</v>
      </c>
      <c r="C1050" s="21">
        <f>SUMPRODUCT((NHL!C$3:C$1656=A1050)*(NHL!G$3:G$1656=B1050)*NHL!I$3:I$1656)</f>
        <v>82</v>
      </c>
      <c r="D1050" s="21">
        <f>SUMPRODUCT((NHL!C$3:C$1656=A1050)*(NHL!G$3:G$1656=B1050)*NHL!N$3:N$1656)</f>
        <v>104</v>
      </c>
      <c r="E1050" s="22">
        <f t="shared" si="32"/>
        <v>0.63414634146341464</v>
      </c>
      <c r="F1050" s="21" t="e">
        <f>SUMPRODUCT((NHL!C$3:C$1656=A1050)*(NHL!G$3:G$1656=B1050)*NHL!X$3:X$1656)</f>
        <v>#VALUE!</v>
      </c>
      <c r="G1050" s="21">
        <f>SUMPRODUCT((NHL!C$3:C$1656=A1050)*(NHL!G$3:G$1656=B1050)*NHL!AC$3:AC$1656)</f>
        <v>87</v>
      </c>
      <c r="H1050" s="22" t="e">
        <f t="shared" si="33"/>
        <v>#VALUE!</v>
      </c>
      <c r="K1050" s="8"/>
    </row>
    <row r="1051" spans="1:11" x14ac:dyDescent="0.2">
      <c r="A1051" s="8" t="s">
        <v>491</v>
      </c>
      <c r="B1051" s="10" t="s">
        <v>225</v>
      </c>
      <c r="C1051" s="21">
        <f>SUMPRODUCT((NHL!C$3:C$1656=A1051)*(NHL!G$3:G$1656=B1051)*NHL!I$3:I$1656)</f>
        <v>82</v>
      </c>
      <c r="D1051" s="21">
        <f>SUMPRODUCT((NHL!C$3:C$1656=A1051)*(NHL!G$3:G$1656=B1051)*NHL!N$3:N$1656)</f>
        <v>85</v>
      </c>
      <c r="E1051" s="22">
        <f t="shared" si="32"/>
        <v>0.51829268292682928</v>
      </c>
      <c r="F1051" s="21" t="e">
        <f>SUMPRODUCT((NHL!C$3:C$1656=A1051)*(NHL!G$3:G$1656=B1051)*NHL!X$3:X$1656)</f>
        <v>#VALUE!</v>
      </c>
      <c r="G1051" s="21">
        <f>SUMPRODUCT((NHL!C$3:C$1656=A1051)*(NHL!G$3:G$1656=B1051)*NHL!AC$3:AC$1656)</f>
        <v>72</v>
      </c>
      <c r="H1051" s="22" t="e">
        <f t="shared" si="33"/>
        <v>#VALUE!</v>
      </c>
      <c r="K1051" s="8"/>
    </row>
    <row r="1052" spans="1:11" x14ac:dyDescent="0.2">
      <c r="A1052" s="8" t="s">
        <v>491</v>
      </c>
      <c r="B1052" s="10" t="s">
        <v>305</v>
      </c>
      <c r="C1052" s="21">
        <f>SUMPRODUCT((NHL!C$3:C$1656=A1052)*(NHL!G$3:G$1656=B1052)*NHL!I$3:I$1656)</f>
        <v>82</v>
      </c>
      <c r="D1052" s="21">
        <f>SUMPRODUCT((NHL!C$3:C$1656=A1052)*(NHL!G$3:G$1656=B1052)*NHL!N$3:N$1656)</f>
        <v>76</v>
      </c>
      <c r="E1052" s="22">
        <f t="shared" si="32"/>
        <v>0.46341463414634149</v>
      </c>
      <c r="F1052" s="21" t="e">
        <f>SUMPRODUCT((NHL!C$3:C$1656=A1052)*(NHL!G$3:G$1656=B1052)*NHL!X$3:X$1656)</f>
        <v>#VALUE!</v>
      </c>
      <c r="G1052" s="21">
        <f>SUMPRODUCT((NHL!C$3:C$1656=A1052)*(NHL!G$3:G$1656=B1052)*NHL!AC$3:AC$1656)</f>
        <v>122</v>
      </c>
      <c r="H1052" s="22" t="e">
        <f t="shared" si="33"/>
        <v>#VALUE!</v>
      </c>
      <c r="K1052" s="8"/>
    </row>
    <row r="1053" spans="1:11" x14ac:dyDescent="0.2">
      <c r="A1053" s="8" t="s">
        <v>491</v>
      </c>
      <c r="B1053" s="10" t="s">
        <v>468</v>
      </c>
      <c r="C1053" s="21">
        <f>SUMPRODUCT((NHL!C$3:C$1656=A1053)*(NHL!G$3:G$1656=B1053)*NHL!I$3:I$1656)</f>
        <v>82</v>
      </c>
      <c r="D1053" s="21">
        <f>SUMPRODUCT((NHL!C$3:C$1656=A1053)*(NHL!G$3:G$1656=B1053)*NHL!N$3:N$1656)</f>
        <v>62</v>
      </c>
      <c r="E1053" s="22">
        <f t="shared" si="32"/>
        <v>0.37804878048780488</v>
      </c>
      <c r="F1053" s="21" t="e">
        <f>SUMPRODUCT((NHL!C$3:C$1656=A1053)*(NHL!G$3:G$1656=B1053)*NHL!X$3:X$1656)</f>
        <v>#VALUE!</v>
      </c>
      <c r="G1053" s="21">
        <f>SUMPRODUCT((NHL!C$3:C$1656=A1053)*(NHL!G$3:G$1656=B1053)*NHL!AC$3:AC$1656)</f>
        <v>138</v>
      </c>
      <c r="H1053" s="22" t="e">
        <f t="shared" si="33"/>
        <v>#VALUE!</v>
      </c>
      <c r="K1053" s="8"/>
    </row>
    <row r="1054" spans="1:11" x14ac:dyDescent="0.2">
      <c r="A1054" s="8" t="s">
        <v>491</v>
      </c>
      <c r="B1054" s="10" t="s">
        <v>240</v>
      </c>
      <c r="C1054" s="21">
        <f>SUMPRODUCT((NHL!C$3:C$1656=A1054)*(NHL!G$3:G$1656=B1054)*NHL!I$3:I$1656)</f>
        <v>82</v>
      </c>
      <c r="D1054" s="21">
        <f>SUMPRODUCT((NHL!C$3:C$1656=A1054)*(NHL!G$3:G$1656=B1054)*NHL!N$3:N$1656)</f>
        <v>94</v>
      </c>
      <c r="E1054" s="22">
        <f t="shared" si="32"/>
        <v>0.57317073170731703</v>
      </c>
      <c r="F1054" s="21" t="e">
        <f>SUMPRODUCT((NHL!C$3:C$1656=A1054)*(NHL!G$3:G$1656=B1054)*NHL!X$3:X$1656)</f>
        <v>#VALUE!</v>
      </c>
      <c r="G1054" s="21">
        <f>SUMPRODUCT((NHL!C$3:C$1656=A1054)*(NHL!G$3:G$1656=B1054)*NHL!AC$3:AC$1656)</f>
        <v>75</v>
      </c>
      <c r="H1054" s="22" t="e">
        <f t="shared" si="33"/>
        <v>#VALUE!</v>
      </c>
      <c r="K1054" s="8"/>
    </row>
    <row r="1055" spans="1:11" x14ac:dyDescent="0.2">
      <c r="A1055" s="8" t="s">
        <v>491</v>
      </c>
      <c r="B1055" s="10" t="s">
        <v>84</v>
      </c>
      <c r="C1055" s="21">
        <f>SUMPRODUCT((NHL!C$3:C$1656=A1055)*(NHL!G$3:G$1656=B1055)*NHL!I$3:I$1656)</f>
        <v>82</v>
      </c>
      <c r="D1055" s="21">
        <f>SUMPRODUCT((NHL!C$3:C$1656=A1055)*(NHL!G$3:G$1656=B1055)*NHL!N$3:N$1656)</f>
        <v>59</v>
      </c>
      <c r="E1055" s="22">
        <f t="shared" si="32"/>
        <v>0.3597560975609756</v>
      </c>
      <c r="F1055" s="21" t="e">
        <f>SUMPRODUCT((NHL!C$3:C$1656=A1055)*(NHL!G$3:G$1656=B1055)*NHL!X$3:X$1656)</f>
        <v>#VALUE!</v>
      </c>
      <c r="G1055" s="21">
        <f>SUMPRODUCT((NHL!C$3:C$1656=A1055)*(NHL!G$3:G$1656=B1055)*NHL!AC$3:AC$1656)</f>
        <v>79</v>
      </c>
      <c r="H1055" s="22" t="e">
        <f t="shared" si="33"/>
        <v>#VALUE!</v>
      </c>
      <c r="K1055" s="8"/>
    </row>
    <row r="1056" spans="1:11" x14ac:dyDescent="0.2">
      <c r="A1056" s="8" t="s">
        <v>491</v>
      </c>
      <c r="B1056" s="10" t="s">
        <v>308</v>
      </c>
      <c r="C1056" s="21">
        <f>SUMPRODUCT((NHL!C$3:C$1656=A1056)*(NHL!G$3:G$1656=B1056)*NHL!I$3:I$1656)</f>
        <v>82</v>
      </c>
      <c r="D1056" s="21">
        <f>SUMPRODUCT((NHL!C$3:C$1656=A1056)*(NHL!G$3:G$1656=B1056)*NHL!N$3:N$1656)</f>
        <v>100</v>
      </c>
      <c r="E1056" s="22">
        <f t="shared" si="32"/>
        <v>0.6097560975609756</v>
      </c>
      <c r="F1056" s="21" t="e">
        <f>SUMPRODUCT((NHL!C$3:C$1656=A1056)*(NHL!G$3:G$1656=B1056)*NHL!X$3:X$1656)</f>
        <v>#VALUE!</v>
      </c>
      <c r="G1056" s="21">
        <f>SUMPRODUCT((NHL!C$3:C$1656=A1056)*(NHL!G$3:G$1656=B1056)*NHL!AC$3:AC$1656)</f>
        <v>105</v>
      </c>
      <c r="H1056" s="22" t="e">
        <f t="shared" si="33"/>
        <v>#VALUE!</v>
      </c>
      <c r="K1056" s="8"/>
    </row>
    <row r="1057" spans="1:11" x14ac:dyDescent="0.2">
      <c r="A1057" s="8" t="s">
        <v>491</v>
      </c>
      <c r="B1057" s="10" t="s">
        <v>201</v>
      </c>
      <c r="C1057" s="21">
        <f>SUMPRODUCT((NHL!C$3:C$1656=A1057)*(NHL!G$3:G$1656=B1057)*NHL!I$3:I$1656)</f>
        <v>82</v>
      </c>
      <c r="D1057" s="21">
        <f>SUMPRODUCT((NHL!C$3:C$1656=A1057)*(NHL!G$3:G$1656=B1057)*NHL!N$3:N$1656)</f>
        <v>97</v>
      </c>
      <c r="E1057" s="22">
        <f t="shared" si="32"/>
        <v>0.59146341463414631</v>
      </c>
      <c r="F1057" s="21" t="e">
        <f>SUMPRODUCT((NHL!C$3:C$1656=A1057)*(NHL!G$3:G$1656=B1057)*NHL!X$3:X$1656)</f>
        <v>#VALUE!</v>
      </c>
      <c r="G1057" s="21">
        <f>SUMPRODUCT((NHL!C$3:C$1656=A1057)*(NHL!G$3:G$1656=B1057)*NHL!AC$3:AC$1656)</f>
        <v>111</v>
      </c>
      <c r="H1057" s="22" t="e">
        <f t="shared" si="33"/>
        <v>#VALUE!</v>
      </c>
      <c r="K1057" s="8"/>
    </row>
    <row r="1058" spans="1:11" x14ac:dyDescent="0.2">
      <c r="A1058" s="8" t="s">
        <v>491</v>
      </c>
      <c r="B1058" s="10" t="s">
        <v>87</v>
      </c>
      <c r="C1058" s="21">
        <f>SUMPRODUCT((NHL!C$3:C$1656=A1058)*(NHL!G$3:G$1656=B1058)*NHL!I$3:I$1656)</f>
        <v>82</v>
      </c>
      <c r="D1058" s="21">
        <f>SUMPRODUCT((NHL!C$3:C$1656=A1058)*(NHL!G$3:G$1656=B1058)*NHL!N$3:N$1656)</f>
        <v>109</v>
      </c>
      <c r="E1058" s="22">
        <f t="shared" si="32"/>
        <v>0.66463414634146345</v>
      </c>
      <c r="F1058" s="21" t="e">
        <f>SUMPRODUCT((NHL!C$3:C$1656=A1058)*(NHL!G$3:G$1656=B1058)*NHL!X$3:X$1656)</f>
        <v>#VALUE!</v>
      </c>
      <c r="G1058" s="21">
        <f>SUMPRODUCT((NHL!C$3:C$1656=A1058)*(NHL!G$3:G$1656=B1058)*NHL!AC$3:AC$1656)</f>
        <v>110</v>
      </c>
      <c r="H1058" s="22" t="e">
        <f t="shared" si="33"/>
        <v>#VALUE!</v>
      </c>
      <c r="K1058" s="8"/>
    </row>
    <row r="1059" spans="1:11" x14ac:dyDescent="0.2">
      <c r="A1059" s="8" t="s">
        <v>491</v>
      </c>
      <c r="B1059" s="10" t="s">
        <v>303</v>
      </c>
      <c r="C1059" s="21">
        <f>SUMPRODUCT((NHL!C$3:C$1656=A1059)*(NHL!G$3:G$1656=B1059)*NHL!I$3:I$1656)</f>
        <v>82</v>
      </c>
      <c r="D1059" s="21">
        <f>SUMPRODUCT((NHL!C$3:C$1656=A1059)*(NHL!G$3:G$1656=B1059)*NHL!N$3:N$1656)</f>
        <v>89</v>
      </c>
      <c r="E1059" s="22">
        <f t="shared" si="32"/>
        <v>0.54268292682926833</v>
      </c>
      <c r="F1059" s="21" t="e">
        <f>SUMPRODUCT((NHL!C$3:C$1656=A1059)*(NHL!G$3:G$1656=B1059)*NHL!X$3:X$1656)</f>
        <v>#VALUE!</v>
      </c>
      <c r="G1059" s="21">
        <f>SUMPRODUCT((NHL!C$3:C$1656=A1059)*(NHL!G$3:G$1656=B1059)*NHL!AC$3:AC$1656)</f>
        <v>92</v>
      </c>
      <c r="H1059" s="22" t="e">
        <f t="shared" si="33"/>
        <v>#VALUE!</v>
      </c>
      <c r="K1059" s="8"/>
    </row>
    <row r="1060" spans="1:11" x14ac:dyDescent="0.2">
      <c r="A1060" s="8" t="s">
        <v>491</v>
      </c>
      <c r="B1060" s="10" t="s">
        <v>413</v>
      </c>
      <c r="C1060" s="21">
        <f>SUMPRODUCT((NHL!C$3:C$1656=A1060)*(NHL!G$3:G$1656=B1060)*NHL!I$3:I$1656)</f>
        <v>82</v>
      </c>
      <c r="D1060" s="21">
        <f>SUMPRODUCT((NHL!C$3:C$1656=A1060)*(NHL!G$3:G$1656=B1060)*NHL!N$3:N$1656)</f>
        <v>75</v>
      </c>
      <c r="E1060" s="22">
        <f t="shared" si="32"/>
        <v>0.45731707317073172</v>
      </c>
      <c r="F1060" s="21" t="e">
        <f>SUMPRODUCT((NHL!C$3:C$1656=A1060)*(NHL!G$3:G$1656=B1060)*NHL!X$3:X$1656)</f>
        <v>#VALUE!</v>
      </c>
      <c r="G1060" s="21">
        <f>SUMPRODUCT((NHL!C$3:C$1656=A1060)*(NHL!G$3:G$1656=B1060)*NHL!AC$3:AC$1656)</f>
        <v>210</v>
      </c>
      <c r="H1060" s="22" t="e">
        <f t="shared" si="33"/>
        <v>#VALUE!</v>
      </c>
      <c r="K1060" s="8"/>
    </row>
    <row r="1061" spans="1:11" x14ac:dyDescent="0.2">
      <c r="A1061" s="8" t="s">
        <v>491</v>
      </c>
      <c r="B1061" s="10" t="s">
        <v>199</v>
      </c>
      <c r="C1061" s="21">
        <f>SUMPRODUCT((NHL!C$3:C$1656=A1061)*(NHL!G$3:G$1656=B1061)*NHL!I$3:I$1656)</f>
        <v>82</v>
      </c>
      <c r="D1061" s="21">
        <f>SUMPRODUCT((NHL!C$3:C$1656=A1061)*(NHL!G$3:G$1656=B1061)*NHL!N$3:N$1656)</f>
        <v>81</v>
      </c>
      <c r="E1061" s="22">
        <f t="shared" si="32"/>
        <v>0.49390243902439024</v>
      </c>
      <c r="F1061" s="21" t="e">
        <f>SUMPRODUCT((NHL!C$3:C$1656=A1061)*(NHL!G$3:G$1656=B1061)*NHL!X$3:X$1656)</f>
        <v>#VALUE!</v>
      </c>
      <c r="G1061" s="21">
        <f>SUMPRODUCT((NHL!C$3:C$1656=A1061)*(NHL!G$3:G$1656=B1061)*NHL!AC$3:AC$1656)</f>
        <v>78</v>
      </c>
      <c r="H1061" s="22" t="e">
        <f t="shared" si="33"/>
        <v>#VALUE!</v>
      </c>
      <c r="K1061" s="8"/>
    </row>
    <row r="1062" spans="1:11" x14ac:dyDescent="0.2">
      <c r="A1062" s="8" t="s">
        <v>491</v>
      </c>
      <c r="B1062" s="10" t="s">
        <v>417</v>
      </c>
      <c r="C1062" s="21">
        <f>SUMPRODUCT((NHL!C$3:C$1656=A1062)*(NHL!G$3:G$1656=B1062)*NHL!I$3:I$1656)</f>
        <v>82</v>
      </c>
      <c r="D1062" s="21">
        <f>SUMPRODUCT((NHL!C$3:C$1656=A1062)*(NHL!G$3:G$1656=B1062)*NHL!N$3:N$1656)</f>
        <v>76</v>
      </c>
      <c r="E1062" s="22">
        <f t="shared" si="32"/>
        <v>0.46341463414634149</v>
      </c>
      <c r="F1062" s="21" t="e">
        <f>SUMPRODUCT((NHL!C$3:C$1656=A1062)*(NHL!G$3:G$1656=B1062)*NHL!X$3:X$1656)</f>
        <v>#VALUE!</v>
      </c>
      <c r="G1062" s="21">
        <f>SUMPRODUCT((NHL!C$3:C$1656=A1062)*(NHL!G$3:G$1656=B1062)*NHL!AC$3:AC$1656)</f>
        <v>95</v>
      </c>
      <c r="H1062" s="22" t="e">
        <f t="shared" si="33"/>
        <v>#VALUE!</v>
      </c>
      <c r="K1062" s="8"/>
    </row>
    <row r="1063" spans="1:11" x14ac:dyDescent="0.2">
      <c r="A1063" s="8" t="s">
        <v>491</v>
      </c>
      <c r="B1063" s="10" t="s">
        <v>473</v>
      </c>
      <c r="C1063" s="21">
        <f>SUMPRODUCT((NHL!C$3:C$1656=A1063)*(NHL!G$3:G$1656=B1063)*NHL!I$3:I$1656)</f>
        <v>82</v>
      </c>
      <c r="D1063" s="21">
        <f>SUMPRODUCT((NHL!C$3:C$1656=A1063)*(NHL!G$3:G$1656=B1063)*NHL!N$3:N$1656)</f>
        <v>83</v>
      </c>
      <c r="E1063" s="22">
        <f t="shared" si="32"/>
        <v>0.50609756097560976</v>
      </c>
      <c r="F1063" s="21" t="e">
        <f>SUMPRODUCT((NHL!C$3:C$1656=A1063)*(NHL!G$3:G$1656=B1063)*NHL!X$3:X$1656)</f>
        <v>#VALUE!</v>
      </c>
      <c r="G1063" s="21">
        <f>SUMPRODUCT((NHL!C$3:C$1656=A1063)*(NHL!G$3:G$1656=B1063)*NHL!AC$3:AC$1656)</f>
        <v>95</v>
      </c>
      <c r="H1063" s="22" t="e">
        <f t="shared" si="33"/>
        <v>#VALUE!</v>
      </c>
      <c r="K1063" s="8"/>
    </row>
    <row r="1064" spans="1:11" x14ac:dyDescent="0.2">
      <c r="A1064" s="8" t="s">
        <v>491</v>
      </c>
      <c r="B1064" s="10" t="s">
        <v>29</v>
      </c>
      <c r="C1064" s="21">
        <f>SUMPRODUCT((NHL!C$3:C$1656=A1064)*(NHL!G$3:G$1656=B1064)*NHL!I$3:I$1656)</f>
        <v>82</v>
      </c>
      <c r="D1064" s="21">
        <f>SUMPRODUCT((NHL!C$3:C$1656=A1064)*(NHL!G$3:G$1656=B1064)*NHL!N$3:N$1656)</f>
        <v>93</v>
      </c>
      <c r="E1064" s="22">
        <f t="shared" si="32"/>
        <v>0.56707317073170727</v>
      </c>
      <c r="F1064" s="21" t="e">
        <f>SUMPRODUCT((NHL!C$3:C$1656=A1064)*(NHL!G$3:G$1656=B1064)*NHL!X$3:X$1656)</f>
        <v>#VALUE!</v>
      </c>
      <c r="G1064" s="21">
        <f>SUMPRODUCT((NHL!C$3:C$1656=A1064)*(NHL!G$3:G$1656=B1064)*NHL!AC$3:AC$1656)</f>
        <v>77</v>
      </c>
      <c r="H1064" s="22" t="e">
        <f t="shared" si="33"/>
        <v>#VALUE!</v>
      </c>
      <c r="K1064" s="8"/>
    </row>
    <row r="1065" spans="1:11" x14ac:dyDescent="0.2">
      <c r="A1065" s="8" t="s">
        <v>491</v>
      </c>
      <c r="B1065" s="10" t="s">
        <v>264</v>
      </c>
      <c r="C1065" s="21">
        <f>SUMPRODUCT((NHL!C$3:C$1656=A1065)*(NHL!G$3:G$1656=B1065)*NHL!I$3:I$1656)</f>
        <v>82</v>
      </c>
      <c r="D1065" s="21">
        <f>SUMPRODUCT((NHL!C$3:C$1656=A1065)*(NHL!G$3:G$1656=B1065)*NHL!N$3:N$1656)</f>
        <v>100</v>
      </c>
      <c r="E1065" s="22">
        <f t="shared" si="32"/>
        <v>0.6097560975609756</v>
      </c>
      <c r="F1065" s="21" t="e">
        <f>SUMPRODUCT((NHL!C$3:C$1656=A1065)*(NHL!G$3:G$1656=B1065)*NHL!X$3:X$1656)</f>
        <v>#VALUE!</v>
      </c>
      <c r="G1065" s="21">
        <f>SUMPRODUCT((NHL!C$3:C$1656=A1065)*(NHL!G$3:G$1656=B1065)*NHL!AC$3:AC$1656)</f>
        <v>108</v>
      </c>
      <c r="H1065" s="22" t="e">
        <f t="shared" si="33"/>
        <v>#VALUE!</v>
      </c>
      <c r="K1065" s="8"/>
    </row>
    <row r="1066" spans="1:11" x14ac:dyDescent="0.2">
      <c r="A1066" s="8" t="s">
        <v>491</v>
      </c>
      <c r="B1066" s="10" t="s">
        <v>456</v>
      </c>
      <c r="C1066" s="21">
        <f>SUMPRODUCT((NHL!C$3:C$1656=A1066)*(NHL!G$3:G$1656=B1066)*NHL!I$3:I$1656)</f>
        <v>82</v>
      </c>
      <c r="D1066" s="21">
        <f>SUMPRODUCT((NHL!C$3:C$1656=A1066)*(NHL!G$3:G$1656=B1066)*NHL!N$3:N$1656)</f>
        <v>91</v>
      </c>
      <c r="E1066" s="22">
        <f t="shared" si="32"/>
        <v>0.55487804878048785</v>
      </c>
      <c r="F1066" s="21" t="e">
        <f>SUMPRODUCT((NHL!C$3:C$1656=A1066)*(NHL!G$3:G$1656=B1066)*NHL!X$3:X$1656)</f>
        <v>#VALUE!</v>
      </c>
      <c r="G1066" s="21">
        <f>SUMPRODUCT((NHL!C$3:C$1656=A1066)*(NHL!G$3:G$1656=B1066)*NHL!AC$3:AC$1656)</f>
        <v>74</v>
      </c>
      <c r="H1066" s="22" t="e">
        <f t="shared" si="33"/>
        <v>#VALUE!</v>
      </c>
      <c r="K1066" s="8"/>
    </row>
    <row r="1067" spans="1:11" x14ac:dyDescent="0.2">
      <c r="A1067" s="8" t="s">
        <v>491</v>
      </c>
      <c r="B1067" s="10" t="s">
        <v>247</v>
      </c>
      <c r="C1067" s="21">
        <f>SUMPRODUCT((NHL!C$3:C$1656=A1067)*(NHL!G$3:G$1656=B1067)*NHL!I$3:I$1656)</f>
        <v>82</v>
      </c>
      <c r="D1067" s="21">
        <f>SUMPRODUCT((NHL!C$3:C$1656=A1067)*(NHL!G$3:G$1656=B1067)*NHL!N$3:N$1656)</f>
        <v>91</v>
      </c>
      <c r="E1067" s="22">
        <f t="shared" si="32"/>
        <v>0.55487804878048785</v>
      </c>
      <c r="F1067" s="21" t="e">
        <f>SUMPRODUCT((NHL!C$3:C$1656=A1067)*(NHL!G$3:G$1656=B1067)*NHL!X$3:X$1656)</f>
        <v>#VALUE!</v>
      </c>
      <c r="G1067" s="21">
        <f>SUMPRODUCT((NHL!C$3:C$1656=A1067)*(NHL!G$3:G$1656=B1067)*NHL!AC$3:AC$1656)</f>
        <v>83</v>
      </c>
      <c r="H1067" s="22" t="e">
        <f t="shared" si="33"/>
        <v>#VALUE!</v>
      </c>
      <c r="K1067" s="8"/>
    </row>
    <row r="1068" spans="1:11" x14ac:dyDescent="0.2">
      <c r="A1068" s="8" t="s">
        <v>491</v>
      </c>
      <c r="B1068" s="10" t="s">
        <v>92</v>
      </c>
      <c r="C1068" s="21">
        <f>SUMPRODUCT((NHL!C$3:C$1656=A1068)*(NHL!G$3:G$1656=B1068)*NHL!I$3:I$1656)</f>
        <v>82</v>
      </c>
      <c r="D1068" s="21">
        <f>SUMPRODUCT((NHL!C$3:C$1656=A1068)*(NHL!G$3:G$1656=B1068)*NHL!N$3:N$1656)</f>
        <v>69</v>
      </c>
      <c r="E1068" s="22">
        <f t="shared" si="32"/>
        <v>0.42073170731707316</v>
      </c>
      <c r="F1068" s="21" t="e">
        <f>SUMPRODUCT((NHL!C$3:C$1656=A1068)*(NHL!G$3:G$1656=B1068)*NHL!X$3:X$1656)</f>
        <v>#VALUE!</v>
      </c>
      <c r="G1068" s="21">
        <f>SUMPRODUCT((NHL!C$3:C$1656=A1068)*(NHL!G$3:G$1656=B1068)*NHL!AC$3:AC$1656)</f>
        <v>156</v>
      </c>
      <c r="H1068" s="22" t="e">
        <f t="shared" si="33"/>
        <v>#VALUE!</v>
      </c>
      <c r="K1068" s="8"/>
    </row>
    <row r="1069" spans="1:11" x14ac:dyDescent="0.2">
      <c r="A1069" s="8" t="s">
        <v>491</v>
      </c>
      <c r="B1069" s="10" t="s">
        <v>409</v>
      </c>
      <c r="C1069" s="21">
        <f>SUMPRODUCT((NHL!C$3:C$1656=A1069)*(NHL!G$3:G$1656=B1069)*NHL!I$3:I$1656)</f>
        <v>82</v>
      </c>
      <c r="D1069" s="21">
        <f>SUMPRODUCT((NHL!C$3:C$1656=A1069)*(NHL!G$3:G$1656=B1069)*NHL!N$3:N$1656)</f>
        <v>102</v>
      </c>
      <c r="E1069" s="22">
        <f t="shared" si="32"/>
        <v>0.62195121951219512</v>
      </c>
      <c r="F1069" s="21" t="e">
        <f>SUMPRODUCT((NHL!C$3:C$1656=A1069)*(NHL!G$3:G$1656=B1069)*NHL!X$3:X$1656)</f>
        <v>#VALUE!</v>
      </c>
      <c r="G1069" s="21">
        <f>SUMPRODUCT((NHL!C$3:C$1656=A1069)*(NHL!G$3:G$1656=B1069)*NHL!AC$3:AC$1656)</f>
        <v>113</v>
      </c>
      <c r="H1069" s="22" t="e">
        <f t="shared" si="33"/>
        <v>#VALUE!</v>
      </c>
      <c r="K1069" s="8"/>
    </row>
    <row r="1070" spans="1:11" x14ac:dyDescent="0.2">
      <c r="A1070" s="8" t="s">
        <v>491</v>
      </c>
      <c r="B1070" s="10" t="s">
        <v>207</v>
      </c>
      <c r="C1070" s="21">
        <f>SUMPRODUCT((NHL!C$3:C$1656=A1070)*(NHL!G$3:G$1656=B1070)*NHL!I$3:I$1656)</f>
        <v>82</v>
      </c>
      <c r="D1070" s="21">
        <f>SUMPRODUCT((NHL!C$3:C$1656=A1070)*(NHL!G$3:G$1656=B1070)*NHL!N$3:N$1656)</f>
        <v>101</v>
      </c>
      <c r="E1070" s="22">
        <f t="shared" si="32"/>
        <v>0.61585365853658536</v>
      </c>
      <c r="F1070" s="21" t="e">
        <f>SUMPRODUCT((NHL!C$3:C$1656=A1070)*(NHL!G$3:G$1656=B1070)*NHL!X$3:X$1656)</f>
        <v>#VALUE!</v>
      </c>
      <c r="G1070" s="21">
        <f>SUMPRODUCT((NHL!C$3:C$1656=A1070)*(NHL!G$3:G$1656=B1070)*NHL!AC$3:AC$1656)</f>
        <v>107</v>
      </c>
      <c r="H1070" s="22" t="e">
        <f t="shared" si="33"/>
        <v>#VALUE!</v>
      </c>
      <c r="K1070" s="8"/>
    </row>
    <row r="1071" spans="1:11" x14ac:dyDescent="0.2">
      <c r="A1071" s="8" t="s">
        <v>491</v>
      </c>
      <c r="B1071" s="10" t="s">
        <v>313</v>
      </c>
      <c r="C1071" s="21">
        <f>SUMPRODUCT((NHL!C$3:C$1656=A1071)*(NHL!G$3:G$1656=B1071)*NHL!I$3:I$1656)</f>
        <v>82</v>
      </c>
      <c r="D1071" s="21">
        <f>SUMPRODUCT((NHL!C$3:C$1656=A1071)*(NHL!G$3:G$1656=B1071)*NHL!N$3:N$1656)</f>
        <v>68</v>
      </c>
      <c r="E1071" s="22">
        <f t="shared" si="32"/>
        <v>0.41463414634146339</v>
      </c>
      <c r="F1071" s="21" t="e">
        <f>SUMPRODUCT((NHL!C$3:C$1656=A1071)*(NHL!G$3:G$1656=B1071)*NHL!X$3:X$1656)</f>
        <v>#VALUE!</v>
      </c>
      <c r="G1071" s="21">
        <f>SUMPRODUCT((NHL!C$3:C$1656=A1071)*(NHL!G$3:G$1656=B1071)*NHL!AC$3:AC$1656)</f>
        <v>156</v>
      </c>
      <c r="H1071" s="22" t="e">
        <f t="shared" si="33"/>
        <v>#VALUE!</v>
      </c>
      <c r="K1071" s="8"/>
    </row>
    <row r="1072" spans="1:11" x14ac:dyDescent="0.2">
      <c r="A1072" s="8" t="s">
        <v>491</v>
      </c>
      <c r="B1072" s="10" t="s">
        <v>208</v>
      </c>
      <c r="C1072" s="21">
        <f>SUMPRODUCT((NHL!C$3:C$1656=A1072)*(NHL!G$3:G$1656=B1072)*NHL!I$3:I$1656)</f>
        <v>82</v>
      </c>
      <c r="D1072" s="21">
        <f>SUMPRODUCT((NHL!C$3:C$1656=A1072)*(NHL!G$3:G$1656=B1072)*NHL!N$3:N$1656)</f>
        <v>58</v>
      </c>
      <c r="E1072" s="22">
        <f t="shared" si="32"/>
        <v>0.35365853658536583</v>
      </c>
      <c r="F1072" s="21" t="e">
        <f>SUMPRODUCT((NHL!C$3:C$1656=A1072)*(NHL!G$3:G$1656=B1072)*NHL!X$3:X$1656)</f>
        <v>#VALUE!</v>
      </c>
      <c r="G1072" s="21">
        <f>SUMPRODUCT((NHL!C$3:C$1656=A1072)*(NHL!G$3:G$1656=B1072)*NHL!AC$3:AC$1656)</f>
        <v>65</v>
      </c>
      <c r="H1072" s="22" t="e">
        <f t="shared" si="33"/>
        <v>#VALUE!</v>
      </c>
      <c r="K1072" s="8"/>
    </row>
    <row r="1073" spans="1:11" x14ac:dyDescent="0.2">
      <c r="A1073" s="8" t="s">
        <v>491</v>
      </c>
      <c r="B1073" s="10" t="s">
        <v>402</v>
      </c>
      <c r="C1073" s="21">
        <f>SUMPRODUCT((NHL!C$3:C$1656=A1073)*(NHL!G$3:G$1656=B1073)*NHL!I$3:I$1656)</f>
        <v>82</v>
      </c>
      <c r="D1073" s="21">
        <f>SUMPRODUCT((NHL!C$3:C$1656=A1073)*(NHL!G$3:G$1656=B1073)*NHL!N$3:N$1656)</f>
        <v>104</v>
      </c>
      <c r="E1073" s="22">
        <f t="shared" si="32"/>
        <v>0.63414634146341464</v>
      </c>
      <c r="F1073" s="21" t="e">
        <f>SUMPRODUCT((NHL!C$3:C$1656=A1073)*(NHL!G$3:G$1656=B1073)*NHL!X$3:X$1656)</f>
        <v>#VALUE!</v>
      </c>
      <c r="G1073" s="21">
        <f>SUMPRODUCT((NHL!C$3:C$1656=A1073)*(NHL!G$3:G$1656=B1073)*NHL!AC$3:AC$1656)</f>
        <v>73</v>
      </c>
      <c r="H1073" s="22" t="e">
        <f t="shared" si="33"/>
        <v>#VALUE!</v>
      </c>
      <c r="K1073" s="8"/>
    </row>
    <row r="1074" spans="1:11" x14ac:dyDescent="0.2">
      <c r="A1074" s="8" t="s">
        <v>491</v>
      </c>
      <c r="B1074" s="10" t="s">
        <v>209</v>
      </c>
      <c r="C1074" s="21">
        <f>SUMPRODUCT((NHL!C$3:C$1656=A1074)*(NHL!G$3:G$1656=B1074)*NHL!I$3:I$1656)</f>
        <v>82</v>
      </c>
      <c r="D1074" s="21">
        <f>SUMPRODUCT((NHL!C$3:C$1656=A1074)*(NHL!G$3:G$1656=B1074)*NHL!N$3:N$1656)</f>
        <v>91</v>
      </c>
      <c r="E1074" s="22">
        <f t="shared" si="32"/>
        <v>0.55487804878048785</v>
      </c>
      <c r="F1074" s="21" t="e">
        <f>SUMPRODUCT((NHL!C$3:C$1656=A1074)*(NHL!G$3:G$1656=B1074)*NHL!X$3:X$1656)</f>
        <v>#VALUE!</v>
      </c>
      <c r="G1074" s="21">
        <f>SUMPRODUCT((NHL!C$3:C$1656=A1074)*(NHL!G$3:G$1656=B1074)*NHL!AC$3:AC$1656)</f>
        <v>198</v>
      </c>
      <c r="H1074" s="22" t="e">
        <f t="shared" si="33"/>
        <v>#VALUE!</v>
      </c>
      <c r="K1074" s="8"/>
    </row>
    <row r="1075" spans="1:11" x14ac:dyDescent="0.2">
      <c r="A1075" s="8" t="s">
        <v>491</v>
      </c>
      <c r="B1075" s="10" t="s">
        <v>411</v>
      </c>
      <c r="C1075" s="21">
        <f>SUMPRODUCT((NHL!C$3:C$1656=A1075)*(NHL!G$3:G$1656=B1075)*NHL!I$3:I$1656)</f>
        <v>82</v>
      </c>
      <c r="D1075" s="21">
        <f>SUMPRODUCT((NHL!C$3:C$1656=A1075)*(NHL!G$3:G$1656=B1075)*NHL!N$3:N$1656)</f>
        <v>106</v>
      </c>
      <c r="E1075" s="22">
        <f t="shared" si="32"/>
        <v>0.64634146341463417</v>
      </c>
      <c r="F1075" s="21" t="e">
        <f>SUMPRODUCT((NHL!C$3:C$1656=A1075)*(NHL!G$3:G$1656=B1075)*NHL!X$3:X$1656)</f>
        <v>#VALUE!</v>
      </c>
      <c r="G1075" s="21">
        <f>SUMPRODUCT((NHL!C$3:C$1656=A1075)*(NHL!G$3:G$1656=B1075)*NHL!AC$3:AC$1656)</f>
        <v>93</v>
      </c>
      <c r="H1075" s="22" t="e">
        <f t="shared" si="33"/>
        <v>#VALUE!</v>
      </c>
      <c r="K1075" s="8"/>
    </row>
    <row r="1076" spans="1:11" x14ac:dyDescent="0.2">
      <c r="A1076" s="8" t="s">
        <v>491</v>
      </c>
      <c r="B1076" s="10" t="s">
        <v>41</v>
      </c>
      <c r="C1076" s="21">
        <f>SUMPRODUCT((NHL!C$3:C$1656=A1076)*(NHL!G$3:G$1656=B1076)*NHL!I$3:I$1656)</f>
        <v>82</v>
      </c>
      <c r="D1076" s="21">
        <f>SUMPRODUCT((NHL!C$3:C$1656=A1076)*(NHL!G$3:G$1656=B1076)*NHL!N$3:N$1656)</f>
        <v>103</v>
      </c>
      <c r="E1076" s="22">
        <f t="shared" si="32"/>
        <v>0.62804878048780488</v>
      </c>
      <c r="F1076" s="21" t="e">
        <f>SUMPRODUCT((NHL!C$3:C$1656=A1076)*(NHL!G$3:G$1656=B1076)*NHL!X$3:X$1656)</f>
        <v>#VALUE!</v>
      </c>
      <c r="G1076" s="21">
        <f>SUMPRODUCT((NHL!C$3:C$1656=A1076)*(NHL!G$3:G$1656=B1076)*NHL!AC$3:AC$1656)</f>
        <v>98</v>
      </c>
      <c r="H1076" s="22" t="e">
        <f t="shared" si="33"/>
        <v>#VALUE!</v>
      </c>
      <c r="K1076" s="8"/>
    </row>
    <row r="1077" spans="1:11" x14ac:dyDescent="0.2">
      <c r="A1077" s="8" t="s">
        <v>491</v>
      </c>
      <c r="B1077" s="10" t="s">
        <v>233</v>
      </c>
      <c r="C1077" s="21">
        <f>SUMPRODUCT((NHL!C$3:C$1656=A1077)*(NHL!G$3:G$1656=B1077)*NHL!I$3:I$1656)</f>
        <v>82</v>
      </c>
      <c r="D1077" s="21">
        <f>SUMPRODUCT((NHL!C$3:C$1656=A1077)*(NHL!G$3:G$1656=B1077)*NHL!N$3:N$1656)</f>
        <v>101</v>
      </c>
      <c r="E1077" s="22">
        <f t="shared" si="32"/>
        <v>0.61585365853658536</v>
      </c>
      <c r="F1077" s="21" t="e">
        <f>SUMPRODUCT((NHL!C$3:C$1656=A1077)*(NHL!G$3:G$1656=B1077)*NHL!X$3:X$1656)</f>
        <v>#VALUE!</v>
      </c>
      <c r="G1077" s="21">
        <f>SUMPRODUCT((NHL!C$3:C$1656=A1077)*(NHL!G$3:G$1656=B1077)*NHL!AC$3:AC$1656)</f>
        <v>104</v>
      </c>
      <c r="H1077" s="22" t="e">
        <f t="shared" si="33"/>
        <v>#VALUE!</v>
      </c>
      <c r="K1077" s="8"/>
    </row>
    <row r="1078" spans="1:11" x14ac:dyDescent="0.2">
      <c r="A1078" s="8" t="s">
        <v>491</v>
      </c>
      <c r="B1078" s="10" t="s">
        <v>267</v>
      </c>
      <c r="C1078" s="21">
        <f>SUMPRODUCT((NHL!C$3:C$1656=A1078)*(NHL!G$3:G$1656=B1078)*NHL!I$3:I$1656)</f>
        <v>82</v>
      </c>
      <c r="D1078" s="21">
        <f>SUMPRODUCT((NHL!C$3:C$1656=A1078)*(NHL!G$3:G$1656=B1078)*NHL!N$3:N$1656)</f>
        <v>60</v>
      </c>
      <c r="E1078" s="22">
        <f t="shared" si="32"/>
        <v>0.36585365853658536</v>
      </c>
      <c r="F1078" s="21" t="e">
        <f>SUMPRODUCT((NHL!C$3:C$1656=A1078)*(NHL!G$3:G$1656=B1078)*NHL!X$3:X$1656)</f>
        <v>#VALUE!</v>
      </c>
      <c r="G1078" s="21">
        <f>SUMPRODUCT((NHL!C$3:C$1656=A1078)*(NHL!G$3:G$1656=B1078)*NHL!AC$3:AC$1656)</f>
        <v>184</v>
      </c>
      <c r="H1078" s="22" t="e">
        <f t="shared" si="33"/>
        <v>#VALUE!</v>
      </c>
      <c r="K1078" s="8"/>
    </row>
    <row r="1079" spans="1:11" x14ac:dyDescent="0.2">
      <c r="A1079" s="8" t="s">
        <v>499</v>
      </c>
      <c r="B1079" s="10" t="s">
        <v>461</v>
      </c>
      <c r="C1079" s="21">
        <f>SUMPRODUCT((NHL!C$3:C$1656=A1079)*(NHL!G$3:G$1656=B1079)*NHL!I$3:I$1656)</f>
        <v>82</v>
      </c>
      <c r="D1079" s="21">
        <f>SUMPRODUCT((NHL!C$3:C$1656=A1079)*(NHL!G$3:G$1656=B1079)*NHL!N$3:N$1656)</f>
        <v>90</v>
      </c>
      <c r="E1079" s="22">
        <f t="shared" si="32"/>
        <v>0.54878048780487809</v>
      </c>
      <c r="F1079" s="21" t="e">
        <f>SUMPRODUCT((NHL!C$3:C$1656=A1079)*(NHL!G$3:G$1656=B1079)*NHL!X$3:X$1656)</f>
        <v>#VALUE!</v>
      </c>
      <c r="G1079" s="21">
        <f>SUMPRODUCT((NHL!C$3:C$1656=A1079)*(NHL!G$3:G$1656=B1079)*NHL!AC$3:AC$1656)</f>
        <v>78</v>
      </c>
      <c r="H1079" s="22" t="e">
        <f t="shared" si="33"/>
        <v>#VALUE!</v>
      </c>
      <c r="K1079" s="8"/>
    </row>
    <row r="1080" spans="1:11" x14ac:dyDescent="0.2">
      <c r="A1080" s="8" t="s">
        <v>499</v>
      </c>
      <c r="B1080" s="10" t="s">
        <v>68</v>
      </c>
      <c r="C1080" s="21">
        <f>SUMPRODUCT((NHL!C$3:C$1656=A1080)*(NHL!G$3:G$1656=B1080)*NHL!I$3:I$1656)</f>
        <v>82</v>
      </c>
      <c r="D1080" s="21">
        <f>SUMPRODUCT((NHL!C$3:C$1656=A1080)*(NHL!G$3:G$1656=B1080)*NHL!N$3:N$1656)</f>
        <v>74</v>
      </c>
      <c r="E1080" s="22">
        <f t="shared" si="32"/>
        <v>0.45121951219512196</v>
      </c>
      <c r="F1080" s="21" t="e">
        <f>SUMPRODUCT((NHL!C$3:C$1656=A1080)*(NHL!G$3:G$1656=B1080)*NHL!X$3:X$1656)</f>
        <v>#VALUE!</v>
      </c>
      <c r="G1080" s="21">
        <f>SUMPRODUCT((NHL!C$3:C$1656=A1080)*(NHL!G$3:G$1656=B1080)*NHL!AC$3:AC$1656)</f>
        <v>104</v>
      </c>
      <c r="H1080" s="22" t="e">
        <f t="shared" si="33"/>
        <v>#VALUE!</v>
      </c>
      <c r="K1080" s="8"/>
    </row>
    <row r="1081" spans="1:11" x14ac:dyDescent="0.2">
      <c r="A1081" s="8" t="s">
        <v>499</v>
      </c>
      <c r="B1081" s="10" t="s">
        <v>225</v>
      </c>
      <c r="C1081" s="21">
        <f>SUMPRODUCT((NHL!C$3:C$1656=A1081)*(NHL!G$3:G$1656=B1081)*NHL!I$3:I$1656)</f>
        <v>82</v>
      </c>
      <c r="D1081" s="21">
        <f>SUMPRODUCT((NHL!C$3:C$1656=A1081)*(NHL!G$3:G$1656=B1081)*NHL!N$3:N$1656)</f>
        <v>110</v>
      </c>
      <c r="E1081" s="22">
        <f t="shared" si="32"/>
        <v>0.67073170731707321</v>
      </c>
      <c r="F1081" s="21" t="e">
        <f>SUMPRODUCT((NHL!C$3:C$1656=A1081)*(NHL!G$3:G$1656=B1081)*NHL!X$3:X$1656)</f>
        <v>#VALUE!</v>
      </c>
      <c r="G1081" s="21">
        <f>SUMPRODUCT((NHL!C$3:C$1656=A1081)*(NHL!G$3:G$1656=B1081)*NHL!AC$3:AC$1656)</f>
        <v>85</v>
      </c>
      <c r="H1081" s="22" t="e">
        <f t="shared" si="33"/>
        <v>#VALUE!</v>
      </c>
      <c r="K1081" s="8"/>
    </row>
    <row r="1082" spans="1:11" x14ac:dyDescent="0.2">
      <c r="A1082" s="8" t="s">
        <v>499</v>
      </c>
      <c r="B1082" s="10" t="s">
        <v>305</v>
      </c>
      <c r="C1082" s="21">
        <f>SUMPRODUCT((NHL!C$3:C$1656=A1082)*(NHL!G$3:G$1656=B1082)*NHL!I$3:I$1656)</f>
        <v>82</v>
      </c>
      <c r="D1082" s="21">
        <f>SUMPRODUCT((NHL!C$3:C$1656=A1082)*(NHL!G$3:G$1656=B1082)*NHL!N$3:N$1656)</f>
        <v>112</v>
      </c>
      <c r="E1082" s="22">
        <f t="shared" si="32"/>
        <v>0.68292682926829273</v>
      </c>
      <c r="F1082" s="21" t="e">
        <f>SUMPRODUCT((NHL!C$3:C$1656=A1082)*(NHL!G$3:G$1656=B1082)*NHL!X$3:X$1656)</f>
        <v>#VALUE!</v>
      </c>
      <c r="G1082" s="21">
        <f>SUMPRODUCT((NHL!C$3:C$1656=A1082)*(NHL!G$3:G$1656=B1082)*NHL!AC$3:AC$1656)</f>
        <v>76</v>
      </c>
      <c r="H1082" s="22" t="e">
        <f t="shared" si="33"/>
        <v>#VALUE!</v>
      </c>
      <c r="K1082" s="8"/>
    </row>
    <row r="1083" spans="1:11" x14ac:dyDescent="0.2">
      <c r="A1083" s="8" t="s">
        <v>499</v>
      </c>
      <c r="B1083" s="10" t="s">
        <v>468</v>
      </c>
      <c r="C1083" s="21">
        <f>SUMPRODUCT((NHL!C$3:C$1656=A1083)*(NHL!G$3:G$1656=B1083)*NHL!I$3:I$1656)</f>
        <v>82</v>
      </c>
      <c r="D1083" s="21">
        <f>SUMPRODUCT((NHL!C$3:C$1656=A1083)*(NHL!G$3:G$1656=B1083)*NHL!N$3:N$1656)</f>
        <v>74</v>
      </c>
      <c r="E1083" s="22">
        <f t="shared" si="32"/>
        <v>0.45121951219512196</v>
      </c>
      <c r="F1083" s="21" t="e">
        <f>SUMPRODUCT((NHL!C$3:C$1656=A1083)*(NHL!G$3:G$1656=B1083)*NHL!X$3:X$1656)</f>
        <v>#VALUE!</v>
      </c>
      <c r="G1083" s="21">
        <f>SUMPRODUCT((NHL!C$3:C$1656=A1083)*(NHL!G$3:G$1656=B1083)*NHL!AC$3:AC$1656)</f>
        <v>62</v>
      </c>
      <c r="H1083" s="22" t="e">
        <f t="shared" si="33"/>
        <v>#VALUE!</v>
      </c>
      <c r="K1083" s="8"/>
    </row>
    <row r="1084" spans="1:11" x14ac:dyDescent="0.2">
      <c r="A1084" s="8" t="s">
        <v>499</v>
      </c>
      <c r="B1084" s="10" t="s">
        <v>240</v>
      </c>
      <c r="C1084" s="21">
        <f>SUMPRODUCT((NHL!C$3:C$1656=A1084)*(NHL!G$3:G$1656=B1084)*NHL!I$3:I$1656)</f>
        <v>82</v>
      </c>
      <c r="D1084" s="21">
        <f>SUMPRODUCT((NHL!C$3:C$1656=A1084)*(NHL!G$3:G$1656=B1084)*NHL!N$3:N$1656)</f>
        <v>103</v>
      </c>
      <c r="E1084" s="22">
        <f t="shared" si="32"/>
        <v>0.62804878048780488</v>
      </c>
      <c r="F1084" s="21" t="e">
        <f>SUMPRODUCT((NHL!C$3:C$1656=A1084)*(NHL!G$3:G$1656=B1084)*NHL!X$3:X$1656)</f>
        <v>#VALUE!</v>
      </c>
      <c r="G1084" s="21">
        <f>SUMPRODUCT((NHL!C$3:C$1656=A1084)*(NHL!G$3:G$1656=B1084)*NHL!AC$3:AC$1656)</f>
        <v>94</v>
      </c>
      <c r="H1084" s="22" t="e">
        <f t="shared" si="33"/>
        <v>#VALUE!</v>
      </c>
      <c r="K1084" s="8"/>
    </row>
    <row r="1085" spans="1:11" x14ac:dyDescent="0.2">
      <c r="A1085" s="8" t="s">
        <v>499</v>
      </c>
      <c r="B1085" s="10" t="s">
        <v>84</v>
      </c>
      <c r="C1085" s="21">
        <f>SUMPRODUCT((NHL!C$3:C$1656=A1085)*(NHL!G$3:G$1656=B1085)*NHL!I$3:I$1656)</f>
        <v>82</v>
      </c>
      <c r="D1085" s="21">
        <f>SUMPRODUCT((NHL!C$3:C$1656=A1085)*(NHL!G$3:G$1656=B1085)*NHL!N$3:N$1656)</f>
        <v>65</v>
      </c>
      <c r="E1085" s="22">
        <f t="shared" si="32"/>
        <v>0.39634146341463417</v>
      </c>
      <c r="F1085" s="21" t="e">
        <f>SUMPRODUCT((NHL!C$3:C$1656=A1085)*(NHL!G$3:G$1656=B1085)*NHL!X$3:X$1656)</f>
        <v>#VALUE!</v>
      </c>
      <c r="G1085" s="21">
        <f>SUMPRODUCT((NHL!C$3:C$1656=A1085)*(NHL!G$3:G$1656=B1085)*NHL!AC$3:AC$1656)</f>
        <v>59</v>
      </c>
      <c r="H1085" s="22" t="e">
        <f t="shared" si="33"/>
        <v>#VALUE!</v>
      </c>
      <c r="K1085" s="8"/>
    </row>
    <row r="1086" spans="1:11" x14ac:dyDescent="0.2">
      <c r="A1086" s="8" t="s">
        <v>499</v>
      </c>
      <c r="B1086" s="10" t="s">
        <v>308</v>
      </c>
      <c r="C1086" s="21">
        <f>SUMPRODUCT((NHL!C$3:C$1656=A1086)*(NHL!G$3:G$1656=B1086)*NHL!I$3:I$1656)</f>
        <v>82</v>
      </c>
      <c r="D1086" s="21">
        <f>SUMPRODUCT((NHL!C$3:C$1656=A1086)*(NHL!G$3:G$1656=B1086)*NHL!N$3:N$1656)</f>
        <v>95</v>
      </c>
      <c r="E1086" s="22">
        <f t="shared" si="32"/>
        <v>0.57926829268292679</v>
      </c>
      <c r="F1086" s="21" t="e">
        <f>SUMPRODUCT((NHL!C$3:C$1656=A1086)*(NHL!G$3:G$1656=B1086)*NHL!X$3:X$1656)</f>
        <v>#VALUE!</v>
      </c>
      <c r="G1086" s="21">
        <f>SUMPRODUCT((NHL!C$3:C$1656=A1086)*(NHL!G$3:G$1656=B1086)*NHL!AC$3:AC$1656)</f>
        <v>100</v>
      </c>
      <c r="H1086" s="22" t="e">
        <f t="shared" si="33"/>
        <v>#VALUE!</v>
      </c>
      <c r="K1086" s="8"/>
    </row>
    <row r="1087" spans="1:11" x14ac:dyDescent="0.2">
      <c r="A1087" s="8" t="s">
        <v>499</v>
      </c>
      <c r="B1087" s="10" t="s">
        <v>201</v>
      </c>
      <c r="C1087" s="21">
        <f>SUMPRODUCT((NHL!C$3:C$1656=A1087)*(NHL!G$3:G$1656=B1087)*NHL!I$3:I$1656)</f>
        <v>82</v>
      </c>
      <c r="D1087" s="21">
        <f>SUMPRODUCT((NHL!C$3:C$1656=A1087)*(NHL!G$3:G$1656=B1087)*NHL!N$3:N$1656)</f>
        <v>112</v>
      </c>
      <c r="E1087" s="22">
        <f t="shared" si="32"/>
        <v>0.68292682926829273</v>
      </c>
      <c r="F1087" s="21" t="e">
        <f>SUMPRODUCT((NHL!C$3:C$1656=A1087)*(NHL!G$3:G$1656=B1087)*NHL!X$3:X$1656)</f>
        <v>#VALUE!</v>
      </c>
      <c r="G1087" s="21">
        <f>SUMPRODUCT((NHL!C$3:C$1656=A1087)*(NHL!G$3:G$1656=B1087)*NHL!AC$3:AC$1656)</f>
        <v>97</v>
      </c>
      <c r="H1087" s="22" t="e">
        <f t="shared" si="33"/>
        <v>#VALUE!</v>
      </c>
      <c r="K1087" s="8"/>
    </row>
    <row r="1088" spans="1:11" x14ac:dyDescent="0.2">
      <c r="A1088" s="8" t="s">
        <v>499</v>
      </c>
      <c r="B1088" s="10" t="s">
        <v>87</v>
      </c>
      <c r="C1088" s="21">
        <f>SUMPRODUCT((NHL!C$3:C$1656=A1088)*(NHL!G$3:G$1656=B1088)*NHL!I$3:I$1656)</f>
        <v>82</v>
      </c>
      <c r="D1088" s="21">
        <f>SUMPRODUCT((NHL!C$3:C$1656=A1088)*(NHL!G$3:G$1656=B1088)*NHL!N$3:N$1656)</f>
        <v>124</v>
      </c>
      <c r="E1088" s="22">
        <f t="shared" si="32"/>
        <v>0.75609756097560976</v>
      </c>
      <c r="F1088" s="21" t="e">
        <f>SUMPRODUCT((NHL!C$3:C$1656=A1088)*(NHL!G$3:G$1656=B1088)*NHL!X$3:X$1656)</f>
        <v>#VALUE!</v>
      </c>
      <c r="G1088" s="21">
        <f>SUMPRODUCT((NHL!C$3:C$1656=A1088)*(NHL!G$3:G$1656=B1088)*NHL!AC$3:AC$1656)</f>
        <v>109</v>
      </c>
      <c r="H1088" s="22" t="e">
        <f t="shared" si="33"/>
        <v>#VALUE!</v>
      </c>
      <c r="K1088" s="8"/>
    </row>
    <row r="1089" spans="1:11" x14ac:dyDescent="0.2">
      <c r="A1089" s="8" t="s">
        <v>499</v>
      </c>
      <c r="B1089" s="10" t="s">
        <v>303</v>
      </c>
      <c r="C1089" s="21">
        <f>SUMPRODUCT((NHL!C$3:C$1656=A1089)*(NHL!G$3:G$1656=B1089)*NHL!I$3:I$1656)</f>
        <v>82</v>
      </c>
      <c r="D1089" s="21">
        <f>SUMPRODUCT((NHL!C$3:C$1656=A1089)*(NHL!G$3:G$1656=B1089)*NHL!N$3:N$1656)</f>
        <v>95</v>
      </c>
      <c r="E1089" s="22">
        <f t="shared" si="32"/>
        <v>0.57926829268292679</v>
      </c>
      <c r="F1089" s="21" t="e">
        <f>SUMPRODUCT((NHL!C$3:C$1656=A1089)*(NHL!G$3:G$1656=B1089)*NHL!X$3:X$1656)</f>
        <v>#VALUE!</v>
      </c>
      <c r="G1089" s="21">
        <f>SUMPRODUCT((NHL!C$3:C$1656=A1089)*(NHL!G$3:G$1656=B1089)*NHL!AC$3:AC$1656)</f>
        <v>89</v>
      </c>
      <c r="H1089" s="22" t="e">
        <f t="shared" si="33"/>
        <v>#VALUE!</v>
      </c>
      <c r="K1089" s="8"/>
    </row>
    <row r="1090" spans="1:11" x14ac:dyDescent="0.2">
      <c r="A1090" s="8" t="s">
        <v>499</v>
      </c>
      <c r="B1090" s="10" t="s">
        <v>413</v>
      </c>
      <c r="C1090" s="21">
        <f>SUMPRODUCT((NHL!C$3:C$1656=A1090)*(NHL!G$3:G$1656=B1090)*NHL!I$3:I$1656)</f>
        <v>82</v>
      </c>
      <c r="D1090" s="21">
        <f>SUMPRODUCT((NHL!C$3:C$1656=A1090)*(NHL!G$3:G$1656=B1090)*NHL!N$3:N$1656)</f>
        <v>85</v>
      </c>
      <c r="E1090" s="22">
        <f t="shared" ref="E1090:E1153" si="34">D1090/C1090/2</f>
        <v>0.51829268292682928</v>
      </c>
      <c r="F1090" s="21" t="e">
        <f>SUMPRODUCT((NHL!C$3:C$1656=A1090)*(NHL!G$3:G$1656=B1090)*NHL!X$3:X$1656)</f>
        <v>#VALUE!</v>
      </c>
      <c r="G1090" s="21">
        <f>SUMPRODUCT((NHL!C$3:C$1656=A1090)*(NHL!G$3:G$1656=B1090)*NHL!AC$3:AC$1656)</f>
        <v>75</v>
      </c>
      <c r="H1090" s="22" t="e">
        <f t="shared" ref="H1090:H1153" si="35">G1090/F1090/2</f>
        <v>#VALUE!</v>
      </c>
      <c r="K1090" s="8"/>
    </row>
    <row r="1091" spans="1:11" x14ac:dyDescent="0.2">
      <c r="A1091" s="8" t="s">
        <v>499</v>
      </c>
      <c r="B1091" s="10" t="s">
        <v>199</v>
      </c>
      <c r="C1091" s="21">
        <f>SUMPRODUCT((NHL!C$3:C$1656=A1091)*(NHL!G$3:G$1656=B1091)*NHL!I$3:I$1656)</f>
        <v>82</v>
      </c>
      <c r="D1091" s="21">
        <f>SUMPRODUCT((NHL!C$3:C$1656=A1091)*(NHL!G$3:G$1656=B1091)*NHL!N$3:N$1656)</f>
        <v>89</v>
      </c>
      <c r="E1091" s="22">
        <f t="shared" si="34"/>
        <v>0.54268292682926833</v>
      </c>
      <c r="F1091" s="21" t="e">
        <f>SUMPRODUCT((NHL!C$3:C$1656=A1091)*(NHL!G$3:G$1656=B1091)*NHL!X$3:X$1656)</f>
        <v>#VALUE!</v>
      </c>
      <c r="G1091" s="21">
        <f>SUMPRODUCT((NHL!C$3:C$1656=A1091)*(NHL!G$3:G$1656=B1091)*NHL!AC$3:AC$1656)</f>
        <v>162</v>
      </c>
      <c r="H1091" s="22" t="e">
        <f t="shared" si="35"/>
        <v>#VALUE!</v>
      </c>
      <c r="K1091" s="8"/>
    </row>
    <row r="1092" spans="1:11" x14ac:dyDescent="0.2">
      <c r="A1092" s="8" t="s">
        <v>499</v>
      </c>
      <c r="B1092" s="10" t="s">
        <v>417</v>
      </c>
      <c r="C1092" s="21">
        <f>SUMPRODUCT((NHL!C$3:C$1656=A1092)*(NHL!G$3:G$1656=B1092)*NHL!I$3:I$1656)</f>
        <v>82</v>
      </c>
      <c r="D1092" s="21">
        <f>SUMPRODUCT((NHL!C$3:C$1656=A1092)*(NHL!G$3:G$1656=B1092)*NHL!N$3:N$1656)</f>
        <v>98</v>
      </c>
      <c r="E1092" s="22">
        <f t="shared" si="34"/>
        <v>0.59756097560975607</v>
      </c>
      <c r="F1092" s="21" t="e">
        <f>SUMPRODUCT((NHL!C$3:C$1656=A1092)*(NHL!G$3:G$1656=B1092)*NHL!X$3:X$1656)</f>
        <v>#VALUE!</v>
      </c>
      <c r="G1092" s="21">
        <f>SUMPRODUCT((NHL!C$3:C$1656=A1092)*(NHL!G$3:G$1656=B1092)*NHL!AC$3:AC$1656)</f>
        <v>76</v>
      </c>
      <c r="H1092" s="22" t="e">
        <f t="shared" si="35"/>
        <v>#VALUE!</v>
      </c>
      <c r="K1092" s="8"/>
    </row>
    <row r="1093" spans="1:11" x14ac:dyDescent="0.2">
      <c r="A1093" s="8" t="s">
        <v>499</v>
      </c>
      <c r="B1093" s="10" t="s">
        <v>473</v>
      </c>
      <c r="C1093" s="21">
        <f>SUMPRODUCT((NHL!C$3:C$1656=A1093)*(NHL!G$3:G$1656=B1093)*NHL!I$3:I$1656)</f>
        <v>82</v>
      </c>
      <c r="D1093" s="21">
        <f>SUMPRODUCT((NHL!C$3:C$1656=A1093)*(NHL!G$3:G$1656=B1093)*NHL!N$3:N$1656)</f>
        <v>84</v>
      </c>
      <c r="E1093" s="22">
        <f t="shared" si="34"/>
        <v>0.51219512195121952</v>
      </c>
      <c r="F1093" s="21" t="e">
        <f>SUMPRODUCT((NHL!C$3:C$1656=A1093)*(NHL!G$3:G$1656=B1093)*NHL!X$3:X$1656)</f>
        <v>#VALUE!</v>
      </c>
      <c r="G1093" s="21">
        <f>SUMPRODUCT((NHL!C$3:C$1656=A1093)*(NHL!G$3:G$1656=B1093)*NHL!AC$3:AC$1656)</f>
        <v>83</v>
      </c>
      <c r="H1093" s="22" t="e">
        <f t="shared" si="35"/>
        <v>#VALUE!</v>
      </c>
      <c r="K1093" s="8"/>
    </row>
    <row r="1094" spans="1:11" x14ac:dyDescent="0.2">
      <c r="A1094" s="8" t="s">
        <v>499</v>
      </c>
      <c r="B1094" s="10" t="s">
        <v>29</v>
      </c>
      <c r="C1094" s="21">
        <f>SUMPRODUCT((NHL!C$3:C$1656=A1094)*(NHL!G$3:G$1656=B1094)*NHL!I$3:I$1656)</f>
        <v>82</v>
      </c>
      <c r="D1094" s="21">
        <f>SUMPRODUCT((NHL!C$3:C$1656=A1094)*(NHL!G$3:G$1656=B1094)*NHL!N$3:N$1656)</f>
        <v>93</v>
      </c>
      <c r="E1094" s="22">
        <f t="shared" si="34"/>
        <v>0.56707317073170727</v>
      </c>
      <c r="F1094" s="21" t="e">
        <f>SUMPRODUCT((NHL!C$3:C$1656=A1094)*(NHL!G$3:G$1656=B1094)*NHL!X$3:X$1656)</f>
        <v>#VALUE!</v>
      </c>
      <c r="G1094" s="21">
        <f>SUMPRODUCT((NHL!C$3:C$1656=A1094)*(NHL!G$3:G$1656=B1094)*NHL!AC$3:AC$1656)</f>
        <v>186</v>
      </c>
      <c r="H1094" s="22" t="e">
        <f t="shared" si="35"/>
        <v>#VALUE!</v>
      </c>
      <c r="K1094" s="8"/>
    </row>
    <row r="1095" spans="1:11" x14ac:dyDescent="0.2">
      <c r="A1095" s="8" t="s">
        <v>499</v>
      </c>
      <c r="B1095" s="10" t="s">
        <v>264</v>
      </c>
      <c r="C1095" s="21">
        <f>SUMPRODUCT((NHL!C$3:C$1656=A1095)*(NHL!G$3:G$1656=B1095)*NHL!I$3:I$1656)</f>
        <v>82</v>
      </c>
      <c r="D1095" s="21">
        <f>SUMPRODUCT((NHL!C$3:C$1656=A1095)*(NHL!G$3:G$1656=B1095)*NHL!N$3:N$1656)</f>
        <v>101</v>
      </c>
      <c r="E1095" s="22">
        <f t="shared" si="34"/>
        <v>0.61585365853658536</v>
      </c>
      <c r="F1095" s="21" t="e">
        <f>SUMPRODUCT((NHL!C$3:C$1656=A1095)*(NHL!G$3:G$1656=B1095)*NHL!X$3:X$1656)</f>
        <v>#VALUE!</v>
      </c>
      <c r="G1095" s="21">
        <f>SUMPRODUCT((NHL!C$3:C$1656=A1095)*(NHL!G$3:G$1656=B1095)*NHL!AC$3:AC$1656)</f>
        <v>200</v>
      </c>
      <c r="H1095" s="22" t="e">
        <f t="shared" si="35"/>
        <v>#VALUE!</v>
      </c>
      <c r="K1095" s="8"/>
    </row>
    <row r="1096" spans="1:11" x14ac:dyDescent="0.2">
      <c r="A1096" s="8" t="s">
        <v>499</v>
      </c>
      <c r="B1096" s="10" t="s">
        <v>456</v>
      </c>
      <c r="C1096" s="21">
        <f>SUMPRODUCT((NHL!C$3:C$1656=A1096)*(NHL!G$3:G$1656=B1096)*NHL!I$3:I$1656)</f>
        <v>82</v>
      </c>
      <c r="D1096" s="21">
        <f>SUMPRODUCT((NHL!C$3:C$1656=A1096)*(NHL!G$3:G$1656=B1096)*NHL!N$3:N$1656)</f>
        <v>106</v>
      </c>
      <c r="E1096" s="22">
        <f t="shared" si="34"/>
        <v>0.64634146341463417</v>
      </c>
      <c r="F1096" s="21" t="e">
        <f>SUMPRODUCT((NHL!C$3:C$1656=A1096)*(NHL!G$3:G$1656=B1096)*NHL!X$3:X$1656)</f>
        <v>#VALUE!</v>
      </c>
      <c r="G1096" s="21">
        <f>SUMPRODUCT((NHL!C$3:C$1656=A1096)*(NHL!G$3:G$1656=B1096)*NHL!AC$3:AC$1656)</f>
        <v>91</v>
      </c>
      <c r="H1096" s="22" t="e">
        <f t="shared" si="35"/>
        <v>#VALUE!</v>
      </c>
      <c r="K1096" s="8"/>
    </row>
    <row r="1097" spans="1:11" x14ac:dyDescent="0.2">
      <c r="A1097" s="8" t="s">
        <v>499</v>
      </c>
      <c r="B1097" s="10" t="s">
        <v>247</v>
      </c>
      <c r="C1097" s="21">
        <f>SUMPRODUCT((NHL!C$3:C$1656=A1097)*(NHL!G$3:G$1656=B1097)*NHL!I$3:I$1656)</f>
        <v>82</v>
      </c>
      <c r="D1097" s="21">
        <f>SUMPRODUCT((NHL!C$3:C$1656=A1097)*(NHL!G$3:G$1656=B1097)*NHL!N$3:N$1656)</f>
        <v>78</v>
      </c>
      <c r="E1097" s="22">
        <f t="shared" si="34"/>
        <v>0.47560975609756095</v>
      </c>
      <c r="F1097" s="21" t="e">
        <f>SUMPRODUCT((NHL!C$3:C$1656=A1097)*(NHL!G$3:G$1656=B1097)*NHL!X$3:X$1656)</f>
        <v>#VALUE!</v>
      </c>
      <c r="G1097" s="21">
        <f>SUMPRODUCT((NHL!C$3:C$1656=A1097)*(NHL!G$3:G$1656=B1097)*NHL!AC$3:AC$1656)</f>
        <v>182</v>
      </c>
      <c r="H1097" s="22" t="e">
        <f t="shared" si="35"/>
        <v>#VALUE!</v>
      </c>
      <c r="K1097" s="8"/>
    </row>
    <row r="1098" spans="1:11" x14ac:dyDescent="0.2">
      <c r="A1098" s="8" t="s">
        <v>499</v>
      </c>
      <c r="B1098" s="10" t="s">
        <v>92</v>
      </c>
      <c r="C1098" s="21">
        <f>SUMPRODUCT((NHL!C$3:C$1656=A1098)*(NHL!G$3:G$1656=B1098)*NHL!I$3:I$1656)</f>
        <v>82</v>
      </c>
      <c r="D1098" s="21">
        <f>SUMPRODUCT((NHL!C$3:C$1656=A1098)*(NHL!G$3:G$1656=B1098)*NHL!N$3:N$1656)</f>
        <v>100</v>
      </c>
      <c r="E1098" s="22">
        <f t="shared" si="34"/>
        <v>0.6097560975609756</v>
      </c>
      <c r="F1098" s="21" t="e">
        <f>SUMPRODUCT((NHL!C$3:C$1656=A1098)*(NHL!G$3:G$1656=B1098)*NHL!X$3:X$1656)</f>
        <v>#VALUE!</v>
      </c>
      <c r="G1098" s="21">
        <f>SUMPRODUCT((NHL!C$3:C$1656=A1098)*(NHL!G$3:G$1656=B1098)*NHL!AC$3:AC$1656)</f>
        <v>69</v>
      </c>
      <c r="H1098" s="22" t="e">
        <f t="shared" si="35"/>
        <v>#VALUE!</v>
      </c>
      <c r="K1098" s="8"/>
    </row>
    <row r="1099" spans="1:11" x14ac:dyDescent="0.2">
      <c r="A1099" s="8" t="s">
        <v>499</v>
      </c>
      <c r="B1099" s="10" t="s">
        <v>409</v>
      </c>
      <c r="C1099" s="21">
        <f>SUMPRODUCT((NHL!C$3:C$1656=A1099)*(NHL!G$3:G$1656=B1099)*NHL!I$3:I$1656)</f>
        <v>82</v>
      </c>
      <c r="D1099" s="21">
        <f>SUMPRODUCT((NHL!C$3:C$1656=A1099)*(NHL!G$3:G$1656=B1099)*NHL!N$3:N$1656)</f>
        <v>113</v>
      </c>
      <c r="E1099" s="22">
        <f t="shared" si="34"/>
        <v>0.68902439024390238</v>
      </c>
      <c r="F1099" s="21" t="e">
        <f>SUMPRODUCT((NHL!C$3:C$1656=A1099)*(NHL!G$3:G$1656=B1099)*NHL!X$3:X$1656)</f>
        <v>#VALUE!</v>
      </c>
      <c r="G1099" s="21">
        <f>SUMPRODUCT((NHL!C$3:C$1656=A1099)*(NHL!G$3:G$1656=B1099)*NHL!AC$3:AC$1656)</f>
        <v>102</v>
      </c>
      <c r="H1099" s="22" t="e">
        <f t="shared" si="35"/>
        <v>#VALUE!</v>
      </c>
      <c r="K1099" s="8"/>
    </row>
    <row r="1100" spans="1:11" x14ac:dyDescent="0.2">
      <c r="A1100" s="8" t="s">
        <v>499</v>
      </c>
      <c r="B1100" s="10" t="s">
        <v>207</v>
      </c>
      <c r="C1100" s="21">
        <f>SUMPRODUCT((NHL!C$3:C$1656=A1100)*(NHL!G$3:G$1656=B1100)*NHL!I$3:I$1656)</f>
        <v>82</v>
      </c>
      <c r="D1100" s="21">
        <f>SUMPRODUCT((NHL!C$3:C$1656=A1100)*(NHL!G$3:G$1656=B1100)*NHL!N$3:N$1656)</f>
        <v>101</v>
      </c>
      <c r="E1100" s="22">
        <f t="shared" si="34"/>
        <v>0.61585365853658536</v>
      </c>
      <c r="F1100" s="21" t="e">
        <f>SUMPRODUCT((NHL!C$3:C$1656=A1100)*(NHL!G$3:G$1656=B1100)*NHL!X$3:X$1656)</f>
        <v>#VALUE!</v>
      </c>
      <c r="G1100" s="21">
        <f>SUMPRODUCT((NHL!C$3:C$1656=A1100)*(NHL!G$3:G$1656=B1100)*NHL!AC$3:AC$1656)</f>
        <v>101</v>
      </c>
      <c r="H1100" s="22" t="e">
        <f t="shared" si="35"/>
        <v>#VALUE!</v>
      </c>
      <c r="K1100" s="8"/>
    </row>
    <row r="1101" spans="1:11" x14ac:dyDescent="0.2">
      <c r="A1101" s="8" t="s">
        <v>499</v>
      </c>
      <c r="B1101" s="10" t="s">
        <v>313</v>
      </c>
      <c r="C1101" s="21">
        <f>SUMPRODUCT((NHL!C$3:C$1656=A1101)*(NHL!G$3:G$1656=B1101)*NHL!I$3:I$1656)</f>
        <v>82</v>
      </c>
      <c r="D1101" s="21">
        <f>SUMPRODUCT((NHL!C$3:C$1656=A1101)*(NHL!G$3:G$1656=B1101)*NHL!N$3:N$1656)</f>
        <v>81</v>
      </c>
      <c r="E1101" s="22">
        <f t="shared" si="34"/>
        <v>0.49390243902439024</v>
      </c>
      <c r="F1101" s="21" t="e">
        <f>SUMPRODUCT((NHL!C$3:C$1656=A1101)*(NHL!G$3:G$1656=B1101)*NHL!X$3:X$1656)</f>
        <v>#VALUE!</v>
      </c>
      <c r="G1101" s="21">
        <f>SUMPRODUCT((NHL!C$3:C$1656=A1101)*(NHL!G$3:G$1656=B1101)*NHL!AC$3:AC$1656)</f>
        <v>68</v>
      </c>
      <c r="H1101" s="22" t="e">
        <f t="shared" si="35"/>
        <v>#VALUE!</v>
      </c>
      <c r="K1101" s="8"/>
    </row>
    <row r="1102" spans="1:11" x14ac:dyDescent="0.2">
      <c r="A1102" s="8" t="s">
        <v>499</v>
      </c>
      <c r="B1102" s="10" t="s">
        <v>208</v>
      </c>
      <c r="C1102" s="21">
        <f>SUMPRODUCT((NHL!C$3:C$1656=A1102)*(NHL!G$3:G$1656=B1102)*NHL!I$3:I$1656)</f>
        <v>82</v>
      </c>
      <c r="D1102" s="21">
        <f>SUMPRODUCT((NHL!C$3:C$1656=A1102)*(NHL!G$3:G$1656=B1102)*NHL!N$3:N$1656)</f>
        <v>58</v>
      </c>
      <c r="E1102" s="22">
        <f t="shared" si="34"/>
        <v>0.35365853658536583</v>
      </c>
      <c r="F1102" s="21" t="e">
        <f>SUMPRODUCT((NHL!C$3:C$1656=A1102)*(NHL!G$3:G$1656=B1102)*NHL!X$3:X$1656)</f>
        <v>#VALUE!</v>
      </c>
      <c r="G1102" s="21">
        <f>SUMPRODUCT((NHL!C$3:C$1656=A1102)*(NHL!G$3:G$1656=B1102)*NHL!AC$3:AC$1656)</f>
        <v>116</v>
      </c>
      <c r="H1102" s="22" t="e">
        <f t="shared" si="35"/>
        <v>#VALUE!</v>
      </c>
      <c r="K1102" s="8"/>
    </row>
    <row r="1103" spans="1:11" x14ac:dyDescent="0.2">
      <c r="A1103" s="8" t="s">
        <v>499</v>
      </c>
      <c r="B1103" s="10" t="s">
        <v>402</v>
      </c>
      <c r="C1103" s="21">
        <f>SUMPRODUCT((NHL!C$3:C$1656=A1103)*(NHL!G$3:G$1656=B1103)*NHL!I$3:I$1656)</f>
        <v>82</v>
      </c>
      <c r="D1103" s="21">
        <f>SUMPRODUCT((NHL!C$3:C$1656=A1103)*(NHL!G$3:G$1656=B1103)*NHL!N$3:N$1656)</f>
        <v>99</v>
      </c>
      <c r="E1103" s="22">
        <f t="shared" si="34"/>
        <v>0.60365853658536583</v>
      </c>
      <c r="F1103" s="21" t="e">
        <f>SUMPRODUCT((NHL!C$3:C$1656=A1103)*(NHL!G$3:G$1656=B1103)*NHL!X$3:X$1656)</f>
        <v>#VALUE!</v>
      </c>
      <c r="G1103" s="21">
        <f>SUMPRODUCT((NHL!C$3:C$1656=A1103)*(NHL!G$3:G$1656=B1103)*NHL!AC$3:AC$1656)</f>
        <v>104</v>
      </c>
      <c r="H1103" s="22" t="e">
        <f t="shared" si="35"/>
        <v>#VALUE!</v>
      </c>
      <c r="K1103" s="8"/>
    </row>
    <row r="1104" spans="1:11" x14ac:dyDescent="0.2">
      <c r="A1104" s="8" t="s">
        <v>499</v>
      </c>
      <c r="B1104" s="10" t="s">
        <v>209</v>
      </c>
      <c r="C1104" s="21">
        <f>SUMPRODUCT((NHL!C$3:C$1656=A1104)*(NHL!G$3:G$1656=B1104)*NHL!I$3:I$1656)</f>
        <v>82</v>
      </c>
      <c r="D1104" s="21">
        <f>SUMPRODUCT((NHL!C$3:C$1656=A1104)*(NHL!G$3:G$1656=B1104)*NHL!N$3:N$1656)</f>
        <v>57</v>
      </c>
      <c r="E1104" s="22">
        <f t="shared" si="34"/>
        <v>0.34756097560975607</v>
      </c>
      <c r="F1104" s="21" t="e">
        <f>SUMPRODUCT((NHL!C$3:C$1656=A1104)*(NHL!G$3:G$1656=B1104)*NHL!X$3:X$1656)</f>
        <v>#VALUE!</v>
      </c>
      <c r="G1104" s="21">
        <f>SUMPRODUCT((NHL!C$3:C$1656=A1104)*(NHL!G$3:G$1656=B1104)*NHL!AC$3:AC$1656)</f>
        <v>91</v>
      </c>
      <c r="H1104" s="22" t="e">
        <f t="shared" si="35"/>
        <v>#VALUE!</v>
      </c>
      <c r="K1104" s="8"/>
    </row>
    <row r="1105" spans="1:11" x14ac:dyDescent="0.2">
      <c r="A1105" s="8" t="s">
        <v>499</v>
      </c>
      <c r="B1105" s="10" t="s">
        <v>411</v>
      </c>
      <c r="C1105" s="21">
        <f>SUMPRODUCT((NHL!C$3:C$1656=A1105)*(NHL!G$3:G$1656=B1105)*NHL!I$3:I$1656)</f>
        <v>82</v>
      </c>
      <c r="D1105" s="21">
        <f>SUMPRODUCT((NHL!C$3:C$1656=A1105)*(NHL!G$3:G$1656=B1105)*NHL!N$3:N$1656)</f>
        <v>92</v>
      </c>
      <c r="E1105" s="22">
        <f t="shared" si="34"/>
        <v>0.56097560975609762</v>
      </c>
      <c r="F1105" s="21" t="e">
        <f>SUMPRODUCT((NHL!C$3:C$1656=A1105)*(NHL!G$3:G$1656=B1105)*NHL!X$3:X$1656)</f>
        <v>#VALUE!</v>
      </c>
      <c r="G1105" s="21">
        <f>SUMPRODUCT((NHL!C$3:C$1656=A1105)*(NHL!G$3:G$1656=B1105)*NHL!AC$3:AC$1656)</f>
        <v>106</v>
      </c>
      <c r="H1105" s="22" t="e">
        <f t="shared" si="35"/>
        <v>#VALUE!</v>
      </c>
      <c r="K1105" s="8"/>
    </row>
    <row r="1106" spans="1:11" x14ac:dyDescent="0.2">
      <c r="A1106" s="8" t="s">
        <v>499</v>
      </c>
      <c r="B1106" s="10" t="s">
        <v>41</v>
      </c>
      <c r="C1106" s="21">
        <f>SUMPRODUCT((NHL!C$3:C$1656=A1106)*(NHL!G$3:G$1656=B1106)*NHL!I$3:I$1656)</f>
        <v>82</v>
      </c>
      <c r="D1106" s="21">
        <f>SUMPRODUCT((NHL!C$3:C$1656=A1106)*(NHL!G$3:G$1656=B1106)*NHL!N$3:N$1656)</f>
        <v>90</v>
      </c>
      <c r="E1106" s="22">
        <f t="shared" si="34"/>
        <v>0.54878048780487809</v>
      </c>
      <c r="F1106" s="21" t="e">
        <f>SUMPRODUCT((NHL!C$3:C$1656=A1106)*(NHL!G$3:G$1656=B1106)*NHL!X$3:X$1656)</f>
        <v>#VALUE!</v>
      </c>
      <c r="G1106" s="21">
        <f>SUMPRODUCT((NHL!C$3:C$1656=A1106)*(NHL!G$3:G$1656=B1106)*NHL!AC$3:AC$1656)</f>
        <v>103</v>
      </c>
      <c r="H1106" s="22" t="e">
        <f t="shared" si="35"/>
        <v>#VALUE!</v>
      </c>
      <c r="K1106" s="8"/>
    </row>
    <row r="1107" spans="1:11" x14ac:dyDescent="0.2">
      <c r="A1107" s="8" t="s">
        <v>499</v>
      </c>
      <c r="B1107" s="10" t="s">
        <v>233</v>
      </c>
      <c r="C1107" s="21">
        <f>SUMPRODUCT((NHL!C$3:C$1656=A1107)*(NHL!G$3:G$1656=B1107)*NHL!I$3:I$1656)</f>
        <v>82</v>
      </c>
      <c r="D1107" s="21">
        <f>SUMPRODUCT((NHL!C$3:C$1656=A1107)*(NHL!G$3:G$1656=B1107)*NHL!N$3:N$1656)</f>
        <v>92</v>
      </c>
      <c r="E1107" s="22">
        <f t="shared" si="34"/>
        <v>0.56097560975609762</v>
      </c>
      <c r="F1107" s="21" t="e">
        <f>SUMPRODUCT((NHL!C$3:C$1656=A1107)*(NHL!G$3:G$1656=B1107)*NHL!X$3:X$1656)</f>
        <v>#VALUE!</v>
      </c>
      <c r="G1107" s="21">
        <f>SUMPRODUCT((NHL!C$3:C$1656=A1107)*(NHL!G$3:G$1656=B1107)*NHL!AC$3:AC$1656)</f>
        <v>101</v>
      </c>
      <c r="H1107" s="22" t="e">
        <f t="shared" si="35"/>
        <v>#VALUE!</v>
      </c>
      <c r="K1107" s="8"/>
    </row>
    <row r="1108" spans="1:11" x14ac:dyDescent="0.2">
      <c r="A1108" s="8" t="s">
        <v>499</v>
      </c>
      <c r="B1108" s="10" t="s">
        <v>267</v>
      </c>
      <c r="C1108" s="21">
        <f>SUMPRODUCT((NHL!C$3:C$1656=A1108)*(NHL!G$3:G$1656=B1108)*NHL!I$3:I$1656)</f>
        <v>82</v>
      </c>
      <c r="D1108" s="21">
        <f>SUMPRODUCT((NHL!C$3:C$1656=A1108)*(NHL!G$3:G$1656=B1108)*NHL!N$3:N$1656)</f>
        <v>70</v>
      </c>
      <c r="E1108" s="22">
        <f t="shared" si="34"/>
        <v>0.42682926829268292</v>
      </c>
      <c r="F1108" s="21" t="e">
        <f>SUMPRODUCT((NHL!C$3:C$1656=A1108)*(NHL!G$3:G$1656=B1108)*NHL!X$3:X$1656)</f>
        <v>#VALUE!</v>
      </c>
      <c r="G1108" s="21">
        <f>SUMPRODUCT((NHL!C$3:C$1656=A1108)*(NHL!G$3:G$1656=B1108)*NHL!AC$3:AC$1656)</f>
        <v>60</v>
      </c>
      <c r="H1108" s="22" t="e">
        <f t="shared" si="35"/>
        <v>#VALUE!</v>
      </c>
      <c r="K1108" s="8"/>
    </row>
    <row r="1109" spans="1:11" x14ac:dyDescent="0.2">
      <c r="A1109" s="8" t="s">
        <v>505</v>
      </c>
      <c r="B1109" s="10" t="s">
        <v>416</v>
      </c>
      <c r="C1109" s="21">
        <f>SUMPRODUCT((NHL!C$3:C$1656=A1109)*(NHL!G$3:G$1656=B1109)*NHL!I$3:I$1656)</f>
        <v>82</v>
      </c>
      <c r="D1109" s="21">
        <f>SUMPRODUCT((NHL!C$3:C$1656=A1109)*(NHL!G$3:G$1656=B1109)*NHL!N$3:N$1656)</f>
        <v>110</v>
      </c>
      <c r="E1109" s="22">
        <f t="shared" si="34"/>
        <v>0.67073170731707321</v>
      </c>
      <c r="F1109" s="21" t="e">
        <f>SUMPRODUCT((NHL!C$3:C$1656=A1109)*(NHL!G$3:G$1656=B1109)*NHL!X$3:X$1656)</f>
        <v>#VALUE!</v>
      </c>
      <c r="G1109" s="21">
        <f>SUMPRODUCT((NHL!C$3:C$1656=A1109)*(NHL!G$3:G$1656=B1109)*NHL!AC$3:AC$1656)</f>
        <v>98</v>
      </c>
      <c r="H1109" s="22" t="e">
        <f t="shared" si="35"/>
        <v>#VALUE!</v>
      </c>
      <c r="K1109" s="8"/>
    </row>
    <row r="1110" spans="1:11" x14ac:dyDescent="0.2">
      <c r="A1110" s="8" t="s">
        <v>505</v>
      </c>
      <c r="B1110" s="10" t="s">
        <v>461</v>
      </c>
      <c r="C1110" s="21">
        <f>SUMPRODUCT((NHL!C$3:C$1656=A1110)*(NHL!G$3:G$1656=B1110)*NHL!I$3:I$1656)</f>
        <v>82</v>
      </c>
      <c r="D1110" s="21">
        <f>SUMPRODUCT((NHL!C$3:C$1656=A1110)*(NHL!G$3:G$1656=B1110)*NHL!N$3:N$1656)</f>
        <v>97</v>
      </c>
      <c r="E1110" s="22">
        <f t="shared" si="34"/>
        <v>0.59146341463414631</v>
      </c>
      <c r="F1110" s="21" t="e">
        <f>SUMPRODUCT((NHL!C$3:C$1656=A1110)*(NHL!G$3:G$1656=B1110)*NHL!X$3:X$1656)</f>
        <v>#VALUE!</v>
      </c>
      <c r="G1110" s="21">
        <f>SUMPRODUCT((NHL!C$3:C$1656=A1110)*(NHL!G$3:G$1656=B1110)*NHL!AC$3:AC$1656)</f>
        <v>90</v>
      </c>
      <c r="H1110" s="22" t="e">
        <f t="shared" si="35"/>
        <v>#VALUE!</v>
      </c>
      <c r="K1110" s="8"/>
    </row>
    <row r="1111" spans="1:11" x14ac:dyDescent="0.2">
      <c r="A1111" s="8" t="s">
        <v>505</v>
      </c>
      <c r="B1111" s="10" t="s">
        <v>68</v>
      </c>
      <c r="C1111" s="21">
        <f>SUMPRODUCT((NHL!C$3:C$1656=A1111)*(NHL!G$3:G$1656=B1111)*NHL!I$3:I$1656)</f>
        <v>82</v>
      </c>
      <c r="D1111" s="21">
        <f>SUMPRODUCT((NHL!C$3:C$1656=A1111)*(NHL!G$3:G$1656=B1111)*NHL!N$3:N$1656)</f>
        <v>76</v>
      </c>
      <c r="E1111" s="22">
        <f t="shared" si="34"/>
        <v>0.46341463414634149</v>
      </c>
      <c r="F1111" s="21" t="e">
        <f>SUMPRODUCT((NHL!C$3:C$1656=A1111)*(NHL!G$3:G$1656=B1111)*NHL!X$3:X$1656)</f>
        <v>#VALUE!</v>
      </c>
      <c r="G1111" s="21">
        <f>SUMPRODUCT((NHL!C$3:C$1656=A1111)*(NHL!G$3:G$1656=B1111)*NHL!AC$3:AC$1656)</f>
        <v>74</v>
      </c>
      <c r="H1111" s="22" t="e">
        <f t="shared" si="35"/>
        <v>#VALUE!</v>
      </c>
      <c r="K1111" s="8"/>
    </row>
    <row r="1112" spans="1:11" x14ac:dyDescent="0.2">
      <c r="A1112" s="8" t="s">
        <v>505</v>
      </c>
      <c r="B1112" s="10" t="s">
        <v>225</v>
      </c>
      <c r="C1112" s="21">
        <f>SUMPRODUCT((NHL!C$3:C$1656=A1112)*(NHL!G$3:G$1656=B1112)*NHL!I$3:I$1656)</f>
        <v>82</v>
      </c>
      <c r="D1112" s="21">
        <f>SUMPRODUCT((NHL!C$3:C$1656=A1112)*(NHL!G$3:G$1656=B1112)*NHL!N$3:N$1656)</f>
        <v>113</v>
      </c>
      <c r="E1112" s="22">
        <f t="shared" si="34"/>
        <v>0.68902439024390238</v>
      </c>
      <c r="F1112" s="21" t="e">
        <f>SUMPRODUCT((NHL!C$3:C$1656=A1112)*(NHL!G$3:G$1656=B1112)*NHL!X$3:X$1656)</f>
        <v>#VALUE!</v>
      </c>
      <c r="G1112" s="21">
        <f>SUMPRODUCT((NHL!C$3:C$1656=A1112)*(NHL!G$3:G$1656=B1112)*NHL!AC$3:AC$1656)</f>
        <v>110</v>
      </c>
      <c r="H1112" s="22" t="e">
        <f t="shared" si="35"/>
        <v>#VALUE!</v>
      </c>
      <c r="K1112" s="8"/>
    </row>
    <row r="1113" spans="1:11" x14ac:dyDescent="0.2">
      <c r="A1113" s="8" t="s">
        <v>505</v>
      </c>
      <c r="B1113" s="10" t="s">
        <v>305</v>
      </c>
      <c r="C1113" s="21">
        <f>SUMPRODUCT((NHL!C$3:C$1656=A1113)*(NHL!G$3:G$1656=B1113)*NHL!I$3:I$1656)</f>
        <v>82</v>
      </c>
      <c r="D1113" s="21">
        <f>SUMPRODUCT((NHL!C$3:C$1656=A1113)*(NHL!G$3:G$1656=B1113)*NHL!N$3:N$1656)</f>
        <v>88</v>
      </c>
      <c r="E1113" s="22">
        <f t="shared" si="34"/>
        <v>0.53658536585365857</v>
      </c>
      <c r="F1113" s="21" t="e">
        <f>SUMPRODUCT((NHL!C$3:C$1656=A1113)*(NHL!G$3:G$1656=B1113)*NHL!X$3:X$1656)</f>
        <v>#VALUE!</v>
      </c>
      <c r="G1113" s="21">
        <f>SUMPRODUCT((NHL!C$3:C$1656=A1113)*(NHL!G$3:G$1656=B1113)*NHL!AC$3:AC$1656)</f>
        <v>112</v>
      </c>
      <c r="H1113" s="22" t="e">
        <f t="shared" si="35"/>
        <v>#VALUE!</v>
      </c>
      <c r="K1113" s="8"/>
    </row>
    <row r="1114" spans="1:11" x14ac:dyDescent="0.2">
      <c r="A1114" s="8" t="s">
        <v>505</v>
      </c>
      <c r="B1114" s="10" t="s">
        <v>468</v>
      </c>
      <c r="C1114" s="21">
        <f>SUMPRODUCT((NHL!C$3:C$1656=A1114)*(NHL!G$3:G$1656=B1114)*NHL!I$3:I$1656)</f>
        <v>82</v>
      </c>
      <c r="D1114" s="21">
        <f>SUMPRODUCT((NHL!C$3:C$1656=A1114)*(NHL!G$3:G$1656=B1114)*NHL!N$3:N$1656)</f>
        <v>73</v>
      </c>
      <c r="E1114" s="22">
        <f t="shared" si="34"/>
        <v>0.4451219512195122</v>
      </c>
      <c r="F1114" s="21" t="e">
        <f>SUMPRODUCT((NHL!C$3:C$1656=A1114)*(NHL!G$3:G$1656=B1114)*NHL!X$3:X$1656)</f>
        <v>#VALUE!</v>
      </c>
      <c r="G1114" s="21">
        <f>SUMPRODUCT((NHL!C$3:C$1656=A1114)*(NHL!G$3:G$1656=B1114)*NHL!AC$3:AC$1656)</f>
        <v>222</v>
      </c>
      <c r="H1114" s="22" t="e">
        <f t="shared" si="35"/>
        <v>#VALUE!</v>
      </c>
      <c r="K1114" s="8"/>
    </row>
    <row r="1115" spans="1:11" x14ac:dyDescent="0.2">
      <c r="A1115" s="8" t="s">
        <v>505</v>
      </c>
      <c r="B1115" s="10" t="s">
        <v>240</v>
      </c>
      <c r="C1115" s="21">
        <f>SUMPRODUCT((NHL!C$3:C$1656=A1115)*(NHL!G$3:G$1656=B1115)*NHL!I$3:I$1656)</f>
        <v>82</v>
      </c>
      <c r="D1115" s="21">
        <f>SUMPRODUCT((NHL!C$3:C$1656=A1115)*(NHL!G$3:G$1656=B1115)*NHL!N$3:N$1656)</f>
        <v>96</v>
      </c>
      <c r="E1115" s="22">
        <f t="shared" si="34"/>
        <v>0.58536585365853655</v>
      </c>
      <c r="F1115" s="21" t="e">
        <f>SUMPRODUCT((NHL!C$3:C$1656=A1115)*(NHL!G$3:G$1656=B1115)*NHL!X$3:X$1656)</f>
        <v>#VALUE!</v>
      </c>
      <c r="G1115" s="21">
        <f>SUMPRODUCT((NHL!C$3:C$1656=A1115)*(NHL!G$3:G$1656=B1115)*NHL!AC$3:AC$1656)</f>
        <v>103</v>
      </c>
      <c r="H1115" s="22" t="e">
        <f t="shared" si="35"/>
        <v>#VALUE!</v>
      </c>
      <c r="K1115" s="8"/>
    </row>
    <row r="1116" spans="1:11" x14ac:dyDescent="0.2">
      <c r="A1116" s="8" t="s">
        <v>505</v>
      </c>
      <c r="B1116" s="10" t="s">
        <v>84</v>
      </c>
      <c r="C1116" s="21">
        <f>SUMPRODUCT((NHL!C$3:C$1656=A1116)*(NHL!G$3:G$1656=B1116)*NHL!I$3:I$1656)</f>
        <v>82</v>
      </c>
      <c r="D1116" s="21">
        <f>SUMPRODUCT((NHL!C$3:C$1656=A1116)*(NHL!G$3:G$1656=B1116)*NHL!N$3:N$1656)</f>
        <v>71</v>
      </c>
      <c r="E1116" s="22">
        <f t="shared" si="34"/>
        <v>0.43292682926829268</v>
      </c>
      <c r="F1116" s="21" t="e">
        <f>SUMPRODUCT((NHL!C$3:C$1656=A1116)*(NHL!G$3:G$1656=B1116)*NHL!X$3:X$1656)</f>
        <v>#VALUE!</v>
      </c>
      <c r="G1116" s="21">
        <f>SUMPRODUCT((NHL!C$3:C$1656=A1116)*(NHL!G$3:G$1656=B1116)*NHL!AC$3:AC$1656)</f>
        <v>130</v>
      </c>
      <c r="H1116" s="22" t="e">
        <f t="shared" si="35"/>
        <v>#VALUE!</v>
      </c>
      <c r="K1116" s="8"/>
    </row>
    <row r="1117" spans="1:11" x14ac:dyDescent="0.2">
      <c r="A1117" s="8" t="s">
        <v>505</v>
      </c>
      <c r="B1117" s="10" t="s">
        <v>308</v>
      </c>
      <c r="C1117" s="21">
        <f>SUMPRODUCT((NHL!C$3:C$1656=A1117)*(NHL!G$3:G$1656=B1117)*NHL!I$3:I$1656)</f>
        <v>82</v>
      </c>
      <c r="D1117" s="21">
        <f>SUMPRODUCT((NHL!C$3:C$1656=A1117)*(NHL!G$3:G$1656=B1117)*NHL!N$3:N$1656)</f>
        <v>95</v>
      </c>
      <c r="E1117" s="22">
        <f t="shared" si="34"/>
        <v>0.57926829268292679</v>
      </c>
      <c r="F1117" s="21" t="e">
        <f>SUMPRODUCT((NHL!C$3:C$1656=A1117)*(NHL!G$3:G$1656=B1117)*NHL!X$3:X$1656)</f>
        <v>#VALUE!</v>
      </c>
      <c r="G1117" s="21">
        <f>SUMPRODUCT((NHL!C$3:C$1656=A1117)*(NHL!G$3:G$1656=B1117)*NHL!AC$3:AC$1656)</f>
        <v>95</v>
      </c>
      <c r="H1117" s="22" t="e">
        <f t="shared" si="35"/>
        <v>#VALUE!</v>
      </c>
      <c r="K1117" s="8"/>
    </row>
    <row r="1118" spans="1:11" x14ac:dyDescent="0.2">
      <c r="A1118" s="8" t="s">
        <v>505</v>
      </c>
      <c r="B1118" s="10" t="s">
        <v>201</v>
      </c>
      <c r="C1118" s="21">
        <f>SUMPRODUCT((NHL!C$3:C$1656=A1118)*(NHL!G$3:G$1656=B1118)*NHL!I$3:I$1656)</f>
        <v>82</v>
      </c>
      <c r="D1118" s="21">
        <f>SUMPRODUCT((NHL!C$3:C$1656=A1118)*(NHL!G$3:G$1656=B1118)*NHL!N$3:N$1656)</f>
        <v>107</v>
      </c>
      <c r="E1118" s="22">
        <f t="shared" si="34"/>
        <v>0.65243902439024393</v>
      </c>
      <c r="F1118" s="21" t="e">
        <f>SUMPRODUCT((NHL!C$3:C$1656=A1118)*(NHL!G$3:G$1656=B1118)*NHL!X$3:X$1656)</f>
        <v>#VALUE!</v>
      </c>
      <c r="G1118" s="21">
        <f>SUMPRODUCT((NHL!C$3:C$1656=A1118)*(NHL!G$3:G$1656=B1118)*NHL!AC$3:AC$1656)</f>
        <v>112</v>
      </c>
      <c r="H1118" s="22" t="e">
        <f t="shared" si="35"/>
        <v>#VALUE!</v>
      </c>
      <c r="K1118" s="8"/>
    </row>
    <row r="1119" spans="1:11" x14ac:dyDescent="0.2">
      <c r="A1119" s="8" t="s">
        <v>505</v>
      </c>
      <c r="B1119" s="10" t="s">
        <v>87</v>
      </c>
      <c r="C1119" s="21">
        <f>SUMPRODUCT((NHL!C$3:C$1656=A1119)*(NHL!G$3:G$1656=B1119)*NHL!I$3:I$1656)</f>
        <v>82</v>
      </c>
      <c r="D1119" s="21">
        <f>SUMPRODUCT((NHL!C$3:C$1656=A1119)*(NHL!G$3:G$1656=B1119)*NHL!N$3:N$1656)</f>
        <v>113</v>
      </c>
      <c r="E1119" s="22">
        <f t="shared" si="34"/>
        <v>0.68902439024390238</v>
      </c>
      <c r="F1119" s="21" t="e">
        <f>SUMPRODUCT((NHL!C$3:C$1656=A1119)*(NHL!G$3:G$1656=B1119)*NHL!X$3:X$1656)</f>
        <v>#VALUE!</v>
      </c>
      <c r="G1119" s="21">
        <f>SUMPRODUCT((NHL!C$3:C$1656=A1119)*(NHL!G$3:G$1656=B1119)*NHL!AC$3:AC$1656)</f>
        <v>124</v>
      </c>
      <c r="H1119" s="22" t="e">
        <f t="shared" si="35"/>
        <v>#VALUE!</v>
      </c>
      <c r="K1119" s="8"/>
    </row>
    <row r="1120" spans="1:11" x14ac:dyDescent="0.2">
      <c r="A1120" s="8" t="s">
        <v>505</v>
      </c>
      <c r="B1120" s="10" t="s">
        <v>303</v>
      </c>
      <c r="C1120" s="21">
        <f>SUMPRODUCT((NHL!C$3:C$1656=A1120)*(NHL!G$3:G$1656=B1120)*NHL!I$3:I$1656)</f>
        <v>82</v>
      </c>
      <c r="D1120" s="21">
        <f>SUMPRODUCT((NHL!C$3:C$1656=A1120)*(NHL!G$3:G$1656=B1120)*NHL!N$3:N$1656)</f>
        <v>71</v>
      </c>
      <c r="E1120" s="22">
        <f t="shared" si="34"/>
        <v>0.43292682926829268</v>
      </c>
      <c r="F1120" s="21" t="e">
        <f>SUMPRODUCT((NHL!C$3:C$1656=A1120)*(NHL!G$3:G$1656=B1120)*NHL!X$3:X$1656)</f>
        <v>#VALUE!</v>
      </c>
      <c r="G1120" s="21">
        <f>SUMPRODUCT((NHL!C$3:C$1656=A1120)*(NHL!G$3:G$1656=B1120)*NHL!AC$3:AC$1656)</f>
        <v>95</v>
      </c>
      <c r="H1120" s="22" t="e">
        <f t="shared" si="35"/>
        <v>#VALUE!</v>
      </c>
      <c r="K1120" s="8"/>
    </row>
    <row r="1121" spans="1:11" x14ac:dyDescent="0.2">
      <c r="A1121" s="8" t="s">
        <v>505</v>
      </c>
      <c r="B1121" s="10" t="s">
        <v>413</v>
      </c>
      <c r="C1121" s="21">
        <f>SUMPRODUCT((NHL!C$3:C$1656=A1121)*(NHL!G$3:G$1656=B1121)*NHL!I$3:I$1656)</f>
        <v>82</v>
      </c>
      <c r="D1121" s="21">
        <f>SUMPRODUCT((NHL!C$3:C$1656=A1121)*(NHL!G$3:G$1656=B1121)*NHL!N$3:N$1656)</f>
        <v>86</v>
      </c>
      <c r="E1121" s="22">
        <f t="shared" si="34"/>
        <v>0.52439024390243905</v>
      </c>
      <c r="F1121" s="21" t="e">
        <f>SUMPRODUCT((NHL!C$3:C$1656=A1121)*(NHL!G$3:G$1656=B1121)*NHL!X$3:X$1656)</f>
        <v>#VALUE!</v>
      </c>
      <c r="G1121" s="21">
        <f>SUMPRODUCT((NHL!C$3:C$1656=A1121)*(NHL!G$3:G$1656=B1121)*NHL!AC$3:AC$1656)</f>
        <v>85</v>
      </c>
      <c r="H1121" s="22" t="e">
        <f t="shared" si="35"/>
        <v>#VALUE!</v>
      </c>
      <c r="K1121" s="8"/>
    </row>
    <row r="1122" spans="1:11" x14ac:dyDescent="0.2">
      <c r="A1122" s="8" t="s">
        <v>505</v>
      </c>
      <c r="B1122" s="10" t="s">
        <v>199</v>
      </c>
      <c r="C1122" s="21">
        <f>SUMPRODUCT((NHL!C$3:C$1656=A1122)*(NHL!G$3:G$1656=B1122)*NHL!I$3:I$1656)</f>
        <v>82</v>
      </c>
      <c r="D1122" s="21">
        <f>SUMPRODUCT((NHL!C$3:C$1656=A1122)*(NHL!G$3:G$1656=B1122)*NHL!N$3:N$1656)</f>
        <v>68</v>
      </c>
      <c r="E1122" s="22">
        <f t="shared" si="34"/>
        <v>0.41463414634146339</v>
      </c>
      <c r="F1122" s="21" t="e">
        <f>SUMPRODUCT((NHL!C$3:C$1656=A1122)*(NHL!G$3:G$1656=B1122)*NHL!X$3:X$1656)</f>
        <v>#VALUE!</v>
      </c>
      <c r="G1122" s="21">
        <f>SUMPRODUCT((NHL!C$3:C$1656=A1122)*(NHL!G$3:G$1656=B1122)*NHL!AC$3:AC$1656)</f>
        <v>89</v>
      </c>
      <c r="H1122" s="22" t="e">
        <f t="shared" si="35"/>
        <v>#VALUE!</v>
      </c>
      <c r="K1122" s="8"/>
    </row>
    <row r="1123" spans="1:11" x14ac:dyDescent="0.2">
      <c r="A1123" s="8" t="s">
        <v>505</v>
      </c>
      <c r="B1123" s="10" t="s">
        <v>473</v>
      </c>
      <c r="C1123" s="21">
        <f>SUMPRODUCT((NHL!C$3:C$1656=A1123)*(NHL!G$3:G$1656=B1123)*NHL!I$3:I$1656)</f>
        <v>82</v>
      </c>
      <c r="D1123" s="21">
        <f>SUMPRODUCT((NHL!C$3:C$1656=A1123)*(NHL!G$3:G$1656=B1123)*NHL!N$3:N$1656)</f>
        <v>104</v>
      </c>
      <c r="E1123" s="22">
        <f t="shared" si="34"/>
        <v>0.63414634146341464</v>
      </c>
      <c r="F1123" s="21" t="e">
        <f>SUMPRODUCT((NHL!C$3:C$1656=A1123)*(NHL!G$3:G$1656=B1123)*NHL!X$3:X$1656)</f>
        <v>#VALUE!</v>
      </c>
      <c r="G1123" s="21">
        <f>SUMPRODUCT((NHL!C$3:C$1656=A1123)*(NHL!G$3:G$1656=B1123)*NHL!AC$3:AC$1656)</f>
        <v>84</v>
      </c>
      <c r="H1123" s="22" t="e">
        <f t="shared" si="35"/>
        <v>#VALUE!</v>
      </c>
      <c r="K1123" s="8"/>
    </row>
    <row r="1124" spans="1:11" x14ac:dyDescent="0.2">
      <c r="A1124" s="8" t="s">
        <v>505</v>
      </c>
      <c r="B1124" s="10" t="s">
        <v>29</v>
      </c>
      <c r="C1124" s="21">
        <f>SUMPRODUCT((NHL!C$3:C$1656=A1124)*(NHL!G$3:G$1656=B1124)*NHL!I$3:I$1656)</f>
        <v>82</v>
      </c>
      <c r="D1124" s="21">
        <f>SUMPRODUCT((NHL!C$3:C$1656=A1124)*(NHL!G$3:G$1656=B1124)*NHL!N$3:N$1656)</f>
        <v>90</v>
      </c>
      <c r="E1124" s="22">
        <f t="shared" si="34"/>
        <v>0.54878048780487809</v>
      </c>
      <c r="F1124" s="21" t="e">
        <f>SUMPRODUCT((NHL!C$3:C$1656=A1124)*(NHL!G$3:G$1656=B1124)*NHL!X$3:X$1656)</f>
        <v>#VALUE!</v>
      </c>
      <c r="G1124" s="21">
        <f>SUMPRODUCT((NHL!C$3:C$1656=A1124)*(NHL!G$3:G$1656=B1124)*NHL!AC$3:AC$1656)</f>
        <v>93</v>
      </c>
      <c r="H1124" s="22" t="e">
        <f t="shared" si="35"/>
        <v>#VALUE!</v>
      </c>
      <c r="K1124" s="8"/>
    </row>
    <row r="1125" spans="1:11" x14ac:dyDescent="0.2">
      <c r="A1125" s="8" t="s">
        <v>505</v>
      </c>
      <c r="B1125" s="10" t="s">
        <v>264</v>
      </c>
      <c r="C1125" s="21">
        <f>SUMPRODUCT((NHL!C$3:C$1656=A1125)*(NHL!G$3:G$1656=B1125)*NHL!I$3:I$1656)</f>
        <v>82</v>
      </c>
      <c r="D1125" s="21">
        <f>SUMPRODUCT((NHL!C$3:C$1656=A1125)*(NHL!G$3:G$1656=B1125)*NHL!N$3:N$1656)</f>
        <v>107</v>
      </c>
      <c r="E1125" s="22">
        <f t="shared" si="34"/>
        <v>0.65243902439024393</v>
      </c>
      <c r="F1125" s="21" t="e">
        <f>SUMPRODUCT((NHL!C$3:C$1656=A1125)*(NHL!G$3:G$1656=B1125)*NHL!X$3:X$1656)</f>
        <v>#VALUE!</v>
      </c>
      <c r="G1125" s="21">
        <f>SUMPRODUCT((NHL!C$3:C$1656=A1125)*(NHL!G$3:G$1656=B1125)*NHL!AC$3:AC$1656)</f>
        <v>202</v>
      </c>
      <c r="H1125" s="22" t="e">
        <f t="shared" si="35"/>
        <v>#VALUE!</v>
      </c>
      <c r="K1125" s="8"/>
    </row>
    <row r="1126" spans="1:11" x14ac:dyDescent="0.2">
      <c r="A1126" s="8" t="s">
        <v>505</v>
      </c>
      <c r="B1126" s="10" t="s">
        <v>456</v>
      </c>
      <c r="C1126" s="21">
        <f>SUMPRODUCT((NHL!C$3:C$1656=A1126)*(NHL!G$3:G$1656=B1126)*NHL!I$3:I$1656)</f>
        <v>82</v>
      </c>
      <c r="D1126" s="21">
        <f>SUMPRODUCT((NHL!C$3:C$1656=A1126)*(NHL!G$3:G$1656=B1126)*NHL!N$3:N$1656)</f>
        <v>110</v>
      </c>
      <c r="E1126" s="22">
        <f t="shared" si="34"/>
        <v>0.67073170731707321</v>
      </c>
      <c r="F1126" s="21" t="e">
        <f>SUMPRODUCT((NHL!C$3:C$1656=A1126)*(NHL!G$3:G$1656=B1126)*NHL!X$3:X$1656)</f>
        <v>#VALUE!</v>
      </c>
      <c r="G1126" s="21">
        <f>SUMPRODUCT((NHL!C$3:C$1656=A1126)*(NHL!G$3:G$1656=B1126)*NHL!AC$3:AC$1656)</f>
        <v>106</v>
      </c>
      <c r="H1126" s="22" t="e">
        <f t="shared" si="35"/>
        <v>#VALUE!</v>
      </c>
      <c r="K1126" s="8"/>
    </row>
    <row r="1127" spans="1:11" x14ac:dyDescent="0.2">
      <c r="A1127" s="8" t="s">
        <v>505</v>
      </c>
      <c r="B1127" s="10" t="s">
        <v>247</v>
      </c>
      <c r="C1127" s="21">
        <f>SUMPRODUCT((NHL!C$3:C$1656=A1127)*(NHL!G$3:G$1656=B1127)*NHL!I$3:I$1656)</f>
        <v>82</v>
      </c>
      <c r="D1127" s="21">
        <f>SUMPRODUCT((NHL!C$3:C$1656=A1127)*(NHL!G$3:G$1656=B1127)*NHL!N$3:N$1656)</f>
        <v>92</v>
      </c>
      <c r="E1127" s="22">
        <f t="shared" si="34"/>
        <v>0.56097560975609762</v>
      </c>
      <c r="F1127" s="21" t="e">
        <f>SUMPRODUCT((NHL!C$3:C$1656=A1127)*(NHL!G$3:G$1656=B1127)*NHL!X$3:X$1656)</f>
        <v>#VALUE!</v>
      </c>
      <c r="G1127" s="21">
        <f>SUMPRODUCT((NHL!C$3:C$1656=A1127)*(NHL!G$3:G$1656=B1127)*NHL!AC$3:AC$1656)</f>
        <v>78</v>
      </c>
      <c r="H1127" s="22" t="e">
        <f t="shared" si="35"/>
        <v>#VALUE!</v>
      </c>
      <c r="K1127" s="8"/>
    </row>
    <row r="1128" spans="1:11" x14ac:dyDescent="0.2">
      <c r="A1128" s="8" t="s">
        <v>505</v>
      </c>
      <c r="B1128" s="10" t="s">
        <v>92</v>
      </c>
      <c r="C1128" s="21">
        <f>SUMPRODUCT((NHL!C$3:C$1656=A1128)*(NHL!G$3:G$1656=B1128)*NHL!I$3:I$1656)</f>
        <v>82</v>
      </c>
      <c r="D1128" s="21">
        <f>SUMPRODUCT((NHL!C$3:C$1656=A1128)*(NHL!G$3:G$1656=B1128)*NHL!N$3:N$1656)</f>
        <v>94</v>
      </c>
      <c r="E1128" s="22">
        <f t="shared" si="34"/>
        <v>0.57317073170731703</v>
      </c>
      <c r="F1128" s="21" t="e">
        <f>SUMPRODUCT((NHL!C$3:C$1656=A1128)*(NHL!G$3:G$1656=B1128)*NHL!X$3:X$1656)</f>
        <v>#VALUE!</v>
      </c>
      <c r="G1128" s="21">
        <f>SUMPRODUCT((NHL!C$3:C$1656=A1128)*(NHL!G$3:G$1656=B1128)*NHL!AC$3:AC$1656)</f>
        <v>100</v>
      </c>
      <c r="H1128" s="22" t="e">
        <f t="shared" si="35"/>
        <v>#VALUE!</v>
      </c>
      <c r="K1128" s="8"/>
    </row>
    <row r="1129" spans="1:11" x14ac:dyDescent="0.2">
      <c r="A1129" s="8" t="s">
        <v>505</v>
      </c>
      <c r="B1129" s="10" t="s">
        <v>409</v>
      </c>
      <c r="C1129" s="21">
        <f>SUMPRODUCT((NHL!C$3:C$1656=A1129)*(NHL!G$3:G$1656=B1129)*NHL!I$3:I$1656)</f>
        <v>82</v>
      </c>
      <c r="D1129" s="21">
        <f>SUMPRODUCT((NHL!C$3:C$1656=A1129)*(NHL!G$3:G$1656=B1129)*NHL!N$3:N$1656)</f>
        <v>105</v>
      </c>
      <c r="E1129" s="22">
        <f t="shared" si="34"/>
        <v>0.6402439024390244</v>
      </c>
      <c r="F1129" s="21" t="e">
        <f>SUMPRODUCT((NHL!C$3:C$1656=A1129)*(NHL!G$3:G$1656=B1129)*NHL!X$3:X$1656)</f>
        <v>#VALUE!</v>
      </c>
      <c r="G1129" s="21">
        <f>SUMPRODUCT((NHL!C$3:C$1656=A1129)*(NHL!G$3:G$1656=B1129)*NHL!AC$3:AC$1656)</f>
        <v>113</v>
      </c>
      <c r="H1129" s="22" t="e">
        <f t="shared" si="35"/>
        <v>#VALUE!</v>
      </c>
      <c r="K1129" s="8"/>
    </row>
    <row r="1130" spans="1:11" x14ac:dyDescent="0.2">
      <c r="A1130" s="8" t="s">
        <v>505</v>
      </c>
      <c r="B1130" s="10" t="s">
        <v>207</v>
      </c>
      <c r="C1130" s="21">
        <f>SUMPRODUCT((NHL!C$3:C$1656=A1130)*(NHL!G$3:G$1656=B1130)*NHL!I$3:I$1656)</f>
        <v>82</v>
      </c>
      <c r="D1130" s="21">
        <f>SUMPRODUCT((NHL!C$3:C$1656=A1130)*(NHL!G$3:G$1656=B1130)*NHL!N$3:N$1656)</f>
        <v>56</v>
      </c>
      <c r="E1130" s="22">
        <f t="shared" si="34"/>
        <v>0.34146341463414637</v>
      </c>
      <c r="F1130" s="21" t="e">
        <f>SUMPRODUCT((NHL!C$3:C$1656=A1130)*(NHL!G$3:G$1656=B1130)*NHL!X$3:X$1656)</f>
        <v>#VALUE!</v>
      </c>
      <c r="G1130" s="21">
        <f>SUMPRODUCT((NHL!C$3:C$1656=A1130)*(NHL!G$3:G$1656=B1130)*NHL!AC$3:AC$1656)</f>
        <v>202</v>
      </c>
      <c r="H1130" s="22" t="e">
        <f t="shared" si="35"/>
        <v>#VALUE!</v>
      </c>
      <c r="K1130" s="8"/>
    </row>
    <row r="1131" spans="1:11" x14ac:dyDescent="0.2">
      <c r="A1131" s="8" t="s">
        <v>505</v>
      </c>
      <c r="B1131" s="10" t="s">
        <v>313</v>
      </c>
      <c r="C1131" s="21">
        <f>SUMPRODUCT((NHL!C$3:C$1656=A1131)*(NHL!G$3:G$1656=B1131)*NHL!I$3:I$1656)</f>
        <v>82</v>
      </c>
      <c r="D1131" s="21">
        <f>SUMPRODUCT((NHL!C$3:C$1656=A1131)*(NHL!G$3:G$1656=B1131)*NHL!N$3:N$1656)</f>
        <v>67</v>
      </c>
      <c r="E1131" s="22">
        <f t="shared" si="34"/>
        <v>0.40853658536585363</v>
      </c>
      <c r="F1131" s="21" t="e">
        <f>SUMPRODUCT((NHL!C$3:C$1656=A1131)*(NHL!G$3:G$1656=B1131)*NHL!X$3:X$1656)</f>
        <v>#VALUE!</v>
      </c>
      <c r="G1131" s="21">
        <f>SUMPRODUCT((NHL!C$3:C$1656=A1131)*(NHL!G$3:G$1656=B1131)*NHL!AC$3:AC$1656)</f>
        <v>81</v>
      </c>
      <c r="H1131" s="22" t="e">
        <f t="shared" si="35"/>
        <v>#VALUE!</v>
      </c>
      <c r="K1131" s="8"/>
    </row>
    <row r="1132" spans="1:11" x14ac:dyDescent="0.2">
      <c r="A1132" s="8" t="s">
        <v>505</v>
      </c>
      <c r="B1132" s="10" t="s">
        <v>208</v>
      </c>
      <c r="C1132" s="21">
        <f>SUMPRODUCT((NHL!C$3:C$1656=A1132)*(NHL!G$3:G$1656=B1132)*NHL!I$3:I$1656)</f>
        <v>82</v>
      </c>
      <c r="D1132" s="21">
        <f>SUMPRODUCT((NHL!C$3:C$1656=A1132)*(NHL!G$3:G$1656=B1132)*NHL!N$3:N$1656)</f>
        <v>105</v>
      </c>
      <c r="E1132" s="22">
        <f t="shared" si="34"/>
        <v>0.6402439024390244</v>
      </c>
      <c r="F1132" s="21" t="e">
        <f>SUMPRODUCT((NHL!C$3:C$1656=A1132)*(NHL!G$3:G$1656=B1132)*NHL!X$3:X$1656)</f>
        <v>#VALUE!</v>
      </c>
      <c r="G1132" s="21">
        <f>SUMPRODUCT((NHL!C$3:C$1656=A1132)*(NHL!G$3:G$1656=B1132)*NHL!AC$3:AC$1656)</f>
        <v>58</v>
      </c>
      <c r="H1132" s="22" t="e">
        <f t="shared" si="35"/>
        <v>#VALUE!</v>
      </c>
      <c r="K1132" s="8"/>
    </row>
    <row r="1133" spans="1:11" x14ac:dyDescent="0.2">
      <c r="A1133" s="8" t="s">
        <v>505</v>
      </c>
      <c r="B1133" s="10" t="s">
        <v>402</v>
      </c>
      <c r="C1133" s="21">
        <f>SUMPRODUCT((NHL!C$3:C$1656=A1133)*(NHL!G$3:G$1656=B1133)*NHL!I$3:I$1656)</f>
        <v>82</v>
      </c>
      <c r="D1133" s="21">
        <f>SUMPRODUCT((NHL!C$3:C$1656=A1133)*(NHL!G$3:G$1656=B1133)*NHL!N$3:N$1656)</f>
        <v>107</v>
      </c>
      <c r="E1133" s="22">
        <f t="shared" si="34"/>
        <v>0.65243902439024393</v>
      </c>
      <c r="F1133" s="21" t="e">
        <f>SUMPRODUCT((NHL!C$3:C$1656=A1133)*(NHL!G$3:G$1656=B1133)*NHL!X$3:X$1656)</f>
        <v>#VALUE!</v>
      </c>
      <c r="G1133" s="21">
        <f>SUMPRODUCT((NHL!C$3:C$1656=A1133)*(NHL!G$3:G$1656=B1133)*NHL!AC$3:AC$1656)</f>
        <v>99</v>
      </c>
      <c r="H1133" s="22" t="e">
        <f t="shared" si="35"/>
        <v>#VALUE!</v>
      </c>
      <c r="K1133" s="8"/>
    </row>
    <row r="1134" spans="1:11" x14ac:dyDescent="0.2">
      <c r="A1134" s="8" t="s">
        <v>505</v>
      </c>
      <c r="B1134" s="10" t="s">
        <v>209</v>
      </c>
      <c r="C1134" s="21">
        <f>SUMPRODUCT((NHL!C$3:C$1656=A1134)*(NHL!G$3:G$1656=B1134)*NHL!I$3:I$1656)</f>
        <v>82</v>
      </c>
      <c r="D1134" s="21">
        <f>SUMPRODUCT((NHL!C$3:C$1656=A1134)*(NHL!G$3:G$1656=B1134)*NHL!N$3:N$1656)</f>
        <v>81</v>
      </c>
      <c r="E1134" s="22">
        <f t="shared" si="34"/>
        <v>0.49390243902439024</v>
      </c>
      <c r="F1134" s="21" t="e">
        <f>SUMPRODUCT((NHL!C$3:C$1656=A1134)*(NHL!G$3:G$1656=B1134)*NHL!X$3:X$1656)</f>
        <v>#VALUE!</v>
      </c>
      <c r="G1134" s="21">
        <f>SUMPRODUCT((NHL!C$3:C$1656=A1134)*(NHL!G$3:G$1656=B1134)*NHL!AC$3:AC$1656)</f>
        <v>114</v>
      </c>
      <c r="H1134" s="22" t="e">
        <f t="shared" si="35"/>
        <v>#VALUE!</v>
      </c>
      <c r="K1134" s="8"/>
    </row>
    <row r="1135" spans="1:11" x14ac:dyDescent="0.2">
      <c r="A1135" s="8" t="s">
        <v>505</v>
      </c>
      <c r="B1135" s="10" t="s">
        <v>411</v>
      </c>
      <c r="C1135" s="21">
        <f>SUMPRODUCT((NHL!C$3:C$1656=A1135)*(NHL!G$3:G$1656=B1135)*NHL!I$3:I$1656)</f>
        <v>82</v>
      </c>
      <c r="D1135" s="21">
        <f>SUMPRODUCT((NHL!C$3:C$1656=A1135)*(NHL!G$3:G$1656=B1135)*NHL!N$3:N$1656)</f>
        <v>93</v>
      </c>
      <c r="E1135" s="22">
        <f t="shared" si="34"/>
        <v>0.56707317073170727</v>
      </c>
      <c r="F1135" s="21" t="e">
        <f>SUMPRODUCT((NHL!C$3:C$1656=A1135)*(NHL!G$3:G$1656=B1135)*NHL!X$3:X$1656)</f>
        <v>#VALUE!</v>
      </c>
      <c r="G1135" s="21">
        <f>SUMPRODUCT((NHL!C$3:C$1656=A1135)*(NHL!G$3:G$1656=B1135)*NHL!AC$3:AC$1656)</f>
        <v>92</v>
      </c>
      <c r="H1135" s="22" t="e">
        <f t="shared" si="35"/>
        <v>#VALUE!</v>
      </c>
      <c r="K1135" s="8"/>
    </row>
    <row r="1136" spans="1:11" x14ac:dyDescent="0.2">
      <c r="A1136" s="8" t="s">
        <v>505</v>
      </c>
      <c r="B1136" s="10" t="s">
        <v>41</v>
      </c>
      <c r="C1136" s="21">
        <f>SUMPRODUCT((NHL!C$3:C$1656=A1136)*(NHL!G$3:G$1656=B1136)*NHL!I$3:I$1656)</f>
        <v>82</v>
      </c>
      <c r="D1136" s="21">
        <f>SUMPRODUCT((NHL!C$3:C$1656=A1136)*(NHL!G$3:G$1656=B1136)*NHL!N$3:N$1656)</f>
        <v>91</v>
      </c>
      <c r="E1136" s="22">
        <f t="shared" si="34"/>
        <v>0.55487804878048785</v>
      </c>
      <c r="F1136" s="21" t="e">
        <f>SUMPRODUCT((NHL!C$3:C$1656=A1136)*(NHL!G$3:G$1656=B1136)*NHL!X$3:X$1656)</f>
        <v>#VALUE!</v>
      </c>
      <c r="G1136" s="21">
        <f>SUMPRODUCT((NHL!C$3:C$1656=A1136)*(NHL!G$3:G$1656=B1136)*NHL!AC$3:AC$1656)</f>
        <v>90</v>
      </c>
      <c r="H1136" s="22" t="e">
        <f t="shared" si="35"/>
        <v>#VALUE!</v>
      </c>
      <c r="K1136" s="8"/>
    </row>
    <row r="1137" spans="1:11" x14ac:dyDescent="0.2">
      <c r="A1137" s="8" t="s">
        <v>505</v>
      </c>
      <c r="B1137" s="10" t="s">
        <v>233</v>
      </c>
      <c r="C1137" s="21">
        <f>SUMPRODUCT((NHL!C$3:C$1656=A1137)*(NHL!G$3:G$1656=B1137)*NHL!I$3:I$1656)</f>
        <v>82</v>
      </c>
      <c r="D1137" s="21">
        <f>SUMPRODUCT((NHL!C$3:C$1656=A1137)*(NHL!G$3:G$1656=B1137)*NHL!N$3:N$1656)</f>
        <v>105</v>
      </c>
      <c r="E1137" s="22">
        <f t="shared" si="34"/>
        <v>0.6402439024390244</v>
      </c>
      <c r="F1137" s="21" t="e">
        <f>SUMPRODUCT((NHL!C$3:C$1656=A1137)*(NHL!G$3:G$1656=B1137)*NHL!X$3:X$1656)</f>
        <v>#VALUE!</v>
      </c>
      <c r="G1137" s="21">
        <f>SUMPRODUCT((NHL!C$3:C$1656=A1137)*(NHL!G$3:G$1656=B1137)*NHL!AC$3:AC$1656)</f>
        <v>92</v>
      </c>
      <c r="H1137" s="22" t="e">
        <f t="shared" si="35"/>
        <v>#VALUE!</v>
      </c>
      <c r="K1137" s="8"/>
    </row>
    <row r="1138" spans="1:11" x14ac:dyDescent="0.2">
      <c r="A1138" s="8" t="s">
        <v>505</v>
      </c>
      <c r="B1138" s="10" t="s">
        <v>267</v>
      </c>
      <c r="C1138" s="21">
        <f>SUMPRODUCT((NHL!C$3:C$1656=A1138)*(NHL!G$3:G$1656=B1138)*NHL!I$3:I$1656)</f>
        <v>82</v>
      </c>
      <c r="D1138" s="21">
        <f>SUMPRODUCT((NHL!C$3:C$1656=A1138)*(NHL!G$3:G$1656=B1138)*NHL!N$3:N$1656)</f>
        <v>70</v>
      </c>
      <c r="E1138" s="22">
        <f t="shared" si="34"/>
        <v>0.42682926829268292</v>
      </c>
      <c r="F1138" s="21" t="e">
        <f>SUMPRODUCT((NHL!C$3:C$1656=A1138)*(NHL!G$3:G$1656=B1138)*NHL!X$3:X$1656)</f>
        <v>#VALUE!</v>
      </c>
      <c r="G1138" s="21">
        <f>SUMPRODUCT((NHL!C$3:C$1656=A1138)*(NHL!G$3:G$1656=B1138)*NHL!AC$3:AC$1656)</f>
        <v>70</v>
      </c>
      <c r="H1138" s="22" t="e">
        <f t="shared" si="35"/>
        <v>#VALUE!</v>
      </c>
      <c r="K1138" s="8"/>
    </row>
    <row r="1139" spans="1:11" x14ac:dyDescent="0.2">
      <c r="A1139" s="8" t="s">
        <v>511</v>
      </c>
      <c r="B1139" s="10" t="s">
        <v>416</v>
      </c>
      <c r="C1139" s="21">
        <f>SUMPRODUCT((NHL!C$3:C$1656=A1139)*(NHL!G$3:G$1656=B1139)*NHL!I$3:I$1656)</f>
        <v>82</v>
      </c>
      <c r="D1139" s="21">
        <f>SUMPRODUCT((NHL!C$3:C$1656=A1139)*(NHL!G$3:G$1656=B1139)*NHL!N$3:N$1656)</f>
        <v>102</v>
      </c>
      <c r="E1139" s="22">
        <f t="shared" si="34"/>
        <v>0.62195121951219512</v>
      </c>
      <c r="F1139" s="21" t="e">
        <f>SUMPRODUCT((NHL!C$3:C$1656=A1139)*(NHL!G$3:G$1656=B1139)*NHL!X$3:X$1656)</f>
        <v>#VALUE!</v>
      </c>
      <c r="G1139" s="21">
        <f>SUMPRODUCT((NHL!C$3:C$1656=A1139)*(NHL!G$3:G$1656=B1139)*NHL!AC$3:AC$1656)</f>
        <v>110</v>
      </c>
      <c r="H1139" s="22" t="e">
        <f t="shared" si="35"/>
        <v>#VALUE!</v>
      </c>
      <c r="K1139" s="8"/>
    </row>
    <row r="1140" spans="1:11" x14ac:dyDescent="0.2">
      <c r="A1140" s="8" t="s">
        <v>511</v>
      </c>
      <c r="B1140" s="10" t="s">
        <v>461</v>
      </c>
      <c r="C1140" s="21">
        <f>SUMPRODUCT((NHL!C$3:C$1656=A1140)*(NHL!G$3:G$1656=B1140)*NHL!I$3:I$1656)</f>
        <v>82</v>
      </c>
      <c r="D1140" s="21">
        <f>SUMPRODUCT((NHL!C$3:C$1656=A1140)*(NHL!G$3:G$1656=B1140)*NHL!N$3:N$1656)</f>
        <v>76</v>
      </c>
      <c r="E1140" s="22">
        <f t="shared" si="34"/>
        <v>0.46341463414634149</v>
      </c>
      <c r="F1140" s="21" t="e">
        <f>SUMPRODUCT((NHL!C$3:C$1656=A1140)*(NHL!G$3:G$1656=B1140)*NHL!X$3:X$1656)</f>
        <v>#VALUE!</v>
      </c>
      <c r="G1140" s="21">
        <f>SUMPRODUCT((NHL!C$3:C$1656=A1140)*(NHL!G$3:G$1656=B1140)*NHL!AC$3:AC$1656)</f>
        <v>194</v>
      </c>
      <c r="H1140" s="22" t="e">
        <f t="shared" si="35"/>
        <v>#VALUE!</v>
      </c>
      <c r="K1140" s="8"/>
    </row>
    <row r="1141" spans="1:11" x14ac:dyDescent="0.2">
      <c r="A1141" s="8" t="s">
        <v>511</v>
      </c>
      <c r="B1141" s="10" t="s">
        <v>68</v>
      </c>
      <c r="C1141" s="21">
        <f>SUMPRODUCT((NHL!C$3:C$1656=A1141)*(NHL!G$3:G$1656=B1141)*NHL!I$3:I$1656)</f>
        <v>82</v>
      </c>
      <c r="D1141" s="21">
        <f>SUMPRODUCT((NHL!C$3:C$1656=A1141)*(NHL!G$3:G$1656=B1141)*NHL!N$3:N$1656)</f>
        <v>94</v>
      </c>
      <c r="E1141" s="22">
        <f t="shared" si="34"/>
        <v>0.57317073170731703</v>
      </c>
      <c r="F1141" s="21" t="e">
        <f>SUMPRODUCT((NHL!C$3:C$1656=A1141)*(NHL!G$3:G$1656=B1141)*NHL!X$3:X$1656)</f>
        <v>#VALUE!</v>
      </c>
      <c r="G1141" s="21">
        <f>SUMPRODUCT((NHL!C$3:C$1656=A1141)*(NHL!G$3:G$1656=B1141)*NHL!AC$3:AC$1656)</f>
        <v>76</v>
      </c>
      <c r="H1141" s="22" t="e">
        <f t="shared" si="35"/>
        <v>#VALUE!</v>
      </c>
      <c r="K1141" s="8"/>
    </row>
    <row r="1142" spans="1:11" x14ac:dyDescent="0.2">
      <c r="A1142" s="8" t="s">
        <v>511</v>
      </c>
      <c r="B1142" s="10" t="s">
        <v>225</v>
      </c>
      <c r="C1142" s="21">
        <f>SUMPRODUCT((NHL!C$3:C$1656=A1142)*(NHL!G$3:G$1656=B1142)*NHL!I$3:I$1656)</f>
        <v>82</v>
      </c>
      <c r="D1142" s="21">
        <f>SUMPRODUCT((NHL!C$3:C$1656=A1142)*(NHL!G$3:G$1656=B1142)*NHL!N$3:N$1656)</f>
        <v>90</v>
      </c>
      <c r="E1142" s="22">
        <f t="shared" si="34"/>
        <v>0.54878048780487809</v>
      </c>
      <c r="F1142" s="21" t="e">
        <f>SUMPRODUCT((NHL!C$3:C$1656=A1142)*(NHL!G$3:G$1656=B1142)*NHL!X$3:X$1656)</f>
        <v>#VALUE!</v>
      </c>
      <c r="G1142" s="21">
        <f>SUMPRODUCT((NHL!C$3:C$1656=A1142)*(NHL!G$3:G$1656=B1142)*NHL!AC$3:AC$1656)</f>
        <v>113</v>
      </c>
      <c r="H1142" s="22" t="e">
        <f t="shared" si="35"/>
        <v>#VALUE!</v>
      </c>
      <c r="K1142" s="8"/>
    </row>
    <row r="1143" spans="1:11" x14ac:dyDescent="0.2">
      <c r="A1143" s="8" t="s">
        <v>511</v>
      </c>
      <c r="B1143" s="10" t="s">
        <v>305</v>
      </c>
      <c r="C1143" s="21">
        <f>SUMPRODUCT((NHL!C$3:C$1656=A1143)*(NHL!G$3:G$1656=B1143)*NHL!I$3:I$1656)</f>
        <v>82</v>
      </c>
      <c r="D1143" s="21">
        <f>SUMPRODUCT((NHL!C$3:C$1656=A1143)*(NHL!G$3:G$1656=B1143)*NHL!N$3:N$1656)</f>
        <v>92</v>
      </c>
      <c r="E1143" s="22">
        <f t="shared" si="34"/>
        <v>0.56097560975609762</v>
      </c>
      <c r="F1143" s="21" t="e">
        <f>SUMPRODUCT((NHL!C$3:C$1656=A1143)*(NHL!G$3:G$1656=B1143)*NHL!X$3:X$1656)</f>
        <v>#VALUE!</v>
      </c>
      <c r="G1143" s="21">
        <f>SUMPRODUCT((NHL!C$3:C$1656=A1143)*(NHL!G$3:G$1656=B1143)*NHL!AC$3:AC$1656)</f>
        <v>88</v>
      </c>
      <c r="H1143" s="22" t="e">
        <f t="shared" si="35"/>
        <v>#VALUE!</v>
      </c>
      <c r="K1143" s="8"/>
    </row>
    <row r="1144" spans="1:11" x14ac:dyDescent="0.2">
      <c r="A1144" s="8" t="s">
        <v>511</v>
      </c>
      <c r="B1144" s="10" t="s">
        <v>468</v>
      </c>
      <c r="C1144" s="21">
        <f>SUMPRODUCT((NHL!C$3:C$1656=A1144)*(NHL!G$3:G$1656=B1144)*NHL!I$3:I$1656)</f>
        <v>82</v>
      </c>
      <c r="D1144" s="21">
        <f>SUMPRODUCT((NHL!C$3:C$1656=A1144)*(NHL!G$3:G$1656=B1144)*NHL!N$3:N$1656)</f>
        <v>80</v>
      </c>
      <c r="E1144" s="22">
        <f t="shared" si="34"/>
        <v>0.48780487804878048</v>
      </c>
      <c r="F1144" s="21" t="e">
        <f>SUMPRODUCT((NHL!C$3:C$1656=A1144)*(NHL!G$3:G$1656=B1144)*NHL!X$3:X$1656)</f>
        <v>#VALUE!</v>
      </c>
      <c r="G1144" s="21">
        <f>SUMPRODUCT((NHL!C$3:C$1656=A1144)*(NHL!G$3:G$1656=B1144)*NHL!AC$3:AC$1656)</f>
        <v>73</v>
      </c>
      <c r="H1144" s="22" t="e">
        <f t="shared" si="35"/>
        <v>#VALUE!</v>
      </c>
      <c r="K1144" s="8"/>
    </row>
    <row r="1145" spans="1:11" x14ac:dyDescent="0.2">
      <c r="A1145" s="8" t="s">
        <v>511</v>
      </c>
      <c r="B1145" s="10" t="s">
        <v>240</v>
      </c>
      <c r="C1145" s="21">
        <f>SUMPRODUCT((NHL!C$3:C$1656=A1145)*(NHL!G$3:G$1656=B1145)*NHL!I$3:I$1656)</f>
        <v>82</v>
      </c>
      <c r="D1145" s="21">
        <f>SUMPRODUCT((NHL!C$3:C$1656=A1145)*(NHL!G$3:G$1656=B1145)*NHL!N$3:N$1656)</f>
        <v>94</v>
      </c>
      <c r="E1145" s="22">
        <f t="shared" si="34"/>
        <v>0.57317073170731703</v>
      </c>
      <c r="F1145" s="21" t="e">
        <f>SUMPRODUCT((NHL!C$3:C$1656=A1145)*(NHL!G$3:G$1656=B1145)*NHL!X$3:X$1656)</f>
        <v>#VALUE!</v>
      </c>
      <c r="G1145" s="21">
        <f>SUMPRODUCT((NHL!C$3:C$1656=A1145)*(NHL!G$3:G$1656=B1145)*NHL!AC$3:AC$1656)</f>
        <v>96</v>
      </c>
      <c r="H1145" s="22" t="e">
        <f t="shared" si="35"/>
        <v>#VALUE!</v>
      </c>
      <c r="K1145" s="8"/>
    </row>
    <row r="1146" spans="1:11" x14ac:dyDescent="0.2">
      <c r="A1146" s="8" t="s">
        <v>511</v>
      </c>
      <c r="B1146" s="10" t="s">
        <v>84</v>
      </c>
      <c r="C1146" s="21">
        <f>SUMPRODUCT((NHL!C$3:C$1656=A1146)*(NHL!G$3:G$1656=B1146)*NHL!I$3:I$1656)</f>
        <v>82</v>
      </c>
      <c r="D1146" s="21">
        <f>SUMPRODUCT((NHL!C$3:C$1656=A1146)*(NHL!G$3:G$1656=B1146)*NHL!N$3:N$1656)</f>
        <v>88</v>
      </c>
      <c r="E1146" s="22">
        <f t="shared" si="34"/>
        <v>0.53658536585365857</v>
      </c>
      <c r="F1146" s="21" t="e">
        <f>SUMPRODUCT((NHL!C$3:C$1656=A1146)*(NHL!G$3:G$1656=B1146)*NHL!X$3:X$1656)</f>
        <v>#VALUE!</v>
      </c>
      <c r="G1146" s="21">
        <f>SUMPRODUCT((NHL!C$3:C$1656=A1146)*(NHL!G$3:G$1656=B1146)*NHL!AC$3:AC$1656)</f>
        <v>71</v>
      </c>
      <c r="H1146" s="22" t="e">
        <f t="shared" si="35"/>
        <v>#VALUE!</v>
      </c>
      <c r="K1146" s="8"/>
    </row>
    <row r="1147" spans="1:11" x14ac:dyDescent="0.2">
      <c r="A1147" s="8" t="s">
        <v>511</v>
      </c>
      <c r="B1147" s="10" t="s">
        <v>308</v>
      </c>
      <c r="C1147" s="21">
        <f>SUMPRODUCT((NHL!C$3:C$1656=A1147)*(NHL!G$3:G$1656=B1147)*NHL!I$3:I$1656)</f>
        <v>82</v>
      </c>
      <c r="D1147" s="21">
        <f>SUMPRODUCT((NHL!C$3:C$1656=A1147)*(NHL!G$3:G$1656=B1147)*NHL!N$3:N$1656)</f>
        <v>95</v>
      </c>
      <c r="E1147" s="22">
        <f t="shared" si="34"/>
        <v>0.57926829268292679</v>
      </c>
      <c r="F1147" s="21" t="e">
        <f>SUMPRODUCT((NHL!C$3:C$1656=A1147)*(NHL!G$3:G$1656=B1147)*NHL!X$3:X$1656)</f>
        <v>#VALUE!</v>
      </c>
      <c r="G1147" s="21">
        <f>SUMPRODUCT((NHL!C$3:C$1656=A1147)*(NHL!G$3:G$1656=B1147)*NHL!AC$3:AC$1656)</f>
        <v>95</v>
      </c>
      <c r="H1147" s="22" t="e">
        <f t="shared" si="35"/>
        <v>#VALUE!</v>
      </c>
      <c r="K1147" s="8"/>
    </row>
    <row r="1148" spans="1:11" x14ac:dyDescent="0.2">
      <c r="A1148" s="8" t="s">
        <v>511</v>
      </c>
      <c r="B1148" s="10" t="s">
        <v>201</v>
      </c>
      <c r="C1148" s="21">
        <f>SUMPRODUCT((NHL!C$3:C$1656=A1148)*(NHL!G$3:G$1656=B1148)*NHL!I$3:I$1656)</f>
        <v>82</v>
      </c>
      <c r="D1148" s="21">
        <f>SUMPRODUCT((NHL!C$3:C$1656=A1148)*(NHL!G$3:G$1656=B1148)*NHL!N$3:N$1656)</f>
        <v>97</v>
      </c>
      <c r="E1148" s="22">
        <f t="shared" si="34"/>
        <v>0.59146341463414631</v>
      </c>
      <c r="F1148" s="21" t="e">
        <f>SUMPRODUCT((NHL!C$3:C$1656=A1148)*(NHL!G$3:G$1656=B1148)*NHL!X$3:X$1656)</f>
        <v>#VALUE!</v>
      </c>
      <c r="G1148" s="21">
        <f>SUMPRODUCT((NHL!C$3:C$1656=A1148)*(NHL!G$3:G$1656=B1148)*NHL!AC$3:AC$1656)</f>
        <v>107</v>
      </c>
      <c r="H1148" s="22" t="e">
        <f t="shared" si="35"/>
        <v>#VALUE!</v>
      </c>
      <c r="K1148" s="8"/>
    </row>
    <row r="1149" spans="1:11" x14ac:dyDescent="0.2">
      <c r="A1149" s="8" t="s">
        <v>511</v>
      </c>
      <c r="B1149" s="10" t="s">
        <v>87</v>
      </c>
      <c r="C1149" s="21">
        <f>SUMPRODUCT((NHL!C$3:C$1656=A1149)*(NHL!G$3:G$1656=B1149)*NHL!I$3:I$1656)</f>
        <v>82</v>
      </c>
      <c r="D1149" s="21">
        <f>SUMPRODUCT((NHL!C$3:C$1656=A1149)*(NHL!G$3:G$1656=B1149)*NHL!N$3:N$1656)</f>
        <v>115</v>
      </c>
      <c r="E1149" s="22">
        <f t="shared" si="34"/>
        <v>0.70121951219512191</v>
      </c>
      <c r="F1149" s="21" t="e">
        <f>SUMPRODUCT((NHL!C$3:C$1656=A1149)*(NHL!G$3:G$1656=B1149)*NHL!X$3:X$1656)</f>
        <v>#VALUE!</v>
      </c>
      <c r="G1149" s="21">
        <f>SUMPRODUCT((NHL!C$3:C$1656=A1149)*(NHL!G$3:G$1656=B1149)*NHL!AC$3:AC$1656)</f>
        <v>113</v>
      </c>
      <c r="H1149" s="22" t="e">
        <f t="shared" si="35"/>
        <v>#VALUE!</v>
      </c>
      <c r="K1149" s="8"/>
    </row>
    <row r="1150" spans="1:11" x14ac:dyDescent="0.2">
      <c r="A1150" s="8" t="s">
        <v>511</v>
      </c>
      <c r="B1150" s="10" t="s">
        <v>303</v>
      </c>
      <c r="C1150" s="21">
        <f>SUMPRODUCT((NHL!C$3:C$1656=A1150)*(NHL!G$3:G$1656=B1150)*NHL!I$3:I$1656)</f>
        <v>82</v>
      </c>
      <c r="D1150" s="21">
        <f>SUMPRODUCT((NHL!C$3:C$1656=A1150)*(NHL!G$3:G$1656=B1150)*NHL!N$3:N$1656)</f>
        <v>88</v>
      </c>
      <c r="E1150" s="22">
        <f t="shared" si="34"/>
        <v>0.53658536585365857</v>
      </c>
      <c r="F1150" s="21" t="e">
        <f>SUMPRODUCT((NHL!C$3:C$1656=A1150)*(NHL!G$3:G$1656=B1150)*NHL!X$3:X$1656)</f>
        <v>#VALUE!</v>
      </c>
      <c r="G1150" s="21">
        <f>SUMPRODUCT((NHL!C$3:C$1656=A1150)*(NHL!G$3:G$1656=B1150)*NHL!AC$3:AC$1656)</f>
        <v>71</v>
      </c>
      <c r="H1150" s="22" t="e">
        <f t="shared" si="35"/>
        <v>#VALUE!</v>
      </c>
      <c r="K1150" s="8"/>
    </row>
    <row r="1151" spans="1:11" x14ac:dyDescent="0.2">
      <c r="A1151" s="8" t="s">
        <v>511</v>
      </c>
      <c r="B1151" s="10" t="s">
        <v>413</v>
      </c>
      <c r="C1151" s="21">
        <f>SUMPRODUCT((NHL!C$3:C$1656=A1151)*(NHL!G$3:G$1656=B1151)*NHL!I$3:I$1656)</f>
        <v>82</v>
      </c>
      <c r="D1151" s="21">
        <f>SUMPRODUCT((NHL!C$3:C$1656=A1151)*(NHL!G$3:G$1656=B1151)*NHL!N$3:N$1656)</f>
        <v>85</v>
      </c>
      <c r="E1151" s="22">
        <f t="shared" si="34"/>
        <v>0.51829268292682928</v>
      </c>
      <c r="F1151" s="21" t="e">
        <f>SUMPRODUCT((NHL!C$3:C$1656=A1151)*(NHL!G$3:G$1656=B1151)*NHL!X$3:X$1656)</f>
        <v>#VALUE!</v>
      </c>
      <c r="G1151" s="21">
        <f>SUMPRODUCT((NHL!C$3:C$1656=A1151)*(NHL!G$3:G$1656=B1151)*NHL!AC$3:AC$1656)</f>
        <v>86</v>
      </c>
      <c r="H1151" s="22" t="e">
        <f t="shared" si="35"/>
        <v>#VALUE!</v>
      </c>
      <c r="K1151" s="8"/>
    </row>
    <row r="1152" spans="1:11" x14ac:dyDescent="0.2">
      <c r="A1152" s="8" t="s">
        <v>511</v>
      </c>
      <c r="B1152" s="10" t="s">
        <v>199</v>
      </c>
      <c r="C1152" s="21">
        <f>SUMPRODUCT((NHL!C$3:C$1656=A1152)*(NHL!G$3:G$1656=B1152)*NHL!I$3:I$1656)</f>
        <v>82</v>
      </c>
      <c r="D1152" s="21">
        <f>SUMPRODUCT((NHL!C$3:C$1656=A1152)*(NHL!G$3:G$1656=B1152)*NHL!N$3:N$1656)</f>
        <v>71</v>
      </c>
      <c r="E1152" s="22">
        <f t="shared" si="34"/>
        <v>0.43292682926829268</v>
      </c>
      <c r="F1152" s="21" t="e">
        <f>SUMPRODUCT((NHL!C$3:C$1656=A1152)*(NHL!G$3:G$1656=B1152)*NHL!X$3:X$1656)</f>
        <v>#VALUE!</v>
      </c>
      <c r="G1152" s="21">
        <f>SUMPRODUCT((NHL!C$3:C$1656=A1152)*(NHL!G$3:G$1656=B1152)*NHL!AC$3:AC$1656)</f>
        <v>68</v>
      </c>
      <c r="H1152" s="22" t="e">
        <f t="shared" si="35"/>
        <v>#VALUE!</v>
      </c>
      <c r="K1152" s="8"/>
    </row>
    <row r="1153" spans="1:11" x14ac:dyDescent="0.2">
      <c r="A1153" s="8" t="s">
        <v>511</v>
      </c>
      <c r="B1153" s="10" t="s">
        <v>473</v>
      </c>
      <c r="C1153" s="21">
        <f>SUMPRODUCT((NHL!C$3:C$1656=A1153)*(NHL!G$3:G$1656=B1153)*NHL!I$3:I$1656)</f>
        <v>82</v>
      </c>
      <c r="D1153" s="21">
        <f>SUMPRODUCT((NHL!C$3:C$1656=A1153)*(NHL!G$3:G$1656=B1153)*NHL!N$3:N$1656)</f>
        <v>98</v>
      </c>
      <c r="E1153" s="22">
        <f t="shared" si="34"/>
        <v>0.59756097560975607</v>
      </c>
      <c r="F1153" s="21" t="e">
        <f>SUMPRODUCT((NHL!C$3:C$1656=A1153)*(NHL!G$3:G$1656=B1153)*NHL!X$3:X$1656)</f>
        <v>#VALUE!</v>
      </c>
      <c r="G1153" s="21">
        <f>SUMPRODUCT((NHL!C$3:C$1656=A1153)*(NHL!G$3:G$1656=B1153)*NHL!AC$3:AC$1656)</f>
        <v>104</v>
      </c>
      <c r="H1153" s="22" t="e">
        <f t="shared" si="35"/>
        <v>#VALUE!</v>
      </c>
      <c r="K1153" s="8"/>
    </row>
    <row r="1154" spans="1:11" x14ac:dyDescent="0.2">
      <c r="A1154" s="8" t="s">
        <v>511</v>
      </c>
      <c r="B1154" s="10" t="s">
        <v>29</v>
      </c>
      <c r="C1154" s="21">
        <f>SUMPRODUCT((NHL!C$3:C$1656=A1154)*(NHL!G$3:G$1656=B1154)*NHL!I$3:I$1656)</f>
        <v>82</v>
      </c>
      <c r="D1154" s="21">
        <f>SUMPRODUCT((NHL!C$3:C$1656=A1154)*(NHL!G$3:G$1656=B1154)*NHL!N$3:N$1656)</f>
        <v>104</v>
      </c>
      <c r="E1154" s="22">
        <f t="shared" ref="E1154:E1217" si="36">D1154/C1154/2</f>
        <v>0.63414634146341464</v>
      </c>
      <c r="F1154" s="21" t="e">
        <f>SUMPRODUCT((NHL!C$3:C$1656=A1154)*(NHL!G$3:G$1656=B1154)*NHL!X$3:X$1656)</f>
        <v>#VALUE!</v>
      </c>
      <c r="G1154" s="21">
        <f>SUMPRODUCT((NHL!C$3:C$1656=A1154)*(NHL!G$3:G$1656=B1154)*NHL!AC$3:AC$1656)</f>
        <v>90</v>
      </c>
      <c r="H1154" s="22" t="e">
        <f t="shared" ref="H1154:H1217" si="37">G1154/F1154/2</f>
        <v>#VALUE!</v>
      </c>
      <c r="K1154" s="8"/>
    </row>
    <row r="1155" spans="1:11" x14ac:dyDescent="0.2">
      <c r="A1155" s="8" t="s">
        <v>511</v>
      </c>
      <c r="B1155" s="10" t="s">
        <v>264</v>
      </c>
      <c r="C1155" s="21">
        <f>SUMPRODUCT((NHL!C$3:C$1656=A1155)*(NHL!G$3:G$1656=B1155)*NHL!I$3:I$1656)</f>
        <v>82</v>
      </c>
      <c r="D1155" s="21">
        <f>SUMPRODUCT((NHL!C$3:C$1656=A1155)*(NHL!G$3:G$1656=B1155)*NHL!N$3:N$1656)</f>
        <v>99</v>
      </c>
      <c r="E1155" s="22">
        <f t="shared" si="36"/>
        <v>0.60365853658536583</v>
      </c>
      <c r="F1155" s="21" t="e">
        <f>SUMPRODUCT((NHL!C$3:C$1656=A1155)*(NHL!G$3:G$1656=B1155)*NHL!X$3:X$1656)</f>
        <v>#VALUE!</v>
      </c>
      <c r="G1155" s="21">
        <f>SUMPRODUCT((NHL!C$3:C$1656=A1155)*(NHL!G$3:G$1656=B1155)*NHL!AC$3:AC$1656)</f>
        <v>107</v>
      </c>
      <c r="H1155" s="22" t="e">
        <f t="shared" si="37"/>
        <v>#VALUE!</v>
      </c>
      <c r="K1155" s="8"/>
    </row>
    <row r="1156" spans="1:11" x14ac:dyDescent="0.2">
      <c r="A1156" s="8" t="s">
        <v>511</v>
      </c>
      <c r="B1156" s="10" t="s">
        <v>456</v>
      </c>
      <c r="C1156" s="21">
        <f>SUMPRODUCT((NHL!C$3:C$1656=A1156)*(NHL!G$3:G$1656=B1156)*NHL!I$3:I$1656)</f>
        <v>82</v>
      </c>
      <c r="D1156" s="21">
        <f>SUMPRODUCT((NHL!C$3:C$1656=A1156)*(NHL!G$3:G$1656=B1156)*NHL!N$3:N$1656)</f>
        <v>91</v>
      </c>
      <c r="E1156" s="22">
        <f t="shared" si="36"/>
        <v>0.55487804878048785</v>
      </c>
      <c r="F1156" s="21" t="e">
        <f>SUMPRODUCT((NHL!C$3:C$1656=A1156)*(NHL!G$3:G$1656=B1156)*NHL!X$3:X$1656)</f>
        <v>#VALUE!</v>
      </c>
      <c r="G1156" s="21">
        <f>SUMPRODUCT((NHL!C$3:C$1656=A1156)*(NHL!G$3:G$1656=B1156)*NHL!AC$3:AC$1656)</f>
        <v>110</v>
      </c>
      <c r="H1156" s="22" t="e">
        <f t="shared" si="37"/>
        <v>#VALUE!</v>
      </c>
      <c r="K1156" s="8"/>
    </row>
    <row r="1157" spans="1:11" x14ac:dyDescent="0.2">
      <c r="A1157" s="8" t="s">
        <v>511</v>
      </c>
      <c r="B1157" s="10" t="s">
        <v>247</v>
      </c>
      <c r="C1157" s="21">
        <f>SUMPRODUCT((NHL!C$3:C$1656=A1157)*(NHL!G$3:G$1656=B1157)*NHL!I$3:I$1656)</f>
        <v>82</v>
      </c>
      <c r="D1157" s="21">
        <f>SUMPRODUCT((NHL!C$3:C$1656=A1157)*(NHL!G$3:G$1656=B1157)*NHL!N$3:N$1656)</f>
        <v>79</v>
      </c>
      <c r="E1157" s="22">
        <f t="shared" si="36"/>
        <v>0.48170731707317072</v>
      </c>
      <c r="F1157" s="21" t="e">
        <f>SUMPRODUCT((NHL!C$3:C$1656=A1157)*(NHL!G$3:G$1656=B1157)*NHL!X$3:X$1656)</f>
        <v>#VALUE!</v>
      </c>
      <c r="G1157" s="21">
        <f>SUMPRODUCT((NHL!C$3:C$1656=A1157)*(NHL!G$3:G$1656=B1157)*NHL!AC$3:AC$1656)</f>
        <v>184</v>
      </c>
      <c r="H1157" s="22" t="e">
        <f t="shared" si="37"/>
        <v>#VALUE!</v>
      </c>
      <c r="K1157" s="8"/>
    </row>
    <row r="1158" spans="1:11" x14ac:dyDescent="0.2">
      <c r="A1158" s="8" t="s">
        <v>511</v>
      </c>
      <c r="B1158" s="10" t="s">
        <v>92</v>
      </c>
      <c r="C1158" s="21">
        <f>SUMPRODUCT((NHL!C$3:C$1656=A1158)*(NHL!G$3:G$1656=B1158)*NHL!I$3:I$1656)</f>
        <v>82</v>
      </c>
      <c r="D1158" s="21">
        <f>SUMPRODUCT((NHL!C$3:C$1656=A1158)*(NHL!G$3:G$1656=B1158)*NHL!N$3:N$1656)</f>
        <v>97</v>
      </c>
      <c r="E1158" s="22">
        <f t="shared" si="36"/>
        <v>0.59146341463414631</v>
      </c>
      <c r="F1158" s="21" t="e">
        <f>SUMPRODUCT((NHL!C$3:C$1656=A1158)*(NHL!G$3:G$1656=B1158)*NHL!X$3:X$1656)</f>
        <v>#VALUE!</v>
      </c>
      <c r="G1158" s="21">
        <f>SUMPRODUCT((NHL!C$3:C$1656=A1158)*(NHL!G$3:G$1656=B1158)*NHL!AC$3:AC$1656)</f>
        <v>94</v>
      </c>
      <c r="H1158" s="22" t="e">
        <f t="shared" si="37"/>
        <v>#VALUE!</v>
      </c>
      <c r="K1158" s="8"/>
    </row>
    <row r="1159" spans="1:11" x14ac:dyDescent="0.2">
      <c r="A1159" s="8" t="s">
        <v>511</v>
      </c>
      <c r="B1159" s="10" t="s">
        <v>409</v>
      </c>
      <c r="C1159" s="21">
        <f>SUMPRODUCT((NHL!C$3:C$1656=A1159)*(NHL!G$3:G$1656=B1159)*NHL!I$3:I$1656)</f>
        <v>82</v>
      </c>
      <c r="D1159" s="21">
        <f>SUMPRODUCT((NHL!C$3:C$1656=A1159)*(NHL!G$3:G$1656=B1159)*NHL!N$3:N$1656)</f>
        <v>94</v>
      </c>
      <c r="E1159" s="22">
        <f t="shared" si="36"/>
        <v>0.57317073170731703</v>
      </c>
      <c r="F1159" s="21" t="e">
        <f>SUMPRODUCT((NHL!C$3:C$1656=A1159)*(NHL!G$3:G$1656=B1159)*NHL!X$3:X$1656)</f>
        <v>#VALUE!</v>
      </c>
      <c r="G1159" s="21">
        <f>SUMPRODUCT((NHL!C$3:C$1656=A1159)*(NHL!G$3:G$1656=B1159)*NHL!AC$3:AC$1656)</f>
        <v>210</v>
      </c>
      <c r="H1159" s="22" t="e">
        <f t="shared" si="37"/>
        <v>#VALUE!</v>
      </c>
      <c r="K1159" s="8"/>
    </row>
    <row r="1160" spans="1:11" x14ac:dyDescent="0.2">
      <c r="A1160" s="8" t="s">
        <v>511</v>
      </c>
      <c r="B1160" s="10" t="s">
        <v>207</v>
      </c>
      <c r="C1160" s="21">
        <f>SUMPRODUCT((NHL!C$3:C$1656=A1160)*(NHL!G$3:G$1656=B1160)*NHL!I$3:I$1656)</f>
        <v>82</v>
      </c>
      <c r="D1160" s="21">
        <f>SUMPRODUCT((NHL!C$3:C$1656=A1160)*(NHL!G$3:G$1656=B1160)*NHL!N$3:N$1656)</f>
        <v>95</v>
      </c>
      <c r="E1160" s="22">
        <f t="shared" si="36"/>
        <v>0.57926829268292679</v>
      </c>
      <c r="F1160" s="21" t="e">
        <f>SUMPRODUCT((NHL!C$3:C$1656=A1160)*(NHL!G$3:G$1656=B1160)*NHL!X$3:X$1656)</f>
        <v>#VALUE!</v>
      </c>
      <c r="G1160" s="21">
        <f>SUMPRODUCT((NHL!C$3:C$1656=A1160)*(NHL!G$3:G$1656=B1160)*NHL!AC$3:AC$1656)</f>
        <v>56</v>
      </c>
      <c r="H1160" s="22" t="e">
        <f t="shared" si="37"/>
        <v>#VALUE!</v>
      </c>
      <c r="K1160" s="8"/>
    </row>
    <row r="1161" spans="1:11" x14ac:dyDescent="0.2">
      <c r="A1161" s="8" t="s">
        <v>511</v>
      </c>
      <c r="B1161" s="10" t="s">
        <v>313</v>
      </c>
      <c r="C1161" s="21">
        <f>SUMPRODUCT((NHL!C$3:C$1656=A1161)*(NHL!G$3:G$1656=B1161)*NHL!I$3:I$1656)</f>
        <v>82</v>
      </c>
      <c r="D1161" s="21">
        <f>SUMPRODUCT((NHL!C$3:C$1656=A1161)*(NHL!G$3:G$1656=B1161)*NHL!N$3:N$1656)</f>
        <v>83</v>
      </c>
      <c r="E1161" s="22">
        <f t="shared" si="36"/>
        <v>0.50609756097560976</v>
      </c>
      <c r="F1161" s="21" t="e">
        <f>SUMPRODUCT((NHL!C$3:C$1656=A1161)*(NHL!G$3:G$1656=B1161)*NHL!X$3:X$1656)</f>
        <v>#VALUE!</v>
      </c>
      <c r="G1161" s="21">
        <f>SUMPRODUCT((NHL!C$3:C$1656=A1161)*(NHL!G$3:G$1656=B1161)*NHL!AC$3:AC$1656)</f>
        <v>67</v>
      </c>
      <c r="H1161" s="22" t="e">
        <f t="shared" si="37"/>
        <v>#VALUE!</v>
      </c>
      <c r="K1161" s="8"/>
    </row>
    <row r="1162" spans="1:11" x14ac:dyDescent="0.2">
      <c r="A1162" s="8" t="s">
        <v>511</v>
      </c>
      <c r="B1162" s="10" t="s">
        <v>208</v>
      </c>
      <c r="C1162" s="21">
        <f>SUMPRODUCT((NHL!C$3:C$1656=A1162)*(NHL!G$3:G$1656=B1162)*NHL!I$3:I$1656)</f>
        <v>82</v>
      </c>
      <c r="D1162" s="21">
        <f>SUMPRODUCT((NHL!C$3:C$1656=A1162)*(NHL!G$3:G$1656=B1162)*NHL!N$3:N$1656)</f>
        <v>102</v>
      </c>
      <c r="E1162" s="22">
        <f t="shared" si="36"/>
        <v>0.62195121951219512</v>
      </c>
      <c r="F1162" s="21" t="e">
        <f>SUMPRODUCT((NHL!C$3:C$1656=A1162)*(NHL!G$3:G$1656=B1162)*NHL!X$3:X$1656)</f>
        <v>#VALUE!</v>
      </c>
      <c r="G1162" s="21">
        <f>SUMPRODUCT((NHL!C$3:C$1656=A1162)*(NHL!G$3:G$1656=B1162)*NHL!AC$3:AC$1656)</f>
        <v>105</v>
      </c>
      <c r="H1162" s="22" t="e">
        <f t="shared" si="37"/>
        <v>#VALUE!</v>
      </c>
      <c r="K1162" s="8"/>
    </row>
    <row r="1163" spans="1:11" x14ac:dyDescent="0.2">
      <c r="A1163" s="8" t="s">
        <v>511</v>
      </c>
      <c r="B1163" s="10" t="s">
        <v>402</v>
      </c>
      <c r="C1163" s="21">
        <f>SUMPRODUCT((NHL!C$3:C$1656=A1163)*(NHL!G$3:G$1656=B1163)*NHL!I$3:I$1656)</f>
        <v>82</v>
      </c>
      <c r="D1163" s="21">
        <f>SUMPRODUCT((NHL!C$3:C$1656=A1163)*(NHL!G$3:G$1656=B1163)*NHL!N$3:N$1656)</f>
        <v>108</v>
      </c>
      <c r="E1163" s="22">
        <f t="shared" si="36"/>
        <v>0.65853658536585369</v>
      </c>
      <c r="F1163" s="21" t="e">
        <f>SUMPRODUCT((NHL!C$3:C$1656=A1163)*(NHL!G$3:G$1656=B1163)*NHL!X$3:X$1656)</f>
        <v>#VALUE!</v>
      </c>
      <c r="G1163" s="21">
        <f>SUMPRODUCT((NHL!C$3:C$1656=A1163)*(NHL!G$3:G$1656=B1163)*NHL!AC$3:AC$1656)</f>
        <v>107</v>
      </c>
      <c r="H1163" s="22" t="e">
        <f t="shared" si="37"/>
        <v>#VALUE!</v>
      </c>
      <c r="K1163" s="8"/>
    </row>
    <row r="1164" spans="1:11" x14ac:dyDescent="0.2">
      <c r="A1164" s="8" t="s">
        <v>511</v>
      </c>
      <c r="B1164" s="10" t="s">
        <v>209</v>
      </c>
      <c r="C1164" s="21">
        <f>SUMPRODUCT((NHL!C$3:C$1656=A1164)*(NHL!G$3:G$1656=B1164)*NHL!I$3:I$1656)</f>
        <v>82</v>
      </c>
      <c r="D1164" s="21">
        <f>SUMPRODUCT((NHL!C$3:C$1656=A1164)*(NHL!G$3:G$1656=B1164)*NHL!N$3:N$1656)</f>
        <v>79</v>
      </c>
      <c r="E1164" s="22">
        <f t="shared" si="36"/>
        <v>0.48170731707317072</v>
      </c>
      <c r="F1164" s="21" t="e">
        <f>SUMPRODUCT((NHL!C$3:C$1656=A1164)*(NHL!G$3:G$1656=B1164)*NHL!X$3:X$1656)</f>
        <v>#VALUE!</v>
      </c>
      <c r="G1164" s="21">
        <f>SUMPRODUCT((NHL!C$3:C$1656=A1164)*(NHL!G$3:G$1656=B1164)*NHL!AC$3:AC$1656)</f>
        <v>81</v>
      </c>
      <c r="H1164" s="22" t="e">
        <f t="shared" si="37"/>
        <v>#VALUE!</v>
      </c>
      <c r="K1164" s="8"/>
    </row>
    <row r="1165" spans="1:11" x14ac:dyDescent="0.2">
      <c r="A1165" s="8" t="s">
        <v>511</v>
      </c>
      <c r="B1165" s="10" t="s">
        <v>411</v>
      </c>
      <c r="C1165" s="21">
        <f>SUMPRODUCT((NHL!C$3:C$1656=A1165)*(NHL!G$3:G$1656=B1165)*NHL!I$3:I$1656)</f>
        <v>82</v>
      </c>
      <c r="D1165" s="21">
        <f>SUMPRODUCT((NHL!C$3:C$1656=A1165)*(NHL!G$3:G$1656=B1165)*NHL!N$3:N$1656)</f>
        <v>71</v>
      </c>
      <c r="E1165" s="22">
        <f t="shared" si="36"/>
        <v>0.43292682926829268</v>
      </c>
      <c r="F1165" s="21" t="e">
        <f>SUMPRODUCT((NHL!C$3:C$1656=A1165)*(NHL!G$3:G$1656=B1165)*NHL!X$3:X$1656)</f>
        <v>#VALUE!</v>
      </c>
      <c r="G1165" s="21">
        <f>SUMPRODUCT((NHL!C$3:C$1656=A1165)*(NHL!G$3:G$1656=B1165)*NHL!AC$3:AC$1656)</f>
        <v>93</v>
      </c>
      <c r="H1165" s="22" t="e">
        <f t="shared" si="37"/>
        <v>#VALUE!</v>
      </c>
      <c r="K1165" s="8"/>
    </row>
    <row r="1166" spans="1:11" x14ac:dyDescent="0.2">
      <c r="A1166" s="8" t="s">
        <v>511</v>
      </c>
      <c r="B1166" s="10" t="s">
        <v>41</v>
      </c>
      <c r="C1166" s="21">
        <f>SUMPRODUCT((NHL!C$3:C$1656=A1166)*(NHL!G$3:G$1656=B1166)*NHL!I$3:I$1656)</f>
        <v>82</v>
      </c>
      <c r="D1166" s="21">
        <f>SUMPRODUCT((NHL!C$3:C$1656=A1166)*(NHL!G$3:G$1656=B1166)*NHL!N$3:N$1656)</f>
        <v>83</v>
      </c>
      <c r="E1166" s="22">
        <f t="shared" si="36"/>
        <v>0.50609756097560976</v>
      </c>
      <c r="F1166" s="21" t="e">
        <f>SUMPRODUCT((NHL!C$3:C$1656=A1166)*(NHL!G$3:G$1656=B1166)*NHL!X$3:X$1656)</f>
        <v>#VALUE!</v>
      </c>
      <c r="G1166" s="21">
        <f>SUMPRODUCT((NHL!C$3:C$1656=A1166)*(NHL!G$3:G$1656=B1166)*NHL!AC$3:AC$1656)</f>
        <v>91</v>
      </c>
      <c r="H1166" s="22" t="e">
        <f t="shared" si="37"/>
        <v>#VALUE!</v>
      </c>
      <c r="K1166" s="8"/>
    </row>
    <row r="1167" spans="1:11" x14ac:dyDescent="0.2">
      <c r="A1167" s="8" t="s">
        <v>511</v>
      </c>
      <c r="B1167" s="10" t="s">
        <v>233</v>
      </c>
      <c r="C1167" s="21">
        <f>SUMPRODUCT((NHL!C$3:C$1656=A1167)*(NHL!G$3:G$1656=B1167)*NHL!I$3:I$1656)</f>
        <v>82</v>
      </c>
      <c r="D1167" s="21">
        <f>SUMPRODUCT((NHL!C$3:C$1656=A1167)*(NHL!G$3:G$1656=B1167)*NHL!N$3:N$1656)</f>
        <v>88</v>
      </c>
      <c r="E1167" s="22">
        <f t="shared" si="36"/>
        <v>0.53658536585365857</v>
      </c>
      <c r="F1167" s="21" t="e">
        <f>SUMPRODUCT((NHL!C$3:C$1656=A1167)*(NHL!G$3:G$1656=B1167)*NHL!X$3:X$1656)</f>
        <v>#VALUE!</v>
      </c>
      <c r="G1167" s="21">
        <f>SUMPRODUCT((NHL!C$3:C$1656=A1167)*(NHL!G$3:G$1656=B1167)*NHL!AC$3:AC$1656)</f>
        <v>105</v>
      </c>
      <c r="H1167" s="22" t="e">
        <f t="shared" si="37"/>
        <v>#VALUE!</v>
      </c>
      <c r="K1167" s="8"/>
    </row>
    <row r="1168" spans="1:11" x14ac:dyDescent="0.2">
      <c r="A1168" s="8" t="s">
        <v>511</v>
      </c>
      <c r="B1168" s="10" t="s">
        <v>267</v>
      </c>
      <c r="C1168" s="21">
        <f>SUMPRODUCT((NHL!C$3:C$1656=A1168)*(NHL!G$3:G$1656=B1168)*NHL!I$3:I$1656)</f>
        <v>82</v>
      </c>
      <c r="D1168" s="21">
        <f>SUMPRODUCT((NHL!C$3:C$1656=A1168)*(NHL!G$3:G$1656=B1168)*NHL!N$3:N$1656)</f>
        <v>94</v>
      </c>
      <c r="E1168" s="22">
        <f t="shared" si="36"/>
        <v>0.57317073170731703</v>
      </c>
      <c r="F1168" s="21" t="e">
        <f>SUMPRODUCT((NHL!C$3:C$1656=A1168)*(NHL!G$3:G$1656=B1168)*NHL!X$3:X$1656)</f>
        <v>#VALUE!</v>
      </c>
      <c r="G1168" s="21">
        <f>SUMPRODUCT((NHL!C$3:C$1656=A1168)*(NHL!G$3:G$1656=B1168)*NHL!AC$3:AC$1656)</f>
        <v>140</v>
      </c>
      <c r="H1168" s="22" t="e">
        <f t="shared" si="37"/>
        <v>#VALUE!</v>
      </c>
      <c r="K1168" s="8"/>
    </row>
    <row r="1169" spans="1:11" x14ac:dyDescent="0.2">
      <c r="A1169" s="8" t="s">
        <v>514</v>
      </c>
      <c r="B1169" s="10" t="s">
        <v>416</v>
      </c>
      <c r="C1169" s="21">
        <f>SUMPRODUCT((NHL!C$3:C$1656=A1169)*(NHL!G$3:G$1656=B1169)*NHL!I$3:I$1656)</f>
        <v>82</v>
      </c>
      <c r="D1169" s="21">
        <f>SUMPRODUCT((NHL!C$3:C$1656=A1169)*(NHL!G$3:G$1656=B1169)*NHL!N$3:N$1656)</f>
        <v>91</v>
      </c>
      <c r="E1169" s="22">
        <f t="shared" si="36"/>
        <v>0.55487804878048785</v>
      </c>
      <c r="F1169" s="21" t="e">
        <f>SUMPRODUCT((NHL!C$3:C$1656=A1169)*(NHL!G$3:G$1656=B1169)*NHL!X$3:X$1656)</f>
        <v>#VALUE!</v>
      </c>
      <c r="G1169" s="21">
        <f>SUMPRODUCT((NHL!C$3:C$1656=A1169)*(NHL!G$3:G$1656=B1169)*NHL!AC$3:AC$1656)</f>
        <v>102</v>
      </c>
      <c r="H1169" s="22" t="e">
        <f t="shared" si="37"/>
        <v>#VALUE!</v>
      </c>
      <c r="K1169" s="8"/>
    </row>
    <row r="1170" spans="1:11" x14ac:dyDescent="0.2">
      <c r="A1170" s="8" t="s">
        <v>514</v>
      </c>
      <c r="B1170" s="10" t="s">
        <v>461</v>
      </c>
      <c r="C1170" s="21">
        <f>SUMPRODUCT((NHL!C$3:C$1656=A1170)*(NHL!G$3:G$1656=B1170)*NHL!I$3:I$1656)</f>
        <v>82</v>
      </c>
      <c r="D1170" s="21">
        <f>SUMPRODUCT((NHL!C$3:C$1656=A1170)*(NHL!G$3:G$1656=B1170)*NHL!N$3:N$1656)</f>
        <v>76</v>
      </c>
      <c r="E1170" s="22">
        <f t="shared" si="36"/>
        <v>0.46341463414634149</v>
      </c>
      <c r="F1170" s="21" t="e">
        <f>SUMPRODUCT((NHL!C$3:C$1656=A1170)*(NHL!G$3:G$1656=B1170)*NHL!X$3:X$1656)</f>
        <v>#VALUE!</v>
      </c>
      <c r="G1170" s="21">
        <f>SUMPRODUCT((NHL!C$3:C$1656=A1170)*(NHL!G$3:G$1656=B1170)*NHL!AC$3:AC$1656)</f>
        <v>76</v>
      </c>
      <c r="H1170" s="22" t="e">
        <f t="shared" si="37"/>
        <v>#VALUE!</v>
      </c>
      <c r="K1170" s="8"/>
    </row>
    <row r="1171" spans="1:11" x14ac:dyDescent="0.2">
      <c r="A1171" s="8" t="s">
        <v>514</v>
      </c>
      <c r="B1171" s="10" t="s">
        <v>68</v>
      </c>
      <c r="C1171" s="21">
        <f>SUMPRODUCT((NHL!C$3:C$1656=A1171)*(NHL!G$3:G$1656=B1171)*NHL!I$3:I$1656)</f>
        <v>82</v>
      </c>
      <c r="D1171" s="21">
        <f>SUMPRODUCT((NHL!C$3:C$1656=A1171)*(NHL!G$3:G$1656=B1171)*NHL!N$3:N$1656)</f>
        <v>116</v>
      </c>
      <c r="E1171" s="22">
        <f t="shared" si="36"/>
        <v>0.70731707317073167</v>
      </c>
      <c r="F1171" s="21" t="e">
        <f>SUMPRODUCT((NHL!C$3:C$1656=A1171)*(NHL!G$3:G$1656=B1171)*NHL!X$3:X$1656)</f>
        <v>#VALUE!</v>
      </c>
      <c r="G1171" s="21">
        <f>SUMPRODUCT((NHL!C$3:C$1656=A1171)*(NHL!G$3:G$1656=B1171)*NHL!AC$3:AC$1656)</f>
        <v>94</v>
      </c>
      <c r="H1171" s="22" t="e">
        <f t="shared" si="37"/>
        <v>#VALUE!</v>
      </c>
      <c r="K1171" s="8"/>
    </row>
    <row r="1172" spans="1:11" x14ac:dyDescent="0.2">
      <c r="A1172" s="8" t="s">
        <v>514</v>
      </c>
      <c r="B1172" s="10" t="s">
        <v>225</v>
      </c>
      <c r="C1172" s="21">
        <f>SUMPRODUCT((NHL!C$3:C$1656=A1172)*(NHL!G$3:G$1656=B1172)*NHL!I$3:I$1656)</f>
        <v>82</v>
      </c>
      <c r="D1172" s="21">
        <f>SUMPRODUCT((NHL!C$3:C$1656=A1172)*(NHL!G$3:G$1656=B1172)*NHL!N$3:N$1656)</f>
        <v>91</v>
      </c>
      <c r="E1172" s="22">
        <f t="shared" si="36"/>
        <v>0.55487804878048785</v>
      </c>
      <c r="F1172" s="21" t="e">
        <f>SUMPRODUCT((NHL!C$3:C$1656=A1172)*(NHL!G$3:G$1656=B1172)*NHL!X$3:X$1656)</f>
        <v>#VALUE!</v>
      </c>
      <c r="G1172" s="21">
        <f>SUMPRODUCT((NHL!C$3:C$1656=A1172)*(NHL!G$3:G$1656=B1172)*NHL!AC$3:AC$1656)</f>
        <v>90</v>
      </c>
      <c r="H1172" s="22" t="e">
        <f t="shared" si="37"/>
        <v>#VALUE!</v>
      </c>
      <c r="K1172" s="8"/>
    </row>
    <row r="1173" spans="1:11" x14ac:dyDescent="0.2">
      <c r="A1173" s="8" t="s">
        <v>514</v>
      </c>
      <c r="B1173" s="10" t="s">
        <v>305</v>
      </c>
      <c r="C1173" s="21">
        <f>SUMPRODUCT((NHL!C$3:C$1656=A1173)*(NHL!G$3:G$1656=B1173)*NHL!I$3:I$1656)</f>
        <v>82</v>
      </c>
      <c r="D1173" s="21">
        <f>SUMPRODUCT((NHL!C$3:C$1656=A1173)*(NHL!G$3:G$1656=B1173)*NHL!N$3:N$1656)</f>
        <v>97</v>
      </c>
      <c r="E1173" s="22">
        <f t="shared" si="36"/>
        <v>0.59146341463414631</v>
      </c>
      <c r="F1173" s="21" t="e">
        <f>SUMPRODUCT((NHL!C$3:C$1656=A1173)*(NHL!G$3:G$1656=B1173)*NHL!X$3:X$1656)</f>
        <v>#VALUE!</v>
      </c>
      <c r="G1173" s="21">
        <f>SUMPRODUCT((NHL!C$3:C$1656=A1173)*(NHL!G$3:G$1656=B1173)*NHL!AC$3:AC$1656)</f>
        <v>184</v>
      </c>
      <c r="H1173" s="22" t="e">
        <f t="shared" si="37"/>
        <v>#VALUE!</v>
      </c>
      <c r="K1173" s="8"/>
    </row>
    <row r="1174" spans="1:11" x14ac:dyDescent="0.2">
      <c r="A1174" s="8" t="s">
        <v>514</v>
      </c>
      <c r="B1174" s="10" t="s">
        <v>468</v>
      </c>
      <c r="C1174" s="21">
        <f>SUMPRODUCT((NHL!C$3:C$1656=A1174)*(NHL!G$3:G$1656=B1174)*NHL!I$3:I$1656)</f>
        <v>82</v>
      </c>
      <c r="D1174" s="21">
        <f>SUMPRODUCT((NHL!C$3:C$1656=A1174)*(NHL!G$3:G$1656=B1174)*NHL!N$3:N$1656)</f>
        <v>92</v>
      </c>
      <c r="E1174" s="22">
        <f t="shared" si="36"/>
        <v>0.56097560975609762</v>
      </c>
      <c r="F1174" s="21" t="e">
        <f>SUMPRODUCT((NHL!C$3:C$1656=A1174)*(NHL!G$3:G$1656=B1174)*NHL!X$3:X$1656)</f>
        <v>#VALUE!</v>
      </c>
      <c r="G1174" s="21">
        <f>SUMPRODUCT((NHL!C$3:C$1656=A1174)*(NHL!G$3:G$1656=B1174)*NHL!AC$3:AC$1656)</f>
        <v>80</v>
      </c>
      <c r="H1174" s="22" t="e">
        <f t="shared" si="37"/>
        <v>#VALUE!</v>
      </c>
      <c r="K1174" s="8"/>
    </row>
    <row r="1175" spans="1:11" x14ac:dyDescent="0.2">
      <c r="A1175" s="8" t="s">
        <v>514</v>
      </c>
      <c r="B1175" s="10" t="s">
        <v>240</v>
      </c>
      <c r="C1175" s="21">
        <f>SUMPRODUCT((NHL!C$3:C$1656=A1175)*(NHL!G$3:G$1656=B1175)*NHL!I$3:I$1656)</f>
        <v>82</v>
      </c>
      <c r="D1175" s="21">
        <f>SUMPRODUCT((NHL!C$3:C$1656=A1175)*(NHL!G$3:G$1656=B1175)*NHL!N$3:N$1656)</f>
        <v>98</v>
      </c>
      <c r="E1175" s="22">
        <f t="shared" si="36"/>
        <v>0.59756097560975607</v>
      </c>
      <c r="F1175" s="21" t="e">
        <f>SUMPRODUCT((NHL!C$3:C$1656=A1175)*(NHL!G$3:G$1656=B1175)*NHL!X$3:X$1656)</f>
        <v>#VALUE!</v>
      </c>
      <c r="G1175" s="21">
        <f>SUMPRODUCT((NHL!C$3:C$1656=A1175)*(NHL!G$3:G$1656=B1175)*NHL!AC$3:AC$1656)</f>
        <v>94</v>
      </c>
      <c r="H1175" s="22" t="e">
        <f t="shared" si="37"/>
        <v>#VALUE!</v>
      </c>
      <c r="K1175" s="8"/>
    </row>
    <row r="1176" spans="1:11" x14ac:dyDescent="0.2">
      <c r="A1176" s="8" t="s">
        <v>514</v>
      </c>
      <c r="B1176" s="10" t="s">
        <v>84</v>
      </c>
      <c r="C1176" s="21">
        <f>SUMPRODUCT((NHL!C$3:C$1656=A1176)*(NHL!G$3:G$1656=B1176)*NHL!I$3:I$1656)</f>
        <v>82</v>
      </c>
      <c r="D1176" s="21">
        <f>SUMPRODUCT((NHL!C$3:C$1656=A1176)*(NHL!G$3:G$1656=B1176)*NHL!N$3:N$1656)</f>
        <v>104</v>
      </c>
      <c r="E1176" s="22">
        <f t="shared" si="36"/>
        <v>0.63414634146341464</v>
      </c>
      <c r="F1176" s="21" t="e">
        <f>SUMPRODUCT((NHL!C$3:C$1656=A1176)*(NHL!G$3:G$1656=B1176)*NHL!X$3:X$1656)</f>
        <v>#VALUE!</v>
      </c>
      <c r="G1176" s="21">
        <f>SUMPRODUCT((NHL!C$3:C$1656=A1176)*(NHL!G$3:G$1656=B1176)*NHL!AC$3:AC$1656)</f>
        <v>176</v>
      </c>
      <c r="H1176" s="22" t="e">
        <f t="shared" si="37"/>
        <v>#VALUE!</v>
      </c>
      <c r="K1176" s="8"/>
    </row>
    <row r="1177" spans="1:11" x14ac:dyDescent="0.2">
      <c r="A1177" s="8" t="s">
        <v>514</v>
      </c>
      <c r="B1177" s="10" t="s">
        <v>308</v>
      </c>
      <c r="C1177" s="21">
        <f>SUMPRODUCT((NHL!C$3:C$1656=A1177)*(NHL!G$3:G$1656=B1177)*NHL!I$3:I$1656)</f>
        <v>82</v>
      </c>
      <c r="D1177" s="21">
        <f>SUMPRODUCT((NHL!C$3:C$1656=A1177)*(NHL!G$3:G$1656=B1177)*NHL!N$3:N$1656)</f>
        <v>69</v>
      </c>
      <c r="E1177" s="22">
        <f t="shared" si="36"/>
        <v>0.42073170731707316</v>
      </c>
      <c r="F1177" s="21" t="e">
        <f>SUMPRODUCT((NHL!C$3:C$1656=A1177)*(NHL!G$3:G$1656=B1177)*NHL!X$3:X$1656)</f>
        <v>#VALUE!</v>
      </c>
      <c r="G1177" s="21">
        <f>SUMPRODUCT((NHL!C$3:C$1656=A1177)*(NHL!G$3:G$1656=B1177)*NHL!AC$3:AC$1656)</f>
        <v>95</v>
      </c>
      <c r="H1177" s="22" t="e">
        <f t="shared" si="37"/>
        <v>#VALUE!</v>
      </c>
      <c r="K1177" s="8"/>
    </row>
    <row r="1178" spans="1:11" x14ac:dyDescent="0.2">
      <c r="A1178" s="8" t="s">
        <v>514</v>
      </c>
      <c r="B1178" s="10" t="s">
        <v>201</v>
      </c>
      <c r="C1178" s="21">
        <f>SUMPRODUCT((NHL!C$3:C$1656=A1178)*(NHL!G$3:G$1656=B1178)*NHL!I$3:I$1656)</f>
        <v>82</v>
      </c>
      <c r="D1178" s="21">
        <f>SUMPRODUCT((NHL!C$3:C$1656=A1178)*(NHL!G$3:G$1656=B1178)*NHL!N$3:N$1656)</f>
        <v>83</v>
      </c>
      <c r="E1178" s="22">
        <f t="shared" si="36"/>
        <v>0.50609756097560976</v>
      </c>
      <c r="F1178" s="21" t="e">
        <f>SUMPRODUCT((NHL!C$3:C$1656=A1178)*(NHL!G$3:G$1656=B1178)*NHL!X$3:X$1656)</f>
        <v>#VALUE!</v>
      </c>
      <c r="G1178" s="21">
        <f>SUMPRODUCT((NHL!C$3:C$1656=A1178)*(NHL!G$3:G$1656=B1178)*NHL!AC$3:AC$1656)</f>
        <v>97</v>
      </c>
      <c r="H1178" s="22" t="e">
        <f t="shared" si="37"/>
        <v>#VALUE!</v>
      </c>
      <c r="K1178" s="8"/>
    </row>
    <row r="1179" spans="1:11" x14ac:dyDescent="0.2">
      <c r="A1179" s="8" t="s">
        <v>514</v>
      </c>
      <c r="B1179" s="10" t="s">
        <v>87</v>
      </c>
      <c r="C1179" s="21">
        <f>SUMPRODUCT((NHL!C$3:C$1656=A1179)*(NHL!G$3:G$1656=B1179)*NHL!I$3:I$1656)</f>
        <v>82</v>
      </c>
      <c r="D1179" s="21">
        <f>SUMPRODUCT((NHL!C$3:C$1656=A1179)*(NHL!G$3:G$1656=B1179)*NHL!N$3:N$1656)</f>
        <v>112</v>
      </c>
      <c r="E1179" s="22">
        <f t="shared" si="36"/>
        <v>0.68292682926829273</v>
      </c>
      <c r="F1179" s="21" t="e">
        <f>SUMPRODUCT((NHL!C$3:C$1656=A1179)*(NHL!G$3:G$1656=B1179)*NHL!X$3:X$1656)</f>
        <v>#VALUE!</v>
      </c>
      <c r="G1179" s="21">
        <f>SUMPRODUCT((NHL!C$3:C$1656=A1179)*(NHL!G$3:G$1656=B1179)*NHL!AC$3:AC$1656)</f>
        <v>115</v>
      </c>
      <c r="H1179" s="22" t="e">
        <f t="shared" si="37"/>
        <v>#VALUE!</v>
      </c>
      <c r="K1179" s="8"/>
    </row>
    <row r="1180" spans="1:11" x14ac:dyDescent="0.2">
      <c r="A1180" s="8" t="s">
        <v>514</v>
      </c>
      <c r="B1180" s="10" t="s">
        <v>303</v>
      </c>
      <c r="C1180" s="21">
        <f>SUMPRODUCT((NHL!C$3:C$1656=A1180)*(NHL!G$3:G$1656=B1180)*NHL!I$3:I$1656)</f>
        <v>82</v>
      </c>
      <c r="D1180" s="21">
        <f>SUMPRODUCT((NHL!C$3:C$1656=A1180)*(NHL!G$3:G$1656=B1180)*NHL!N$3:N$1656)</f>
        <v>85</v>
      </c>
      <c r="E1180" s="22">
        <f t="shared" si="36"/>
        <v>0.51829268292682928</v>
      </c>
      <c r="F1180" s="21" t="e">
        <f>SUMPRODUCT((NHL!C$3:C$1656=A1180)*(NHL!G$3:G$1656=B1180)*NHL!X$3:X$1656)</f>
        <v>#VALUE!</v>
      </c>
      <c r="G1180" s="21">
        <f>SUMPRODUCT((NHL!C$3:C$1656=A1180)*(NHL!G$3:G$1656=B1180)*NHL!AC$3:AC$1656)</f>
        <v>88</v>
      </c>
      <c r="H1180" s="22" t="e">
        <f t="shared" si="37"/>
        <v>#VALUE!</v>
      </c>
      <c r="K1180" s="8"/>
    </row>
    <row r="1181" spans="1:11" x14ac:dyDescent="0.2">
      <c r="A1181" s="8" t="s">
        <v>514</v>
      </c>
      <c r="B1181" s="10" t="s">
        <v>413</v>
      </c>
      <c r="C1181" s="21">
        <f>SUMPRODUCT((NHL!C$3:C$1656=A1181)*(NHL!G$3:G$1656=B1181)*NHL!I$3:I$1656)</f>
        <v>82</v>
      </c>
      <c r="D1181" s="21">
        <f>SUMPRODUCT((NHL!C$3:C$1656=A1181)*(NHL!G$3:G$1656=B1181)*NHL!N$3:N$1656)</f>
        <v>93</v>
      </c>
      <c r="E1181" s="22">
        <f t="shared" si="36"/>
        <v>0.56707317073170727</v>
      </c>
      <c r="F1181" s="21" t="e">
        <f>SUMPRODUCT((NHL!C$3:C$1656=A1181)*(NHL!G$3:G$1656=B1181)*NHL!X$3:X$1656)</f>
        <v>#VALUE!</v>
      </c>
      <c r="G1181" s="21">
        <f>SUMPRODUCT((NHL!C$3:C$1656=A1181)*(NHL!G$3:G$1656=B1181)*NHL!AC$3:AC$1656)</f>
        <v>85</v>
      </c>
      <c r="H1181" s="22" t="e">
        <f t="shared" si="37"/>
        <v>#VALUE!</v>
      </c>
      <c r="K1181" s="8"/>
    </row>
    <row r="1182" spans="1:11" x14ac:dyDescent="0.2">
      <c r="A1182" s="8" t="s">
        <v>514</v>
      </c>
      <c r="B1182" s="10" t="s">
        <v>199</v>
      </c>
      <c r="C1182" s="21">
        <f>SUMPRODUCT((NHL!C$3:C$1656=A1182)*(NHL!G$3:G$1656=B1182)*NHL!I$3:I$1656)</f>
        <v>82</v>
      </c>
      <c r="D1182" s="21">
        <f>SUMPRODUCT((NHL!C$3:C$1656=A1182)*(NHL!G$3:G$1656=B1182)*NHL!N$3:N$1656)</f>
        <v>79</v>
      </c>
      <c r="E1182" s="22">
        <f t="shared" si="36"/>
        <v>0.48170731707317072</v>
      </c>
      <c r="F1182" s="21" t="e">
        <f>SUMPRODUCT((NHL!C$3:C$1656=A1182)*(NHL!G$3:G$1656=B1182)*NHL!X$3:X$1656)</f>
        <v>#VALUE!</v>
      </c>
      <c r="G1182" s="21">
        <f>SUMPRODUCT((NHL!C$3:C$1656=A1182)*(NHL!G$3:G$1656=B1182)*NHL!AC$3:AC$1656)</f>
        <v>71</v>
      </c>
      <c r="H1182" s="22" t="e">
        <f t="shared" si="37"/>
        <v>#VALUE!</v>
      </c>
      <c r="K1182" s="8"/>
    </row>
    <row r="1183" spans="1:11" x14ac:dyDescent="0.2">
      <c r="A1183" s="8" t="s">
        <v>514</v>
      </c>
      <c r="B1183" s="10" t="s">
        <v>473</v>
      </c>
      <c r="C1183" s="21">
        <f>SUMPRODUCT((NHL!C$3:C$1656=A1183)*(NHL!G$3:G$1656=B1183)*NHL!I$3:I$1656)</f>
        <v>82</v>
      </c>
      <c r="D1183" s="21">
        <f>SUMPRODUCT((NHL!C$3:C$1656=A1183)*(NHL!G$3:G$1656=B1183)*NHL!N$3:N$1656)</f>
        <v>89</v>
      </c>
      <c r="E1183" s="22">
        <f t="shared" si="36"/>
        <v>0.54268292682926833</v>
      </c>
      <c r="F1183" s="21" t="e">
        <f>SUMPRODUCT((NHL!C$3:C$1656=A1183)*(NHL!G$3:G$1656=B1183)*NHL!X$3:X$1656)</f>
        <v>#VALUE!</v>
      </c>
      <c r="G1183" s="21">
        <f>SUMPRODUCT((NHL!C$3:C$1656=A1183)*(NHL!G$3:G$1656=B1183)*NHL!AC$3:AC$1656)</f>
        <v>98</v>
      </c>
      <c r="H1183" s="22" t="e">
        <f t="shared" si="37"/>
        <v>#VALUE!</v>
      </c>
      <c r="K1183" s="8"/>
    </row>
    <row r="1184" spans="1:11" x14ac:dyDescent="0.2">
      <c r="A1184" s="8" t="s">
        <v>514</v>
      </c>
      <c r="B1184" s="10" t="s">
        <v>29</v>
      </c>
      <c r="C1184" s="21">
        <f>SUMPRODUCT((NHL!C$3:C$1656=A1184)*(NHL!G$3:G$1656=B1184)*NHL!I$3:I$1656)</f>
        <v>82</v>
      </c>
      <c r="D1184" s="21">
        <f>SUMPRODUCT((NHL!C$3:C$1656=A1184)*(NHL!G$3:G$1656=B1184)*NHL!N$3:N$1656)</f>
        <v>93</v>
      </c>
      <c r="E1184" s="22">
        <f t="shared" si="36"/>
        <v>0.56707317073170727</v>
      </c>
      <c r="F1184" s="21" t="e">
        <f>SUMPRODUCT((NHL!C$3:C$1656=A1184)*(NHL!G$3:G$1656=B1184)*NHL!X$3:X$1656)</f>
        <v>#VALUE!</v>
      </c>
      <c r="G1184" s="21">
        <f>SUMPRODUCT((NHL!C$3:C$1656=A1184)*(NHL!G$3:G$1656=B1184)*NHL!AC$3:AC$1656)</f>
        <v>208</v>
      </c>
      <c r="H1184" s="22" t="e">
        <f t="shared" si="37"/>
        <v>#VALUE!</v>
      </c>
      <c r="K1184" s="8"/>
    </row>
    <row r="1185" spans="1:11" x14ac:dyDescent="0.2">
      <c r="A1185" s="8" t="s">
        <v>514</v>
      </c>
      <c r="B1185" s="10" t="s">
        <v>264</v>
      </c>
      <c r="C1185" s="21">
        <f>SUMPRODUCT((NHL!C$3:C$1656=A1185)*(NHL!G$3:G$1656=B1185)*NHL!I$3:I$1656)</f>
        <v>82</v>
      </c>
      <c r="D1185" s="21">
        <f>SUMPRODUCT((NHL!C$3:C$1656=A1185)*(NHL!G$3:G$1656=B1185)*NHL!N$3:N$1656)</f>
        <v>106</v>
      </c>
      <c r="E1185" s="22">
        <f t="shared" si="36"/>
        <v>0.64634146341463417</v>
      </c>
      <c r="F1185" s="21" t="e">
        <f>SUMPRODUCT((NHL!C$3:C$1656=A1185)*(NHL!G$3:G$1656=B1185)*NHL!X$3:X$1656)</f>
        <v>#VALUE!</v>
      </c>
      <c r="G1185" s="21">
        <f>SUMPRODUCT((NHL!C$3:C$1656=A1185)*(NHL!G$3:G$1656=B1185)*NHL!AC$3:AC$1656)</f>
        <v>99</v>
      </c>
      <c r="H1185" s="22" t="e">
        <f t="shared" si="37"/>
        <v>#VALUE!</v>
      </c>
      <c r="K1185" s="8"/>
    </row>
    <row r="1186" spans="1:11" x14ac:dyDescent="0.2">
      <c r="A1186" s="8" t="s">
        <v>514</v>
      </c>
      <c r="B1186" s="10" t="s">
        <v>456</v>
      </c>
      <c r="C1186" s="21">
        <f>SUMPRODUCT((NHL!C$3:C$1656=A1186)*(NHL!G$3:G$1656=B1186)*NHL!I$3:I$1656)</f>
        <v>82</v>
      </c>
      <c r="D1186" s="21">
        <f>SUMPRODUCT((NHL!C$3:C$1656=A1186)*(NHL!G$3:G$1656=B1186)*NHL!N$3:N$1656)</f>
        <v>88</v>
      </c>
      <c r="E1186" s="22">
        <f t="shared" si="36"/>
        <v>0.53658536585365857</v>
      </c>
      <c r="F1186" s="21" t="e">
        <f>SUMPRODUCT((NHL!C$3:C$1656=A1186)*(NHL!G$3:G$1656=B1186)*NHL!X$3:X$1656)</f>
        <v>#VALUE!</v>
      </c>
      <c r="G1186" s="21">
        <f>SUMPRODUCT((NHL!C$3:C$1656=A1186)*(NHL!G$3:G$1656=B1186)*NHL!AC$3:AC$1656)</f>
        <v>91</v>
      </c>
      <c r="H1186" s="22" t="e">
        <f t="shared" si="37"/>
        <v>#VALUE!</v>
      </c>
      <c r="K1186" s="8"/>
    </row>
    <row r="1187" spans="1:11" x14ac:dyDescent="0.2">
      <c r="A1187" s="8" t="s">
        <v>514</v>
      </c>
      <c r="B1187" s="10" t="s">
        <v>247</v>
      </c>
      <c r="C1187" s="21">
        <f>SUMPRODUCT((NHL!C$3:C$1656=A1187)*(NHL!G$3:G$1656=B1187)*NHL!I$3:I$1656)</f>
        <v>82</v>
      </c>
      <c r="D1187" s="21">
        <f>SUMPRODUCT((NHL!C$3:C$1656=A1187)*(NHL!G$3:G$1656=B1187)*NHL!N$3:N$1656)</f>
        <v>61</v>
      </c>
      <c r="E1187" s="22">
        <f t="shared" si="36"/>
        <v>0.37195121951219512</v>
      </c>
      <c r="F1187" s="21" t="e">
        <f>SUMPRODUCT((NHL!C$3:C$1656=A1187)*(NHL!G$3:G$1656=B1187)*NHL!X$3:X$1656)</f>
        <v>#VALUE!</v>
      </c>
      <c r="G1187" s="21">
        <f>SUMPRODUCT((NHL!C$3:C$1656=A1187)*(NHL!G$3:G$1656=B1187)*NHL!AC$3:AC$1656)</f>
        <v>79</v>
      </c>
      <c r="H1187" s="22" t="e">
        <f t="shared" si="37"/>
        <v>#VALUE!</v>
      </c>
      <c r="K1187" s="8"/>
    </row>
    <row r="1188" spans="1:11" x14ac:dyDescent="0.2">
      <c r="A1188" s="8" t="s">
        <v>514</v>
      </c>
      <c r="B1188" s="10" t="s">
        <v>92</v>
      </c>
      <c r="C1188" s="21">
        <f>SUMPRODUCT((NHL!C$3:C$1656=A1188)*(NHL!G$3:G$1656=B1188)*NHL!I$3:I$1656)</f>
        <v>82</v>
      </c>
      <c r="D1188" s="21">
        <f>SUMPRODUCT((NHL!C$3:C$1656=A1188)*(NHL!G$3:G$1656=B1188)*NHL!N$3:N$1656)</f>
        <v>95</v>
      </c>
      <c r="E1188" s="22">
        <f t="shared" si="36"/>
        <v>0.57926829268292679</v>
      </c>
      <c r="F1188" s="21" t="e">
        <f>SUMPRODUCT((NHL!C$3:C$1656=A1188)*(NHL!G$3:G$1656=B1188)*NHL!X$3:X$1656)</f>
        <v>#VALUE!</v>
      </c>
      <c r="G1188" s="21">
        <f>SUMPRODUCT((NHL!C$3:C$1656=A1188)*(NHL!G$3:G$1656=B1188)*NHL!AC$3:AC$1656)</f>
        <v>194</v>
      </c>
      <c r="H1188" s="22" t="e">
        <f t="shared" si="37"/>
        <v>#VALUE!</v>
      </c>
      <c r="K1188" s="8"/>
    </row>
    <row r="1189" spans="1:11" x14ac:dyDescent="0.2">
      <c r="A1189" s="8" t="s">
        <v>514</v>
      </c>
      <c r="B1189" s="10" t="s">
        <v>409</v>
      </c>
      <c r="C1189" s="21">
        <f>SUMPRODUCT((NHL!C$3:C$1656=A1189)*(NHL!G$3:G$1656=B1189)*NHL!I$3:I$1656)</f>
        <v>82</v>
      </c>
      <c r="D1189" s="21">
        <f>SUMPRODUCT((NHL!C$3:C$1656=A1189)*(NHL!G$3:G$1656=B1189)*NHL!N$3:N$1656)</f>
        <v>83</v>
      </c>
      <c r="E1189" s="22">
        <f t="shared" si="36"/>
        <v>0.50609756097560976</v>
      </c>
      <c r="F1189" s="21" t="e">
        <f>SUMPRODUCT((NHL!C$3:C$1656=A1189)*(NHL!G$3:G$1656=B1189)*NHL!X$3:X$1656)</f>
        <v>#VALUE!</v>
      </c>
      <c r="G1189" s="21">
        <f>SUMPRODUCT((NHL!C$3:C$1656=A1189)*(NHL!G$3:G$1656=B1189)*NHL!AC$3:AC$1656)</f>
        <v>188</v>
      </c>
      <c r="H1189" s="22" t="e">
        <f t="shared" si="37"/>
        <v>#VALUE!</v>
      </c>
      <c r="K1189" s="8"/>
    </row>
    <row r="1190" spans="1:11" x14ac:dyDescent="0.2">
      <c r="A1190" s="8" t="s">
        <v>514</v>
      </c>
      <c r="B1190" s="10" t="s">
        <v>207</v>
      </c>
      <c r="C1190" s="21">
        <f>SUMPRODUCT((NHL!C$3:C$1656=A1190)*(NHL!G$3:G$1656=B1190)*NHL!I$3:I$1656)</f>
        <v>82</v>
      </c>
      <c r="D1190" s="21">
        <f>SUMPRODUCT((NHL!C$3:C$1656=A1190)*(NHL!G$3:G$1656=B1190)*NHL!N$3:N$1656)</f>
        <v>99</v>
      </c>
      <c r="E1190" s="22">
        <f t="shared" si="36"/>
        <v>0.60365853658536583</v>
      </c>
      <c r="F1190" s="21" t="e">
        <f>SUMPRODUCT((NHL!C$3:C$1656=A1190)*(NHL!G$3:G$1656=B1190)*NHL!X$3:X$1656)</f>
        <v>#VALUE!</v>
      </c>
      <c r="G1190" s="21">
        <f>SUMPRODUCT((NHL!C$3:C$1656=A1190)*(NHL!G$3:G$1656=B1190)*NHL!AC$3:AC$1656)</f>
        <v>95</v>
      </c>
      <c r="H1190" s="22" t="e">
        <f t="shared" si="37"/>
        <v>#VALUE!</v>
      </c>
      <c r="K1190" s="8"/>
    </row>
    <row r="1191" spans="1:11" x14ac:dyDescent="0.2">
      <c r="A1191" s="8" t="s">
        <v>514</v>
      </c>
      <c r="B1191" s="10" t="s">
        <v>313</v>
      </c>
      <c r="C1191" s="21">
        <f>SUMPRODUCT((NHL!C$3:C$1656=A1191)*(NHL!G$3:G$1656=B1191)*NHL!I$3:I$1656)</f>
        <v>82</v>
      </c>
      <c r="D1191" s="21">
        <f>SUMPRODUCT((NHL!C$3:C$1656=A1191)*(NHL!G$3:G$1656=B1191)*NHL!N$3:N$1656)</f>
        <v>79</v>
      </c>
      <c r="E1191" s="22">
        <f t="shared" si="36"/>
        <v>0.48170731707317072</v>
      </c>
      <c r="F1191" s="21" t="e">
        <f>SUMPRODUCT((NHL!C$3:C$1656=A1191)*(NHL!G$3:G$1656=B1191)*NHL!X$3:X$1656)</f>
        <v>#VALUE!</v>
      </c>
      <c r="G1191" s="21">
        <f>SUMPRODUCT((NHL!C$3:C$1656=A1191)*(NHL!G$3:G$1656=B1191)*NHL!AC$3:AC$1656)</f>
        <v>83</v>
      </c>
      <c r="H1191" s="22" t="e">
        <f t="shared" si="37"/>
        <v>#VALUE!</v>
      </c>
      <c r="K1191" s="8"/>
    </row>
    <row r="1192" spans="1:11" x14ac:dyDescent="0.2">
      <c r="A1192" s="8" t="s">
        <v>514</v>
      </c>
      <c r="B1192" s="10" t="s">
        <v>208</v>
      </c>
      <c r="C1192" s="21">
        <f>SUMPRODUCT((NHL!C$3:C$1656=A1192)*(NHL!G$3:G$1656=B1192)*NHL!I$3:I$1656)</f>
        <v>82</v>
      </c>
      <c r="D1192" s="21">
        <f>SUMPRODUCT((NHL!C$3:C$1656=A1192)*(NHL!G$3:G$1656=B1192)*NHL!N$3:N$1656)</f>
        <v>99</v>
      </c>
      <c r="E1192" s="22">
        <f t="shared" si="36"/>
        <v>0.60365853658536583</v>
      </c>
      <c r="F1192" s="21" t="e">
        <f>SUMPRODUCT((NHL!C$3:C$1656=A1192)*(NHL!G$3:G$1656=B1192)*NHL!X$3:X$1656)</f>
        <v>#VALUE!</v>
      </c>
      <c r="G1192" s="21">
        <f>SUMPRODUCT((NHL!C$3:C$1656=A1192)*(NHL!G$3:G$1656=B1192)*NHL!AC$3:AC$1656)</f>
        <v>204</v>
      </c>
      <c r="H1192" s="22" t="e">
        <f t="shared" si="37"/>
        <v>#VALUE!</v>
      </c>
      <c r="K1192" s="8"/>
    </row>
    <row r="1193" spans="1:11" x14ac:dyDescent="0.2">
      <c r="A1193" s="8" t="s">
        <v>514</v>
      </c>
      <c r="B1193" s="10" t="s">
        <v>402</v>
      </c>
      <c r="C1193" s="21">
        <f>SUMPRODUCT((NHL!C$3:C$1656=A1193)*(NHL!G$3:G$1656=B1193)*NHL!I$3:I$1656)</f>
        <v>82</v>
      </c>
      <c r="D1193" s="21">
        <f>SUMPRODUCT((NHL!C$3:C$1656=A1193)*(NHL!G$3:G$1656=B1193)*NHL!N$3:N$1656)</f>
        <v>117</v>
      </c>
      <c r="E1193" s="22">
        <f t="shared" si="36"/>
        <v>0.71341463414634143</v>
      </c>
      <c r="F1193" s="21" t="e">
        <f>SUMPRODUCT((NHL!C$3:C$1656=A1193)*(NHL!G$3:G$1656=B1193)*NHL!X$3:X$1656)</f>
        <v>#VALUE!</v>
      </c>
      <c r="G1193" s="21">
        <f>SUMPRODUCT((NHL!C$3:C$1656=A1193)*(NHL!G$3:G$1656=B1193)*NHL!AC$3:AC$1656)</f>
        <v>108</v>
      </c>
      <c r="H1193" s="22" t="e">
        <f t="shared" si="37"/>
        <v>#VALUE!</v>
      </c>
      <c r="K1193" s="8"/>
    </row>
    <row r="1194" spans="1:11" x14ac:dyDescent="0.2">
      <c r="A1194" s="8" t="s">
        <v>514</v>
      </c>
      <c r="B1194" s="10" t="s">
        <v>209</v>
      </c>
      <c r="C1194" s="21">
        <f>SUMPRODUCT((NHL!C$3:C$1656=A1194)*(NHL!G$3:G$1656=B1194)*NHL!I$3:I$1656)</f>
        <v>82</v>
      </c>
      <c r="D1194" s="21">
        <f>SUMPRODUCT((NHL!C$3:C$1656=A1194)*(NHL!G$3:G$1656=B1194)*NHL!N$3:N$1656)</f>
        <v>92</v>
      </c>
      <c r="E1194" s="22">
        <f t="shared" si="36"/>
        <v>0.56097560975609762</v>
      </c>
      <c r="F1194" s="21" t="e">
        <f>SUMPRODUCT((NHL!C$3:C$1656=A1194)*(NHL!G$3:G$1656=B1194)*NHL!X$3:X$1656)</f>
        <v>#VALUE!</v>
      </c>
      <c r="G1194" s="21">
        <f>SUMPRODUCT((NHL!C$3:C$1656=A1194)*(NHL!G$3:G$1656=B1194)*NHL!AC$3:AC$1656)</f>
        <v>79</v>
      </c>
      <c r="H1194" s="22" t="e">
        <f t="shared" si="37"/>
        <v>#VALUE!</v>
      </c>
      <c r="K1194" s="8"/>
    </row>
    <row r="1195" spans="1:11" x14ac:dyDescent="0.2">
      <c r="A1195" s="8" t="s">
        <v>514</v>
      </c>
      <c r="B1195" s="10" t="s">
        <v>411</v>
      </c>
      <c r="C1195" s="21">
        <f>SUMPRODUCT((NHL!C$3:C$1656=A1195)*(NHL!G$3:G$1656=B1195)*NHL!I$3:I$1656)</f>
        <v>82</v>
      </c>
      <c r="D1195" s="21">
        <f>SUMPRODUCT((NHL!C$3:C$1656=A1195)*(NHL!G$3:G$1656=B1195)*NHL!N$3:N$1656)</f>
        <v>66</v>
      </c>
      <c r="E1195" s="22">
        <f t="shared" si="36"/>
        <v>0.40243902439024393</v>
      </c>
      <c r="F1195" s="21" t="e">
        <f>SUMPRODUCT((NHL!C$3:C$1656=A1195)*(NHL!G$3:G$1656=B1195)*NHL!X$3:X$1656)</f>
        <v>#VALUE!</v>
      </c>
      <c r="G1195" s="21">
        <f>SUMPRODUCT((NHL!C$3:C$1656=A1195)*(NHL!G$3:G$1656=B1195)*NHL!AC$3:AC$1656)</f>
        <v>142</v>
      </c>
      <c r="H1195" s="22" t="e">
        <f t="shared" si="37"/>
        <v>#VALUE!</v>
      </c>
      <c r="K1195" s="8"/>
    </row>
    <row r="1196" spans="1:11" x14ac:dyDescent="0.2">
      <c r="A1196" s="8" t="s">
        <v>514</v>
      </c>
      <c r="B1196" s="10" t="s">
        <v>41</v>
      </c>
      <c r="C1196" s="21">
        <f>SUMPRODUCT((NHL!C$3:C$1656=A1196)*(NHL!G$3:G$1656=B1196)*NHL!I$3:I$1656)</f>
        <v>82</v>
      </c>
      <c r="D1196" s="21">
        <f>SUMPRODUCT((NHL!C$3:C$1656=A1196)*(NHL!G$3:G$1656=B1196)*NHL!N$3:N$1656)</f>
        <v>81</v>
      </c>
      <c r="E1196" s="22">
        <f t="shared" si="36"/>
        <v>0.49390243902439024</v>
      </c>
      <c r="F1196" s="21" t="e">
        <f>SUMPRODUCT((NHL!C$3:C$1656=A1196)*(NHL!G$3:G$1656=B1196)*NHL!X$3:X$1656)</f>
        <v>#VALUE!</v>
      </c>
      <c r="G1196" s="21">
        <f>SUMPRODUCT((NHL!C$3:C$1656=A1196)*(NHL!G$3:G$1656=B1196)*NHL!AC$3:AC$1656)</f>
        <v>83</v>
      </c>
      <c r="H1196" s="22" t="e">
        <f t="shared" si="37"/>
        <v>#VALUE!</v>
      </c>
      <c r="K1196" s="8"/>
    </row>
    <row r="1197" spans="1:11" x14ac:dyDescent="0.2">
      <c r="A1197" s="8" t="s">
        <v>514</v>
      </c>
      <c r="B1197" s="10" t="s">
        <v>233</v>
      </c>
      <c r="C1197" s="21">
        <f>SUMPRODUCT((NHL!C$3:C$1656=A1197)*(NHL!G$3:G$1656=B1197)*NHL!I$3:I$1656)</f>
        <v>82</v>
      </c>
      <c r="D1197" s="21">
        <f>SUMPRODUCT((NHL!C$3:C$1656=A1197)*(NHL!G$3:G$1656=B1197)*NHL!N$3:N$1656)</f>
        <v>100</v>
      </c>
      <c r="E1197" s="22">
        <f t="shared" si="36"/>
        <v>0.6097560975609756</v>
      </c>
      <c r="F1197" s="21" t="e">
        <f>SUMPRODUCT((NHL!C$3:C$1656=A1197)*(NHL!G$3:G$1656=B1197)*NHL!X$3:X$1656)</f>
        <v>#VALUE!</v>
      </c>
      <c r="G1197" s="21">
        <f>SUMPRODUCT((NHL!C$3:C$1656=A1197)*(NHL!G$3:G$1656=B1197)*NHL!AC$3:AC$1656)</f>
        <v>88</v>
      </c>
      <c r="H1197" s="22" t="e">
        <f t="shared" si="37"/>
        <v>#VALUE!</v>
      </c>
      <c r="K1197" s="8"/>
    </row>
    <row r="1198" spans="1:11" x14ac:dyDescent="0.2">
      <c r="A1198" s="8" t="s">
        <v>514</v>
      </c>
      <c r="B1198" s="10" t="s">
        <v>267</v>
      </c>
      <c r="C1198" s="21">
        <f>SUMPRODUCT((NHL!C$3:C$1656=A1198)*(NHL!G$3:G$1656=B1198)*NHL!I$3:I$1656)</f>
        <v>82</v>
      </c>
      <c r="D1198" s="21">
        <f>SUMPRODUCT((NHL!C$3:C$1656=A1198)*(NHL!G$3:G$1656=B1198)*NHL!N$3:N$1656)</f>
        <v>108</v>
      </c>
      <c r="E1198" s="22">
        <f t="shared" si="36"/>
        <v>0.65853658536585369</v>
      </c>
      <c r="F1198" s="21" t="e">
        <f>SUMPRODUCT((NHL!C$3:C$1656=A1198)*(NHL!G$3:G$1656=B1198)*NHL!X$3:X$1656)</f>
        <v>#VALUE!</v>
      </c>
      <c r="G1198" s="21">
        <f>SUMPRODUCT((NHL!C$3:C$1656=A1198)*(NHL!G$3:G$1656=B1198)*NHL!AC$3:AC$1656)</f>
        <v>94</v>
      </c>
      <c r="H1198" s="22" t="e">
        <f t="shared" si="37"/>
        <v>#VALUE!</v>
      </c>
      <c r="K1198" s="8"/>
    </row>
    <row r="1199" spans="1:11" x14ac:dyDescent="0.2">
      <c r="A1199" s="8" t="s">
        <v>522</v>
      </c>
      <c r="B1199" s="10" t="s">
        <v>416</v>
      </c>
      <c r="C1199" s="21">
        <f>SUMPRODUCT((NHL!C$3:C$1656=A1199)*(NHL!G$3:G$1656=B1199)*NHL!I$3:I$1656)</f>
        <v>82</v>
      </c>
      <c r="D1199" s="21">
        <f>SUMPRODUCT((NHL!C$3:C$1656=A1199)*(NHL!G$3:G$1656=B1199)*NHL!N$3:N$1656)</f>
        <v>89</v>
      </c>
      <c r="E1199" s="22">
        <f t="shared" si="36"/>
        <v>0.54268292682926833</v>
      </c>
      <c r="F1199" s="21" t="e">
        <f>SUMPRODUCT((NHL!C$3:C$1656=A1199)*(NHL!G$3:G$1656=B1199)*NHL!X$3:X$1656)</f>
        <v>#VALUE!</v>
      </c>
      <c r="G1199" s="21">
        <f>SUMPRODUCT((NHL!C$3:C$1656=A1199)*(NHL!G$3:G$1656=B1199)*NHL!AC$3:AC$1656)</f>
        <v>91</v>
      </c>
      <c r="H1199" s="22" t="e">
        <f t="shared" si="37"/>
        <v>#VALUE!</v>
      </c>
      <c r="K1199" s="8"/>
    </row>
    <row r="1200" spans="1:11" x14ac:dyDescent="0.2">
      <c r="A1200" s="8" t="s">
        <v>522</v>
      </c>
      <c r="B1200" s="10" t="s">
        <v>461</v>
      </c>
      <c r="C1200" s="21">
        <f>SUMPRODUCT((NHL!C$3:C$1656=A1200)*(NHL!G$3:G$1656=B1200)*NHL!I$3:I$1656)</f>
        <v>82</v>
      </c>
      <c r="D1200" s="21">
        <f>SUMPRODUCT((NHL!C$3:C$1656=A1200)*(NHL!G$3:G$1656=B1200)*NHL!N$3:N$1656)</f>
        <v>83</v>
      </c>
      <c r="E1200" s="22">
        <f t="shared" si="36"/>
        <v>0.50609756097560976</v>
      </c>
      <c r="F1200" s="21" t="e">
        <f>SUMPRODUCT((NHL!C$3:C$1656=A1200)*(NHL!G$3:G$1656=B1200)*NHL!X$3:X$1656)</f>
        <v>#VALUE!</v>
      </c>
      <c r="G1200" s="21">
        <f>SUMPRODUCT((NHL!C$3:C$1656=A1200)*(NHL!G$3:G$1656=B1200)*NHL!AC$3:AC$1656)</f>
        <v>76</v>
      </c>
      <c r="H1200" s="22" t="e">
        <f t="shared" si="37"/>
        <v>#VALUE!</v>
      </c>
      <c r="K1200" s="8"/>
    </row>
    <row r="1201" spans="1:11" x14ac:dyDescent="0.2">
      <c r="A1201" s="8" t="s">
        <v>522</v>
      </c>
      <c r="B1201" s="10" t="s">
        <v>68</v>
      </c>
      <c r="C1201" s="21">
        <f>SUMPRODUCT((NHL!C$3:C$1656=A1201)*(NHL!G$3:G$1656=B1201)*NHL!I$3:I$1656)</f>
        <v>82</v>
      </c>
      <c r="D1201" s="21">
        <f>SUMPRODUCT((NHL!C$3:C$1656=A1201)*(NHL!G$3:G$1656=B1201)*NHL!N$3:N$1656)</f>
        <v>91</v>
      </c>
      <c r="E1201" s="22">
        <f t="shared" si="36"/>
        <v>0.55487804878048785</v>
      </c>
      <c r="F1201" s="21" t="e">
        <f>SUMPRODUCT((NHL!C$3:C$1656=A1201)*(NHL!G$3:G$1656=B1201)*NHL!X$3:X$1656)</f>
        <v>#VALUE!</v>
      </c>
      <c r="G1201" s="21">
        <f>SUMPRODUCT((NHL!C$3:C$1656=A1201)*(NHL!G$3:G$1656=B1201)*NHL!AC$3:AC$1656)</f>
        <v>116</v>
      </c>
      <c r="H1201" s="22" t="e">
        <f t="shared" si="37"/>
        <v>#VALUE!</v>
      </c>
      <c r="K1201" s="8"/>
    </row>
    <row r="1202" spans="1:11" x14ac:dyDescent="0.2">
      <c r="A1202" s="8" t="s">
        <v>522</v>
      </c>
      <c r="B1202" s="10" t="s">
        <v>225</v>
      </c>
      <c r="C1202" s="21">
        <f>SUMPRODUCT((NHL!C$3:C$1656=A1202)*(NHL!G$3:G$1656=B1202)*NHL!I$3:I$1656)</f>
        <v>82</v>
      </c>
      <c r="D1202" s="21">
        <f>SUMPRODUCT((NHL!C$3:C$1656=A1202)*(NHL!G$3:G$1656=B1202)*NHL!N$3:N$1656)</f>
        <v>100</v>
      </c>
      <c r="E1202" s="22">
        <f t="shared" si="36"/>
        <v>0.6097560975609756</v>
      </c>
      <c r="F1202" s="21" t="e">
        <f>SUMPRODUCT((NHL!C$3:C$1656=A1202)*(NHL!G$3:G$1656=B1202)*NHL!X$3:X$1656)</f>
        <v>#VALUE!</v>
      </c>
      <c r="G1202" s="21">
        <f>SUMPRODUCT((NHL!C$3:C$1656=A1202)*(NHL!G$3:G$1656=B1202)*NHL!AC$3:AC$1656)</f>
        <v>91</v>
      </c>
      <c r="H1202" s="22" t="e">
        <f t="shared" si="37"/>
        <v>#VALUE!</v>
      </c>
      <c r="K1202" s="8"/>
    </row>
    <row r="1203" spans="1:11" x14ac:dyDescent="0.2">
      <c r="A1203" s="8" t="s">
        <v>522</v>
      </c>
      <c r="B1203" s="10" t="s">
        <v>305</v>
      </c>
      <c r="C1203" s="21">
        <f>SUMPRODUCT((NHL!C$3:C$1656=A1203)*(NHL!G$3:G$1656=B1203)*NHL!I$3:I$1656)</f>
        <v>82</v>
      </c>
      <c r="D1203" s="21">
        <f>SUMPRODUCT((NHL!C$3:C$1656=A1203)*(NHL!G$3:G$1656=B1203)*NHL!N$3:N$1656)</f>
        <v>80</v>
      </c>
      <c r="E1203" s="22">
        <f t="shared" si="36"/>
        <v>0.48780487804878048</v>
      </c>
      <c r="F1203" s="21" t="e">
        <f>SUMPRODUCT((NHL!C$3:C$1656=A1203)*(NHL!G$3:G$1656=B1203)*NHL!X$3:X$1656)</f>
        <v>#VALUE!</v>
      </c>
      <c r="G1203" s="21">
        <f>SUMPRODUCT((NHL!C$3:C$1656=A1203)*(NHL!G$3:G$1656=B1203)*NHL!AC$3:AC$1656)</f>
        <v>97</v>
      </c>
      <c r="H1203" s="22" t="e">
        <f t="shared" si="37"/>
        <v>#VALUE!</v>
      </c>
      <c r="K1203" s="8"/>
    </row>
    <row r="1204" spans="1:11" x14ac:dyDescent="0.2">
      <c r="A1204" s="8" t="s">
        <v>522</v>
      </c>
      <c r="B1204" s="10" t="s">
        <v>468</v>
      </c>
      <c r="C1204" s="21">
        <f>SUMPRODUCT((NHL!C$3:C$1656=A1204)*(NHL!G$3:G$1656=B1204)*NHL!I$3:I$1656)</f>
        <v>82</v>
      </c>
      <c r="D1204" s="21">
        <f>SUMPRODUCT((NHL!C$3:C$1656=A1204)*(NHL!G$3:G$1656=B1204)*NHL!N$3:N$1656)</f>
        <v>79</v>
      </c>
      <c r="E1204" s="22">
        <f t="shared" si="36"/>
        <v>0.48170731707317072</v>
      </c>
      <c r="F1204" s="21" t="e">
        <f>SUMPRODUCT((NHL!C$3:C$1656=A1204)*(NHL!G$3:G$1656=B1204)*NHL!X$3:X$1656)</f>
        <v>#VALUE!</v>
      </c>
      <c r="G1204" s="21">
        <f>SUMPRODUCT((NHL!C$3:C$1656=A1204)*(NHL!G$3:G$1656=B1204)*NHL!AC$3:AC$1656)</f>
        <v>184</v>
      </c>
      <c r="H1204" s="22" t="e">
        <f t="shared" si="37"/>
        <v>#VALUE!</v>
      </c>
      <c r="K1204" s="8"/>
    </row>
    <row r="1205" spans="1:11" x14ac:dyDescent="0.2">
      <c r="A1205" s="8" t="s">
        <v>522</v>
      </c>
      <c r="B1205" s="10" t="s">
        <v>240</v>
      </c>
      <c r="C1205" s="21">
        <f>SUMPRODUCT((NHL!C$3:C$1656=A1205)*(NHL!G$3:G$1656=B1205)*NHL!I$3:I$1656)</f>
        <v>82</v>
      </c>
      <c r="D1205" s="21">
        <f>SUMPRODUCT((NHL!C$3:C$1656=A1205)*(NHL!G$3:G$1656=B1205)*NHL!N$3:N$1656)</f>
        <v>90</v>
      </c>
      <c r="E1205" s="22">
        <f t="shared" si="36"/>
        <v>0.54878048780487809</v>
      </c>
      <c r="F1205" s="21" t="e">
        <f>SUMPRODUCT((NHL!C$3:C$1656=A1205)*(NHL!G$3:G$1656=B1205)*NHL!X$3:X$1656)</f>
        <v>#VALUE!</v>
      </c>
      <c r="G1205" s="21">
        <f>SUMPRODUCT((NHL!C$3:C$1656=A1205)*(NHL!G$3:G$1656=B1205)*NHL!AC$3:AC$1656)</f>
        <v>98</v>
      </c>
      <c r="H1205" s="22" t="e">
        <f t="shared" si="37"/>
        <v>#VALUE!</v>
      </c>
      <c r="K1205" s="8"/>
    </row>
    <row r="1206" spans="1:11" x14ac:dyDescent="0.2">
      <c r="A1206" s="8" t="s">
        <v>522</v>
      </c>
      <c r="B1206" s="10" t="s">
        <v>84</v>
      </c>
      <c r="C1206" s="21">
        <f>SUMPRODUCT((NHL!C$3:C$1656=A1206)*(NHL!G$3:G$1656=B1206)*NHL!I$3:I$1656)</f>
        <v>82</v>
      </c>
      <c r="D1206" s="21">
        <f>SUMPRODUCT((NHL!C$3:C$1656=A1206)*(NHL!G$3:G$1656=B1206)*NHL!N$3:N$1656)</f>
        <v>112</v>
      </c>
      <c r="E1206" s="22">
        <f t="shared" si="36"/>
        <v>0.68292682926829273</v>
      </c>
      <c r="F1206" s="21" t="e">
        <f>SUMPRODUCT((NHL!C$3:C$1656=A1206)*(NHL!G$3:G$1656=B1206)*NHL!X$3:X$1656)</f>
        <v>#VALUE!</v>
      </c>
      <c r="G1206" s="21">
        <f>SUMPRODUCT((NHL!C$3:C$1656=A1206)*(NHL!G$3:G$1656=B1206)*NHL!AC$3:AC$1656)</f>
        <v>104</v>
      </c>
      <c r="H1206" s="22" t="e">
        <f t="shared" si="37"/>
        <v>#VALUE!</v>
      </c>
      <c r="K1206" s="8"/>
    </row>
    <row r="1207" spans="1:11" x14ac:dyDescent="0.2">
      <c r="A1207" s="8" t="s">
        <v>522</v>
      </c>
      <c r="B1207" s="10" t="s">
        <v>308</v>
      </c>
      <c r="C1207" s="21">
        <f>SUMPRODUCT((NHL!C$3:C$1656=A1207)*(NHL!G$3:G$1656=B1207)*NHL!I$3:I$1656)</f>
        <v>82</v>
      </c>
      <c r="D1207" s="21">
        <f>SUMPRODUCT((NHL!C$3:C$1656=A1207)*(NHL!G$3:G$1656=B1207)*NHL!N$3:N$1656)</f>
        <v>95</v>
      </c>
      <c r="E1207" s="22">
        <f t="shared" si="36"/>
        <v>0.57926829268292679</v>
      </c>
      <c r="F1207" s="21" t="e">
        <f>SUMPRODUCT((NHL!C$3:C$1656=A1207)*(NHL!G$3:G$1656=B1207)*NHL!X$3:X$1656)</f>
        <v>#VALUE!</v>
      </c>
      <c r="G1207" s="21">
        <f>SUMPRODUCT((NHL!C$3:C$1656=A1207)*(NHL!G$3:G$1656=B1207)*NHL!AC$3:AC$1656)</f>
        <v>69</v>
      </c>
      <c r="H1207" s="22" t="e">
        <f t="shared" si="37"/>
        <v>#VALUE!</v>
      </c>
      <c r="K1207" s="8"/>
    </row>
    <row r="1208" spans="1:11" x14ac:dyDescent="0.2">
      <c r="A1208" s="8" t="s">
        <v>522</v>
      </c>
      <c r="B1208" s="10" t="s">
        <v>201</v>
      </c>
      <c r="C1208" s="21">
        <f>SUMPRODUCT((NHL!C$3:C$1656=A1208)*(NHL!G$3:G$1656=B1208)*NHL!I$3:I$1656)</f>
        <v>82</v>
      </c>
      <c r="D1208" s="21">
        <f>SUMPRODUCT((NHL!C$3:C$1656=A1208)*(NHL!G$3:G$1656=B1208)*NHL!N$3:N$1656)</f>
        <v>88</v>
      </c>
      <c r="E1208" s="22">
        <f t="shared" si="36"/>
        <v>0.53658536585365857</v>
      </c>
      <c r="F1208" s="21" t="e">
        <f>SUMPRODUCT((NHL!C$3:C$1656=A1208)*(NHL!G$3:G$1656=B1208)*NHL!X$3:X$1656)</f>
        <v>#VALUE!</v>
      </c>
      <c r="G1208" s="21">
        <f>SUMPRODUCT((NHL!C$3:C$1656=A1208)*(NHL!G$3:G$1656=B1208)*NHL!AC$3:AC$1656)</f>
        <v>83</v>
      </c>
      <c r="H1208" s="22" t="e">
        <f t="shared" si="37"/>
        <v>#VALUE!</v>
      </c>
      <c r="K1208" s="8"/>
    </row>
    <row r="1209" spans="1:11" x14ac:dyDescent="0.2">
      <c r="A1209" s="8" t="s">
        <v>522</v>
      </c>
      <c r="B1209" s="10" t="s">
        <v>87</v>
      </c>
      <c r="C1209" s="21">
        <f>SUMPRODUCT((NHL!C$3:C$1656=A1209)*(NHL!G$3:G$1656=B1209)*NHL!I$3:I$1656)</f>
        <v>82</v>
      </c>
      <c r="D1209" s="21">
        <f>SUMPRODUCT((NHL!C$3:C$1656=A1209)*(NHL!G$3:G$1656=B1209)*NHL!N$3:N$1656)</f>
        <v>102</v>
      </c>
      <c r="E1209" s="22">
        <f t="shared" si="36"/>
        <v>0.62195121951219512</v>
      </c>
      <c r="F1209" s="21" t="e">
        <f>SUMPRODUCT((NHL!C$3:C$1656=A1209)*(NHL!G$3:G$1656=B1209)*NHL!X$3:X$1656)</f>
        <v>#VALUE!</v>
      </c>
      <c r="G1209" s="21">
        <f>SUMPRODUCT((NHL!C$3:C$1656=A1209)*(NHL!G$3:G$1656=B1209)*NHL!AC$3:AC$1656)</f>
        <v>112</v>
      </c>
      <c r="H1209" s="22" t="e">
        <f t="shared" si="37"/>
        <v>#VALUE!</v>
      </c>
      <c r="K1209" s="8"/>
    </row>
    <row r="1210" spans="1:11" x14ac:dyDescent="0.2">
      <c r="A1210" s="8" t="s">
        <v>522</v>
      </c>
      <c r="B1210" s="10" t="s">
        <v>303</v>
      </c>
      <c r="C1210" s="21">
        <f>SUMPRODUCT((NHL!C$3:C$1656=A1210)*(NHL!G$3:G$1656=B1210)*NHL!I$3:I$1656)</f>
        <v>82</v>
      </c>
      <c r="D1210" s="21">
        <f>SUMPRODUCT((NHL!C$3:C$1656=A1210)*(NHL!G$3:G$1656=B1210)*NHL!N$3:N$1656)</f>
        <v>62</v>
      </c>
      <c r="E1210" s="22">
        <f t="shared" si="36"/>
        <v>0.37804878048780488</v>
      </c>
      <c r="F1210" s="21" t="e">
        <f>SUMPRODUCT((NHL!C$3:C$1656=A1210)*(NHL!G$3:G$1656=B1210)*NHL!X$3:X$1656)</f>
        <v>#VALUE!</v>
      </c>
      <c r="G1210" s="21">
        <f>SUMPRODUCT((NHL!C$3:C$1656=A1210)*(NHL!G$3:G$1656=B1210)*NHL!AC$3:AC$1656)</f>
        <v>85</v>
      </c>
      <c r="H1210" s="22" t="e">
        <f t="shared" si="37"/>
        <v>#VALUE!</v>
      </c>
      <c r="K1210" s="8"/>
    </row>
    <row r="1211" spans="1:11" x14ac:dyDescent="0.2">
      <c r="A1211" s="8" t="s">
        <v>522</v>
      </c>
      <c r="B1211" s="10" t="s">
        <v>413</v>
      </c>
      <c r="C1211" s="21">
        <f>SUMPRODUCT((NHL!C$3:C$1656=A1211)*(NHL!G$3:G$1656=B1211)*NHL!I$3:I$1656)</f>
        <v>82</v>
      </c>
      <c r="D1211" s="21">
        <f>SUMPRODUCT((NHL!C$3:C$1656=A1211)*(NHL!G$3:G$1656=B1211)*NHL!N$3:N$1656)</f>
        <v>77</v>
      </c>
      <c r="E1211" s="22">
        <f t="shared" si="36"/>
        <v>0.46951219512195119</v>
      </c>
      <c r="F1211" s="21" t="e">
        <f>SUMPRODUCT((NHL!C$3:C$1656=A1211)*(NHL!G$3:G$1656=B1211)*NHL!X$3:X$1656)</f>
        <v>#VALUE!</v>
      </c>
      <c r="G1211" s="21">
        <f>SUMPRODUCT((NHL!C$3:C$1656=A1211)*(NHL!G$3:G$1656=B1211)*NHL!AC$3:AC$1656)</f>
        <v>93</v>
      </c>
      <c r="H1211" s="22" t="e">
        <f t="shared" si="37"/>
        <v>#VALUE!</v>
      </c>
      <c r="K1211" s="8"/>
    </row>
    <row r="1212" spans="1:11" x14ac:dyDescent="0.2">
      <c r="A1212" s="8" t="s">
        <v>522</v>
      </c>
      <c r="B1212" s="10" t="s">
        <v>199</v>
      </c>
      <c r="C1212" s="21">
        <f>SUMPRODUCT((NHL!C$3:C$1656=A1212)*(NHL!G$3:G$1656=B1212)*NHL!I$3:I$1656)</f>
        <v>82</v>
      </c>
      <c r="D1212" s="21">
        <f>SUMPRODUCT((NHL!C$3:C$1656=A1212)*(NHL!G$3:G$1656=B1212)*NHL!N$3:N$1656)</f>
        <v>101</v>
      </c>
      <c r="E1212" s="22">
        <f t="shared" si="36"/>
        <v>0.61585365853658536</v>
      </c>
      <c r="F1212" s="21" t="e">
        <f>SUMPRODUCT((NHL!C$3:C$1656=A1212)*(NHL!G$3:G$1656=B1212)*NHL!X$3:X$1656)</f>
        <v>#VALUE!</v>
      </c>
      <c r="G1212" s="21">
        <f>SUMPRODUCT((NHL!C$3:C$1656=A1212)*(NHL!G$3:G$1656=B1212)*NHL!AC$3:AC$1656)</f>
        <v>79</v>
      </c>
      <c r="H1212" s="22" t="e">
        <f t="shared" si="37"/>
        <v>#VALUE!</v>
      </c>
      <c r="K1212" s="8"/>
    </row>
    <row r="1213" spans="1:11" x14ac:dyDescent="0.2">
      <c r="A1213" s="8" t="s">
        <v>522</v>
      </c>
      <c r="B1213" s="10" t="s">
        <v>473</v>
      </c>
      <c r="C1213" s="21">
        <f>SUMPRODUCT((NHL!C$3:C$1656=A1213)*(NHL!G$3:G$1656=B1213)*NHL!I$3:I$1656)</f>
        <v>82</v>
      </c>
      <c r="D1213" s="21">
        <f>SUMPRODUCT((NHL!C$3:C$1656=A1213)*(NHL!G$3:G$1656=B1213)*NHL!N$3:N$1656)</f>
        <v>84</v>
      </c>
      <c r="E1213" s="22">
        <f t="shared" si="36"/>
        <v>0.51219512195121952</v>
      </c>
      <c r="F1213" s="21" t="e">
        <f>SUMPRODUCT((NHL!C$3:C$1656=A1213)*(NHL!G$3:G$1656=B1213)*NHL!X$3:X$1656)</f>
        <v>#VALUE!</v>
      </c>
      <c r="G1213" s="21">
        <f>SUMPRODUCT((NHL!C$3:C$1656=A1213)*(NHL!G$3:G$1656=B1213)*NHL!AC$3:AC$1656)</f>
        <v>89</v>
      </c>
      <c r="H1213" s="22" t="e">
        <f t="shared" si="37"/>
        <v>#VALUE!</v>
      </c>
      <c r="K1213" s="8"/>
    </row>
    <row r="1214" spans="1:11" x14ac:dyDescent="0.2">
      <c r="A1214" s="8" t="s">
        <v>522</v>
      </c>
      <c r="B1214" s="10" t="s">
        <v>29</v>
      </c>
      <c r="C1214" s="21">
        <f>SUMPRODUCT((NHL!C$3:C$1656=A1214)*(NHL!G$3:G$1656=B1214)*NHL!I$3:I$1656)</f>
        <v>82</v>
      </c>
      <c r="D1214" s="21">
        <f>SUMPRODUCT((NHL!C$3:C$1656=A1214)*(NHL!G$3:G$1656=B1214)*NHL!N$3:N$1656)</f>
        <v>88</v>
      </c>
      <c r="E1214" s="22">
        <f t="shared" si="36"/>
        <v>0.53658536585365857</v>
      </c>
      <c r="F1214" s="21" t="e">
        <f>SUMPRODUCT((NHL!C$3:C$1656=A1214)*(NHL!G$3:G$1656=B1214)*NHL!X$3:X$1656)</f>
        <v>#VALUE!</v>
      </c>
      <c r="G1214" s="21">
        <f>SUMPRODUCT((NHL!C$3:C$1656=A1214)*(NHL!G$3:G$1656=B1214)*NHL!AC$3:AC$1656)</f>
        <v>93</v>
      </c>
      <c r="H1214" s="22" t="e">
        <f t="shared" si="37"/>
        <v>#VALUE!</v>
      </c>
      <c r="K1214" s="8"/>
    </row>
    <row r="1215" spans="1:11" x14ac:dyDescent="0.2">
      <c r="A1215" s="8" t="s">
        <v>522</v>
      </c>
      <c r="B1215" s="10" t="s">
        <v>264</v>
      </c>
      <c r="C1215" s="21">
        <f>SUMPRODUCT((NHL!C$3:C$1656=A1215)*(NHL!G$3:G$1656=B1215)*NHL!I$3:I$1656)</f>
        <v>82</v>
      </c>
      <c r="D1215" s="21">
        <f>SUMPRODUCT((NHL!C$3:C$1656=A1215)*(NHL!G$3:G$1656=B1215)*NHL!N$3:N$1656)</f>
        <v>103</v>
      </c>
      <c r="E1215" s="22">
        <f t="shared" si="36"/>
        <v>0.62804878048780488</v>
      </c>
      <c r="F1215" s="21" t="e">
        <f>SUMPRODUCT((NHL!C$3:C$1656=A1215)*(NHL!G$3:G$1656=B1215)*NHL!X$3:X$1656)</f>
        <v>#VALUE!</v>
      </c>
      <c r="G1215" s="21">
        <f>SUMPRODUCT((NHL!C$3:C$1656=A1215)*(NHL!G$3:G$1656=B1215)*NHL!AC$3:AC$1656)</f>
        <v>106</v>
      </c>
      <c r="H1215" s="22" t="e">
        <f t="shared" si="37"/>
        <v>#VALUE!</v>
      </c>
      <c r="K1215" s="8"/>
    </row>
    <row r="1216" spans="1:11" x14ac:dyDescent="0.2">
      <c r="A1216" s="8" t="s">
        <v>522</v>
      </c>
      <c r="B1216" s="10" t="s">
        <v>456</v>
      </c>
      <c r="C1216" s="21">
        <f>SUMPRODUCT((NHL!C$3:C$1656=A1216)*(NHL!G$3:G$1656=B1216)*NHL!I$3:I$1656)</f>
        <v>82</v>
      </c>
      <c r="D1216" s="21">
        <f>SUMPRODUCT((NHL!C$3:C$1656=A1216)*(NHL!G$3:G$1656=B1216)*NHL!N$3:N$1656)</f>
        <v>100</v>
      </c>
      <c r="E1216" s="22">
        <f t="shared" si="36"/>
        <v>0.6097560975609756</v>
      </c>
      <c r="F1216" s="21" t="e">
        <f>SUMPRODUCT((NHL!C$3:C$1656=A1216)*(NHL!G$3:G$1656=B1216)*NHL!X$3:X$1656)</f>
        <v>#VALUE!</v>
      </c>
      <c r="G1216" s="21">
        <f>SUMPRODUCT((NHL!C$3:C$1656=A1216)*(NHL!G$3:G$1656=B1216)*NHL!AC$3:AC$1656)</f>
        <v>88</v>
      </c>
      <c r="H1216" s="22" t="e">
        <f t="shared" si="37"/>
        <v>#VALUE!</v>
      </c>
      <c r="K1216" s="8"/>
    </row>
    <row r="1217" spans="1:11" x14ac:dyDescent="0.2">
      <c r="A1217" s="8" t="s">
        <v>522</v>
      </c>
      <c r="B1217" s="10" t="s">
        <v>247</v>
      </c>
      <c r="C1217" s="21">
        <f>SUMPRODUCT((NHL!C$3:C$1656=A1217)*(NHL!G$3:G$1656=B1217)*NHL!I$3:I$1656)</f>
        <v>82</v>
      </c>
      <c r="D1217" s="21">
        <f>SUMPRODUCT((NHL!C$3:C$1656=A1217)*(NHL!G$3:G$1656=B1217)*NHL!N$3:N$1656)</f>
        <v>79</v>
      </c>
      <c r="E1217" s="22">
        <f t="shared" si="36"/>
        <v>0.48170731707317072</v>
      </c>
      <c r="F1217" s="21" t="e">
        <f>SUMPRODUCT((NHL!C$3:C$1656=A1217)*(NHL!G$3:G$1656=B1217)*NHL!X$3:X$1656)</f>
        <v>#VALUE!</v>
      </c>
      <c r="G1217" s="21">
        <f>SUMPRODUCT((NHL!C$3:C$1656=A1217)*(NHL!G$3:G$1656=B1217)*NHL!AC$3:AC$1656)</f>
        <v>61</v>
      </c>
      <c r="H1217" s="22" t="e">
        <f t="shared" si="37"/>
        <v>#VALUE!</v>
      </c>
      <c r="K1217" s="8"/>
    </row>
    <row r="1218" spans="1:11" x14ac:dyDescent="0.2">
      <c r="A1218" s="8" t="s">
        <v>522</v>
      </c>
      <c r="B1218" s="10" t="s">
        <v>92</v>
      </c>
      <c r="C1218" s="21">
        <f>SUMPRODUCT((NHL!C$3:C$1656=A1218)*(NHL!G$3:G$1656=B1218)*NHL!I$3:I$1656)</f>
        <v>82</v>
      </c>
      <c r="D1218" s="21">
        <f>SUMPRODUCT((NHL!C$3:C$1656=A1218)*(NHL!G$3:G$1656=B1218)*NHL!N$3:N$1656)</f>
        <v>87</v>
      </c>
      <c r="E1218" s="22">
        <f t="shared" ref="E1218:E1281" si="38">D1218/C1218/2</f>
        <v>0.53048780487804881</v>
      </c>
      <c r="F1218" s="21" t="e">
        <f>SUMPRODUCT((NHL!C$3:C$1656=A1218)*(NHL!G$3:G$1656=B1218)*NHL!X$3:X$1656)</f>
        <v>#VALUE!</v>
      </c>
      <c r="G1218" s="21">
        <f>SUMPRODUCT((NHL!C$3:C$1656=A1218)*(NHL!G$3:G$1656=B1218)*NHL!AC$3:AC$1656)</f>
        <v>95</v>
      </c>
      <c r="H1218" s="22" t="e">
        <f t="shared" ref="H1218:H1281" si="39">G1218/F1218/2</f>
        <v>#VALUE!</v>
      </c>
      <c r="K1218" s="8"/>
    </row>
    <row r="1219" spans="1:11" x14ac:dyDescent="0.2">
      <c r="A1219" s="8" t="s">
        <v>522</v>
      </c>
      <c r="B1219" s="10" t="s">
        <v>409</v>
      </c>
      <c r="C1219" s="21">
        <f>SUMPRODUCT((NHL!C$3:C$1656=A1219)*(NHL!G$3:G$1656=B1219)*NHL!I$3:I$1656)</f>
        <v>82</v>
      </c>
      <c r="D1219" s="21">
        <f>SUMPRODUCT((NHL!C$3:C$1656=A1219)*(NHL!G$3:G$1656=B1219)*NHL!N$3:N$1656)</f>
        <v>94</v>
      </c>
      <c r="E1219" s="22">
        <f t="shared" si="38"/>
        <v>0.57317073170731703</v>
      </c>
      <c r="F1219" s="21" t="e">
        <f>SUMPRODUCT((NHL!C$3:C$1656=A1219)*(NHL!G$3:G$1656=B1219)*NHL!X$3:X$1656)</f>
        <v>#VALUE!</v>
      </c>
      <c r="G1219" s="21">
        <f>SUMPRODUCT((NHL!C$3:C$1656=A1219)*(NHL!G$3:G$1656=B1219)*NHL!AC$3:AC$1656)</f>
        <v>83</v>
      </c>
      <c r="H1219" s="22" t="e">
        <f t="shared" si="39"/>
        <v>#VALUE!</v>
      </c>
      <c r="K1219" s="8"/>
    </row>
    <row r="1220" spans="1:11" x14ac:dyDescent="0.2">
      <c r="A1220" s="8" t="s">
        <v>522</v>
      </c>
      <c r="B1220" s="10" t="s">
        <v>207</v>
      </c>
      <c r="C1220" s="21">
        <f>SUMPRODUCT((NHL!C$3:C$1656=A1220)*(NHL!G$3:G$1656=B1220)*NHL!I$3:I$1656)</f>
        <v>82</v>
      </c>
      <c r="D1220" s="21">
        <f>SUMPRODUCT((NHL!C$3:C$1656=A1220)*(NHL!G$3:G$1656=B1220)*NHL!N$3:N$1656)</f>
        <v>88</v>
      </c>
      <c r="E1220" s="22">
        <f t="shared" si="38"/>
        <v>0.53658536585365857</v>
      </c>
      <c r="F1220" s="21" t="e">
        <f>SUMPRODUCT((NHL!C$3:C$1656=A1220)*(NHL!G$3:G$1656=B1220)*NHL!X$3:X$1656)</f>
        <v>#VALUE!</v>
      </c>
      <c r="G1220" s="21">
        <f>SUMPRODUCT((NHL!C$3:C$1656=A1220)*(NHL!G$3:G$1656=B1220)*NHL!AC$3:AC$1656)</f>
        <v>198</v>
      </c>
      <c r="H1220" s="22" t="e">
        <f t="shared" si="39"/>
        <v>#VALUE!</v>
      </c>
      <c r="K1220" s="8"/>
    </row>
    <row r="1221" spans="1:11" x14ac:dyDescent="0.2">
      <c r="A1221" s="8" t="s">
        <v>522</v>
      </c>
      <c r="B1221" s="10" t="s">
        <v>313</v>
      </c>
      <c r="C1221" s="21">
        <f>SUMPRODUCT((NHL!C$3:C$1656=A1221)*(NHL!G$3:G$1656=B1221)*NHL!I$3:I$1656)</f>
        <v>82</v>
      </c>
      <c r="D1221" s="21">
        <f>SUMPRODUCT((NHL!C$3:C$1656=A1221)*(NHL!G$3:G$1656=B1221)*NHL!N$3:N$1656)</f>
        <v>107</v>
      </c>
      <c r="E1221" s="22">
        <f t="shared" si="38"/>
        <v>0.65243902439024393</v>
      </c>
      <c r="F1221" s="21" t="e">
        <f>SUMPRODUCT((NHL!C$3:C$1656=A1221)*(NHL!G$3:G$1656=B1221)*NHL!X$3:X$1656)</f>
        <v>#VALUE!</v>
      </c>
      <c r="G1221" s="21">
        <f>SUMPRODUCT((NHL!C$3:C$1656=A1221)*(NHL!G$3:G$1656=B1221)*NHL!AC$3:AC$1656)</f>
        <v>79</v>
      </c>
      <c r="H1221" s="22" t="e">
        <f t="shared" si="39"/>
        <v>#VALUE!</v>
      </c>
      <c r="K1221" s="8"/>
    </row>
    <row r="1222" spans="1:11" x14ac:dyDescent="0.2">
      <c r="A1222" s="8" t="s">
        <v>522</v>
      </c>
      <c r="B1222" s="10" t="s">
        <v>208</v>
      </c>
      <c r="C1222" s="21">
        <f>SUMPRODUCT((NHL!C$3:C$1656=A1222)*(NHL!G$3:G$1656=B1222)*NHL!I$3:I$1656)</f>
        <v>82</v>
      </c>
      <c r="D1222" s="21">
        <f>SUMPRODUCT((NHL!C$3:C$1656=A1222)*(NHL!G$3:G$1656=B1222)*NHL!N$3:N$1656)</f>
        <v>101</v>
      </c>
      <c r="E1222" s="22">
        <f t="shared" si="38"/>
        <v>0.61585365853658536</v>
      </c>
      <c r="F1222" s="21" t="e">
        <f>SUMPRODUCT((NHL!C$3:C$1656=A1222)*(NHL!G$3:G$1656=B1222)*NHL!X$3:X$1656)</f>
        <v>#VALUE!</v>
      </c>
      <c r="G1222" s="21">
        <f>SUMPRODUCT((NHL!C$3:C$1656=A1222)*(NHL!G$3:G$1656=B1222)*NHL!AC$3:AC$1656)</f>
        <v>99</v>
      </c>
      <c r="H1222" s="22" t="e">
        <f t="shared" si="39"/>
        <v>#VALUE!</v>
      </c>
      <c r="K1222" s="8"/>
    </row>
    <row r="1223" spans="1:11" x14ac:dyDescent="0.2">
      <c r="A1223" s="8" t="s">
        <v>522</v>
      </c>
      <c r="B1223" s="10" t="s">
        <v>402</v>
      </c>
      <c r="C1223" s="21">
        <f>SUMPRODUCT((NHL!C$3:C$1656=A1223)*(NHL!G$3:G$1656=B1223)*NHL!I$3:I$1656)</f>
        <v>82</v>
      </c>
      <c r="D1223" s="21">
        <f>SUMPRODUCT((NHL!C$3:C$1656=A1223)*(NHL!G$3:G$1656=B1223)*NHL!N$3:N$1656)</f>
        <v>113</v>
      </c>
      <c r="E1223" s="22">
        <f t="shared" si="38"/>
        <v>0.68902439024390238</v>
      </c>
      <c r="F1223" s="21" t="e">
        <f>SUMPRODUCT((NHL!C$3:C$1656=A1223)*(NHL!G$3:G$1656=B1223)*NHL!X$3:X$1656)</f>
        <v>#VALUE!</v>
      </c>
      <c r="G1223" s="21">
        <f>SUMPRODUCT((NHL!C$3:C$1656=A1223)*(NHL!G$3:G$1656=B1223)*NHL!AC$3:AC$1656)</f>
        <v>117</v>
      </c>
      <c r="H1223" s="22" t="e">
        <f t="shared" si="39"/>
        <v>#VALUE!</v>
      </c>
      <c r="K1223" s="8"/>
    </row>
    <row r="1224" spans="1:11" x14ac:dyDescent="0.2">
      <c r="A1224" s="8" t="s">
        <v>522</v>
      </c>
      <c r="B1224" s="10" t="s">
        <v>209</v>
      </c>
      <c r="C1224" s="21">
        <f>SUMPRODUCT((NHL!C$3:C$1656=A1224)*(NHL!G$3:G$1656=B1224)*NHL!I$3:I$1656)</f>
        <v>82</v>
      </c>
      <c r="D1224" s="21">
        <f>SUMPRODUCT((NHL!C$3:C$1656=A1224)*(NHL!G$3:G$1656=B1224)*NHL!N$3:N$1656)</f>
        <v>90</v>
      </c>
      <c r="E1224" s="22">
        <f t="shared" si="38"/>
        <v>0.54878048780487809</v>
      </c>
      <c r="F1224" s="21" t="e">
        <f>SUMPRODUCT((NHL!C$3:C$1656=A1224)*(NHL!G$3:G$1656=B1224)*NHL!X$3:X$1656)</f>
        <v>#VALUE!</v>
      </c>
      <c r="G1224" s="21">
        <f>SUMPRODUCT((NHL!C$3:C$1656=A1224)*(NHL!G$3:G$1656=B1224)*NHL!AC$3:AC$1656)</f>
        <v>184</v>
      </c>
      <c r="H1224" s="22" t="e">
        <f t="shared" si="39"/>
        <v>#VALUE!</v>
      </c>
      <c r="K1224" s="8"/>
    </row>
    <row r="1225" spans="1:11" x14ac:dyDescent="0.2">
      <c r="A1225" s="8" t="s">
        <v>522</v>
      </c>
      <c r="B1225" s="10" t="s">
        <v>411</v>
      </c>
      <c r="C1225" s="21">
        <f>SUMPRODUCT((NHL!C$3:C$1656=A1225)*(NHL!G$3:G$1656=B1225)*NHL!I$3:I$1656)</f>
        <v>82</v>
      </c>
      <c r="D1225" s="21">
        <f>SUMPRODUCT((NHL!C$3:C$1656=A1225)*(NHL!G$3:G$1656=B1225)*NHL!N$3:N$1656)</f>
        <v>80</v>
      </c>
      <c r="E1225" s="22">
        <f t="shared" si="38"/>
        <v>0.48780487804878048</v>
      </c>
      <c r="F1225" s="21" t="e">
        <f>SUMPRODUCT((NHL!C$3:C$1656=A1225)*(NHL!G$3:G$1656=B1225)*NHL!X$3:X$1656)</f>
        <v>#VALUE!</v>
      </c>
      <c r="G1225" s="21">
        <f>SUMPRODUCT((NHL!C$3:C$1656=A1225)*(NHL!G$3:G$1656=B1225)*NHL!AC$3:AC$1656)</f>
        <v>66</v>
      </c>
      <c r="H1225" s="22" t="e">
        <f t="shared" si="39"/>
        <v>#VALUE!</v>
      </c>
      <c r="K1225" s="8"/>
    </row>
    <row r="1226" spans="1:11" x14ac:dyDescent="0.2">
      <c r="A1226" s="8" t="s">
        <v>522</v>
      </c>
      <c r="B1226" s="10" t="s">
        <v>41</v>
      </c>
      <c r="C1226" s="21">
        <f>SUMPRODUCT((NHL!C$3:C$1656=A1226)*(NHL!G$3:G$1656=B1226)*NHL!I$3:I$1656)</f>
        <v>82</v>
      </c>
      <c r="D1226" s="21">
        <f>SUMPRODUCT((NHL!C$3:C$1656=A1226)*(NHL!G$3:G$1656=B1226)*NHL!N$3:N$1656)</f>
        <v>74</v>
      </c>
      <c r="E1226" s="22">
        <f t="shared" si="38"/>
        <v>0.45121951219512196</v>
      </c>
      <c r="F1226" s="21" t="e">
        <f>SUMPRODUCT((NHL!C$3:C$1656=A1226)*(NHL!G$3:G$1656=B1226)*NHL!X$3:X$1656)</f>
        <v>#VALUE!</v>
      </c>
      <c r="G1226" s="21">
        <f>SUMPRODUCT((NHL!C$3:C$1656=A1226)*(NHL!G$3:G$1656=B1226)*NHL!AC$3:AC$1656)</f>
        <v>81</v>
      </c>
      <c r="H1226" s="22" t="e">
        <f t="shared" si="39"/>
        <v>#VALUE!</v>
      </c>
      <c r="K1226" s="8"/>
    </row>
    <row r="1227" spans="1:11" x14ac:dyDescent="0.2">
      <c r="A1227" s="8" t="s">
        <v>522</v>
      </c>
      <c r="B1227" s="10" t="s">
        <v>233</v>
      </c>
      <c r="C1227" s="21">
        <f>SUMPRODUCT((NHL!C$3:C$1656=A1227)*(NHL!G$3:G$1656=B1227)*NHL!I$3:I$1656)</f>
        <v>82</v>
      </c>
      <c r="D1227" s="21">
        <f>SUMPRODUCT((NHL!C$3:C$1656=A1227)*(NHL!G$3:G$1656=B1227)*NHL!N$3:N$1656)</f>
        <v>103</v>
      </c>
      <c r="E1227" s="22">
        <f t="shared" si="38"/>
        <v>0.62804878048780488</v>
      </c>
      <c r="F1227" s="21" t="e">
        <f>SUMPRODUCT((NHL!C$3:C$1656=A1227)*(NHL!G$3:G$1656=B1227)*NHL!X$3:X$1656)</f>
        <v>#VALUE!</v>
      </c>
      <c r="G1227" s="21">
        <f>SUMPRODUCT((NHL!C$3:C$1656=A1227)*(NHL!G$3:G$1656=B1227)*NHL!AC$3:AC$1656)</f>
        <v>100</v>
      </c>
      <c r="H1227" s="22" t="e">
        <f t="shared" si="39"/>
        <v>#VALUE!</v>
      </c>
      <c r="K1227" s="8"/>
    </row>
    <row r="1228" spans="1:11" x14ac:dyDescent="0.2">
      <c r="A1228" s="8" t="s">
        <v>522</v>
      </c>
      <c r="B1228" s="10" t="s">
        <v>267</v>
      </c>
      <c r="C1228" s="21">
        <f>SUMPRODUCT((NHL!C$3:C$1656=A1228)*(NHL!G$3:G$1656=B1228)*NHL!I$3:I$1656)</f>
        <v>82</v>
      </c>
      <c r="D1228" s="21">
        <f>SUMPRODUCT((NHL!C$3:C$1656=A1228)*(NHL!G$3:G$1656=B1228)*NHL!N$3:N$1656)</f>
        <v>121</v>
      </c>
      <c r="E1228" s="22">
        <f t="shared" si="38"/>
        <v>0.73780487804878048</v>
      </c>
      <c r="F1228" s="21" t="e">
        <f>SUMPRODUCT((NHL!C$3:C$1656=A1228)*(NHL!G$3:G$1656=B1228)*NHL!X$3:X$1656)</f>
        <v>#VALUE!</v>
      </c>
      <c r="G1228" s="21">
        <f>SUMPRODUCT((NHL!C$3:C$1656=A1228)*(NHL!G$3:G$1656=B1228)*NHL!AC$3:AC$1656)</f>
        <v>108</v>
      </c>
      <c r="H1228" s="22" t="e">
        <f t="shared" si="39"/>
        <v>#VALUE!</v>
      </c>
      <c r="K1228" s="8"/>
    </row>
    <row r="1229" spans="1:11" x14ac:dyDescent="0.2">
      <c r="A1229" s="8" t="s">
        <v>527</v>
      </c>
      <c r="B1229" s="10" t="s">
        <v>416</v>
      </c>
      <c r="C1229" s="21">
        <f>SUMPRODUCT((NHL!C$3:C$1656=A1229)*(NHL!G$3:G$1656=B1229)*NHL!I$3:I$1656)</f>
        <v>82</v>
      </c>
      <c r="D1229" s="21">
        <f>SUMPRODUCT((NHL!C$3:C$1656=A1229)*(NHL!G$3:G$1656=B1229)*NHL!N$3:N$1656)</f>
        <v>99</v>
      </c>
      <c r="E1229" s="22">
        <f t="shared" si="38"/>
        <v>0.60365853658536583</v>
      </c>
      <c r="F1229" s="21" t="e">
        <f>SUMPRODUCT((NHL!C$3:C$1656=A1229)*(NHL!G$3:G$1656=B1229)*NHL!X$3:X$1656)</f>
        <v>#VALUE!</v>
      </c>
      <c r="G1229" s="21">
        <f>SUMPRODUCT((NHL!C$3:C$1656=A1229)*(NHL!G$3:G$1656=B1229)*NHL!AC$3:AC$1656)</f>
        <v>89</v>
      </c>
      <c r="H1229" s="22" t="e">
        <f t="shared" si="39"/>
        <v>#VALUE!</v>
      </c>
      <c r="K1229" s="8"/>
    </row>
    <row r="1230" spans="1:11" x14ac:dyDescent="0.2">
      <c r="A1230" s="8" t="s">
        <v>527</v>
      </c>
      <c r="B1230" s="10" t="s">
        <v>461</v>
      </c>
      <c r="C1230" s="21">
        <f>SUMPRODUCT((NHL!C$3:C$1656=A1230)*(NHL!G$3:G$1656=B1230)*NHL!I$3:I$1656)</f>
        <v>82</v>
      </c>
      <c r="D1230" s="21">
        <f>SUMPRODUCT((NHL!C$3:C$1656=A1230)*(NHL!G$3:G$1656=B1230)*NHL!N$3:N$1656)</f>
        <v>80</v>
      </c>
      <c r="E1230" s="22">
        <f t="shared" si="38"/>
        <v>0.48780487804878048</v>
      </c>
      <c r="F1230" s="21" t="e">
        <f>SUMPRODUCT((NHL!C$3:C$1656=A1230)*(NHL!G$3:G$1656=B1230)*NHL!X$3:X$1656)</f>
        <v>#VALUE!</v>
      </c>
      <c r="G1230" s="21">
        <f>SUMPRODUCT((NHL!C$3:C$1656=A1230)*(NHL!G$3:G$1656=B1230)*NHL!AC$3:AC$1656)</f>
        <v>83</v>
      </c>
      <c r="H1230" s="22" t="e">
        <f t="shared" si="39"/>
        <v>#VALUE!</v>
      </c>
      <c r="K1230" s="8"/>
    </row>
    <row r="1231" spans="1:11" x14ac:dyDescent="0.2">
      <c r="A1231" s="8" t="s">
        <v>527</v>
      </c>
      <c r="B1231" s="10" t="s">
        <v>68</v>
      </c>
      <c r="C1231" s="21">
        <f>SUMPRODUCT((NHL!C$3:C$1656=A1231)*(NHL!G$3:G$1656=B1231)*NHL!I$3:I$1656)</f>
        <v>82</v>
      </c>
      <c r="D1231" s="21">
        <f>SUMPRODUCT((NHL!C$3:C$1656=A1231)*(NHL!G$3:G$1656=B1231)*NHL!N$3:N$1656)</f>
        <v>103</v>
      </c>
      <c r="E1231" s="22">
        <f t="shared" si="38"/>
        <v>0.62804878048780488</v>
      </c>
      <c r="F1231" s="21" t="e">
        <f>SUMPRODUCT((NHL!C$3:C$1656=A1231)*(NHL!G$3:G$1656=B1231)*NHL!X$3:X$1656)</f>
        <v>#VALUE!</v>
      </c>
      <c r="G1231" s="21">
        <f>SUMPRODUCT((NHL!C$3:C$1656=A1231)*(NHL!G$3:G$1656=B1231)*NHL!AC$3:AC$1656)</f>
        <v>91</v>
      </c>
      <c r="H1231" s="22" t="e">
        <f t="shared" si="39"/>
        <v>#VALUE!</v>
      </c>
      <c r="K1231" s="8"/>
    </row>
    <row r="1232" spans="1:11" x14ac:dyDescent="0.2">
      <c r="A1232" s="8" t="s">
        <v>527</v>
      </c>
      <c r="B1232" s="10" t="s">
        <v>225</v>
      </c>
      <c r="C1232" s="21">
        <f>SUMPRODUCT((NHL!C$3:C$1656=A1232)*(NHL!G$3:G$1656=B1232)*NHL!I$3:I$1656)</f>
        <v>82</v>
      </c>
      <c r="D1232" s="21">
        <f>SUMPRODUCT((NHL!C$3:C$1656=A1232)*(NHL!G$3:G$1656=B1232)*NHL!N$3:N$1656)</f>
        <v>96</v>
      </c>
      <c r="E1232" s="22">
        <f t="shared" si="38"/>
        <v>0.58536585365853655</v>
      </c>
      <c r="F1232" s="21" t="e">
        <f>SUMPRODUCT((NHL!C$3:C$1656=A1232)*(NHL!G$3:G$1656=B1232)*NHL!X$3:X$1656)</f>
        <v>#VALUE!</v>
      </c>
      <c r="G1232" s="21">
        <f>SUMPRODUCT((NHL!C$3:C$1656=A1232)*(NHL!G$3:G$1656=B1232)*NHL!AC$3:AC$1656)</f>
        <v>100</v>
      </c>
      <c r="H1232" s="22" t="e">
        <f t="shared" si="39"/>
        <v>#VALUE!</v>
      </c>
      <c r="K1232" s="8"/>
    </row>
    <row r="1233" spans="1:11" x14ac:dyDescent="0.2">
      <c r="A1233" s="8" t="s">
        <v>527</v>
      </c>
      <c r="B1233" s="10" t="s">
        <v>305</v>
      </c>
      <c r="C1233" s="21">
        <f>SUMPRODUCT((NHL!C$3:C$1656=A1233)*(NHL!G$3:G$1656=B1233)*NHL!I$3:I$1656)</f>
        <v>82</v>
      </c>
      <c r="D1233" s="21">
        <f>SUMPRODUCT((NHL!C$3:C$1656=A1233)*(NHL!G$3:G$1656=B1233)*NHL!N$3:N$1656)</f>
        <v>91</v>
      </c>
      <c r="E1233" s="22">
        <f t="shared" si="38"/>
        <v>0.55487804878048785</v>
      </c>
      <c r="F1233" s="21" t="e">
        <f>SUMPRODUCT((NHL!C$3:C$1656=A1233)*(NHL!G$3:G$1656=B1233)*NHL!X$3:X$1656)</f>
        <v>#VALUE!</v>
      </c>
      <c r="G1233" s="21">
        <f>SUMPRODUCT((NHL!C$3:C$1656=A1233)*(NHL!G$3:G$1656=B1233)*NHL!AC$3:AC$1656)</f>
        <v>80</v>
      </c>
      <c r="H1233" s="22" t="e">
        <f t="shared" si="39"/>
        <v>#VALUE!</v>
      </c>
      <c r="K1233" s="8"/>
    </row>
    <row r="1234" spans="1:11" x14ac:dyDescent="0.2">
      <c r="A1234" s="8" t="s">
        <v>527</v>
      </c>
      <c r="B1234" s="10" t="s">
        <v>468</v>
      </c>
      <c r="C1234" s="21">
        <f>SUMPRODUCT((NHL!C$3:C$1656=A1234)*(NHL!G$3:G$1656=B1234)*NHL!I$3:I$1656)</f>
        <v>82</v>
      </c>
      <c r="D1234" s="21">
        <f>SUMPRODUCT((NHL!C$3:C$1656=A1234)*(NHL!G$3:G$1656=B1234)*NHL!N$3:N$1656)</f>
        <v>81</v>
      </c>
      <c r="E1234" s="22">
        <f t="shared" si="38"/>
        <v>0.49390243902439024</v>
      </c>
      <c r="F1234" s="21" t="e">
        <f>SUMPRODUCT((NHL!C$3:C$1656=A1234)*(NHL!G$3:G$1656=B1234)*NHL!X$3:X$1656)</f>
        <v>#VALUE!</v>
      </c>
      <c r="G1234" s="21">
        <f>SUMPRODUCT((NHL!C$3:C$1656=A1234)*(NHL!G$3:G$1656=B1234)*NHL!AC$3:AC$1656)</f>
        <v>79</v>
      </c>
      <c r="H1234" s="22" t="e">
        <f t="shared" si="39"/>
        <v>#VALUE!</v>
      </c>
      <c r="K1234" s="8"/>
    </row>
    <row r="1235" spans="1:11" x14ac:dyDescent="0.2">
      <c r="A1235" s="8" t="s">
        <v>527</v>
      </c>
      <c r="B1235" s="10" t="s">
        <v>240</v>
      </c>
      <c r="C1235" s="21">
        <f>SUMPRODUCT((NHL!C$3:C$1656=A1235)*(NHL!G$3:G$1656=B1235)*NHL!I$3:I$1656)</f>
        <v>82</v>
      </c>
      <c r="D1235" s="21">
        <f>SUMPRODUCT((NHL!C$3:C$1656=A1235)*(NHL!G$3:G$1656=B1235)*NHL!N$3:N$1656)</f>
        <v>94</v>
      </c>
      <c r="E1235" s="22">
        <f t="shared" si="38"/>
        <v>0.57317073170731703</v>
      </c>
      <c r="F1235" s="21" t="e">
        <f>SUMPRODUCT((NHL!C$3:C$1656=A1235)*(NHL!G$3:G$1656=B1235)*NHL!X$3:X$1656)</f>
        <v>#VALUE!</v>
      </c>
      <c r="G1235" s="21">
        <f>SUMPRODUCT((NHL!C$3:C$1656=A1235)*(NHL!G$3:G$1656=B1235)*NHL!AC$3:AC$1656)</f>
        <v>90</v>
      </c>
      <c r="H1235" s="22" t="e">
        <f t="shared" si="39"/>
        <v>#VALUE!</v>
      </c>
      <c r="K1235" s="8"/>
    </row>
    <row r="1236" spans="1:11" x14ac:dyDescent="0.2">
      <c r="A1236" s="8" t="s">
        <v>527</v>
      </c>
      <c r="B1236" s="10" t="s">
        <v>84</v>
      </c>
      <c r="C1236" s="21">
        <f>SUMPRODUCT((NHL!C$3:C$1656=A1236)*(NHL!G$3:G$1656=B1236)*NHL!I$3:I$1656)</f>
        <v>82</v>
      </c>
      <c r="D1236" s="21">
        <f>SUMPRODUCT((NHL!C$3:C$1656=A1236)*(NHL!G$3:G$1656=B1236)*NHL!N$3:N$1656)</f>
        <v>97</v>
      </c>
      <c r="E1236" s="22">
        <f t="shared" si="38"/>
        <v>0.59146341463414631</v>
      </c>
      <c r="F1236" s="21" t="e">
        <f>SUMPRODUCT((NHL!C$3:C$1656=A1236)*(NHL!G$3:G$1656=B1236)*NHL!X$3:X$1656)</f>
        <v>#VALUE!</v>
      </c>
      <c r="G1236" s="21">
        <f>SUMPRODUCT((NHL!C$3:C$1656=A1236)*(NHL!G$3:G$1656=B1236)*NHL!AC$3:AC$1656)</f>
        <v>112</v>
      </c>
      <c r="H1236" s="22" t="e">
        <f t="shared" si="39"/>
        <v>#VALUE!</v>
      </c>
      <c r="K1236" s="8"/>
    </row>
    <row r="1237" spans="1:11" x14ac:dyDescent="0.2">
      <c r="A1237" s="8" t="s">
        <v>527</v>
      </c>
      <c r="B1237" s="10" t="s">
        <v>308</v>
      </c>
      <c r="C1237" s="21">
        <f>SUMPRODUCT((NHL!C$3:C$1656=A1237)*(NHL!G$3:G$1656=B1237)*NHL!I$3:I$1656)</f>
        <v>82</v>
      </c>
      <c r="D1237" s="21">
        <f>SUMPRODUCT((NHL!C$3:C$1656=A1237)*(NHL!G$3:G$1656=B1237)*NHL!N$3:N$1656)</f>
        <v>68</v>
      </c>
      <c r="E1237" s="22">
        <f t="shared" si="38"/>
        <v>0.41463414634146339</v>
      </c>
      <c r="F1237" s="21" t="e">
        <f>SUMPRODUCT((NHL!C$3:C$1656=A1237)*(NHL!G$3:G$1656=B1237)*NHL!X$3:X$1656)</f>
        <v>#VALUE!</v>
      </c>
      <c r="G1237" s="21">
        <f>SUMPRODUCT((NHL!C$3:C$1656=A1237)*(NHL!G$3:G$1656=B1237)*NHL!AC$3:AC$1656)</f>
        <v>95</v>
      </c>
      <c r="H1237" s="22" t="e">
        <f t="shared" si="39"/>
        <v>#VALUE!</v>
      </c>
      <c r="K1237" s="8"/>
    </row>
    <row r="1238" spans="1:11" x14ac:dyDescent="0.2">
      <c r="A1238" s="8" t="s">
        <v>527</v>
      </c>
      <c r="B1238" s="10" t="s">
        <v>201</v>
      </c>
      <c r="C1238" s="21">
        <f>SUMPRODUCT((NHL!C$3:C$1656=A1238)*(NHL!G$3:G$1656=B1238)*NHL!I$3:I$1656)</f>
        <v>82</v>
      </c>
      <c r="D1238" s="21">
        <f>SUMPRODUCT((NHL!C$3:C$1656=A1238)*(NHL!G$3:G$1656=B1238)*NHL!N$3:N$1656)</f>
        <v>95</v>
      </c>
      <c r="E1238" s="22">
        <f t="shared" si="38"/>
        <v>0.57926829268292679</v>
      </c>
      <c r="F1238" s="21" t="e">
        <f>SUMPRODUCT((NHL!C$3:C$1656=A1238)*(NHL!G$3:G$1656=B1238)*NHL!X$3:X$1656)</f>
        <v>#VALUE!</v>
      </c>
      <c r="G1238" s="21">
        <f>SUMPRODUCT((NHL!C$3:C$1656=A1238)*(NHL!G$3:G$1656=B1238)*NHL!AC$3:AC$1656)</f>
        <v>88</v>
      </c>
      <c r="H1238" s="22" t="e">
        <f t="shared" si="39"/>
        <v>#VALUE!</v>
      </c>
      <c r="K1238" s="8"/>
    </row>
    <row r="1239" spans="1:11" x14ac:dyDescent="0.2">
      <c r="A1239" s="8" t="s">
        <v>527</v>
      </c>
      <c r="B1239" s="10" t="s">
        <v>87</v>
      </c>
      <c r="C1239" s="21">
        <f>SUMPRODUCT((NHL!C$3:C$1656=A1239)*(NHL!G$3:G$1656=B1239)*NHL!I$3:I$1656)</f>
        <v>82</v>
      </c>
      <c r="D1239" s="21">
        <f>SUMPRODUCT((NHL!C$3:C$1656=A1239)*(NHL!G$3:G$1656=B1239)*NHL!N$3:N$1656)</f>
        <v>104</v>
      </c>
      <c r="E1239" s="22">
        <f t="shared" si="38"/>
        <v>0.63414634146341464</v>
      </c>
      <c r="F1239" s="21" t="e">
        <f>SUMPRODUCT((NHL!C$3:C$1656=A1239)*(NHL!G$3:G$1656=B1239)*NHL!X$3:X$1656)</f>
        <v>#VALUE!</v>
      </c>
      <c r="G1239" s="21">
        <f>SUMPRODUCT((NHL!C$3:C$1656=A1239)*(NHL!G$3:G$1656=B1239)*NHL!AC$3:AC$1656)</f>
        <v>102</v>
      </c>
      <c r="H1239" s="22" t="e">
        <f t="shared" si="39"/>
        <v>#VALUE!</v>
      </c>
      <c r="K1239" s="8"/>
    </row>
    <row r="1240" spans="1:11" x14ac:dyDescent="0.2">
      <c r="A1240" s="8" t="s">
        <v>527</v>
      </c>
      <c r="B1240" s="10" t="s">
        <v>303</v>
      </c>
      <c r="C1240" s="21">
        <f>SUMPRODUCT((NHL!C$3:C$1656=A1240)*(NHL!G$3:G$1656=B1240)*NHL!I$3:I$1656)</f>
        <v>82</v>
      </c>
      <c r="D1240" s="21">
        <f>SUMPRODUCT((NHL!C$3:C$1656=A1240)*(NHL!G$3:G$1656=B1240)*NHL!N$3:N$1656)</f>
        <v>62</v>
      </c>
      <c r="E1240" s="22">
        <f t="shared" si="38"/>
        <v>0.37804878048780488</v>
      </c>
      <c r="F1240" s="21" t="e">
        <f>SUMPRODUCT((NHL!C$3:C$1656=A1240)*(NHL!G$3:G$1656=B1240)*NHL!X$3:X$1656)</f>
        <v>#VALUE!</v>
      </c>
      <c r="G1240" s="21">
        <f>SUMPRODUCT((NHL!C$3:C$1656=A1240)*(NHL!G$3:G$1656=B1240)*NHL!AC$3:AC$1656)</f>
        <v>62</v>
      </c>
      <c r="H1240" s="22" t="e">
        <f t="shared" si="39"/>
        <v>#VALUE!</v>
      </c>
      <c r="K1240" s="8"/>
    </row>
    <row r="1241" spans="1:11" x14ac:dyDescent="0.2">
      <c r="A1241" s="8" t="s">
        <v>527</v>
      </c>
      <c r="B1241" s="10" t="s">
        <v>413</v>
      </c>
      <c r="C1241" s="21">
        <f>SUMPRODUCT((NHL!C$3:C$1656=A1241)*(NHL!G$3:G$1656=B1241)*NHL!I$3:I$1656)</f>
        <v>82</v>
      </c>
      <c r="D1241" s="21">
        <f>SUMPRODUCT((NHL!C$3:C$1656=A1241)*(NHL!G$3:G$1656=B1241)*NHL!N$3:N$1656)</f>
        <v>72</v>
      </c>
      <c r="E1241" s="22">
        <f t="shared" si="38"/>
        <v>0.43902439024390244</v>
      </c>
      <c r="F1241" s="21" t="e">
        <f>SUMPRODUCT((NHL!C$3:C$1656=A1241)*(NHL!G$3:G$1656=B1241)*NHL!X$3:X$1656)</f>
        <v>#VALUE!</v>
      </c>
      <c r="G1241" s="21">
        <f>SUMPRODUCT((NHL!C$3:C$1656=A1241)*(NHL!G$3:G$1656=B1241)*NHL!AC$3:AC$1656)</f>
        <v>77</v>
      </c>
      <c r="H1241" s="22" t="e">
        <f t="shared" si="39"/>
        <v>#VALUE!</v>
      </c>
      <c r="K1241" s="8"/>
    </row>
    <row r="1242" spans="1:11" x14ac:dyDescent="0.2">
      <c r="A1242" s="8" t="s">
        <v>527</v>
      </c>
      <c r="B1242" s="10" t="s">
        <v>199</v>
      </c>
      <c r="C1242" s="21">
        <f>SUMPRODUCT((NHL!C$3:C$1656=A1242)*(NHL!G$3:G$1656=B1242)*NHL!I$3:I$1656)</f>
        <v>82</v>
      </c>
      <c r="D1242" s="21">
        <f>SUMPRODUCT((NHL!C$3:C$1656=A1242)*(NHL!G$3:G$1656=B1242)*NHL!N$3:N$1656)</f>
        <v>98</v>
      </c>
      <c r="E1242" s="22">
        <f t="shared" si="38"/>
        <v>0.59756097560975607</v>
      </c>
      <c r="F1242" s="21" t="e">
        <f>SUMPRODUCT((NHL!C$3:C$1656=A1242)*(NHL!G$3:G$1656=B1242)*NHL!X$3:X$1656)</f>
        <v>#VALUE!</v>
      </c>
      <c r="G1242" s="21">
        <f>SUMPRODUCT((NHL!C$3:C$1656=A1242)*(NHL!G$3:G$1656=B1242)*NHL!AC$3:AC$1656)</f>
        <v>101</v>
      </c>
      <c r="H1242" s="22" t="e">
        <f t="shared" si="39"/>
        <v>#VALUE!</v>
      </c>
      <c r="K1242" s="8"/>
    </row>
    <row r="1243" spans="1:11" x14ac:dyDescent="0.2">
      <c r="A1243" s="8" t="s">
        <v>527</v>
      </c>
      <c r="B1243" s="10" t="s">
        <v>473</v>
      </c>
      <c r="C1243" s="21">
        <f>SUMPRODUCT((NHL!C$3:C$1656=A1243)*(NHL!G$3:G$1656=B1243)*NHL!I$3:I$1656)</f>
        <v>82</v>
      </c>
      <c r="D1243" s="21">
        <f>SUMPRODUCT((NHL!C$3:C$1656=A1243)*(NHL!G$3:G$1656=B1243)*NHL!N$3:N$1656)</f>
        <v>86</v>
      </c>
      <c r="E1243" s="22">
        <f t="shared" si="38"/>
        <v>0.52439024390243905</v>
      </c>
      <c r="F1243" s="21" t="e">
        <f>SUMPRODUCT((NHL!C$3:C$1656=A1243)*(NHL!G$3:G$1656=B1243)*NHL!X$3:X$1656)</f>
        <v>#VALUE!</v>
      </c>
      <c r="G1243" s="21">
        <f>SUMPRODUCT((NHL!C$3:C$1656=A1243)*(NHL!G$3:G$1656=B1243)*NHL!AC$3:AC$1656)</f>
        <v>84</v>
      </c>
      <c r="H1243" s="22" t="e">
        <f t="shared" si="39"/>
        <v>#VALUE!</v>
      </c>
      <c r="K1243" s="8"/>
    </row>
    <row r="1244" spans="1:11" x14ac:dyDescent="0.2">
      <c r="A1244" s="8" t="s">
        <v>527</v>
      </c>
      <c r="B1244" s="10" t="s">
        <v>29</v>
      </c>
      <c r="C1244" s="21">
        <f>SUMPRODUCT((NHL!C$3:C$1656=A1244)*(NHL!G$3:G$1656=B1244)*NHL!I$3:I$1656)</f>
        <v>82</v>
      </c>
      <c r="D1244" s="21">
        <f>SUMPRODUCT((NHL!C$3:C$1656=A1244)*(NHL!G$3:G$1656=B1244)*NHL!N$3:N$1656)</f>
        <v>96</v>
      </c>
      <c r="E1244" s="22">
        <f t="shared" si="38"/>
        <v>0.58536585365853655</v>
      </c>
      <c r="F1244" s="21" t="e">
        <f>SUMPRODUCT((NHL!C$3:C$1656=A1244)*(NHL!G$3:G$1656=B1244)*NHL!X$3:X$1656)</f>
        <v>#VALUE!</v>
      </c>
      <c r="G1244" s="21">
        <f>SUMPRODUCT((NHL!C$3:C$1656=A1244)*(NHL!G$3:G$1656=B1244)*NHL!AC$3:AC$1656)</f>
        <v>88</v>
      </c>
      <c r="H1244" s="22" t="e">
        <f t="shared" si="39"/>
        <v>#VALUE!</v>
      </c>
      <c r="K1244" s="8"/>
    </row>
    <row r="1245" spans="1:11" x14ac:dyDescent="0.2">
      <c r="A1245" s="8" t="s">
        <v>527</v>
      </c>
      <c r="B1245" s="10" t="s">
        <v>264</v>
      </c>
      <c r="C1245" s="21">
        <f>SUMPRODUCT((NHL!C$3:C$1656=A1245)*(NHL!G$3:G$1656=B1245)*NHL!I$3:I$1656)</f>
        <v>82</v>
      </c>
      <c r="D1245" s="21">
        <f>SUMPRODUCT((NHL!C$3:C$1656=A1245)*(NHL!G$3:G$1656=B1245)*NHL!N$3:N$1656)</f>
        <v>81</v>
      </c>
      <c r="E1245" s="22">
        <f t="shared" si="38"/>
        <v>0.49390243902439024</v>
      </c>
      <c r="F1245" s="21" t="e">
        <f>SUMPRODUCT((NHL!C$3:C$1656=A1245)*(NHL!G$3:G$1656=B1245)*NHL!X$3:X$1656)</f>
        <v>#VALUE!</v>
      </c>
      <c r="G1245" s="21">
        <f>SUMPRODUCT((NHL!C$3:C$1656=A1245)*(NHL!G$3:G$1656=B1245)*NHL!AC$3:AC$1656)</f>
        <v>206</v>
      </c>
      <c r="H1245" s="22" t="e">
        <f t="shared" si="39"/>
        <v>#VALUE!</v>
      </c>
      <c r="K1245" s="8"/>
    </row>
    <row r="1246" spans="1:11" x14ac:dyDescent="0.2">
      <c r="A1246" s="8" t="s">
        <v>527</v>
      </c>
      <c r="B1246" s="10" t="s">
        <v>456</v>
      </c>
      <c r="C1246" s="21">
        <f>SUMPRODUCT((NHL!C$3:C$1656=A1246)*(NHL!G$3:G$1656=B1246)*NHL!I$3:I$1656)</f>
        <v>82</v>
      </c>
      <c r="D1246" s="21">
        <f>SUMPRODUCT((NHL!C$3:C$1656=A1246)*(NHL!G$3:G$1656=B1246)*NHL!N$3:N$1656)</f>
        <v>99</v>
      </c>
      <c r="E1246" s="22">
        <f t="shared" si="38"/>
        <v>0.60365853658536583</v>
      </c>
      <c r="F1246" s="21" t="e">
        <f>SUMPRODUCT((NHL!C$3:C$1656=A1246)*(NHL!G$3:G$1656=B1246)*NHL!X$3:X$1656)</f>
        <v>#VALUE!</v>
      </c>
      <c r="G1246" s="21">
        <f>SUMPRODUCT((NHL!C$3:C$1656=A1246)*(NHL!G$3:G$1656=B1246)*NHL!AC$3:AC$1656)</f>
        <v>100</v>
      </c>
      <c r="H1246" s="22" t="e">
        <f t="shared" si="39"/>
        <v>#VALUE!</v>
      </c>
      <c r="K1246" s="8"/>
    </row>
    <row r="1247" spans="1:11" x14ac:dyDescent="0.2">
      <c r="A1247" s="8" t="s">
        <v>527</v>
      </c>
      <c r="B1247" s="10" t="s">
        <v>247</v>
      </c>
      <c r="C1247" s="21">
        <f>SUMPRODUCT((NHL!C$3:C$1656=A1247)*(NHL!G$3:G$1656=B1247)*NHL!I$3:I$1656)</f>
        <v>82</v>
      </c>
      <c r="D1247" s="21">
        <f>SUMPRODUCT((NHL!C$3:C$1656=A1247)*(NHL!G$3:G$1656=B1247)*NHL!N$3:N$1656)</f>
        <v>73</v>
      </c>
      <c r="E1247" s="22">
        <f t="shared" si="38"/>
        <v>0.4451219512195122</v>
      </c>
      <c r="F1247" s="21" t="e">
        <f>SUMPRODUCT((NHL!C$3:C$1656=A1247)*(NHL!G$3:G$1656=B1247)*NHL!X$3:X$1656)</f>
        <v>#VALUE!</v>
      </c>
      <c r="G1247" s="21">
        <f>SUMPRODUCT((NHL!C$3:C$1656=A1247)*(NHL!G$3:G$1656=B1247)*NHL!AC$3:AC$1656)</f>
        <v>158</v>
      </c>
      <c r="H1247" s="22" t="e">
        <f t="shared" si="39"/>
        <v>#VALUE!</v>
      </c>
      <c r="K1247" s="8"/>
    </row>
    <row r="1248" spans="1:11" x14ac:dyDescent="0.2">
      <c r="A1248" s="8" t="s">
        <v>527</v>
      </c>
      <c r="B1248" s="10" t="s">
        <v>92</v>
      </c>
      <c r="C1248" s="21">
        <f>SUMPRODUCT((NHL!C$3:C$1656=A1248)*(NHL!G$3:G$1656=B1248)*NHL!I$3:I$1656)</f>
        <v>82</v>
      </c>
      <c r="D1248" s="21">
        <f>SUMPRODUCT((NHL!C$3:C$1656=A1248)*(NHL!G$3:G$1656=B1248)*NHL!N$3:N$1656)</f>
        <v>93</v>
      </c>
      <c r="E1248" s="22">
        <f t="shared" si="38"/>
        <v>0.56707317073170727</v>
      </c>
      <c r="F1248" s="21" t="e">
        <f>SUMPRODUCT((NHL!C$3:C$1656=A1248)*(NHL!G$3:G$1656=B1248)*NHL!X$3:X$1656)</f>
        <v>#VALUE!</v>
      </c>
      <c r="G1248" s="21">
        <f>SUMPRODUCT((NHL!C$3:C$1656=A1248)*(NHL!G$3:G$1656=B1248)*NHL!AC$3:AC$1656)</f>
        <v>87</v>
      </c>
      <c r="H1248" s="22" t="e">
        <f t="shared" si="39"/>
        <v>#VALUE!</v>
      </c>
      <c r="K1248" s="8"/>
    </row>
    <row r="1249" spans="1:11" x14ac:dyDescent="0.2">
      <c r="A1249" s="8" t="s">
        <v>527</v>
      </c>
      <c r="B1249" s="10" t="s">
        <v>409</v>
      </c>
      <c r="C1249" s="21">
        <f>SUMPRODUCT((NHL!C$3:C$1656=A1249)*(NHL!G$3:G$1656=B1249)*NHL!I$3:I$1656)</f>
        <v>82</v>
      </c>
      <c r="D1249" s="21">
        <f>SUMPRODUCT((NHL!C$3:C$1656=A1249)*(NHL!G$3:G$1656=B1249)*NHL!N$3:N$1656)</f>
        <v>74</v>
      </c>
      <c r="E1249" s="22">
        <f t="shared" si="38"/>
        <v>0.45121951219512196</v>
      </c>
      <c r="F1249" s="21" t="e">
        <f>SUMPRODUCT((NHL!C$3:C$1656=A1249)*(NHL!G$3:G$1656=B1249)*NHL!X$3:X$1656)</f>
        <v>#VALUE!</v>
      </c>
      <c r="G1249" s="21">
        <f>SUMPRODUCT((NHL!C$3:C$1656=A1249)*(NHL!G$3:G$1656=B1249)*NHL!AC$3:AC$1656)</f>
        <v>94</v>
      </c>
      <c r="H1249" s="22" t="e">
        <f t="shared" si="39"/>
        <v>#VALUE!</v>
      </c>
      <c r="K1249" s="8"/>
    </row>
    <row r="1250" spans="1:11" x14ac:dyDescent="0.2">
      <c r="A1250" s="8" t="s">
        <v>527</v>
      </c>
      <c r="B1250" s="10" t="s">
        <v>207</v>
      </c>
      <c r="C1250" s="21">
        <f>SUMPRODUCT((NHL!C$3:C$1656=A1250)*(NHL!G$3:G$1656=B1250)*NHL!I$3:I$1656)</f>
        <v>82</v>
      </c>
      <c r="D1250" s="21">
        <f>SUMPRODUCT((NHL!C$3:C$1656=A1250)*(NHL!G$3:G$1656=B1250)*NHL!N$3:N$1656)</f>
        <v>106</v>
      </c>
      <c r="E1250" s="22">
        <f t="shared" si="38"/>
        <v>0.64634146341463417</v>
      </c>
      <c r="F1250" s="21" t="e">
        <f>SUMPRODUCT((NHL!C$3:C$1656=A1250)*(NHL!G$3:G$1656=B1250)*NHL!X$3:X$1656)</f>
        <v>#VALUE!</v>
      </c>
      <c r="G1250" s="21">
        <f>SUMPRODUCT((NHL!C$3:C$1656=A1250)*(NHL!G$3:G$1656=B1250)*NHL!AC$3:AC$1656)</f>
        <v>88</v>
      </c>
      <c r="H1250" s="22" t="e">
        <f t="shared" si="39"/>
        <v>#VALUE!</v>
      </c>
      <c r="K1250" s="8"/>
    </row>
    <row r="1251" spans="1:11" x14ac:dyDescent="0.2">
      <c r="A1251" s="8" t="s">
        <v>527</v>
      </c>
      <c r="B1251" s="10" t="s">
        <v>313</v>
      </c>
      <c r="C1251" s="21">
        <f>SUMPRODUCT((NHL!C$3:C$1656=A1251)*(NHL!G$3:G$1656=B1251)*NHL!I$3:I$1656)</f>
        <v>82</v>
      </c>
      <c r="D1251" s="21">
        <f>SUMPRODUCT((NHL!C$3:C$1656=A1251)*(NHL!G$3:G$1656=B1251)*NHL!N$3:N$1656)</f>
        <v>99</v>
      </c>
      <c r="E1251" s="22">
        <f t="shared" si="38"/>
        <v>0.60365853658536583</v>
      </c>
      <c r="F1251" s="21" t="e">
        <f>SUMPRODUCT((NHL!C$3:C$1656=A1251)*(NHL!G$3:G$1656=B1251)*NHL!X$3:X$1656)</f>
        <v>#VALUE!</v>
      </c>
      <c r="G1251" s="21">
        <f>SUMPRODUCT((NHL!C$3:C$1656=A1251)*(NHL!G$3:G$1656=B1251)*NHL!AC$3:AC$1656)</f>
        <v>107</v>
      </c>
      <c r="H1251" s="22" t="e">
        <f t="shared" si="39"/>
        <v>#VALUE!</v>
      </c>
      <c r="K1251" s="8"/>
    </row>
    <row r="1252" spans="1:11" x14ac:dyDescent="0.2">
      <c r="A1252" s="8" t="s">
        <v>527</v>
      </c>
      <c r="B1252" s="10" t="s">
        <v>208</v>
      </c>
      <c r="C1252" s="21">
        <f>SUMPRODUCT((NHL!C$3:C$1656=A1252)*(NHL!G$3:G$1656=B1252)*NHL!I$3:I$1656)</f>
        <v>82</v>
      </c>
      <c r="D1252" s="21">
        <f>SUMPRODUCT((NHL!C$3:C$1656=A1252)*(NHL!G$3:G$1656=B1252)*NHL!N$3:N$1656)</f>
        <v>106</v>
      </c>
      <c r="E1252" s="22">
        <f t="shared" si="38"/>
        <v>0.64634146341463417</v>
      </c>
      <c r="F1252" s="21" t="e">
        <f>SUMPRODUCT((NHL!C$3:C$1656=A1252)*(NHL!G$3:G$1656=B1252)*NHL!X$3:X$1656)</f>
        <v>#VALUE!</v>
      </c>
      <c r="G1252" s="21">
        <f>SUMPRODUCT((NHL!C$3:C$1656=A1252)*(NHL!G$3:G$1656=B1252)*NHL!AC$3:AC$1656)</f>
        <v>101</v>
      </c>
      <c r="H1252" s="22" t="e">
        <f t="shared" si="39"/>
        <v>#VALUE!</v>
      </c>
      <c r="K1252" s="8"/>
    </row>
    <row r="1253" spans="1:11" x14ac:dyDescent="0.2">
      <c r="A1253" s="8" t="s">
        <v>527</v>
      </c>
      <c r="B1253" s="10" t="s">
        <v>402</v>
      </c>
      <c r="C1253" s="21">
        <f>SUMPRODUCT((NHL!C$3:C$1656=A1253)*(NHL!G$3:G$1656=B1253)*NHL!I$3:I$1656)</f>
        <v>82</v>
      </c>
      <c r="D1253" s="21">
        <f>SUMPRODUCT((NHL!C$3:C$1656=A1253)*(NHL!G$3:G$1656=B1253)*NHL!N$3:N$1656)</f>
        <v>105</v>
      </c>
      <c r="E1253" s="22">
        <f t="shared" si="38"/>
        <v>0.6402439024390244</v>
      </c>
      <c r="F1253" s="21" t="e">
        <f>SUMPRODUCT((NHL!C$3:C$1656=A1253)*(NHL!G$3:G$1656=B1253)*NHL!X$3:X$1656)</f>
        <v>#VALUE!</v>
      </c>
      <c r="G1253" s="21">
        <f>SUMPRODUCT((NHL!C$3:C$1656=A1253)*(NHL!G$3:G$1656=B1253)*NHL!AC$3:AC$1656)</f>
        <v>113</v>
      </c>
      <c r="H1253" s="22" t="e">
        <f t="shared" si="39"/>
        <v>#VALUE!</v>
      </c>
      <c r="K1253" s="8"/>
    </row>
    <row r="1254" spans="1:11" x14ac:dyDescent="0.2">
      <c r="A1254" s="8" t="s">
        <v>527</v>
      </c>
      <c r="B1254" s="10" t="s">
        <v>209</v>
      </c>
      <c r="C1254" s="21">
        <f>SUMPRODUCT((NHL!C$3:C$1656=A1254)*(NHL!G$3:G$1656=B1254)*NHL!I$3:I$1656)</f>
        <v>82</v>
      </c>
      <c r="D1254" s="21">
        <f>SUMPRODUCT((NHL!C$3:C$1656=A1254)*(NHL!G$3:G$1656=B1254)*NHL!N$3:N$1656)</f>
        <v>87</v>
      </c>
      <c r="E1254" s="22">
        <f t="shared" si="38"/>
        <v>0.53048780487804881</v>
      </c>
      <c r="F1254" s="21" t="e">
        <f>SUMPRODUCT((NHL!C$3:C$1656=A1254)*(NHL!G$3:G$1656=B1254)*NHL!X$3:X$1656)</f>
        <v>#VALUE!</v>
      </c>
      <c r="G1254" s="21">
        <f>SUMPRODUCT((NHL!C$3:C$1656=A1254)*(NHL!G$3:G$1656=B1254)*NHL!AC$3:AC$1656)</f>
        <v>90</v>
      </c>
      <c r="H1254" s="22" t="e">
        <f t="shared" si="39"/>
        <v>#VALUE!</v>
      </c>
      <c r="K1254" s="8"/>
    </row>
    <row r="1255" spans="1:11" x14ac:dyDescent="0.2">
      <c r="A1255" s="8" t="s">
        <v>527</v>
      </c>
      <c r="B1255" s="10" t="s">
        <v>411</v>
      </c>
      <c r="C1255" s="21">
        <f>SUMPRODUCT((NHL!C$3:C$1656=A1255)*(NHL!G$3:G$1656=B1255)*NHL!I$3:I$1656)</f>
        <v>82</v>
      </c>
      <c r="D1255" s="21">
        <f>SUMPRODUCT((NHL!C$3:C$1656=A1255)*(NHL!G$3:G$1656=B1255)*NHL!N$3:N$1656)</f>
        <v>103</v>
      </c>
      <c r="E1255" s="22">
        <f t="shared" si="38"/>
        <v>0.62804878048780488</v>
      </c>
      <c r="F1255" s="21" t="e">
        <f>SUMPRODUCT((NHL!C$3:C$1656=A1255)*(NHL!G$3:G$1656=B1255)*NHL!X$3:X$1656)</f>
        <v>#VALUE!</v>
      </c>
      <c r="G1255" s="21">
        <f>SUMPRODUCT((NHL!C$3:C$1656=A1255)*(NHL!G$3:G$1656=B1255)*NHL!AC$3:AC$1656)</f>
        <v>80</v>
      </c>
      <c r="H1255" s="22" t="e">
        <f t="shared" si="39"/>
        <v>#VALUE!</v>
      </c>
      <c r="K1255" s="8"/>
    </row>
    <row r="1256" spans="1:11" x14ac:dyDescent="0.2">
      <c r="A1256" s="8" t="s">
        <v>527</v>
      </c>
      <c r="B1256" s="10" t="s">
        <v>41</v>
      </c>
      <c r="C1256" s="21">
        <f>SUMPRODUCT((NHL!C$3:C$1656=A1256)*(NHL!G$3:G$1656=B1256)*NHL!I$3:I$1656)</f>
        <v>82</v>
      </c>
      <c r="D1256" s="21">
        <f>SUMPRODUCT((NHL!C$3:C$1656=A1256)*(NHL!G$3:G$1656=B1256)*NHL!N$3:N$1656)</f>
        <v>85</v>
      </c>
      <c r="E1256" s="22">
        <f t="shared" si="38"/>
        <v>0.51829268292682928</v>
      </c>
      <c r="F1256" s="21" t="e">
        <f>SUMPRODUCT((NHL!C$3:C$1656=A1256)*(NHL!G$3:G$1656=B1256)*NHL!X$3:X$1656)</f>
        <v>#VALUE!</v>
      </c>
      <c r="G1256" s="21">
        <f>SUMPRODUCT((NHL!C$3:C$1656=A1256)*(NHL!G$3:G$1656=B1256)*NHL!AC$3:AC$1656)</f>
        <v>74</v>
      </c>
      <c r="H1256" s="22" t="e">
        <f t="shared" si="39"/>
        <v>#VALUE!</v>
      </c>
      <c r="K1256" s="8"/>
    </row>
    <row r="1257" spans="1:11" x14ac:dyDescent="0.2">
      <c r="A1257" s="8" t="s">
        <v>527</v>
      </c>
      <c r="B1257" s="10" t="s">
        <v>233</v>
      </c>
      <c r="C1257" s="21">
        <f>SUMPRODUCT((NHL!C$3:C$1656=A1257)*(NHL!G$3:G$1656=B1257)*NHL!I$3:I$1656)</f>
        <v>82</v>
      </c>
      <c r="D1257" s="21">
        <f>SUMPRODUCT((NHL!C$3:C$1656=A1257)*(NHL!G$3:G$1656=B1257)*NHL!N$3:N$1656)</f>
        <v>117</v>
      </c>
      <c r="E1257" s="22">
        <f t="shared" si="38"/>
        <v>0.71341463414634143</v>
      </c>
      <c r="F1257" s="21" t="e">
        <f>SUMPRODUCT((NHL!C$3:C$1656=A1257)*(NHL!G$3:G$1656=B1257)*NHL!X$3:X$1656)</f>
        <v>#VALUE!</v>
      </c>
      <c r="G1257" s="21">
        <f>SUMPRODUCT((NHL!C$3:C$1656=A1257)*(NHL!G$3:G$1656=B1257)*NHL!AC$3:AC$1656)</f>
        <v>103</v>
      </c>
      <c r="H1257" s="22" t="e">
        <f t="shared" si="39"/>
        <v>#VALUE!</v>
      </c>
      <c r="K1257" s="8"/>
    </row>
    <row r="1258" spans="1:11" x14ac:dyDescent="0.2">
      <c r="A1258" s="8" t="s">
        <v>527</v>
      </c>
      <c r="B1258" s="10" t="s">
        <v>267</v>
      </c>
      <c r="C1258" s="21">
        <f>SUMPRODUCT((NHL!C$3:C$1656=A1258)*(NHL!G$3:G$1656=B1258)*NHL!I$3:I$1656)</f>
        <v>82</v>
      </c>
      <c r="D1258" s="21">
        <f>SUMPRODUCT((NHL!C$3:C$1656=A1258)*(NHL!G$3:G$1656=B1258)*NHL!N$3:N$1656)</f>
        <v>107</v>
      </c>
      <c r="E1258" s="22">
        <f t="shared" si="38"/>
        <v>0.65243902439024393</v>
      </c>
      <c r="F1258" s="21" t="e">
        <f>SUMPRODUCT((NHL!C$3:C$1656=A1258)*(NHL!G$3:G$1656=B1258)*NHL!X$3:X$1656)</f>
        <v>#VALUE!</v>
      </c>
      <c r="G1258" s="21">
        <f>SUMPRODUCT((NHL!C$3:C$1656=A1258)*(NHL!G$3:G$1656=B1258)*NHL!AC$3:AC$1656)</f>
        <v>121</v>
      </c>
      <c r="H1258" s="22" t="e">
        <f t="shared" si="39"/>
        <v>#VALUE!</v>
      </c>
      <c r="K1258" s="8"/>
    </row>
    <row r="1259" spans="1:11" x14ac:dyDescent="0.2">
      <c r="A1259" s="8" t="s">
        <v>532</v>
      </c>
      <c r="B1259" s="10" t="s">
        <v>416</v>
      </c>
      <c r="C1259" s="21">
        <f>SUMPRODUCT((NHL!C$3:C$1656=A1259)*(NHL!G$3:G$1656=B1259)*NHL!I$3:I$1656)</f>
        <v>82</v>
      </c>
      <c r="D1259" s="21">
        <f>SUMPRODUCT((NHL!C$3:C$1656=A1259)*(NHL!G$3:G$1656=B1259)*NHL!N$3:N$1656)</f>
        <v>80</v>
      </c>
      <c r="E1259" s="22">
        <f t="shared" si="38"/>
        <v>0.48780487804878048</v>
      </c>
      <c r="F1259" s="21" t="e">
        <f>SUMPRODUCT((NHL!C$3:C$1656=A1259)*(NHL!G$3:G$1656=B1259)*NHL!X$3:X$1656)</f>
        <v>#VALUE!</v>
      </c>
      <c r="G1259" s="21">
        <f>SUMPRODUCT((NHL!C$3:C$1656=A1259)*(NHL!G$3:G$1656=B1259)*NHL!AC$3:AC$1656)</f>
        <v>198</v>
      </c>
      <c r="H1259" s="22" t="e">
        <f t="shared" si="39"/>
        <v>#VALUE!</v>
      </c>
      <c r="K1259" s="8"/>
    </row>
    <row r="1260" spans="1:11" x14ac:dyDescent="0.2">
      <c r="A1260" s="8" t="s">
        <v>532</v>
      </c>
      <c r="B1260" s="10" t="s">
        <v>68</v>
      </c>
      <c r="C1260" s="21">
        <f>SUMPRODUCT((NHL!C$3:C$1656=A1260)*(NHL!G$3:G$1656=B1260)*NHL!I$3:I$1656)</f>
        <v>82</v>
      </c>
      <c r="D1260" s="21">
        <f>SUMPRODUCT((NHL!C$3:C$1656=A1260)*(NHL!G$3:G$1656=B1260)*NHL!N$3:N$1656)</f>
        <v>102</v>
      </c>
      <c r="E1260" s="22">
        <f t="shared" si="38"/>
        <v>0.62195121951219512</v>
      </c>
      <c r="F1260" s="21" t="e">
        <f>SUMPRODUCT((NHL!C$3:C$1656=A1260)*(NHL!G$3:G$1656=B1260)*NHL!X$3:X$1656)</f>
        <v>#VALUE!</v>
      </c>
      <c r="G1260" s="21">
        <f>SUMPRODUCT((NHL!C$3:C$1656=A1260)*(NHL!G$3:G$1656=B1260)*NHL!AC$3:AC$1656)</f>
        <v>103</v>
      </c>
      <c r="H1260" s="22" t="e">
        <f t="shared" si="39"/>
        <v>#VALUE!</v>
      </c>
      <c r="K1260" s="8"/>
    </row>
    <row r="1261" spans="1:11" x14ac:dyDescent="0.2">
      <c r="A1261" s="8" t="s">
        <v>532</v>
      </c>
      <c r="B1261" s="10" t="s">
        <v>225</v>
      </c>
      <c r="C1261" s="21">
        <f>SUMPRODUCT((NHL!C$3:C$1656=A1261)*(NHL!G$3:G$1656=B1261)*NHL!I$3:I$1656)</f>
        <v>82</v>
      </c>
      <c r="D1261" s="21">
        <f>SUMPRODUCT((NHL!C$3:C$1656=A1261)*(NHL!G$3:G$1656=B1261)*NHL!N$3:N$1656)</f>
        <v>89</v>
      </c>
      <c r="E1261" s="22">
        <f t="shared" si="38"/>
        <v>0.54268292682926833</v>
      </c>
      <c r="F1261" s="21" t="e">
        <f>SUMPRODUCT((NHL!C$3:C$1656=A1261)*(NHL!G$3:G$1656=B1261)*NHL!X$3:X$1656)</f>
        <v>#VALUE!</v>
      </c>
      <c r="G1261" s="21">
        <f>SUMPRODUCT((NHL!C$3:C$1656=A1261)*(NHL!G$3:G$1656=B1261)*NHL!AC$3:AC$1656)</f>
        <v>96</v>
      </c>
      <c r="H1261" s="22" t="e">
        <f t="shared" si="39"/>
        <v>#VALUE!</v>
      </c>
      <c r="K1261" s="8"/>
    </row>
    <row r="1262" spans="1:11" x14ac:dyDescent="0.2">
      <c r="A1262" s="8" t="s">
        <v>532</v>
      </c>
      <c r="B1262" s="10" t="s">
        <v>305</v>
      </c>
      <c r="C1262" s="21">
        <f>SUMPRODUCT((NHL!C$3:C$1656=A1262)*(NHL!G$3:G$1656=B1262)*NHL!I$3:I$1656)</f>
        <v>82</v>
      </c>
      <c r="D1262" s="21">
        <f>SUMPRODUCT((NHL!C$3:C$1656=A1262)*(NHL!G$3:G$1656=B1262)*NHL!N$3:N$1656)</f>
        <v>82</v>
      </c>
      <c r="E1262" s="22">
        <f t="shared" si="38"/>
        <v>0.5</v>
      </c>
      <c r="F1262" s="21" t="e">
        <f>SUMPRODUCT((NHL!C$3:C$1656=A1262)*(NHL!G$3:G$1656=B1262)*NHL!X$3:X$1656)</f>
        <v>#VALUE!</v>
      </c>
      <c r="G1262" s="21">
        <f>SUMPRODUCT((NHL!C$3:C$1656=A1262)*(NHL!G$3:G$1656=B1262)*NHL!AC$3:AC$1656)</f>
        <v>182</v>
      </c>
      <c r="H1262" s="22" t="e">
        <f t="shared" si="39"/>
        <v>#VALUE!</v>
      </c>
      <c r="K1262" s="8"/>
    </row>
    <row r="1263" spans="1:11" x14ac:dyDescent="0.2">
      <c r="A1263" s="8" t="s">
        <v>532</v>
      </c>
      <c r="B1263" s="10" t="s">
        <v>468</v>
      </c>
      <c r="C1263" s="21">
        <f>SUMPRODUCT((NHL!C$3:C$1656=A1263)*(NHL!G$3:G$1656=B1263)*NHL!I$3:I$1656)</f>
        <v>82</v>
      </c>
      <c r="D1263" s="21">
        <f>SUMPRODUCT((NHL!C$3:C$1656=A1263)*(NHL!G$3:G$1656=B1263)*NHL!N$3:N$1656)</f>
        <v>65</v>
      </c>
      <c r="E1263" s="22">
        <f t="shared" si="38"/>
        <v>0.39634146341463417</v>
      </c>
      <c r="F1263" s="21" t="e">
        <f>SUMPRODUCT((NHL!C$3:C$1656=A1263)*(NHL!G$3:G$1656=B1263)*NHL!X$3:X$1656)</f>
        <v>#VALUE!</v>
      </c>
      <c r="G1263" s="21">
        <f>SUMPRODUCT((NHL!C$3:C$1656=A1263)*(NHL!G$3:G$1656=B1263)*NHL!AC$3:AC$1656)</f>
        <v>162</v>
      </c>
      <c r="H1263" s="22" t="e">
        <f t="shared" si="39"/>
        <v>#VALUE!</v>
      </c>
      <c r="K1263" s="8"/>
    </row>
    <row r="1264" spans="1:11" x14ac:dyDescent="0.2">
      <c r="A1264" s="8" t="s">
        <v>532</v>
      </c>
      <c r="B1264" s="10" t="s">
        <v>240</v>
      </c>
      <c r="C1264" s="21">
        <f>SUMPRODUCT((NHL!C$3:C$1656=A1264)*(NHL!G$3:G$1656=B1264)*NHL!I$3:I$1656)</f>
        <v>82</v>
      </c>
      <c r="D1264" s="21">
        <f>SUMPRODUCT((NHL!C$3:C$1656=A1264)*(NHL!G$3:G$1656=B1264)*NHL!N$3:N$1656)</f>
        <v>90</v>
      </c>
      <c r="E1264" s="22">
        <f t="shared" si="38"/>
        <v>0.54878048780487809</v>
      </c>
      <c r="F1264" s="21" t="e">
        <f>SUMPRODUCT((NHL!C$3:C$1656=A1264)*(NHL!G$3:G$1656=B1264)*NHL!X$3:X$1656)</f>
        <v>#VALUE!</v>
      </c>
      <c r="G1264" s="21">
        <f>SUMPRODUCT((NHL!C$3:C$1656=A1264)*(NHL!G$3:G$1656=B1264)*NHL!AC$3:AC$1656)</f>
        <v>94</v>
      </c>
      <c r="H1264" s="22" t="e">
        <f t="shared" si="39"/>
        <v>#VALUE!</v>
      </c>
      <c r="K1264" s="8"/>
    </row>
    <row r="1265" spans="1:11" x14ac:dyDescent="0.2">
      <c r="A1265" s="8" t="s">
        <v>532</v>
      </c>
      <c r="B1265" s="10" t="s">
        <v>84</v>
      </c>
      <c r="C1265" s="21">
        <f>SUMPRODUCT((NHL!C$3:C$1656=A1265)*(NHL!G$3:G$1656=B1265)*NHL!I$3:I$1656)</f>
        <v>82</v>
      </c>
      <c r="D1265" s="21">
        <f>SUMPRODUCT((NHL!C$3:C$1656=A1265)*(NHL!G$3:G$1656=B1265)*NHL!N$3:N$1656)</f>
        <v>101</v>
      </c>
      <c r="E1265" s="22">
        <f t="shared" si="38"/>
        <v>0.61585365853658536</v>
      </c>
      <c r="F1265" s="21" t="e">
        <f>SUMPRODUCT((NHL!C$3:C$1656=A1265)*(NHL!G$3:G$1656=B1265)*NHL!X$3:X$1656)</f>
        <v>#VALUE!</v>
      </c>
      <c r="G1265" s="21">
        <f>SUMPRODUCT((NHL!C$3:C$1656=A1265)*(NHL!G$3:G$1656=B1265)*NHL!AC$3:AC$1656)</f>
        <v>97</v>
      </c>
      <c r="H1265" s="22" t="e">
        <f t="shared" si="39"/>
        <v>#VALUE!</v>
      </c>
      <c r="K1265" s="8"/>
    </row>
    <row r="1266" spans="1:11" x14ac:dyDescent="0.2">
      <c r="A1266" s="8" t="s">
        <v>532</v>
      </c>
      <c r="B1266" s="10" t="s">
        <v>308</v>
      </c>
      <c r="C1266" s="21">
        <f>SUMPRODUCT((NHL!C$3:C$1656=A1266)*(NHL!G$3:G$1656=B1266)*NHL!I$3:I$1656)</f>
        <v>82</v>
      </c>
      <c r="D1266" s="21">
        <f>SUMPRODUCT((NHL!C$3:C$1656=A1266)*(NHL!G$3:G$1656=B1266)*NHL!N$3:N$1656)</f>
        <v>88</v>
      </c>
      <c r="E1266" s="22">
        <f t="shared" si="38"/>
        <v>0.53658536585365857</v>
      </c>
      <c r="F1266" s="21" t="e">
        <f>SUMPRODUCT((NHL!C$3:C$1656=A1266)*(NHL!G$3:G$1656=B1266)*NHL!X$3:X$1656)</f>
        <v>#VALUE!</v>
      </c>
      <c r="G1266" s="21">
        <f>SUMPRODUCT((NHL!C$3:C$1656=A1266)*(NHL!G$3:G$1656=B1266)*NHL!AC$3:AC$1656)</f>
        <v>68</v>
      </c>
      <c r="H1266" s="22" t="e">
        <f t="shared" si="39"/>
        <v>#VALUE!</v>
      </c>
      <c r="K1266" s="8"/>
    </row>
    <row r="1267" spans="1:11" x14ac:dyDescent="0.2">
      <c r="A1267" s="8" t="s">
        <v>532</v>
      </c>
      <c r="B1267" s="10" t="s">
        <v>201</v>
      </c>
      <c r="C1267" s="21">
        <f>SUMPRODUCT((NHL!C$3:C$1656=A1267)*(NHL!G$3:G$1656=B1267)*NHL!I$3:I$1656)</f>
        <v>82</v>
      </c>
      <c r="D1267" s="21">
        <f>SUMPRODUCT((NHL!C$3:C$1656=A1267)*(NHL!G$3:G$1656=B1267)*NHL!N$3:N$1656)</f>
        <v>89</v>
      </c>
      <c r="E1267" s="22">
        <f t="shared" si="38"/>
        <v>0.54268292682926833</v>
      </c>
      <c r="F1267" s="21" t="e">
        <f>SUMPRODUCT((NHL!C$3:C$1656=A1267)*(NHL!G$3:G$1656=B1267)*NHL!X$3:X$1656)</f>
        <v>#VALUE!</v>
      </c>
      <c r="G1267" s="21">
        <f>SUMPRODUCT((NHL!C$3:C$1656=A1267)*(NHL!G$3:G$1656=B1267)*NHL!AC$3:AC$1656)</f>
        <v>95</v>
      </c>
      <c r="H1267" s="22" t="e">
        <f t="shared" si="39"/>
        <v>#VALUE!</v>
      </c>
      <c r="K1267" s="8"/>
    </row>
    <row r="1268" spans="1:11" x14ac:dyDescent="0.2">
      <c r="A1268" s="8" t="s">
        <v>532</v>
      </c>
      <c r="B1268" s="10" t="s">
        <v>87</v>
      </c>
      <c r="C1268" s="21">
        <f>SUMPRODUCT((NHL!C$3:C$1656=A1268)*(NHL!G$3:G$1656=B1268)*NHL!I$3:I$1656)</f>
        <v>82</v>
      </c>
      <c r="D1268" s="21">
        <f>SUMPRODUCT((NHL!C$3:C$1656=A1268)*(NHL!G$3:G$1656=B1268)*NHL!N$3:N$1656)</f>
        <v>102</v>
      </c>
      <c r="E1268" s="22">
        <f t="shared" si="38"/>
        <v>0.62195121951219512</v>
      </c>
      <c r="F1268" s="21" t="e">
        <f>SUMPRODUCT((NHL!C$3:C$1656=A1268)*(NHL!G$3:G$1656=B1268)*NHL!X$3:X$1656)</f>
        <v>#VALUE!</v>
      </c>
      <c r="G1268" s="21">
        <f>SUMPRODUCT((NHL!C$3:C$1656=A1268)*(NHL!G$3:G$1656=B1268)*NHL!AC$3:AC$1656)</f>
        <v>104</v>
      </c>
      <c r="H1268" s="22" t="e">
        <f t="shared" si="39"/>
        <v>#VALUE!</v>
      </c>
      <c r="K1268" s="8"/>
    </row>
    <row r="1269" spans="1:11" x14ac:dyDescent="0.2">
      <c r="A1269" s="8" t="s">
        <v>532</v>
      </c>
      <c r="B1269" s="10" t="s">
        <v>303</v>
      </c>
      <c r="C1269" s="21">
        <f>SUMPRODUCT((NHL!C$3:C$1656=A1269)*(NHL!G$3:G$1656=B1269)*NHL!I$3:I$1656)</f>
        <v>82</v>
      </c>
      <c r="D1269" s="21">
        <f>SUMPRODUCT((NHL!C$3:C$1656=A1269)*(NHL!G$3:G$1656=B1269)*NHL!N$3:N$1656)</f>
        <v>74</v>
      </c>
      <c r="E1269" s="22">
        <f t="shared" si="38"/>
        <v>0.45121951219512196</v>
      </c>
      <c r="F1269" s="21" t="e">
        <f>SUMPRODUCT((NHL!C$3:C$1656=A1269)*(NHL!G$3:G$1656=B1269)*NHL!X$3:X$1656)</f>
        <v>#VALUE!</v>
      </c>
      <c r="G1269" s="21">
        <f>SUMPRODUCT((NHL!C$3:C$1656=A1269)*(NHL!G$3:G$1656=B1269)*NHL!AC$3:AC$1656)</f>
        <v>62</v>
      </c>
      <c r="H1269" s="22" t="e">
        <f t="shared" si="39"/>
        <v>#VALUE!</v>
      </c>
      <c r="K1269" s="8"/>
    </row>
    <row r="1270" spans="1:11" x14ac:dyDescent="0.2">
      <c r="A1270" s="8" t="s">
        <v>532</v>
      </c>
      <c r="B1270" s="10" t="s">
        <v>413</v>
      </c>
      <c r="C1270" s="21">
        <f>SUMPRODUCT((NHL!C$3:C$1656=A1270)*(NHL!G$3:G$1656=B1270)*NHL!I$3:I$1656)</f>
        <v>82</v>
      </c>
      <c r="D1270" s="21">
        <f>SUMPRODUCT((NHL!C$3:C$1656=A1270)*(NHL!G$3:G$1656=B1270)*NHL!N$3:N$1656)</f>
        <v>94</v>
      </c>
      <c r="E1270" s="22">
        <f t="shared" si="38"/>
        <v>0.57317073170731703</v>
      </c>
      <c r="F1270" s="21" t="e">
        <f>SUMPRODUCT((NHL!C$3:C$1656=A1270)*(NHL!G$3:G$1656=B1270)*NHL!X$3:X$1656)</f>
        <v>#VALUE!</v>
      </c>
      <c r="G1270" s="21">
        <f>SUMPRODUCT((NHL!C$3:C$1656=A1270)*(NHL!G$3:G$1656=B1270)*NHL!AC$3:AC$1656)</f>
        <v>72</v>
      </c>
      <c r="H1270" s="22" t="e">
        <f t="shared" si="39"/>
        <v>#VALUE!</v>
      </c>
      <c r="K1270" s="8"/>
    </row>
    <row r="1271" spans="1:11" x14ac:dyDescent="0.2">
      <c r="A1271" s="8" t="s">
        <v>532</v>
      </c>
      <c r="B1271" s="10" t="s">
        <v>199</v>
      </c>
      <c r="C1271" s="21">
        <f>SUMPRODUCT((NHL!C$3:C$1656=A1271)*(NHL!G$3:G$1656=B1271)*NHL!I$3:I$1656)</f>
        <v>82</v>
      </c>
      <c r="D1271" s="21">
        <f>SUMPRODUCT((NHL!C$3:C$1656=A1271)*(NHL!G$3:G$1656=B1271)*NHL!N$3:N$1656)</f>
        <v>95</v>
      </c>
      <c r="E1271" s="22">
        <f t="shared" si="38"/>
        <v>0.57926829268292679</v>
      </c>
      <c r="F1271" s="21" t="e">
        <f>SUMPRODUCT((NHL!C$3:C$1656=A1271)*(NHL!G$3:G$1656=B1271)*NHL!X$3:X$1656)</f>
        <v>#VALUE!</v>
      </c>
      <c r="G1271" s="21">
        <f>SUMPRODUCT((NHL!C$3:C$1656=A1271)*(NHL!G$3:G$1656=B1271)*NHL!AC$3:AC$1656)</f>
        <v>294</v>
      </c>
      <c r="H1271" s="22" t="e">
        <f t="shared" si="39"/>
        <v>#VALUE!</v>
      </c>
      <c r="K1271" s="8"/>
    </row>
    <row r="1272" spans="1:11" x14ac:dyDescent="0.2">
      <c r="A1272" s="8" t="s">
        <v>532</v>
      </c>
      <c r="B1272" s="10" t="s">
        <v>473</v>
      </c>
      <c r="C1272" s="21">
        <f>SUMPRODUCT((NHL!C$3:C$1656=A1272)*(NHL!G$3:G$1656=B1272)*NHL!I$3:I$1656)</f>
        <v>82</v>
      </c>
      <c r="D1272" s="21">
        <f>SUMPRODUCT((NHL!C$3:C$1656=A1272)*(NHL!G$3:G$1656=B1272)*NHL!N$3:N$1656)</f>
        <v>81</v>
      </c>
      <c r="E1272" s="22">
        <f t="shared" si="38"/>
        <v>0.49390243902439024</v>
      </c>
      <c r="F1272" s="21" t="e">
        <f>SUMPRODUCT((NHL!C$3:C$1656=A1272)*(NHL!G$3:G$1656=B1272)*NHL!X$3:X$1656)</f>
        <v>#VALUE!</v>
      </c>
      <c r="G1272" s="21">
        <f>SUMPRODUCT((NHL!C$3:C$1656=A1272)*(NHL!G$3:G$1656=B1272)*NHL!AC$3:AC$1656)</f>
        <v>86</v>
      </c>
      <c r="H1272" s="22" t="e">
        <f t="shared" si="39"/>
        <v>#VALUE!</v>
      </c>
      <c r="K1272" s="8"/>
    </row>
    <row r="1273" spans="1:11" x14ac:dyDescent="0.2">
      <c r="A1273" s="8" t="s">
        <v>532</v>
      </c>
      <c r="B1273" s="10" t="s">
        <v>29</v>
      </c>
      <c r="C1273" s="21">
        <f>SUMPRODUCT((NHL!C$3:C$1656=A1273)*(NHL!G$3:G$1656=B1273)*NHL!I$3:I$1656)</f>
        <v>82</v>
      </c>
      <c r="D1273" s="21">
        <f>SUMPRODUCT((NHL!C$3:C$1656=A1273)*(NHL!G$3:G$1656=B1273)*NHL!N$3:N$1656)</f>
        <v>78</v>
      </c>
      <c r="E1273" s="22">
        <f t="shared" si="38"/>
        <v>0.47560975609756095</v>
      </c>
      <c r="F1273" s="21" t="e">
        <f>SUMPRODUCT((NHL!C$3:C$1656=A1273)*(NHL!G$3:G$1656=B1273)*NHL!X$3:X$1656)</f>
        <v>#VALUE!</v>
      </c>
      <c r="G1273" s="21">
        <f>SUMPRODUCT((NHL!C$3:C$1656=A1273)*(NHL!G$3:G$1656=B1273)*NHL!AC$3:AC$1656)</f>
        <v>192</v>
      </c>
      <c r="H1273" s="22" t="e">
        <f t="shared" si="39"/>
        <v>#VALUE!</v>
      </c>
      <c r="K1273" s="8"/>
    </row>
    <row r="1274" spans="1:11" x14ac:dyDescent="0.2">
      <c r="A1274" s="8" t="s">
        <v>532</v>
      </c>
      <c r="B1274" s="10" t="s">
        <v>264</v>
      </c>
      <c r="C1274" s="21">
        <f>SUMPRODUCT((NHL!C$3:C$1656=A1274)*(NHL!G$3:G$1656=B1274)*NHL!I$3:I$1656)</f>
        <v>82</v>
      </c>
      <c r="D1274" s="21">
        <f>SUMPRODUCT((NHL!C$3:C$1656=A1274)*(NHL!G$3:G$1656=B1274)*NHL!N$3:N$1656)</f>
        <v>102</v>
      </c>
      <c r="E1274" s="22">
        <f t="shared" si="38"/>
        <v>0.62195121951219512</v>
      </c>
      <c r="F1274" s="21" t="e">
        <f>SUMPRODUCT((NHL!C$3:C$1656=A1274)*(NHL!G$3:G$1656=B1274)*NHL!X$3:X$1656)</f>
        <v>#VALUE!</v>
      </c>
      <c r="G1274" s="21">
        <f>SUMPRODUCT((NHL!C$3:C$1656=A1274)*(NHL!G$3:G$1656=B1274)*NHL!AC$3:AC$1656)</f>
        <v>81</v>
      </c>
      <c r="H1274" s="22" t="e">
        <f t="shared" si="39"/>
        <v>#VALUE!</v>
      </c>
      <c r="K1274" s="8"/>
    </row>
    <row r="1275" spans="1:11" x14ac:dyDescent="0.2">
      <c r="A1275" s="8" t="s">
        <v>532</v>
      </c>
      <c r="B1275" s="10" t="s">
        <v>456</v>
      </c>
      <c r="C1275" s="21">
        <f>SUMPRODUCT((NHL!C$3:C$1656=A1275)*(NHL!G$3:G$1656=B1275)*NHL!I$3:I$1656)</f>
        <v>82</v>
      </c>
      <c r="D1275" s="21">
        <f>SUMPRODUCT((NHL!C$3:C$1656=A1275)*(NHL!G$3:G$1656=B1275)*NHL!N$3:N$1656)</f>
        <v>104</v>
      </c>
      <c r="E1275" s="22">
        <f t="shared" si="38"/>
        <v>0.63414634146341464</v>
      </c>
      <c r="F1275" s="21" t="e">
        <f>SUMPRODUCT((NHL!C$3:C$1656=A1275)*(NHL!G$3:G$1656=B1275)*NHL!X$3:X$1656)</f>
        <v>#VALUE!</v>
      </c>
      <c r="G1275" s="21">
        <f>SUMPRODUCT((NHL!C$3:C$1656=A1275)*(NHL!G$3:G$1656=B1275)*NHL!AC$3:AC$1656)</f>
        <v>99</v>
      </c>
      <c r="H1275" s="22" t="e">
        <f t="shared" si="39"/>
        <v>#VALUE!</v>
      </c>
      <c r="K1275" s="8"/>
    </row>
    <row r="1276" spans="1:11" x14ac:dyDescent="0.2">
      <c r="A1276" s="8" t="s">
        <v>532</v>
      </c>
      <c r="B1276" s="10" t="s">
        <v>247</v>
      </c>
      <c r="C1276" s="21">
        <f>SUMPRODUCT((NHL!C$3:C$1656=A1276)*(NHL!G$3:G$1656=B1276)*NHL!I$3:I$1656)</f>
        <v>82</v>
      </c>
      <c r="D1276" s="21">
        <f>SUMPRODUCT((NHL!C$3:C$1656=A1276)*(NHL!G$3:G$1656=B1276)*NHL!N$3:N$1656)</f>
        <v>79</v>
      </c>
      <c r="E1276" s="22">
        <f t="shared" si="38"/>
        <v>0.48170731707317072</v>
      </c>
      <c r="F1276" s="21" t="e">
        <f>SUMPRODUCT((NHL!C$3:C$1656=A1276)*(NHL!G$3:G$1656=B1276)*NHL!X$3:X$1656)</f>
        <v>#VALUE!</v>
      </c>
      <c r="G1276" s="21">
        <f>SUMPRODUCT((NHL!C$3:C$1656=A1276)*(NHL!G$3:G$1656=B1276)*NHL!AC$3:AC$1656)</f>
        <v>73</v>
      </c>
      <c r="H1276" s="22" t="e">
        <f t="shared" si="39"/>
        <v>#VALUE!</v>
      </c>
      <c r="K1276" s="8"/>
    </row>
    <row r="1277" spans="1:11" x14ac:dyDescent="0.2">
      <c r="A1277" s="8" t="s">
        <v>532</v>
      </c>
      <c r="B1277" s="10" t="s">
        <v>92</v>
      </c>
      <c r="C1277" s="21">
        <f>SUMPRODUCT((NHL!C$3:C$1656=A1277)*(NHL!G$3:G$1656=B1277)*NHL!I$3:I$1656)</f>
        <v>82</v>
      </c>
      <c r="D1277" s="21">
        <f>SUMPRODUCT((NHL!C$3:C$1656=A1277)*(NHL!G$3:G$1656=B1277)*NHL!N$3:N$1656)</f>
        <v>109</v>
      </c>
      <c r="E1277" s="22">
        <f t="shared" si="38"/>
        <v>0.66463414634146345</v>
      </c>
      <c r="F1277" s="21" t="e">
        <f>SUMPRODUCT((NHL!C$3:C$1656=A1277)*(NHL!G$3:G$1656=B1277)*NHL!X$3:X$1656)</f>
        <v>#VALUE!</v>
      </c>
      <c r="G1277" s="21">
        <f>SUMPRODUCT((NHL!C$3:C$1656=A1277)*(NHL!G$3:G$1656=B1277)*NHL!AC$3:AC$1656)</f>
        <v>93</v>
      </c>
      <c r="H1277" s="22" t="e">
        <f t="shared" si="39"/>
        <v>#VALUE!</v>
      </c>
      <c r="K1277" s="8"/>
    </row>
    <row r="1278" spans="1:11" x14ac:dyDescent="0.2">
      <c r="A1278" s="8" t="s">
        <v>532</v>
      </c>
      <c r="B1278" s="10" t="s">
        <v>409</v>
      </c>
      <c r="C1278" s="21">
        <f>SUMPRODUCT((NHL!C$3:C$1656=A1278)*(NHL!G$3:G$1656=B1278)*NHL!I$3:I$1656)</f>
        <v>82</v>
      </c>
      <c r="D1278" s="21">
        <f>SUMPRODUCT((NHL!C$3:C$1656=A1278)*(NHL!G$3:G$1656=B1278)*NHL!N$3:N$1656)</f>
        <v>92</v>
      </c>
      <c r="E1278" s="22">
        <f t="shared" si="38"/>
        <v>0.56097560975609762</v>
      </c>
      <c r="F1278" s="21" t="e">
        <f>SUMPRODUCT((NHL!C$3:C$1656=A1278)*(NHL!G$3:G$1656=B1278)*NHL!X$3:X$1656)</f>
        <v>#VALUE!</v>
      </c>
      <c r="G1278" s="21">
        <f>SUMPRODUCT((NHL!C$3:C$1656=A1278)*(NHL!G$3:G$1656=B1278)*NHL!AC$3:AC$1656)</f>
        <v>74</v>
      </c>
      <c r="H1278" s="22" t="e">
        <f t="shared" si="39"/>
        <v>#VALUE!</v>
      </c>
      <c r="K1278" s="8"/>
    </row>
    <row r="1279" spans="1:11" x14ac:dyDescent="0.2">
      <c r="A1279" s="8" t="s">
        <v>532</v>
      </c>
      <c r="B1279" s="10" t="s">
        <v>207</v>
      </c>
      <c r="C1279" s="21">
        <f>SUMPRODUCT((NHL!C$3:C$1656=A1279)*(NHL!G$3:G$1656=B1279)*NHL!I$3:I$1656)</f>
        <v>82</v>
      </c>
      <c r="D1279" s="21">
        <f>SUMPRODUCT((NHL!C$3:C$1656=A1279)*(NHL!G$3:G$1656=B1279)*NHL!N$3:N$1656)</f>
        <v>103</v>
      </c>
      <c r="E1279" s="22">
        <f t="shared" si="38"/>
        <v>0.62804878048780488</v>
      </c>
      <c r="F1279" s="21" t="e">
        <f>SUMPRODUCT((NHL!C$3:C$1656=A1279)*(NHL!G$3:G$1656=B1279)*NHL!X$3:X$1656)</f>
        <v>#VALUE!</v>
      </c>
      <c r="G1279" s="21">
        <f>SUMPRODUCT((NHL!C$3:C$1656=A1279)*(NHL!G$3:G$1656=B1279)*NHL!AC$3:AC$1656)</f>
        <v>106</v>
      </c>
      <c r="H1279" s="22" t="e">
        <f t="shared" si="39"/>
        <v>#VALUE!</v>
      </c>
      <c r="K1279" s="8"/>
    </row>
    <row r="1280" spans="1:11" x14ac:dyDescent="0.2">
      <c r="A1280" s="8" t="s">
        <v>532</v>
      </c>
      <c r="B1280" s="10" t="s">
        <v>313</v>
      </c>
      <c r="C1280" s="21">
        <f>SUMPRODUCT((NHL!C$3:C$1656=A1280)*(NHL!G$3:G$1656=B1280)*NHL!I$3:I$1656)</f>
        <v>82</v>
      </c>
      <c r="D1280" s="21">
        <f>SUMPRODUCT((NHL!C$3:C$1656=A1280)*(NHL!G$3:G$1656=B1280)*NHL!N$3:N$1656)</f>
        <v>97</v>
      </c>
      <c r="E1280" s="22">
        <f t="shared" si="38"/>
        <v>0.59146341463414631</v>
      </c>
      <c r="F1280" s="21" t="e">
        <f>SUMPRODUCT((NHL!C$3:C$1656=A1280)*(NHL!G$3:G$1656=B1280)*NHL!X$3:X$1656)</f>
        <v>#VALUE!</v>
      </c>
      <c r="G1280" s="21">
        <f>SUMPRODUCT((NHL!C$3:C$1656=A1280)*(NHL!G$3:G$1656=B1280)*NHL!AC$3:AC$1656)</f>
        <v>99</v>
      </c>
      <c r="H1280" s="22" t="e">
        <f t="shared" si="39"/>
        <v>#VALUE!</v>
      </c>
      <c r="K1280" s="8"/>
    </row>
    <row r="1281" spans="1:11" x14ac:dyDescent="0.2">
      <c r="A1281" s="8" t="s">
        <v>532</v>
      </c>
      <c r="B1281" s="10" t="s">
        <v>208</v>
      </c>
      <c r="C1281" s="21">
        <f>SUMPRODUCT((NHL!C$3:C$1656=A1281)*(NHL!G$3:G$1656=B1281)*NHL!I$3:I$1656)</f>
        <v>82</v>
      </c>
      <c r="D1281" s="21">
        <f>SUMPRODUCT((NHL!C$3:C$1656=A1281)*(NHL!G$3:G$1656=B1281)*NHL!N$3:N$1656)</f>
        <v>108</v>
      </c>
      <c r="E1281" s="22">
        <f t="shared" si="38"/>
        <v>0.65853658536585369</v>
      </c>
      <c r="F1281" s="21" t="e">
        <f>SUMPRODUCT((NHL!C$3:C$1656=A1281)*(NHL!G$3:G$1656=B1281)*NHL!X$3:X$1656)</f>
        <v>#VALUE!</v>
      </c>
      <c r="G1281" s="21">
        <f>SUMPRODUCT((NHL!C$3:C$1656=A1281)*(NHL!G$3:G$1656=B1281)*NHL!AC$3:AC$1656)</f>
        <v>106</v>
      </c>
      <c r="H1281" s="22" t="e">
        <f t="shared" si="39"/>
        <v>#VALUE!</v>
      </c>
      <c r="K1281" s="8"/>
    </row>
    <row r="1282" spans="1:11" x14ac:dyDescent="0.2">
      <c r="A1282" s="8" t="s">
        <v>532</v>
      </c>
      <c r="B1282" s="10" t="s">
        <v>402</v>
      </c>
      <c r="C1282" s="21">
        <f>SUMPRODUCT((NHL!C$3:C$1656=A1282)*(NHL!G$3:G$1656=B1282)*NHL!I$3:I$1656)</f>
        <v>82</v>
      </c>
      <c r="D1282" s="21">
        <f>SUMPRODUCT((NHL!C$3:C$1656=A1282)*(NHL!G$3:G$1656=B1282)*NHL!N$3:N$1656)</f>
        <v>96</v>
      </c>
      <c r="E1282" s="22">
        <f t="shared" ref="E1282:E1345" si="40">D1282/C1282/2</f>
        <v>0.58536585365853655</v>
      </c>
      <c r="F1282" s="21" t="e">
        <f>SUMPRODUCT((NHL!C$3:C$1656=A1282)*(NHL!G$3:G$1656=B1282)*NHL!X$3:X$1656)</f>
        <v>#VALUE!</v>
      </c>
      <c r="G1282" s="21">
        <f>SUMPRODUCT((NHL!C$3:C$1656=A1282)*(NHL!G$3:G$1656=B1282)*NHL!AC$3:AC$1656)</f>
        <v>105</v>
      </c>
      <c r="H1282" s="22" t="e">
        <f t="shared" ref="H1282:H1345" si="41">G1282/F1282/2</f>
        <v>#VALUE!</v>
      </c>
      <c r="K1282" s="8"/>
    </row>
    <row r="1283" spans="1:11" x14ac:dyDescent="0.2">
      <c r="A1283" s="8" t="s">
        <v>532</v>
      </c>
      <c r="B1283" s="10" t="s">
        <v>209</v>
      </c>
      <c r="C1283" s="21">
        <f>SUMPRODUCT((NHL!C$3:C$1656=A1283)*(NHL!G$3:G$1656=B1283)*NHL!I$3:I$1656)</f>
        <v>82</v>
      </c>
      <c r="D1283" s="21">
        <f>SUMPRODUCT((NHL!C$3:C$1656=A1283)*(NHL!G$3:G$1656=B1283)*NHL!N$3:N$1656)</f>
        <v>109</v>
      </c>
      <c r="E1283" s="22">
        <f t="shared" si="40"/>
        <v>0.66463414634146345</v>
      </c>
      <c r="F1283" s="21" t="e">
        <f>SUMPRODUCT((NHL!C$3:C$1656=A1283)*(NHL!G$3:G$1656=B1283)*NHL!X$3:X$1656)</f>
        <v>#VALUE!</v>
      </c>
      <c r="G1283" s="21">
        <f>SUMPRODUCT((NHL!C$3:C$1656=A1283)*(NHL!G$3:G$1656=B1283)*NHL!AC$3:AC$1656)</f>
        <v>174</v>
      </c>
      <c r="H1283" s="22" t="e">
        <f t="shared" si="41"/>
        <v>#VALUE!</v>
      </c>
      <c r="K1283" s="8"/>
    </row>
    <row r="1284" spans="1:11" x14ac:dyDescent="0.2">
      <c r="A1284" s="8" t="s">
        <v>532</v>
      </c>
      <c r="B1284" s="10" t="s">
        <v>411</v>
      </c>
      <c r="C1284" s="21">
        <f>SUMPRODUCT((NHL!C$3:C$1656=A1284)*(NHL!G$3:G$1656=B1284)*NHL!I$3:I$1656)</f>
        <v>82</v>
      </c>
      <c r="D1284" s="21">
        <f>SUMPRODUCT((NHL!C$3:C$1656=A1284)*(NHL!G$3:G$1656=B1284)*NHL!N$3:N$1656)</f>
        <v>84</v>
      </c>
      <c r="E1284" s="22">
        <f t="shared" si="40"/>
        <v>0.51219512195121952</v>
      </c>
      <c r="F1284" s="21" t="e">
        <f>SUMPRODUCT((NHL!C$3:C$1656=A1284)*(NHL!G$3:G$1656=B1284)*NHL!X$3:X$1656)</f>
        <v>#VALUE!</v>
      </c>
      <c r="G1284" s="21">
        <f>SUMPRODUCT((NHL!C$3:C$1656=A1284)*(NHL!G$3:G$1656=B1284)*NHL!AC$3:AC$1656)</f>
        <v>103</v>
      </c>
      <c r="H1284" s="22" t="e">
        <f t="shared" si="41"/>
        <v>#VALUE!</v>
      </c>
      <c r="K1284" s="8"/>
    </row>
    <row r="1285" spans="1:11" x14ac:dyDescent="0.2">
      <c r="A1285" s="8" t="s">
        <v>532</v>
      </c>
      <c r="B1285" s="10" t="s">
        <v>41</v>
      </c>
      <c r="C1285" s="21">
        <f>SUMPRODUCT((NHL!C$3:C$1656=A1285)*(NHL!G$3:G$1656=B1285)*NHL!I$3:I$1656)</f>
        <v>82</v>
      </c>
      <c r="D1285" s="21">
        <f>SUMPRODUCT((NHL!C$3:C$1656=A1285)*(NHL!G$3:G$1656=B1285)*NHL!N$3:N$1656)</f>
        <v>80</v>
      </c>
      <c r="E1285" s="22">
        <f t="shared" si="40"/>
        <v>0.48780487804878048</v>
      </c>
      <c r="F1285" s="21" t="e">
        <f>SUMPRODUCT((NHL!C$3:C$1656=A1285)*(NHL!G$3:G$1656=B1285)*NHL!X$3:X$1656)</f>
        <v>#VALUE!</v>
      </c>
      <c r="G1285" s="21">
        <f>SUMPRODUCT((NHL!C$3:C$1656=A1285)*(NHL!G$3:G$1656=B1285)*NHL!AC$3:AC$1656)</f>
        <v>170</v>
      </c>
      <c r="H1285" s="22" t="e">
        <f t="shared" si="41"/>
        <v>#VALUE!</v>
      </c>
      <c r="K1285" s="8"/>
    </row>
    <row r="1286" spans="1:11" x14ac:dyDescent="0.2">
      <c r="A1286" s="8" t="s">
        <v>532</v>
      </c>
      <c r="B1286" s="10" t="s">
        <v>233</v>
      </c>
      <c r="C1286" s="21">
        <f>SUMPRODUCT((NHL!C$3:C$1656=A1286)*(NHL!G$3:G$1656=B1286)*NHL!I$3:I$1656)</f>
        <v>82</v>
      </c>
      <c r="D1286" s="21">
        <f>SUMPRODUCT((NHL!C$3:C$1656=A1286)*(NHL!G$3:G$1656=B1286)*NHL!N$3:N$1656)</f>
        <v>111</v>
      </c>
      <c r="E1286" s="22">
        <f t="shared" si="40"/>
        <v>0.67682926829268297</v>
      </c>
      <c r="F1286" s="21" t="e">
        <f>SUMPRODUCT((NHL!C$3:C$1656=A1286)*(NHL!G$3:G$1656=B1286)*NHL!X$3:X$1656)</f>
        <v>#VALUE!</v>
      </c>
      <c r="G1286" s="21">
        <f>SUMPRODUCT((NHL!C$3:C$1656=A1286)*(NHL!G$3:G$1656=B1286)*NHL!AC$3:AC$1656)</f>
        <v>117</v>
      </c>
      <c r="H1286" s="22" t="e">
        <f t="shared" si="41"/>
        <v>#VALUE!</v>
      </c>
      <c r="K1286" s="8"/>
    </row>
    <row r="1287" spans="1:11" x14ac:dyDescent="0.2">
      <c r="A1287" s="8" t="s">
        <v>532</v>
      </c>
      <c r="B1287" s="10" t="s">
        <v>460</v>
      </c>
      <c r="C1287" s="21">
        <f>SUMPRODUCT((NHL!C$3:C$1656=A1287)*(NHL!G$3:G$1656=B1287)*NHL!I$3:I$1656)</f>
        <v>82</v>
      </c>
      <c r="D1287" s="21">
        <f>SUMPRODUCT((NHL!C$3:C$1656=A1287)*(NHL!G$3:G$1656=B1287)*NHL!N$3:N$1656)</f>
        <v>84</v>
      </c>
      <c r="E1287" s="22">
        <f t="shared" si="40"/>
        <v>0.51219512195121952</v>
      </c>
      <c r="F1287" s="21" t="e">
        <f>SUMPRODUCT((NHL!C$3:C$1656=A1287)*(NHL!G$3:G$1656=B1287)*NHL!X$3:X$1656)</f>
        <v>#VALUE!</v>
      </c>
      <c r="G1287" s="21">
        <f>SUMPRODUCT((NHL!C$3:C$1656=A1287)*(NHL!G$3:G$1656=B1287)*NHL!AC$3:AC$1656)</f>
        <v>80</v>
      </c>
      <c r="H1287" s="22" t="e">
        <f t="shared" si="41"/>
        <v>#VALUE!</v>
      </c>
      <c r="K1287" s="8"/>
    </row>
    <row r="1288" spans="1:11" x14ac:dyDescent="0.2">
      <c r="A1288" s="8" t="s">
        <v>532</v>
      </c>
      <c r="B1288" s="10" t="s">
        <v>267</v>
      </c>
      <c r="C1288" s="21">
        <f>SUMPRODUCT((NHL!C$3:C$1656=A1288)*(NHL!G$3:G$1656=B1288)*NHL!I$3:I$1656)</f>
        <v>82</v>
      </c>
      <c r="D1288" s="21">
        <f>SUMPRODUCT((NHL!C$3:C$1656=A1288)*(NHL!G$3:G$1656=B1288)*NHL!N$3:N$1656)</f>
        <v>92</v>
      </c>
      <c r="E1288" s="22">
        <f t="shared" si="40"/>
        <v>0.56097560975609762</v>
      </c>
      <c r="F1288" s="21" t="e">
        <f>SUMPRODUCT((NHL!C$3:C$1656=A1288)*(NHL!G$3:G$1656=B1288)*NHL!X$3:X$1656)</f>
        <v>#VALUE!</v>
      </c>
      <c r="G1288" s="21">
        <f>SUMPRODUCT((NHL!C$3:C$1656=A1288)*(NHL!G$3:G$1656=B1288)*NHL!AC$3:AC$1656)</f>
        <v>214</v>
      </c>
      <c r="H1288" s="22" t="e">
        <f t="shared" si="41"/>
        <v>#VALUE!</v>
      </c>
      <c r="K1288" s="8"/>
    </row>
    <row r="1289" spans="1:11" x14ac:dyDescent="0.2">
      <c r="A1289" s="8" t="s">
        <v>540</v>
      </c>
      <c r="B1289" s="10" t="s">
        <v>416</v>
      </c>
      <c r="C1289" s="21">
        <f>SUMPRODUCT((NHL!C$3:C$1656=A1289)*(NHL!G$3:G$1656=B1289)*NHL!I$3:I$1656)</f>
        <v>48</v>
      </c>
      <c r="D1289" s="21">
        <f>SUMPRODUCT((NHL!C$3:C$1656=A1289)*(NHL!G$3:G$1656=B1289)*NHL!N$3:N$1656)</f>
        <v>66</v>
      </c>
      <c r="E1289" s="22">
        <f t="shared" si="40"/>
        <v>0.6875</v>
      </c>
      <c r="F1289" s="21" t="e">
        <f>SUMPRODUCT((NHL!C$3:C$1656=A1289)*(NHL!G$3:G$1656=B1289)*NHL!X$3:X$1656)</f>
        <v>#VALUE!</v>
      </c>
      <c r="G1289" s="21">
        <f>SUMPRODUCT((NHL!C$3:C$1656=A1289)*(NHL!G$3:G$1656=B1289)*NHL!AC$3:AC$1656)</f>
        <v>80</v>
      </c>
      <c r="H1289" s="22" t="e">
        <f t="shared" si="41"/>
        <v>#VALUE!</v>
      </c>
      <c r="K1289" s="8"/>
    </row>
    <row r="1290" spans="1:11" x14ac:dyDescent="0.2">
      <c r="A1290" s="8" t="s">
        <v>540</v>
      </c>
      <c r="B1290" s="10" t="s">
        <v>68</v>
      </c>
      <c r="C1290" s="21">
        <f>SUMPRODUCT((NHL!C$3:C$1656=A1290)*(NHL!G$3:G$1656=B1290)*NHL!I$3:I$1656)</f>
        <v>48</v>
      </c>
      <c r="D1290" s="21">
        <f>SUMPRODUCT((NHL!C$3:C$1656=A1290)*(NHL!G$3:G$1656=B1290)*NHL!N$3:N$1656)</f>
        <v>62</v>
      </c>
      <c r="E1290" s="22">
        <f t="shared" si="40"/>
        <v>0.64583333333333337</v>
      </c>
      <c r="F1290" s="21" t="e">
        <f>SUMPRODUCT((NHL!C$3:C$1656=A1290)*(NHL!G$3:G$1656=B1290)*NHL!X$3:X$1656)</f>
        <v>#VALUE!</v>
      </c>
      <c r="G1290" s="21">
        <f>SUMPRODUCT((NHL!C$3:C$1656=A1290)*(NHL!G$3:G$1656=B1290)*NHL!AC$3:AC$1656)</f>
        <v>102</v>
      </c>
      <c r="H1290" s="22" t="e">
        <f t="shared" si="41"/>
        <v>#VALUE!</v>
      </c>
      <c r="K1290" s="8"/>
    </row>
    <row r="1291" spans="1:11" x14ac:dyDescent="0.2">
      <c r="A1291" s="8" t="s">
        <v>540</v>
      </c>
      <c r="B1291" s="10" t="s">
        <v>225</v>
      </c>
      <c r="C1291" s="21">
        <f>SUMPRODUCT((NHL!C$3:C$1656=A1291)*(NHL!G$3:G$1656=B1291)*NHL!I$3:I$1656)</f>
        <v>48</v>
      </c>
      <c r="D1291" s="21">
        <f>SUMPRODUCT((NHL!C$3:C$1656=A1291)*(NHL!G$3:G$1656=B1291)*NHL!N$3:N$1656)</f>
        <v>48</v>
      </c>
      <c r="E1291" s="22">
        <f t="shared" si="40"/>
        <v>0.5</v>
      </c>
      <c r="F1291" s="21" t="e">
        <f>SUMPRODUCT((NHL!C$3:C$1656=A1291)*(NHL!G$3:G$1656=B1291)*NHL!X$3:X$1656)</f>
        <v>#VALUE!</v>
      </c>
      <c r="G1291" s="21">
        <f>SUMPRODUCT((NHL!C$3:C$1656=A1291)*(NHL!G$3:G$1656=B1291)*NHL!AC$3:AC$1656)</f>
        <v>178</v>
      </c>
      <c r="H1291" s="22" t="e">
        <f t="shared" si="41"/>
        <v>#VALUE!</v>
      </c>
      <c r="K1291" s="8"/>
    </row>
    <row r="1292" spans="1:11" x14ac:dyDescent="0.2">
      <c r="A1292" s="8" t="s">
        <v>540</v>
      </c>
      <c r="B1292" s="10" t="s">
        <v>305</v>
      </c>
      <c r="C1292" s="21">
        <f>SUMPRODUCT((NHL!C$3:C$1656=A1292)*(NHL!G$3:G$1656=B1292)*NHL!I$3:I$1656)</f>
        <v>48</v>
      </c>
      <c r="D1292" s="21">
        <f>SUMPRODUCT((NHL!C$3:C$1656=A1292)*(NHL!G$3:G$1656=B1292)*NHL!N$3:N$1656)</f>
        <v>42</v>
      </c>
      <c r="E1292" s="22">
        <f t="shared" si="40"/>
        <v>0.4375</v>
      </c>
      <c r="F1292" s="21" t="e">
        <f>SUMPRODUCT((NHL!C$3:C$1656=A1292)*(NHL!G$3:G$1656=B1292)*NHL!X$3:X$1656)</f>
        <v>#VALUE!</v>
      </c>
      <c r="G1292" s="21">
        <f>SUMPRODUCT((NHL!C$3:C$1656=A1292)*(NHL!G$3:G$1656=B1292)*NHL!AC$3:AC$1656)</f>
        <v>82</v>
      </c>
      <c r="H1292" s="22" t="e">
        <f t="shared" si="41"/>
        <v>#VALUE!</v>
      </c>
      <c r="K1292" s="8"/>
    </row>
    <row r="1293" spans="1:11" x14ac:dyDescent="0.2">
      <c r="A1293" s="8" t="s">
        <v>540</v>
      </c>
      <c r="B1293" s="10" t="s">
        <v>468</v>
      </c>
      <c r="C1293" s="21">
        <f>SUMPRODUCT((NHL!C$3:C$1656=A1293)*(NHL!G$3:G$1656=B1293)*NHL!I$3:I$1656)</f>
        <v>48</v>
      </c>
      <c r="D1293" s="21">
        <f>SUMPRODUCT((NHL!C$3:C$1656=A1293)*(NHL!G$3:G$1656=B1293)*NHL!N$3:N$1656)</f>
        <v>55</v>
      </c>
      <c r="E1293" s="22">
        <f t="shared" si="40"/>
        <v>0.57291666666666663</v>
      </c>
      <c r="F1293" s="21" t="e">
        <f>SUMPRODUCT((NHL!C$3:C$1656=A1293)*(NHL!G$3:G$1656=B1293)*NHL!X$3:X$1656)</f>
        <v>#VALUE!</v>
      </c>
      <c r="G1293" s="21">
        <f>SUMPRODUCT((NHL!C$3:C$1656=A1293)*(NHL!G$3:G$1656=B1293)*NHL!AC$3:AC$1656)</f>
        <v>65</v>
      </c>
      <c r="H1293" s="22" t="e">
        <f t="shared" si="41"/>
        <v>#VALUE!</v>
      </c>
      <c r="K1293" s="8"/>
    </row>
    <row r="1294" spans="1:11" x14ac:dyDescent="0.2">
      <c r="A1294" s="8" t="s">
        <v>540</v>
      </c>
      <c r="B1294" s="10" t="s">
        <v>240</v>
      </c>
      <c r="C1294" s="21">
        <f>SUMPRODUCT((NHL!C$3:C$1656=A1294)*(NHL!G$3:G$1656=B1294)*NHL!I$3:I$1656)</f>
        <v>48</v>
      </c>
      <c r="D1294" s="21">
        <f>SUMPRODUCT((NHL!C$3:C$1656=A1294)*(NHL!G$3:G$1656=B1294)*NHL!N$3:N$1656)</f>
        <v>42</v>
      </c>
      <c r="E1294" s="22">
        <f t="shared" si="40"/>
        <v>0.4375</v>
      </c>
      <c r="F1294" s="21" t="e">
        <f>SUMPRODUCT((NHL!C$3:C$1656=A1294)*(NHL!G$3:G$1656=B1294)*NHL!X$3:X$1656)</f>
        <v>#VALUE!</v>
      </c>
      <c r="G1294" s="21">
        <f>SUMPRODUCT((NHL!C$3:C$1656=A1294)*(NHL!G$3:G$1656=B1294)*NHL!AC$3:AC$1656)</f>
        <v>90</v>
      </c>
      <c r="H1294" s="22" t="e">
        <f t="shared" si="41"/>
        <v>#VALUE!</v>
      </c>
      <c r="K1294" s="8"/>
    </row>
    <row r="1295" spans="1:11" x14ac:dyDescent="0.2">
      <c r="A1295" s="8" t="s">
        <v>540</v>
      </c>
      <c r="B1295" s="10" t="s">
        <v>84</v>
      </c>
      <c r="C1295" s="21">
        <f>SUMPRODUCT((NHL!C$3:C$1656=A1295)*(NHL!G$3:G$1656=B1295)*NHL!I$3:I$1656)</f>
        <v>48</v>
      </c>
      <c r="D1295" s="21">
        <f>SUMPRODUCT((NHL!C$3:C$1656=A1295)*(NHL!G$3:G$1656=B1295)*NHL!N$3:N$1656)</f>
        <v>77</v>
      </c>
      <c r="E1295" s="22">
        <f t="shared" si="40"/>
        <v>0.80208333333333337</v>
      </c>
      <c r="F1295" s="21" t="e">
        <f>SUMPRODUCT((NHL!C$3:C$1656=A1295)*(NHL!G$3:G$1656=B1295)*NHL!X$3:X$1656)</f>
        <v>#VALUE!</v>
      </c>
      <c r="G1295" s="21">
        <f>SUMPRODUCT((NHL!C$3:C$1656=A1295)*(NHL!G$3:G$1656=B1295)*NHL!AC$3:AC$1656)</f>
        <v>101</v>
      </c>
      <c r="H1295" s="22" t="e">
        <f t="shared" si="41"/>
        <v>#VALUE!</v>
      </c>
      <c r="K1295" s="8"/>
    </row>
    <row r="1296" spans="1:11" x14ac:dyDescent="0.2">
      <c r="A1296" s="8" t="s">
        <v>540</v>
      </c>
      <c r="B1296" s="10" t="s">
        <v>308</v>
      </c>
      <c r="C1296" s="21">
        <f>SUMPRODUCT((NHL!C$3:C$1656=A1296)*(NHL!G$3:G$1656=B1296)*NHL!I$3:I$1656)</f>
        <v>48</v>
      </c>
      <c r="D1296" s="21">
        <f>SUMPRODUCT((NHL!C$3:C$1656=A1296)*(NHL!G$3:G$1656=B1296)*NHL!N$3:N$1656)</f>
        <v>39</v>
      </c>
      <c r="E1296" s="22">
        <f t="shared" si="40"/>
        <v>0.40625</v>
      </c>
      <c r="F1296" s="21" t="e">
        <f>SUMPRODUCT((NHL!C$3:C$1656=A1296)*(NHL!G$3:G$1656=B1296)*NHL!X$3:X$1656)</f>
        <v>#VALUE!</v>
      </c>
      <c r="G1296" s="21">
        <f>SUMPRODUCT((NHL!C$3:C$1656=A1296)*(NHL!G$3:G$1656=B1296)*NHL!AC$3:AC$1656)</f>
        <v>88</v>
      </c>
      <c r="H1296" s="22" t="e">
        <f t="shared" si="41"/>
        <v>#VALUE!</v>
      </c>
      <c r="K1296" s="8"/>
    </row>
    <row r="1297" spans="1:11" x14ac:dyDescent="0.2">
      <c r="A1297" s="8" t="s">
        <v>540</v>
      </c>
      <c r="B1297" s="10" t="s">
        <v>201</v>
      </c>
      <c r="C1297" s="21">
        <f>SUMPRODUCT((NHL!C$3:C$1656=A1297)*(NHL!G$3:G$1656=B1297)*NHL!I$3:I$1656)</f>
        <v>48</v>
      </c>
      <c r="D1297" s="21">
        <f>SUMPRODUCT((NHL!C$3:C$1656=A1297)*(NHL!G$3:G$1656=B1297)*NHL!N$3:N$1656)</f>
        <v>48</v>
      </c>
      <c r="E1297" s="22">
        <f t="shared" si="40"/>
        <v>0.5</v>
      </c>
      <c r="F1297" s="21" t="e">
        <f>SUMPRODUCT((NHL!C$3:C$1656=A1297)*(NHL!G$3:G$1656=B1297)*NHL!X$3:X$1656)</f>
        <v>#VALUE!</v>
      </c>
      <c r="G1297" s="21">
        <f>SUMPRODUCT((NHL!C$3:C$1656=A1297)*(NHL!G$3:G$1656=B1297)*NHL!AC$3:AC$1656)</f>
        <v>89</v>
      </c>
      <c r="H1297" s="22" t="e">
        <f t="shared" si="41"/>
        <v>#VALUE!</v>
      </c>
      <c r="K1297" s="8"/>
    </row>
    <row r="1298" spans="1:11" x14ac:dyDescent="0.2">
      <c r="A1298" s="8" t="s">
        <v>540</v>
      </c>
      <c r="B1298" s="10" t="s">
        <v>87</v>
      </c>
      <c r="C1298" s="21">
        <f>SUMPRODUCT((NHL!C$3:C$1656=A1298)*(NHL!G$3:G$1656=B1298)*NHL!I$3:I$1656)</f>
        <v>48</v>
      </c>
      <c r="D1298" s="21">
        <f>SUMPRODUCT((NHL!C$3:C$1656=A1298)*(NHL!G$3:G$1656=B1298)*NHL!N$3:N$1656)</f>
        <v>56</v>
      </c>
      <c r="E1298" s="22">
        <f t="shared" si="40"/>
        <v>0.58333333333333337</v>
      </c>
      <c r="F1298" s="21" t="e">
        <f>SUMPRODUCT((NHL!C$3:C$1656=A1298)*(NHL!G$3:G$1656=B1298)*NHL!X$3:X$1656)</f>
        <v>#VALUE!</v>
      </c>
      <c r="G1298" s="21">
        <f>SUMPRODUCT((NHL!C$3:C$1656=A1298)*(NHL!G$3:G$1656=B1298)*NHL!AC$3:AC$1656)</f>
        <v>102</v>
      </c>
      <c r="H1298" s="22" t="e">
        <f t="shared" si="41"/>
        <v>#VALUE!</v>
      </c>
      <c r="K1298" s="8"/>
    </row>
    <row r="1299" spans="1:11" x14ac:dyDescent="0.2">
      <c r="A1299" s="8" t="s">
        <v>540</v>
      </c>
      <c r="B1299" s="10" t="s">
        <v>303</v>
      </c>
      <c r="C1299" s="21">
        <f>SUMPRODUCT((NHL!C$3:C$1656=A1299)*(NHL!G$3:G$1656=B1299)*NHL!I$3:I$1656)</f>
        <v>48</v>
      </c>
      <c r="D1299" s="21">
        <f>SUMPRODUCT((NHL!C$3:C$1656=A1299)*(NHL!G$3:G$1656=B1299)*NHL!N$3:N$1656)</f>
        <v>45</v>
      </c>
      <c r="E1299" s="22">
        <f t="shared" si="40"/>
        <v>0.46875</v>
      </c>
      <c r="F1299" s="21" t="e">
        <f>SUMPRODUCT((NHL!C$3:C$1656=A1299)*(NHL!G$3:G$1656=B1299)*NHL!X$3:X$1656)</f>
        <v>#VALUE!</v>
      </c>
      <c r="G1299" s="21">
        <f>SUMPRODUCT((NHL!C$3:C$1656=A1299)*(NHL!G$3:G$1656=B1299)*NHL!AC$3:AC$1656)</f>
        <v>74</v>
      </c>
      <c r="H1299" s="22" t="e">
        <f t="shared" si="41"/>
        <v>#VALUE!</v>
      </c>
      <c r="K1299" s="8"/>
    </row>
    <row r="1300" spans="1:11" x14ac:dyDescent="0.2">
      <c r="A1300" s="8" t="s">
        <v>540</v>
      </c>
      <c r="B1300" s="10" t="s">
        <v>413</v>
      </c>
      <c r="C1300" s="21">
        <f>SUMPRODUCT((NHL!C$3:C$1656=A1300)*(NHL!G$3:G$1656=B1300)*NHL!I$3:I$1656)</f>
        <v>48</v>
      </c>
      <c r="D1300" s="21">
        <f>SUMPRODUCT((NHL!C$3:C$1656=A1300)*(NHL!G$3:G$1656=B1300)*NHL!N$3:N$1656)</f>
        <v>36</v>
      </c>
      <c r="E1300" s="22">
        <f t="shared" si="40"/>
        <v>0.375</v>
      </c>
      <c r="F1300" s="21" t="e">
        <f>SUMPRODUCT((NHL!C$3:C$1656=A1300)*(NHL!G$3:G$1656=B1300)*NHL!X$3:X$1656)</f>
        <v>#VALUE!</v>
      </c>
      <c r="G1300" s="21">
        <f>SUMPRODUCT((NHL!C$3:C$1656=A1300)*(NHL!G$3:G$1656=B1300)*NHL!AC$3:AC$1656)</f>
        <v>94</v>
      </c>
      <c r="H1300" s="22" t="e">
        <f t="shared" si="41"/>
        <v>#VALUE!</v>
      </c>
      <c r="K1300" s="8"/>
    </row>
    <row r="1301" spans="1:11" x14ac:dyDescent="0.2">
      <c r="A1301" s="8" t="s">
        <v>540</v>
      </c>
      <c r="B1301" s="10" t="s">
        <v>199</v>
      </c>
      <c r="C1301" s="21">
        <f>SUMPRODUCT((NHL!C$3:C$1656=A1301)*(NHL!G$3:G$1656=B1301)*NHL!I$3:I$1656)</f>
        <v>48</v>
      </c>
      <c r="D1301" s="21">
        <f>SUMPRODUCT((NHL!C$3:C$1656=A1301)*(NHL!G$3:G$1656=B1301)*NHL!N$3:N$1656)</f>
        <v>59</v>
      </c>
      <c r="E1301" s="22">
        <f t="shared" si="40"/>
        <v>0.61458333333333337</v>
      </c>
      <c r="F1301" s="21" t="e">
        <f>SUMPRODUCT((NHL!C$3:C$1656=A1301)*(NHL!G$3:G$1656=B1301)*NHL!X$3:X$1656)</f>
        <v>#VALUE!</v>
      </c>
      <c r="G1301" s="21">
        <f>SUMPRODUCT((NHL!C$3:C$1656=A1301)*(NHL!G$3:G$1656=B1301)*NHL!AC$3:AC$1656)</f>
        <v>95</v>
      </c>
      <c r="H1301" s="22" t="e">
        <f t="shared" si="41"/>
        <v>#VALUE!</v>
      </c>
      <c r="K1301" s="8"/>
    </row>
    <row r="1302" spans="1:11" x14ac:dyDescent="0.2">
      <c r="A1302" s="8" t="s">
        <v>540</v>
      </c>
      <c r="B1302" s="10" t="s">
        <v>473</v>
      </c>
      <c r="C1302" s="21">
        <f>SUMPRODUCT((NHL!C$3:C$1656=A1302)*(NHL!G$3:G$1656=B1302)*NHL!I$3:I$1656)</f>
        <v>48</v>
      </c>
      <c r="D1302" s="21">
        <f>SUMPRODUCT((NHL!C$3:C$1656=A1302)*(NHL!G$3:G$1656=B1302)*NHL!N$3:N$1656)</f>
        <v>55</v>
      </c>
      <c r="E1302" s="22">
        <f t="shared" si="40"/>
        <v>0.57291666666666663</v>
      </c>
      <c r="F1302" s="21" t="e">
        <f>SUMPRODUCT((NHL!C$3:C$1656=A1302)*(NHL!G$3:G$1656=B1302)*NHL!X$3:X$1656)</f>
        <v>#VALUE!</v>
      </c>
      <c r="G1302" s="21">
        <f>SUMPRODUCT((NHL!C$3:C$1656=A1302)*(NHL!G$3:G$1656=B1302)*NHL!AC$3:AC$1656)</f>
        <v>81</v>
      </c>
      <c r="H1302" s="22" t="e">
        <f t="shared" si="41"/>
        <v>#VALUE!</v>
      </c>
      <c r="K1302" s="8"/>
    </row>
    <row r="1303" spans="1:11" x14ac:dyDescent="0.2">
      <c r="A1303" s="8" t="s">
        <v>540</v>
      </c>
      <c r="B1303" s="10" t="s">
        <v>29</v>
      </c>
      <c r="C1303" s="21">
        <f>SUMPRODUCT((NHL!C$3:C$1656=A1303)*(NHL!G$3:G$1656=B1303)*NHL!I$3:I$1656)</f>
        <v>48</v>
      </c>
      <c r="D1303" s="21">
        <f>SUMPRODUCT((NHL!C$3:C$1656=A1303)*(NHL!G$3:G$1656=B1303)*NHL!N$3:N$1656)</f>
        <v>63</v>
      </c>
      <c r="E1303" s="22">
        <f t="shared" si="40"/>
        <v>0.65625</v>
      </c>
      <c r="F1303" s="21" t="e">
        <f>SUMPRODUCT((NHL!C$3:C$1656=A1303)*(NHL!G$3:G$1656=B1303)*NHL!X$3:X$1656)</f>
        <v>#VALUE!</v>
      </c>
      <c r="G1303" s="21">
        <f>SUMPRODUCT((NHL!C$3:C$1656=A1303)*(NHL!G$3:G$1656=B1303)*NHL!AC$3:AC$1656)</f>
        <v>78</v>
      </c>
      <c r="H1303" s="22" t="e">
        <f t="shared" si="41"/>
        <v>#VALUE!</v>
      </c>
      <c r="K1303" s="8"/>
    </row>
    <row r="1304" spans="1:11" x14ac:dyDescent="0.2">
      <c r="A1304" s="8" t="s">
        <v>540</v>
      </c>
      <c r="B1304" s="10" t="s">
        <v>264</v>
      </c>
      <c r="C1304" s="21">
        <f>SUMPRODUCT((NHL!C$3:C$1656=A1304)*(NHL!G$3:G$1656=B1304)*NHL!I$3:I$1656)</f>
        <v>48</v>
      </c>
      <c r="D1304" s="21">
        <f>SUMPRODUCT((NHL!C$3:C$1656=A1304)*(NHL!G$3:G$1656=B1304)*NHL!N$3:N$1656)</f>
        <v>48</v>
      </c>
      <c r="E1304" s="22">
        <f t="shared" si="40"/>
        <v>0.5</v>
      </c>
      <c r="F1304" s="21" t="e">
        <f>SUMPRODUCT((NHL!C$3:C$1656=A1304)*(NHL!G$3:G$1656=B1304)*NHL!X$3:X$1656)</f>
        <v>#VALUE!</v>
      </c>
      <c r="G1304" s="21">
        <f>SUMPRODUCT((NHL!C$3:C$1656=A1304)*(NHL!G$3:G$1656=B1304)*NHL!AC$3:AC$1656)</f>
        <v>102</v>
      </c>
      <c r="H1304" s="22" t="e">
        <f t="shared" si="41"/>
        <v>#VALUE!</v>
      </c>
      <c r="K1304" s="8"/>
    </row>
    <row r="1305" spans="1:11" x14ac:dyDescent="0.2">
      <c r="A1305" s="8" t="s">
        <v>540</v>
      </c>
      <c r="B1305" s="10" t="s">
        <v>456</v>
      </c>
      <c r="C1305" s="21">
        <f>SUMPRODUCT((NHL!C$3:C$1656=A1305)*(NHL!G$3:G$1656=B1305)*NHL!I$3:I$1656)</f>
        <v>48</v>
      </c>
      <c r="D1305" s="21">
        <f>SUMPRODUCT((NHL!C$3:C$1656=A1305)*(NHL!G$3:G$1656=B1305)*NHL!N$3:N$1656)</f>
        <v>41</v>
      </c>
      <c r="E1305" s="22">
        <f t="shared" si="40"/>
        <v>0.42708333333333331</v>
      </c>
      <c r="F1305" s="21" t="e">
        <f>SUMPRODUCT((NHL!C$3:C$1656=A1305)*(NHL!G$3:G$1656=B1305)*NHL!X$3:X$1656)</f>
        <v>#VALUE!</v>
      </c>
      <c r="G1305" s="21">
        <f>SUMPRODUCT((NHL!C$3:C$1656=A1305)*(NHL!G$3:G$1656=B1305)*NHL!AC$3:AC$1656)</f>
        <v>104</v>
      </c>
      <c r="H1305" s="22" t="e">
        <f t="shared" si="41"/>
        <v>#VALUE!</v>
      </c>
      <c r="K1305" s="8"/>
    </row>
    <row r="1306" spans="1:11" x14ac:dyDescent="0.2">
      <c r="A1306" s="8" t="s">
        <v>540</v>
      </c>
      <c r="B1306" s="10" t="s">
        <v>247</v>
      </c>
      <c r="C1306" s="21">
        <f>SUMPRODUCT((NHL!C$3:C$1656=A1306)*(NHL!G$3:G$1656=B1306)*NHL!I$3:I$1656)</f>
        <v>48</v>
      </c>
      <c r="D1306" s="21">
        <f>SUMPRODUCT((NHL!C$3:C$1656=A1306)*(NHL!G$3:G$1656=B1306)*NHL!N$3:N$1656)</f>
        <v>55</v>
      </c>
      <c r="E1306" s="22">
        <f t="shared" si="40"/>
        <v>0.57291666666666663</v>
      </c>
      <c r="F1306" s="21" t="e">
        <f>SUMPRODUCT((NHL!C$3:C$1656=A1306)*(NHL!G$3:G$1656=B1306)*NHL!X$3:X$1656)</f>
        <v>#VALUE!</v>
      </c>
      <c r="G1306" s="21">
        <f>SUMPRODUCT((NHL!C$3:C$1656=A1306)*(NHL!G$3:G$1656=B1306)*NHL!AC$3:AC$1656)</f>
        <v>79</v>
      </c>
      <c r="H1306" s="22" t="e">
        <f t="shared" si="41"/>
        <v>#VALUE!</v>
      </c>
      <c r="K1306" s="8"/>
    </row>
    <row r="1307" spans="1:11" x14ac:dyDescent="0.2">
      <c r="A1307" s="8" t="s">
        <v>540</v>
      </c>
      <c r="B1307" s="10" t="s">
        <v>92</v>
      </c>
      <c r="C1307" s="21">
        <f>SUMPRODUCT((NHL!C$3:C$1656=A1307)*(NHL!G$3:G$1656=B1307)*NHL!I$3:I$1656)</f>
        <v>48</v>
      </c>
      <c r="D1307" s="21">
        <f>SUMPRODUCT((NHL!C$3:C$1656=A1307)*(NHL!G$3:G$1656=B1307)*NHL!N$3:N$1656)</f>
        <v>56</v>
      </c>
      <c r="E1307" s="22">
        <f t="shared" si="40"/>
        <v>0.58333333333333337</v>
      </c>
      <c r="F1307" s="21" t="e">
        <f>SUMPRODUCT((NHL!C$3:C$1656=A1307)*(NHL!G$3:G$1656=B1307)*NHL!X$3:X$1656)</f>
        <v>#VALUE!</v>
      </c>
      <c r="G1307" s="21">
        <f>SUMPRODUCT((NHL!C$3:C$1656=A1307)*(NHL!G$3:G$1656=B1307)*NHL!AC$3:AC$1656)</f>
        <v>109</v>
      </c>
      <c r="H1307" s="22" t="e">
        <f t="shared" si="41"/>
        <v>#VALUE!</v>
      </c>
      <c r="K1307" s="8"/>
    </row>
    <row r="1308" spans="1:11" x14ac:dyDescent="0.2">
      <c r="A1308" s="8" t="s">
        <v>540</v>
      </c>
      <c r="B1308" s="10" t="s">
        <v>409</v>
      </c>
      <c r="C1308" s="21">
        <f>SUMPRODUCT((NHL!C$3:C$1656=A1308)*(NHL!G$3:G$1656=B1308)*NHL!I$3:I$1656)</f>
        <v>48</v>
      </c>
      <c r="D1308" s="21">
        <f>SUMPRODUCT((NHL!C$3:C$1656=A1308)*(NHL!G$3:G$1656=B1308)*NHL!N$3:N$1656)</f>
        <v>56</v>
      </c>
      <c r="E1308" s="22">
        <f t="shared" si="40"/>
        <v>0.58333333333333337</v>
      </c>
      <c r="F1308" s="21" t="e">
        <f>SUMPRODUCT((NHL!C$3:C$1656=A1308)*(NHL!G$3:G$1656=B1308)*NHL!X$3:X$1656)</f>
        <v>#VALUE!</v>
      </c>
      <c r="G1308" s="21">
        <f>SUMPRODUCT((NHL!C$3:C$1656=A1308)*(NHL!G$3:G$1656=B1308)*NHL!AC$3:AC$1656)</f>
        <v>92</v>
      </c>
      <c r="H1308" s="22" t="e">
        <f t="shared" si="41"/>
        <v>#VALUE!</v>
      </c>
      <c r="K1308" s="8"/>
    </row>
    <row r="1309" spans="1:11" x14ac:dyDescent="0.2">
      <c r="A1309" s="8" t="s">
        <v>540</v>
      </c>
      <c r="B1309" s="10" t="s">
        <v>207</v>
      </c>
      <c r="C1309" s="21">
        <f>SUMPRODUCT((NHL!C$3:C$1656=A1309)*(NHL!G$3:G$1656=B1309)*NHL!I$3:I$1656)</f>
        <v>48</v>
      </c>
      <c r="D1309" s="21">
        <f>SUMPRODUCT((NHL!C$3:C$1656=A1309)*(NHL!G$3:G$1656=B1309)*NHL!N$3:N$1656)</f>
        <v>49</v>
      </c>
      <c r="E1309" s="22">
        <f t="shared" si="40"/>
        <v>0.51041666666666663</v>
      </c>
      <c r="F1309" s="21" t="e">
        <f>SUMPRODUCT((NHL!C$3:C$1656=A1309)*(NHL!G$3:G$1656=B1309)*NHL!X$3:X$1656)</f>
        <v>#VALUE!</v>
      </c>
      <c r="G1309" s="21">
        <f>SUMPRODUCT((NHL!C$3:C$1656=A1309)*(NHL!G$3:G$1656=B1309)*NHL!AC$3:AC$1656)</f>
        <v>103</v>
      </c>
      <c r="H1309" s="22" t="e">
        <f t="shared" si="41"/>
        <v>#VALUE!</v>
      </c>
      <c r="K1309" s="8"/>
    </row>
    <row r="1310" spans="1:11" x14ac:dyDescent="0.2">
      <c r="A1310" s="8" t="s">
        <v>540</v>
      </c>
      <c r="B1310" s="10" t="s">
        <v>313</v>
      </c>
      <c r="C1310" s="21">
        <f>SUMPRODUCT((NHL!C$3:C$1656=A1310)*(NHL!G$3:G$1656=B1310)*NHL!I$3:I$1656)</f>
        <v>48</v>
      </c>
      <c r="D1310" s="21">
        <f>SUMPRODUCT((NHL!C$3:C$1656=A1310)*(NHL!G$3:G$1656=B1310)*NHL!N$3:N$1656)</f>
        <v>51</v>
      </c>
      <c r="E1310" s="22">
        <f t="shared" si="40"/>
        <v>0.53125</v>
      </c>
      <c r="F1310" s="21" t="e">
        <f>SUMPRODUCT((NHL!C$3:C$1656=A1310)*(NHL!G$3:G$1656=B1310)*NHL!X$3:X$1656)</f>
        <v>#VALUE!</v>
      </c>
      <c r="G1310" s="21">
        <f>SUMPRODUCT((NHL!C$3:C$1656=A1310)*(NHL!G$3:G$1656=B1310)*NHL!AC$3:AC$1656)</f>
        <v>97</v>
      </c>
      <c r="H1310" s="22" t="e">
        <f t="shared" si="41"/>
        <v>#VALUE!</v>
      </c>
      <c r="K1310" s="8"/>
    </row>
    <row r="1311" spans="1:11" x14ac:dyDescent="0.2">
      <c r="A1311" s="8" t="s">
        <v>540</v>
      </c>
      <c r="B1311" s="10" t="s">
        <v>208</v>
      </c>
      <c r="C1311" s="21">
        <f>SUMPRODUCT((NHL!C$3:C$1656=A1311)*(NHL!G$3:G$1656=B1311)*NHL!I$3:I$1656)</f>
        <v>48</v>
      </c>
      <c r="D1311" s="21">
        <f>SUMPRODUCT((NHL!C$3:C$1656=A1311)*(NHL!G$3:G$1656=B1311)*NHL!N$3:N$1656)</f>
        <v>72</v>
      </c>
      <c r="E1311" s="22">
        <f t="shared" si="40"/>
        <v>0.75</v>
      </c>
      <c r="F1311" s="21" t="e">
        <f>SUMPRODUCT((NHL!C$3:C$1656=A1311)*(NHL!G$3:G$1656=B1311)*NHL!X$3:X$1656)</f>
        <v>#VALUE!</v>
      </c>
      <c r="G1311" s="21">
        <f>SUMPRODUCT((NHL!C$3:C$1656=A1311)*(NHL!G$3:G$1656=B1311)*NHL!AC$3:AC$1656)</f>
        <v>108</v>
      </c>
      <c r="H1311" s="22" t="e">
        <f t="shared" si="41"/>
        <v>#VALUE!</v>
      </c>
      <c r="K1311" s="8"/>
    </row>
    <row r="1312" spans="1:11" x14ac:dyDescent="0.2">
      <c r="A1312" s="8" t="s">
        <v>540</v>
      </c>
      <c r="B1312" s="10" t="s">
        <v>402</v>
      </c>
      <c r="C1312" s="21">
        <f>SUMPRODUCT((NHL!C$3:C$1656=A1312)*(NHL!G$3:G$1656=B1312)*NHL!I$3:I$1656)</f>
        <v>48</v>
      </c>
      <c r="D1312" s="21">
        <f>SUMPRODUCT((NHL!C$3:C$1656=A1312)*(NHL!G$3:G$1656=B1312)*NHL!N$3:N$1656)</f>
        <v>57</v>
      </c>
      <c r="E1312" s="22">
        <f t="shared" si="40"/>
        <v>0.59375</v>
      </c>
      <c r="F1312" s="21" t="e">
        <f>SUMPRODUCT((NHL!C$3:C$1656=A1312)*(NHL!G$3:G$1656=B1312)*NHL!X$3:X$1656)</f>
        <v>#VALUE!</v>
      </c>
      <c r="G1312" s="21">
        <f>SUMPRODUCT((NHL!C$3:C$1656=A1312)*(NHL!G$3:G$1656=B1312)*NHL!AC$3:AC$1656)</f>
        <v>96</v>
      </c>
      <c r="H1312" s="22" t="e">
        <f t="shared" si="41"/>
        <v>#VALUE!</v>
      </c>
      <c r="K1312" s="8"/>
    </row>
    <row r="1313" spans="1:11" x14ac:dyDescent="0.2">
      <c r="A1313" s="8" t="s">
        <v>540</v>
      </c>
      <c r="B1313" s="10" t="s">
        <v>209</v>
      </c>
      <c r="C1313" s="21">
        <f>SUMPRODUCT((NHL!C$3:C$1656=A1313)*(NHL!G$3:G$1656=B1313)*NHL!I$3:I$1656)</f>
        <v>48</v>
      </c>
      <c r="D1313" s="21">
        <f>SUMPRODUCT((NHL!C$3:C$1656=A1313)*(NHL!G$3:G$1656=B1313)*NHL!N$3:N$1656)</f>
        <v>60</v>
      </c>
      <c r="E1313" s="22">
        <f t="shared" si="40"/>
        <v>0.625</v>
      </c>
      <c r="F1313" s="21" t="e">
        <f>SUMPRODUCT((NHL!C$3:C$1656=A1313)*(NHL!G$3:G$1656=B1313)*NHL!X$3:X$1656)</f>
        <v>#VALUE!</v>
      </c>
      <c r="G1313" s="21">
        <f>SUMPRODUCT((NHL!C$3:C$1656=A1313)*(NHL!G$3:G$1656=B1313)*NHL!AC$3:AC$1656)</f>
        <v>109</v>
      </c>
      <c r="H1313" s="22" t="e">
        <f t="shared" si="41"/>
        <v>#VALUE!</v>
      </c>
      <c r="K1313" s="8"/>
    </row>
    <row r="1314" spans="1:11" x14ac:dyDescent="0.2">
      <c r="A1314" s="8" t="s">
        <v>540</v>
      </c>
      <c r="B1314" s="10" t="s">
        <v>411</v>
      </c>
      <c r="C1314" s="21">
        <f>SUMPRODUCT((NHL!C$3:C$1656=A1314)*(NHL!G$3:G$1656=B1314)*NHL!I$3:I$1656)</f>
        <v>48</v>
      </c>
      <c r="D1314" s="21">
        <f>SUMPRODUCT((NHL!C$3:C$1656=A1314)*(NHL!G$3:G$1656=B1314)*NHL!N$3:N$1656)</f>
        <v>40</v>
      </c>
      <c r="E1314" s="22">
        <f t="shared" si="40"/>
        <v>0.41666666666666669</v>
      </c>
      <c r="F1314" s="21" t="e">
        <f>SUMPRODUCT((NHL!C$3:C$1656=A1314)*(NHL!G$3:G$1656=B1314)*NHL!X$3:X$1656)</f>
        <v>#VALUE!</v>
      </c>
      <c r="G1314" s="21">
        <f>SUMPRODUCT((NHL!C$3:C$1656=A1314)*(NHL!G$3:G$1656=B1314)*NHL!AC$3:AC$1656)</f>
        <v>168</v>
      </c>
      <c r="H1314" s="22" t="e">
        <f t="shared" si="41"/>
        <v>#VALUE!</v>
      </c>
      <c r="K1314" s="8"/>
    </row>
    <row r="1315" spans="1:11" x14ac:dyDescent="0.2">
      <c r="A1315" s="8" t="s">
        <v>540</v>
      </c>
      <c r="B1315" s="10" t="s">
        <v>41</v>
      </c>
      <c r="C1315" s="21">
        <f>SUMPRODUCT((NHL!C$3:C$1656=A1315)*(NHL!G$3:G$1656=B1315)*NHL!I$3:I$1656)</f>
        <v>48</v>
      </c>
      <c r="D1315" s="21">
        <f>SUMPRODUCT((NHL!C$3:C$1656=A1315)*(NHL!G$3:G$1656=B1315)*NHL!N$3:N$1656)</f>
        <v>57</v>
      </c>
      <c r="E1315" s="22">
        <f t="shared" si="40"/>
        <v>0.59375</v>
      </c>
      <c r="F1315" s="21" t="e">
        <f>SUMPRODUCT((NHL!C$3:C$1656=A1315)*(NHL!G$3:G$1656=B1315)*NHL!X$3:X$1656)</f>
        <v>#VALUE!</v>
      </c>
      <c r="G1315" s="21">
        <f>SUMPRODUCT((NHL!C$3:C$1656=A1315)*(NHL!G$3:G$1656=B1315)*NHL!AC$3:AC$1656)</f>
        <v>80</v>
      </c>
      <c r="H1315" s="22" t="e">
        <f t="shared" si="41"/>
        <v>#VALUE!</v>
      </c>
      <c r="K1315" s="8"/>
    </row>
    <row r="1316" spans="1:11" x14ac:dyDescent="0.2">
      <c r="A1316" s="8" t="s">
        <v>540</v>
      </c>
      <c r="B1316" s="10" t="s">
        <v>233</v>
      </c>
      <c r="C1316" s="21">
        <f>SUMPRODUCT((NHL!C$3:C$1656=A1316)*(NHL!G$3:G$1656=B1316)*NHL!I$3:I$1656)</f>
        <v>48</v>
      </c>
      <c r="D1316" s="21">
        <f>SUMPRODUCT((NHL!C$3:C$1656=A1316)*(NHL!G$3:G$1656=B1316)*NHL!N$3:N$1656)</f>
        <v>59</v>
      </c>
      <c r="E1316" s="22">
        <f t="shared" si="40"/>
        <v>0.61458333333333337</v>
      </c>
      <c r="F1316" s="21" t="e">
        <f>SUMPRODUCT((NHL!C$3:C$1656=A1316)*(NHL!G$3:G$1656=B1316)*NHL!X$3:X$1656)</f>
        <v>#VALUE!</v>
      </c>
      <c r="G1316" s="21">
        <f>SUMPRODUCT((NHL!C$3:C$1656=A1316)*(NHL!G$3:G$1656=B1316)*NHL!AC$3:AC$1656)</f>
        <v>111</v>
      </c>
      <c r="H1316" s="22" t="e">
        <f t="shared" si="41"/>
        <v>#VALUE!</v>
      </c>
      <c r="K1316" s="8"/>
    </row>
    <row r="1317" spans="1:11" x14ac:dyDescent="0.2">
      <c r="A1317" s="8" t="s">
        <v>540</v>
      </c>
      <c r="B1317" s="10" t="s">
        <v>460</v>
      </c>
      <c r="C1317" s="21">
        <f>SUMPRODUCT((NHL!C$3:C$1656=A1317)*(NHL!G$3:G$1656=B1317)*NHL!I$3:I$1656)</f>
        <v>48</v>
      </c>
      <c r="D1317" s="21">
        <f>SUMPRODUCT((NHL!C$3:C$1656=A1317)*(NHL!G$3:G$1656=B1317)*NHL!N$3:N$1656)</f>
        <v>51</v>
      </c>
      <c r="E1317" s="22">
        <f t="shared" si="40"/>
        <v>0.53125</v>
      </c>
      <c r="F1317" s="21" t="e">
        <f>SUMPRODUCT((NHL!C$3:C$1656=A1317)*(NHL!G$3:G$1656=B1317)*NHL!X$3:X$1656)</f>
        <v>#VALUE!</v>
      </c>
      <c r="G1317" s="21">
        <f>SUMPRODUCT((NHL!C$3:C$1656=A1317)*(NHL!G$3:G$1656=B1317)*NHL!AC$3:AC$1656)</f>
        <v>84</v>
      </c>
      <c r="H1317" s="22" t="e">
        <f t="shared" si="41"/>
        <v>#VALUE!</v>
      </c>
      <c r="K1317" s="8"/>
    </row>
    <row r="1318" spans="1:11" x14ac:dyDescent="0.2">
      <c r="A1318" s="8" t="s">
        <v>540</v>
      </c>
      <c r="B1318" s="10" t="s">
        <v>267</v>
      </c>
      <c r="C1318" s="21">
        <f>SUMPRODUCT((NHL!C$3:C$1656=A1318)*(NHL!G$3:G$1656=B1318)*NHL!I$3:I$1656)</f>
        <v>48</v>
      </c>
      <c r="D1318" s="21">
        <f>SUMPRODUCT((NHL!C$3:C$1656=A1318)*(NHL!G$3:G$1656=B1318)*NHL!N$3:N$1656)</f>
        <v>57</v>
      </c>
      <c r="E1318" s="22">
        <f t="shared" si="40"/>
        <v>0.59375</v>
      </c>
      <c r="F1318" s="21" t="e">
        <f>SUMPRODUCT((NHL!C$3:C$1656=A1318)*(NHL!G$3:G$1656=B1318)*NHL!X$3:X$1656)</f>
        <v>#VALUE!</v>
      </c>
      <c r="G1318" s="21">
        <f>SUMPRODUCT((NHL!C$3:C$1656=A1318)*(NHL!G$3:G$1656=B1318)*NHL!AC$3:AC$1656)</f>
        <v>92</v>
      </c>
      <c r="H1318" s="22" t="e">
        <f t="shared" si="41"/>
        <v>#VALUE!</v>
      </c>
      <c r="K1318" s="8"/>
    </row>
    <row r="1319" spans="1:11" x14ac:dyDescent="0.2">
      <c r="A1319" s="8" t="s">
        <v>545</v>
      </c>
      <c r="B1319" s="10" t="s">
        <v>416</v>
      </c>
      <c r="C1319" s="21">
        <f>SUMPRODUCT((NHL!C$3:C$1656=A1319)*(NHL!G$3:G$1656=B1319)*NHL!I$3:I$1656)</f>
        <v>82</v>
      </c>
      <c r="D1319" s="21">
        <f>SUMPRODUCT((NHL!C$3:C$1656=A1319)*(NHL!G$3:G$1656=B1319)*NHL!N$3:N$1656)</f>
        <v>116</v>
      </c>
      <c r="E1319" s="22">
        <f t="shared" si="40"/>
        <v>0.70731707317073167</v>
      </c>
      <c r="F1319" s="21" t="e">
        <f>SUMPRODUCT((NHL!C$3:C$1656=A1319)*(NHL!G$3:G$1656=B1319)*NHL!X$3:X$1656)</f>
        <v>#VALUE!</v>
      </c>
      <c r="G1319" s="21">
        <f>SUMPRODUCT((NHL!C$3:C$1656=A1319)*(NHL!G$3:G$1656=B1319)*NHL!AC$3:AC$1656)</f>
        <v>66</v>
      </c>
      <c r="H1319" s="22" t="e">
        <f t="shared" si="41"/>
        <v>#VALUE!</v>
      </c>
      <c r="K1319" s="8"/>
    </row>
    <row r="1320" spans="1:11" x14ac:dyDescent="0.2">
      <c r="A1320" s="8" t="s">
        <v>545</v>
      </c>
      <c r="B1320" s="10" t="s">
        <v>68</v>
      </c>
      <c r="C1320" s="21">
        <f>SUMPRODUCT((NHL!C$3:C$1656=A1320)*(NHL!G$3:G$1656=B1320)*NHL!I$3:I$1656)</f>
        <v>82</v>
      </c>
      <c r="D1320" s="21">
        <f>SUMPRODUCT((NHL!C$3:C$1656=A1320)*(NHL!G$3:G$1656=B1320)*NHL!N$3:N$1656)</f>
        <v>117</v>
      </c>
      <c r="E1320" s="22">
        <f t="shared" si="40"/>
        <v>0.71341463414634143</v>
      </c>
      <c r="F1320" s="21" t="e">
        <f>SUMPRODUCT((NHL!C$3:C$1656=A1320)*(NHL!G$3:G$1656=B1320)*NHL!X$3:X$1656)</f>
        <v>#VALUE!</v>
      </c>
      <c r="G1320" s="21">
        <f>SUMPRODUCT((NHL!C$3:C$1656=A1320)*(NHL!G$3:G$1656=B1320)*NHL!AC$3:AC$1656)</f>
        <v>62</v>
      </c>
      <c r="H1320" s="22" t="e">
        <f t="shared" si="41"/>
        <v>#VALUE!</v>
      </c>
      <c r="K1320" s="8"/>
    </row>
    <row r="1321" spans="1:11" x14ac:dyDescent="0.2">
      <c r="A1321" s="8" t="s">
        <v>545</v>
      </c>
      <c r="B1321" s="8" t="s">
        <v>225</v>
      </c>
      <c r="C1321" s="21">
        <f>SUMPRODUCT((NHL!C$3:C$1656=A1321)*(NHL!G$3:G$1656=B1321)*NHL!I$3:I$1656)</f>
        <v>82</v>
      </c>
      <c r="D1321" s="21">
        <f>SUMPRODUCT((NHL!C$3:C$1656=A1321)*(NHL!G$3:G$1656=B1321)*NHL!N$3:N$1656)</f>
        <v>52</v>
      </c>
      <c r="E1321" s="22">
        <f t="shared" si="40"/>
        <v>0.31707317073170732</v>
      </c>
      <c r="F1321" s="21" t="e">
        <f>SUMPRODUCT((NHL!C$3:C$1656=A1321)*(NHL!G$3:G$1656=B1321)*NHL!X$3:X$1656)</f>
        <v>#VALUE!</v>
      </c>
      <c r="G1321" s="21">
        <f>SUMPRODUCT((NHL!C$3:C$1656=A1321)*(NHL!G$3:G$1656=B1321)*NHL!AC$3:AC$1656)</f>
        <v>96</v>
      </c>
      <c r="H1321" s="22" t="e">
        <f t="shared" si="41"/>
        <v>#VALUE!</v>
      </c>
      <c r="K1321" s="8"/>
    </row>
    <row r="1322" spans="1:11" x14ac:dyDescent="0.2">
      <c r="A1322" s="8" t="s">
        <v>545</v>
      </c>
      <c r="B1322" s="10" t="s">
        <v>305</v>
      </c>
      <c r="C1322" s="21">
        <f>SUMPRODUCT((NHL!C$3:C$1656=A1322)*(NHL!G$3:G$1656=B1322)*NHL!I$3:I$1656)</f>
        <v>82</v>
      </c>
      <c r="D1322" s="21">
        <f>SUMPRODUCT((NHL!C$3:C$1656=A1322)*(NHL!G$3:G$1656=B1322)*NHL!N$3:N$1656)</f>
        <v>83</v>
      </c>
      <c r="E1322" s="22">
        <f t="shared" si="40"/>
        <v>0.50609756097560976</v>
      </c>
      <c r="F1322" s="21" t="e">
        <f>SUMPRODUCT((NHL!C$3:C$1656=A1322)*(NHL!G$3:G$1656=B1322)*NHL!X$3:X$1656)</f>
        <v>#VALUE!</v>
      </c>
      <c r="G1322" s="21">
        <f>SUMPRODUCT((NHL!C$3:C$1656=A1322)*(NHL!G$3:G$1656=B1322)*NHL!AC$3:AC$1656)</f>
        <v>42</v>
      </c>
      <c r="H1322" s="22" t="e">
        <f t="shared" si="41"/>
        <v>#VALUE!</v>
      </c>
      <c r="K1322" s="8"/>
    </row>
    <row r="1323" spans="1:11" x14ac:dyDescent="0.2">
      <c r="A1323" s="8" t="s">
        <v>545</v>
      </c>
      <c r="B1323" s="10" t="s">
        <v>468</v>
      </c>
      <c r="C1323" s="21">
        <f>SUMPRODUCT((NHL!C$3:C$1656=A1323)*(NHL!G$3:G$1656=B1323)*NHL!I$3:I$1656)</f>
        <v>82</v>
      </c>
      <c r="D1323" s="21">
        <f>SUMPRODUCT((NHL!C$3:C$1656=A1323)*(NHL!G$3:G$1656=B1323)*NHL!N$3:N$1656)</f>
        <v>93</v>
      </c>
      <c r="E1323" s="22">
        <f t="shared" si="40"/>
        <v>0.56707317073170727</v>
      </c>
      <c r="F1323" s="21" t="e">
        <f>SUMPRODUCT((NHL!C$3:C$1656=A1323)*(NHL!G$3:G$1656=B1323)*NHL!X$3:X$1656)</f>
        <v>#VALUE!</v>
      </c>
      <c r="G1323" s="21">
        <f>SUMPRODUCT((NHL!C$3:C$1656=A1323)*(NHL!G$3:G$1656=B1323)*NHL!AC$3:AC$1656)</f>
        <v>55</v>
      </c>
      <c r="H1323" s="22" t="e">
        <f t="shared" si="41"/>
        <v>#VALUE!</v>
      </c>
      <c r="K1323" s="8"/>
    </row>
    <row r="1324" spans="1:11" x14ac:dyDescent="0.2">
      <c r="A1324" s="8" t="s">
        <v>545</v>
      </c>
      <c r="B1324" s="10" t="s">
        <v>240</v>
      </c>
      <c r="C1324" s="21">
        <f>SUMPRODUCT((NHL!C$3:C$1656=A1324)*(NHL!G$3:G$1656=B1324)*NHL!I$3:I$1656)</f>
        <v>82</v>
      </c>
      <c r="D1324" s="21">
        <f>SUMPRODUCT((NHL!C$3:C$1656=A1324)*(NHL!G$3:G$1656=B1324)*NHL!N$3:N$1656)</f>
        <v>77</v>
      </c>
      <c r="E1324" s="22">
        <f t="shared" si="40"/>
        <v>0.46951219512195119</v>
      </c>
      <c r="F1324" s="21" t="e">
        <f>SUMPRODUCT((NHL!C$3:C$1656=A1324)*(NHL!G$3:G$1656=B1324)*NHL!X$3:X$1656)</f>
        <v>#VALUE!</v>
      </c>
      <c r="G1324" s="21">
        <f>SUMPRODUCT((NHL!C$3:C$1656=A1324)*(NHL!G$3:G$1656=B1324)*NHL!AC$3:AC$1656)</f>
        <v>42</v>
      </c>
      <c r="H1324" s="22" t="e">
        <f t="shared" si="41"/>
        <v>#VALUE!</v>
      </c>
      <c r="K1324" s="8"/>
    </row>
    <row r="1325" spans="1:11" x14ac:dyDescent="0.2">
      <c r="A1325" s="8" t="s">
        <v>545</v>
      </c>
      <c r="B1325" s="10" t="s">
        <v>84</v>
      </c>
      <c r="C1325" s="21">
        <f>SUMPRODUCT((NHL!C$3:C$1656=A1325)*(NHL!G$3:G$1656=B1325)*NHL!I$3:I$1656)</f>
        <v>82</v>
      </c>
      <c r="D1325" s="21">
        <f>SUMPRODUCT((NHL!C$3:C$1656=A1325)*(NHL!G$3:G$1656=B1325)*NHL!N$3:N$1656)</f>
        <v>107</v>
      </c>
      <c r="E1325" s="22">
        <f t="shared" si="40"/>
        <v>0.65243902439024393</v>
      </c>
      <c r="F1325" s="21" t="e">
        <f>SUMPRODUCT((NHL!C$3:C$1656=A1325)*(NHL!G$3:G$1656=B1325)*NHL!X$3:X$1656)</f>
        <v>#VALUE!</v>
      </c>
      <c r="G1325" s="21">
        <f>SUMPRODUCT((NHL!C$3:C$1656=A1325)*(NHL!G$3:G$1656=B1325)*NHL!AC$3:AC$1656)</f>
        <v>77</v>
      </c>
      <c r="H1325" s="22" t="e">
        <f t="shared" si="41"/>
        <v>#VALUE!</v>
      </c>
      <c r="K1325" s="8"/>
    </row>
    <row r="1326" spans="1:11" x14ac:dyDescent="0.2">
      <c r="A1326" s="8" t="s">
        <v>545</v>
      </c>
      <c r="B1326" s="10" t="s">
        <v>308</v>
      </c>
      <c r="C1326" s="21">
        <f>SUMPRODUCT((NHL!C$3:C$1656=A1326)*(NHL!G$3:G$1656=B1326)*NHL!I$3:I$1656)</f>
        <v>82</v>
      </c>
      <c r="D1326" s="21">
        <f>SUMPRODUCT((NHL!C$3:C$1656=A1326)*(NHL!G$3:G$1656=B1326)*NHL!N$3:N$1656)</f>
        <v>112</v>
      </c>
      <c r="E1326" s="22">
        <f t="shared" si="40"/>
        <v>0.68292682926829273</v>
      </c>
      <c r="F1326" s="21" t="e">
        <f>SUMPRODUCT((NHL!C$3:C$1656=A1326)*(NHL!G$3:G$1656=B1326)*NHL!X$3:X$1656)</f>
        <v>#VALUE!</v>
      </c>
      <c r="G1326" s="21">
        <f>SUMPRODUCT((NHL!C$3:C$1656=A1326)*(NHL!G$3:G$1656=B1326)*NHL!AC$3:AC$1656)</f>
        <v>39</v>
      </c>
      <c r="H1326" s="22" t="e">
        <f t="shared" si="41"/>
        <v>#VALUE!</v>
      </c>
      <c r="K1326" s="8"/>
    </row>
    <row r="1327" spans="1:11" x14ac:dyDescent="0.2">
      <c r="A1327" s="8" t="s">
        <v>545</v>
      </c>
      <c r="B1327" s="10" t="s">
        <v>201</v>
      </c>
      <c r="C1327" s="21">
        <f>SUMPRODUCT((NHL!C$3:C$1656=A1327)*(NHL!G$3:G$1656=B1327)*NHL!I$3:I$1656)</f>
        <v>82</v>
      </c>
      <c r="D1327" s="21">
        <f>SUMPRODUCT((NHL!C$3:C$1656=A1327)*(NHL!G$3:G$1656=B1327)*NHL!N$3:N$1656)</f>
        <v>91</v>
      </c>
      <c r="E1327" s="22">
        <f t="shared" si="40"/>
        <v>0.55487804878048785</v>
      </c>
      <c r="F1327" s="21" t="e">
        <f>SUMPRODUCT((NHL!C$3:C$1656=A1327)*(NHL!G$3:G$1656=B1327)*NHL!X$3:X$1656)</f>
        <v>#VALUE!</v>
      </c>
      <c r="G1327" s="21">
        <f>SUMPRODUCT((NHL!C$3:C$1656=A1327)*(NHL!G$3:G$1656=B1327)*NHL!AC$3:AC$1656)</f>
        <v>48</v>
      </c>
      <c r="H1327" s="22" t="e">
        <f t="shared" si="41"/>
        <v>#VALUE!</v>
      </c>
      <c r="K1327" s="8"/>
    </row>
    <row r="1328" spans="1:11" x14ac:dyDescent="0.2">
      <c r="A1328" s="8" t="s">
        <v>545</v>
      </c>
      <c r="B1328" s="10" t="s">
        <v>87</v>
      </c>
      <c r="C1328" s="21">
        <f>SUMPRODUCT((NHL!C$3:C$1656=A1328)*(NHL!G$3:G$1656=B1328)*NHL!I$3:I$1656)</f>
        <v>82</v>
      </c>
      <c r="D1328" s="21">
        <f>SUMPRODUCT((NHL!C$3:C$1656=A1328)*(NHL!G$3:G$1656=B1328)*NHL!N$3:N$1656)</f>
        <v>93</v>
      </c>
      <c r="E1328" s="22">
        <f t="shared" si="40"/>
        <v>0.56707317073170727</v>
      </c>
      <c r="F1328" s="21" t="e">
        <f>SUMPRODUCT((NHL!C$3:C$1656=A1328)*(NHL!G$3:G$1656=B1328)*NHL!X$3:X$1656)</f>
        <v>#VALUE!</v>
      </c>
      <c r="G1328" s="21">
        <f>SUMPRODUCT((NHL!C$3:C$1656=A1328)*(NHL!G$3:G$1656=B1328)*NHL!AC$3:AC$1656)</f>
        <v>56</v>
      </c>
      <c r="H1328" s="22" t="e">
        <f t="shared" si="41"/>
        <v>#VALUE!</v>
      </c>
      <c r="K1328" s="8"/>
    </row>
    <row r="1329" spans="1:11" x14ac:dyDescent="0.2">
      <c r="A1329" s="8" t="s">
        <v>545</v>
      </c>
      <c r="B1329" s="10" t="s">
        <v>303</v>
      </c>
      <c r="C1329" s="21">
        <f>SUMPRODUCT((NHL!C$3:C$1656=A1329)*(NHL!G$3:G$1656=B1329)*NHL!I$3:I$1656)</f>
        <v>82</v>
      </c>
      <c r="D1329" s="21">
        <f>SUMPRODUCT((NHL!C$3:C$1656=A1329)*(NHL!G$3:G$1656=B1329)*NHL!N$3:N$1656)</f>
        <v>67</v>
      </c>
      <c r="E1329" s="22">
        <f t="shared" si="40"/>
        <v>0.40853658536585363</v>
      </c>
      <c r="F1329" s="21" t="e">
        <f>SUMPRODUCT((NHL!C$3:C$1656=A1329)*(NHL!G$3:G$1656=B1329)*NHL!X$3:X$1656)</f>
        <v>#VALUE!</v>
      </c>
      <c r="G1329" s="21">
        <f>SUMPRODUCT((NHL!C$3:C$1656=A1329)*(NHL!G$3:G$1656=B1329)*NHL!AC$3:AC$1656)</f>
        <v>45</v>
      </c>
      <c r="H1329" s="22" t="e">
        <f t="shared" si="41"/>
        <v>#VALUE!</v>
      </c>
      <c r="K1329" s="8"/>
    </row>
    <row r="1330" spans="1:11" x14ac:dyDescent="0.2">
      <c r="A1330" s="8" t="s">
        <v>545</v>
      </c>
      <c r="B1330" s="10" t="s">
        <v>413</v>
      </c>
      <c r="C1330" s="21">
        <f>SUMPRODUCT((NHL!C$3:C$1656=A1330)*(NHL!G$3:G$1656=B1330)*NHL!I$3:I$1656)</f>
        <v>82</v>
      </c>
      <c r="D1330" s="21">
        <f>SUMPRODUCT((NHL!C$3:C$1656=A1330)*(NHL!G$3:G$1656=B1330)*NHL!N$3:N$1656)</f>
        <v>66</v>
      </c>
      <c r="E1330" s="22">
        <f t="shared" si="40"/>
        <v>0.40243902439024393</v>
      </c>
      <c r="F1330" s="21" t="e">
        <f>SUMPRODUCT((NHL!C$3:C$1656=A1330)*(NHL!G$3:G$1656=B1330)*NHL!X$3:X$1656)</f>
        <v>#VALUE!</v>
      </c>
      <c r="G1330" s="21">
        <f>SUMPRODUCT((NHL!C$3:C$1656=A1330)*(NHL!G$3:G$1656=B1330)*NHL!AC$3:AC$1656)</f>
        <v>72</v>
      </c>
      <c r="H1330" s="22" t="e">
        <f t="shared" si="41"/>
        <v>#VALUE!</v>
      </c>
      <c r="K1330" s="8"/>
    </row>
    <row r="1331" spans="1:11" x14ac:dyDescent="0.2">
      <c r="A1331" s="8" t="s">
        <v>545</v>
      </c>
      <c r="B1331" s="10" t="s">
        <v>199</v>
      </c>
      <c r="C1331" s="21">
        <f>SUMPRODUCT((NHL!C$3:C$1656=A1331)*(NHL!G$3:G$1656=B1331)*NHL!I$3:I$1656)</f>
        <v>82</v>
      </c>
      <c r="D1331" s="21">
        <f>SUMPRODUCT((NHL!C$3:C$1656=A1331)*(NHL!G$3:G$1656=B1331)*NHL!N$3:N$1656)</f>
        <v>83</v>
      </c>
      <c r="E1331" s="22">
        <f t="shared" si="40"/>
        <v>0.50609756097560976</v>
      </c>
      <c r="F1331" s="21" t="e">
        <f>SUMPRODUCT((NHL!C$3:C$1656=A1331)*(NHL!G$3:G$1656=B1331)*NHL!X$3:X$1656)</f>
        <v>#VALUE!</v>
      </c>
      <c r="G1331" s="21">
        <f>SUMPRODUCT((NHL!C$3:C$1656=A1331)*(NHL!G$3:G$1656=B1331)*NHL!AC$3:AC$1656)</f>
        <v>59</v>
      </c>
      <c r="H1331" s="22" t="e">
        <f t="shared" si="41"/>
        <v>#VALUE!</v>
      </c>
      <c r="K1331" s="8"/>
    </row>
    <row r="1332" spans="1:11" x14ac:dyDescent="0.2">
      <c r="A1332" s="8" t="s">
        <v>545</v>
      </c>
      <c r="B1332" s="10" t="s">
        <v>473</v>
      </c>
      <c r="C1332" s="21">
        <f>SUMPRODUCT((NHL!C$3:C$1656=A1332)*(NHL!G$3:G$1656=B1332)*NHL!I$3:I$1656)</f>
        <v>82</v>
      </c>
      <c r="D1332" s="21">
        <f>SUMPRODUCT((NHL!C$3:C$1656=A1332)*(NHL!G$3:G$1656=B1332)*NHL!N$3:N$1656)</f>
        <v>98</v>
      </c>
      <c r="E1332" s="22">
        <f t="shared" si="40"/>
        <v>0.59756097560975607</v>
      </c>
      <c r="F1332" s="21" t="e">
        <f>SUMPRODUCT((NHL!C$3:C$1656=A1332)*(NHL!G$3:G$1656=B1332)*NHL!X$3:X$1656)</f>
        <v>#VALUE!</v>
      </c>
      <c r="G1332" s="21">
        <f>SUMPRODUCT((NHL!C$3:C$1656=A1332)*(NHL!G$3:G$1656=B1332)*NHL!AC$3:AC$1656)</f>
        <v>55</v>
      </c>
      <c r="H1332" s="22" t="e">
        <f t="shared" si="41"/>
        <v>#VALUE!</v>
      </c>
      <c r="K1332" s="8"/>
    </row>
    <row r="1333" spans="1:11" x14ac:dyDescent="0.2">
      <c r="A1333" s="8" t="s">
        <v>545</v>
      </c>
      <c r="B1333" s="10" t="s">
        <v>29</v>
      </c>
      <c r="C1333" s="21">
        <f>SUMPRODUCT((NHL!C$3:C$1656=A1333)*(NHL!G$3:G$1656=B1333)*NHL!I$3:I$1656)</f>
        <v>82</v>
      </c>
      <c r="D1333" s="21">
        <f>SUMPRODUCT((NHL!C$3:C$1656=A1333)*(NHL!G$3:G$1656=B1333)*NHL!N$3:N$1656)</f>
        <v>109</v>
      </c>
      <c r="E1333" s="22">
        <f t="shared" si="40"/>
        <v>0.66463414634146345</v>
      </c>
      <c r="F1333" s="21" t="e">
        <f>SUMPRODUCT((NHL!C$3:C$1656=A1333)*(NHL!G$3:G$1656=B1333)*NHL!X$3:X$1656)</f>
        <v>#VALUE!</v>
      </c>
      <c r="G1333" s="21">
        <f>SUMPRODUCT((NHL!C$3:C$1656=A1333)*(NHL!G$3:G$1656=B1333)*NHL!AC$3:AC$1656)</f>
        <v>63</v>
      </c>
      <c r="H1333" s="22" t="e">
        <f t="shared" si="41"/>
        <v>#VALUE!</v>
      </c>
      <c r="K1333" s="8"/>
    </row>
    <row r="1334" spans="1:11" x14ac:dyDescent="0.2">
      <c r="A1334" s="8" t="s">
        <v>545</v>
      </c>
      <c r="B1334" s="10" t="s">
        <v>264</v>
      </c>
      <c r="C1334" s="21">
        <f>SUMPRODUCT((NHL!C$3:C$1656=A1334)*(NHL!G$3:G$1656=B1334)*NHL!I$3:I$1656)</f>
        <v>82</v>
      </c>
      <c r="D1334" s="21">
        <f>SUMPRODUCT((NHL!C$3:C$1656=A1334)*(NHL!G$3:G$1656=B1334)*NHL!N$3:N$1656)</f>
        <v>88</v>
      </c>
      <c r="E1334" s="22">
        <f t="shared" si="40"/>
        <v>0.53658536585365857</v>
      </c>
      <c r="F1334" s="21" t="e">
        <f>SUMPRODUCT((NHL!C$3:C$1656=A1334)*(NHL!G$3:G$1656=B1334)*NHL!X$3:X$1656)</f>
        <v>#VALUE!</v>
      </c>
      <c r="G1334" s="21">
        <f>SUMPRODUCT((NHL!C$3:C$1656=A1334)*(NHL!G$3:G$1656=B1334)*NHL!AC$3:AC$1656)</f>
        <v>48</v>
      </c>
      <c r="H1334" s="22" t="e">
        <f t="shared" si="41"/>
        <v>#VALUE!</v>
      </c>
      <c r="K1334" s="8"/>
    </row>
    <row r="1335" spans="1:11" x14ac:dyDescent="0.2">
      <c r="A1335" s="8" t="s">
        <v>545</v>
      </c>
      <c r="B1335" s="10" t="s">
        <v>456</v>
      </c>
      <c r="C1335" s="21">
        <f>SUMPRODUCT((NHL!C$3:C$1656=A1335)*(NHL!G$3:G$1656=B1335)*NHL!I$3:I$1656)</f>
        <v>82</v>
      </c>
      <c r="D1335" s="21">
        <f>SUMPRODUCT((NHL!C$3:C$1656=A1335)*(NHL!G$3:G$1656=B1335)*NHL!N$3:N$1656)</f>
        <v>88</v>
      </c>
      <c r="E1335" s="22">
        <f t="shared" si="40"/>
        <v>0.53658536585365857</v>
      </c>
      <c r="F1335" s="21" t="e">
        <f>SUMPRODUCT((NHL!C$3:C$1656=A1335)*(NHL!G$3:G$1656=B1335)*NHL!X$3:X$1656)</f>
        <v>#VALUE!</v>
      </c>
      <c r="G1335" s="21">
        <f>SUMPRODUCT((NHL!C$3:C$1656=A1335)*(NHL!G$3:G$1656=B1335)*NHL!AC$3:AC$1656)</f>
        <v>41</v>
      </c>
      <c r="H1335" s="22" t="e">
        <f t="shared" si="41"/>
        <v>#VALUE!</v>
      </c>
      <c r="K1335" s="8"/>
    </row>
    <row r="1336" spans="1:11" x14ac:dyDescent="0.2">
      <c r="A1336" s="8" t="s">
        <v>545</v>
      </c>
      <c r="B1336" s="10" t="s">
        <v>247</v>
      </c>
      <c r="C1336" s="21">
        <f>SUMPRODUCT((NHL!C$3:C$1656=A1336)*(NHL!G$3:G$1656=B1336)*NHL!I$3:I$1656)</f>
        <v>82</v>
      </c>
      <c r="D1336" s="21">
        <f>SUMPRODUCT((NHL!C$3:C$1656=A1336)*(NHL!G$3:G$1656=B1336)*NHL!N$3:N$1656)</f>
        <v>79</v>
      </c>
      <c r="E1336" s="22">
        <f t="shared" si="40"/>
        <v>0.48170731707317072</v>
      </c>
      <c r="F1336" s="21" t="e">
        <f>SUMPRODUCT((NHL!C$3:C$1656=A1336)*(NHL!G$3:G$1656=B1336)*NHL!X$3:X$1656)</f>
        <v>#VALUE!</v>
      </c>
      <c r="G1336" s="21">
        <f>SUMPRODUCT((NHL!C$3:C$1656=A1336)*(NHL!G$3:G$1656=B1336)*NHL!AC$3:AC$1656)</f>
        <v>55</v>
      </c>
      <c r="H1336" s="22" t="e">
        <f t="shared" si="41"/>
        <v>#VALUE!</v>
      </c>
      <c r="K1336" s="8"/>
    </row>
    <row r="1337" spans="1:11" x14ac:dyDescent="0.2">
      <c r="A1337" s="8" t="s">
        <v>545</v>
      </c>
      <c r="B1337" s="10" t="s">
        <v>92</v>
      </c>
      <c r="C1337" s="21">
        <f>SUMPRODUCT((NHL!C$3:C$1656=A1337)*(NHL!G$3:G$1656=B1337)*NHL!I$3:I$1656)</f>
        <v>82</v>
      </c>
      <c r="D1337" s="21">
        <f>SUMPRODUCT((NHL!C$3:C$1656=A1337)*(NHL!G$3:G$1656=B1337)*NHL!N$3:N$1656)</f>
        <v>96</v>
      </c>
      <c r="E1337" s="22">
        <f t="shared" si="40"/>
        <v>0.58536585365853655</v>
      </c>
      <c r="F1337" s="21" t="e">
        <f>SUMPRODUCT((NHL!C$3:C$1656=A1337)*(NHL!G$3:G$1656=B1337)*NHL!X$3:X$1656)</f>
        <v>#VALUE!</v>
      </c>
      <c r="G1337" s="21">
        <f>SUMPRODUCT((NHL!C$3:C$1656=A1337)*(NHL!G$3:G$1656=B1337)*NHL!AC$3:AC$1656)</f>
        <v>56</v>
      </c>
      <c r="H1337" s="22" t="e">
        <f t="shared" si="41"/>
        <v>#VALUE!</v>
      </c>
      <c r="K1337" s="8"/>
    </row>
    <row r="1338" spans="1:11" x14ac:dyDescent="0.2">
      <c r="A1338" s="8" t="s">
        <v>545</v>
      </c>
      <c r="B1338" s="10" t="s">
        <v>409</v>
      </c>
      <c r="C1338" s="21">
        <f>SUMPRODUCT((NHL!C$3:C$1656=A1338)*(NHL!G$3:G$1656=B1338)*NHL!I$3:I$1656)</f>
        <v>82</v>
      </c>
      <c r="D1338" s="21">
        <f>SUMPRODUCT((NHL!C$3:C$1656=A1338)*(NHL!G$3:G$1656=B1338)*NHL!N$3:N$1656)</f>
        <v>88</v>
      </c>
      <c r="E1338" s="22">
        <f t="shared" si="40"/>
        <v>0.53658536585365857</v>
      </c>
      <c r="F1338" s="21" t="e">
        <f>SUMPRODUCT((NHL!C$3:C$1656=A1338)*(NHL!G$3:G$1656=B1338)*NHL!X$3:X$1656)</f>
        <v>#VALUE!</v>
      </c>
      <c r="G1338" s="21">
        <f>SUMPRODUCT((NHL!C$3:C$1656=A1338)*(NHL!G$3:G$1656=B1338)*NHL!AC$3:AC$1656)</f>
        <v>56</v>
      </c>
      <c r="H1338" s="22" t="e">
        <f t="shared" si="41"/>
        <v>#VALUE!</v>
      </c>
      <c r="K1338" s="8"/>
    </row>
    <row r="1339" spans="1:11" x14ac:dyDescent="0.2">
      <c r="A1339" s="8" t="s">
        <v>545</v>
      </c>
      <c r="B1339" s="10" t="s">
        <v>207</v>
      </c>
      <c r="C1339" s="21">
        <f>SUMPRODUCT((NHL!C$3:C$1656=A1339)*(NHL!G$3:G$1656=B1339)*NHL!I$3:I$1656)</f>
        <v>82</v>
      </c>
      <c r="D1339" s="21">
        <f>SUMPRODUCT((NHL!C$3:C$1656=A1339)*(NHL!G$3:G$1656=B1339)*NHL!N$3:N$1656)</f>
        <v>94</v>
      </c>
      <c r="E1339" s="22">
        <f t="shared" si="40"/>
        <v>0.57317073170731703</v>
      </c>
      <c r="F1339" s="21" t="e">
        <f>SUMPRODUCT((NHL!C$3:C$1656=A1339)*(NHL!G$3:G$1656=B1339)*NHL!X$3:X$1656)</f>
        <v>#VALUE!</v>
      </c>
      <c r="G1339" s="21">
        <f>SUMPRODUCT((NHL!C$3:C$1656=A1339)*(NHL!G$3:G$1656=B1339)*NHL!AC$3:AC$1656)</f>
        <v>98</v>
      </c>
      <c r="H1339" s="22" t="e">
        <f t="shared" si="41"/>
        <v>#VALUE!</v>
      </c>
      <c r="K1339" s="8"/>
    </row>
    <row r="1340" spans="1:11" x14ac:dyDescent="0.2">
      <c r="A1340" s="8" t="s">
        <v>545</v>
      </c>
      <c r="B1340" s="10" t="s">
        <v>313</v>
      </c>
      <c r="C1340" s="21">
        <f>SUMPRODUCT((NHL!C$3:C$1656=A1340)*(NHL!G$3:G$1656=B1340)*NHL!I$3:I$1656)</f>
        <v>82</v>
      </c>
      <c r="D1340" s="21">
        <f>SUMPRODUCT((NHL!C$3:C$1656=A1340)*(NHL!G$3:G$1656=B1340)*NHL!N$3:N$1656)</f>
        <v>89</v>
      </c>
      <c r="E1340" s="22">
        <f t="shared" si="40"/>
        <v>0.54268292682926833</v>
      </c>
      <c r="F1340" s="21" t="e">
        <f>SUMPRODUCT((NHL!C$3:C$1656=A1340)*(NHL!G$3:G$1656=B1340)*NHL!X$3:X$1656)</f>
        <v>#VALUE!</v>
      </c>
      <c r="G1340" s="21">
        <f>SUMPRODUCT((NHL!C$3:C$1656=A1340)*(NHL!G$3:G$1656=B1340)*NHL!AC$3:AC$1656)</f>
        <v>51</v>
      </c>
      <c r="H1340" s="22" t="e">
        <f t="shared" si="41"/>
        <v>#VALUE!</v>
      </c>
      <c r="K1340" s="8"/>
    </row>
    <row r="1341" spans="1:11" x14ac:dyDescent="0.2">
      <c r="A1341" s="8" t="s">
        <v>545</v>
      </c>
      <c r="B1341" s="10" t="s">
        <v>208</v>
      </c>
      <c r="C1341" s="21">
        <f>SUMPRODUCT((NHL!C$3:C$1656=A1341)*(NHL!G$3:G$1656=B1341)*NHL!I$3:I$1656)</f>
        <v>82</v>
      </c>
      <c r="D1341" s="21">
        <f>SUMPRODUCT((NHL!C$3:C$1656=A1341)*(NHL!G$3:G$1656=B1341)*NHL!N$3:N$1656)</f>
        <v>109</v>
      </c>
      <c r="E1341" s="22">
        <f t="shared" si="40"/>
        <v>0.66463414634146345</v>
      </c>
      <c r="F1341" s="21" t="e">
        <f>SUMPRODUCT((NHL!C$3:C$1656=A1341)*(NHL!G$3:G$1656=B1341)*NHL!X$3:X$1656)</f>
        <v>#VALUE!</v>
      </c>
      <c r="G1341" s="21">
        <f>SUMPRODUCT((NHL!C$3:C$1656=A1341)*(NHL!G$3:G$1656=B1341)*NHL!AC$3:AC$1656)</f>
        <v>72</v>
      </c>
      <c r="H1341" s="22" t="e">
        <f t="shared" si="41"/>
        <v>#VALUE!</v>
      </c>
      <c r="K1341" s="8"/>
    </row>
    <row r="1342" spans="1:11" x14ac:dyDescent="0.2">
      <c r="A1342" s="8" t="s">
        <v>545</v>
      </c>
      <c r="B1342" s="10" t="s">
        <v>402</v>
      </c>
      <c r="C1342" s="21">
        <f>SUMPRODUCT((NHL!C$3:C$1656=A1342)*(NHL!G$3:G$1656=B1342)*NHL!I$3:I$1656)</f>
        <v>82</v>
      </c>
      <c r="D1342" s="21">
        <f>SUMPRODUCT((NHL!C$3:C$1656=A1342)*(NHL!G$3:G$1656=B1342)*NHL!N$3:N$1656)</f>
        <v>111</v>
      </c>
      <c r="E1342" s="22">
        <f t="shared" si="40"/>
        <v>0.67682926829268297</v>
      </c>
      <c r="F1342" s="21" t="e">
        <f>SUMPRODUCT((NHL!C$3:C$1656=A1342)*(NHL!G$3:G$1656=B1342)*NHL!X$3:X$1656)</f>
        <v>#VALUE!</v>
      </c>
      <c r="G1342" s="21">
        <f>SUMPRODUCT((NHL!C$3:C$1656=A1342)*(NHL!G$3:G$1656=B1342)*NHL!AC$3:AC$1656)</f>
        <v>57</v>
      </c>
      <c r="H1342" s="22" t="e">
        <f t="shared" si="41"/>
        <v>#VALUE!</v>
      </c>
      <c r="K1342" s="8"/>
    </row>
    <row r="1343" spans="1:11" x14ac:dyDescent="0.2">
      <c r="A1343" s="8" t="s">
        <v>545</v>
      </c>
      <c r="B1343" s="10" t="s">
        <v>209</v>
      </c>
      <c r="C1343" s="21">
        <f>SUMPRODUCT((NHL!C$3:C$1656=A1343)*(NHL!G$3:G$1656=B1343)*NHL!I$3:I$1656)</f>
        <v>82</v>
      </c>
      <c r="D1343" s="21">
        <f>SUMPRODUCT((NHL!C$3:C$1656=A1343)*(NHL!G$3:G$1656=B1343)*NHL!N$3:N$1656)</f>
        <v>111</v>
      </c>
      <c r="E1343" s="22">
        <f t="shared" si="40"/>
        <v>0.67682926829268297</v>
      </c>
      <c r="F1343" s="21" t="e">
        <f>SUMPRODUCT((NHL!C$3:C$1656=A1343)*(NHL!G$3:G$1656=B1343)*NHL!X$3:X$1656)</f>
        <v>#VALUE!</v>
      </c>
      <c r="G1343" s="21">
        <f>SUMPRODUCT((NHL!C$3:C$1656=A1343)*(NHL!G$3:G$1656=B1343)*NHL!AC$3:AC$1656)</f>
        <v>60</v>
      </c>
      <c r="H1343" s="22" t="e">
        <f t="shared" si="41"/>
        <v>#VALUE!</v>
      </c>
      <c r="K1343" s="8"/>
    </row>
    <row r="1344" spans="1:11" x14ac:dyDescent="0.2">
      <c r="A1344" s="8" t="s">
        <v>545</v>
      </c>
      <c r="B1344" s="10" t="s">
        <v>411</v>
      </c>
      <c r="C1344" s="21">
        <f>SUMPRODUCT((NHL!C$3:C$1656=A1344)*(NHL!G$3:G$1656=B1344)*NHL!I$3:I$1656)</f>
        <v>82</v>
      </c>
      <c r="D1344" s="21">
        <f>SUMPRODUCT((NHL!C$3:C$1656=A1344)*(NHL!G$3:G$1656=B1344)*NHL!N$3:N$1656)</f>
        <v>101</v>
      </c>
      <c r="E1344" s="22">
        <f t="shared" si="40"/>
        <v>0.61585365853658536</v>
      </c>
      <c r="F1344" s="21" t="e">
        <f>SUMPRODUCT((NHL!C$3:C$1656=A1344)*(NHL!G$3:G$1656=B1344)*NHL!X$3:X$1656)</f>
        <v>#VALUE!</v>
      </c>
      <c r="G1344" s="21">
        <f>SUMPRODUCT((NHL!C$3:C$1656=A1344)*(NHL!G$3:G$1656=B1344)*NHL!AC$3:AC$1656)</f>
        <v>40</v>
      </c>
      <c r="H1344" s="22" t="e">
        <f t="shared" si="41"/>
        <v>#VALUE!</v>
      </c>
      <c r="K1344" s="8"/>
    </row>
    <row r="1345" spans="1:11" x14ac:dyDescent="0.2">
      <c r="A1345" s="8" t="s">
        <v>545</v>
      </c>
      <c r="B1345" s="10" t="s">
        <v>41</v>
      </c>
      <c r="C1345" s="21">
        <f>SUMPRODUCT((NHL!C$3:C$1656=A1345)*(NHL!G$3:G$1656=B1345)*NHL!I$3:I$1656)</f>
        <v>82</v>
      </c>
      <c r="D1345" s="21">
        <f>SUMPRODUCT((NHL!C$3:C$1656=A1345)*(NHL!G$3:G$1656=B1345)*NHL!N$3:N$1656)</f>
        <v>84</v>
      </c>
      <c r="E1345" s="22">
        <f t="shared" si="40"/>
        <v>0.51219512195121952</v>
      </c>
      <c r="F1345" s="21" t="e">
        <f>SUMPRODUCT((NHL!C$3:C$1656=A1345)*(NHL!G$3:G$1656=B1345)*NHL!X$3:X$1656)</f>
        <v>#VALUE!</v>
      </c>
      <c r="G1345" s="21">
        <f>SUMPRODUCT((NHL!C$3:C$1656=A1345)*(NHL!G$3:G$1656=B1345)*NHL!AC$3:AC$1656)</f>
        <v>57</v>
      </c>
      <c r="H1345" s="22" t="e">
        <f t="shared" si="41"/>
        <v>#VALUE!</v>
      </c>
      <c r="K1345" s="8"/>
    </row>
    <row r="1346" spans="1:11" x14ac:dyDescent="0.2">
      <c r="A1346" s="8" t="s">
        <v>545</v>
      </c>
      <c r="B1346" s="10" t="s">
        <v>233</v>
      </c>
      <c r="C1346" s="21">
        <f>SUMPRODUCT((NHL!C$3:C$1656=A1346)*(NHL!G$3:G$1656=B1346)*NHL!I$3:I$1656)</f>
        <v>82</v>
      </c>
      <c r="D1346" s="21">
        <f>SUMPRODUCT((NHL!C$3:C$1656=A1346)*(NHL!G$3:G$1656=B1346)*NHL!N$3:N$1656)</f>
        <v>83</v>
      </c>
      <c r="E1346" s="22">
        <f t="shared" ref="E1346:E1409" si="42">D1346/C1346/2</f>
        <v>0.50609756097560976</v>
      </c>
      <c r="F1346" s="21" t="e">
        <f>SUMPRODUCT((NHL!C$3:C$1656=A1346)*(NHL!G$3:G$1656=B1346)*NHL!X$3:X$1656)</f>
        <v>#VALUE!</v>
      </c>
      <c r="G1346" s="21">
        <f>SUMPRODUCT((NHL!C$3:C$1656=A1346)*(NHL!G$3:G$1656=B1346)*NHL!AC$3:AC$1656)</f>
        <v>59</v>
      </c>
      <c r="H1346" s="22" t="e">
        <f t="shared" ref="H1346:H1409" si="43">G1346/F1346/2</f>
        <v>#VALUE!</v>
      </c>
      <c r="K1346" s="8"/>
    </row>
    <row r="1347" spans="1:11" x14ac:dyDescent="0.2">
      <c r="A1347" s="8" t="s">
        <v>545</v>
      </c>
      <c r="B1347" s="10" t="s">
        <v>460</v>
      </c>
      <c r="C1347" s="21">
        <f>SUMPRODUCT((NHL!C$3:C$1656=A1347)*(NHL!G$3:G$1656=B1347)*NHL!I$3:I$1656)</f>
        <v>82</v>
      </c>
      <c r="D1347" s="21">
        <f>SUMPRODUCT((NHL!C$3:C$1656=A1347)*(NHL!G$3:G$1656=B1347)*NHL!N$3:N$1656)</f>
        <v>84</v>
      </c>
      <c r="E1347" s="22">
        <f t="shared" si="42"/>
        <v>0.51219512195121952</v>
      </c>
      <c r="F1347" s="21" t="e">
        <f>SUMPRODUCT((NHL!C$3:C$1656=A1347)*(NHL!G$3:G$1656=B1347)*NHL!X$3:X$1656)</f>
        <v>#VALUE!</v>
      </c>
      <c r="G1347" s="21">
        <f>SUMPRODUCT((NHL!C$3:C$1656=A1347)*(NHL!G$3:G$1656=B1347)*NHL!AC$3:AC$1656)</f>
        <v>102</v>
      </c>
      <c r="H1347" s="22" t="e">
        <f t="shared" si="43"/>
        <v>#VALUE!</v>
      </c>
      <c r="K1347" s="8"/>
    </row>
    <row r="1348" spans="1:11" x14ac:dyDescent="0.2">
      <c r="A1348" s="8" t="s">
        <v>545</v>
      </c>
      <c r="B1348" s="10" t="s">
        <v>267</v>
      </c>
      <c r="C1348" s="21">
        <f>SUMPRODUCT((NHL!C$3:C$1656=A1348)*(NHL!G$3:G$1656=B1348)*NHL!I$3:I$1656)</f>
        <v>82</v>
      </c>
      <c r="D1348" s="21">
        <f>SUMPRODUCT((NHL!C$3:C$1656=A1348)*(NHL!G$3:G$1656=B1348)*NHL!N$3:N$1656)</f>
        <v>90</v>
      </c>
      <c r="E1348" s="22">
        <f t="shared" si="42"/>
        <v>0.54878048780487809</v>
      </c>
      <c r="F1348" s="21" t="e">
        <f>SUMPRODUCT((NHL!C$3:C$1656=A1348)*(NHL!G$3:G$1656=B1348)*NHL!X$3:X$1656)</f>
        <v>#VALUE!</v>
      </c>
      <c r="G1348" s="21">
        <f>SUMPRODUCT((NHL!C$3:C$1656=A1348)*(NHL!G$3:G$1656=B1348)*NHL!AC$3:AC$1656)</f>
        <v>57</v>
      </c>
      <c r="H1348" s="22" t="e">
        <f t="shared" si="43"/>
        <v>#VALUE!</v>
      </c>
      <c r="K1348" s="8"/>
    </row>
    <row r="1349" spans="1:11" x14ac:dyDescent="0.2">
      <c r="A1349" s="8" t="s">
        <v>27</v>
      </c>
      <c r="B1349" s="10" t="s">
        <v>29</v>
      </c>
      <c r="C1349" s="21">
        <f>SUMPRODUCT((NHL!C$3:C$1656=A1349)*(NHL!G$3:G$1656=B1349)*NHL!I$3:I$1656)</f>
        <v>22</v>
      </c>
      <c r="D1349" s="21">
        <f>SUMPRODUCT((NHL!C$3:C$1656=A1349)*(NHL!G$3:G$1656=B1349)*NHL!N$3:N$1656)</f>
        <v>26</v>
      </c>
      <c r="E1349" s="22">
        <f t="shared" si="42"/>
        <v>0.59090909090909094</v>
      </c>
      <c r="F1349" s="21" t="e">
        <f>SUMPRODUCT((NHL!C$3:C$1656=A1349)*(NHL!G$3:G$1656=B1349)*NHL!X$3:X$1656)</f>
        <v>#VALUE!</v>
      </c>
      <c r="G1349" s="21">
        <f>SUMPRODUCT((NHL!C$3:C$1656=A1349)*(NHL!G$3:G$1656=B1349)*NHL!AC$3:AC$1656)</f>
        <v>0</v>
      </c>
      <c r="H1349" s="22" t="e">
        <f t="shared" si="43"/>
        <v>#VALUE!</v>
      </c>
      <c r="K1349" s="8"/>
    </row>
    <row r="1350" spans="1:11" x14ac:dyDescent="0.2">
      <c r="A1350" s="8" t="s">
        <v>27</v>
      </c>
      <c r="B1350" s="10" t="s">
        <v>34</v>
      </c>
      <c r="C1350" s="21">
        <f>SUMPRODUCT((NHL!C$3:C$1656=A1350)*(NHL!G$3:G$1656=B1350)*NHL!I$3:I$1656)</f>
        <v>6</v>
      </c>
      <c r="D1350" s="21">
        <f>SUMPRODUCT((NHL!C$3:C$1656=A1350)*(NHL!G$3:G$1656=B1350)*NHL!N$3:N$1656)</f>
        <v>2</v>
      </c>
      <c r="E1350" s="22">
        <f t="shared" si="42"/>
        <v>0.16666666666666666</v>
      </c>
      <c r="F1350" s="21" t="e">
        <f>SUMPRODUCT((NHL!C$3:C$1656=A1350)*(NHL!G$3:G$1656=B1350)*NHL!X$3:X$1656)</f>
        <v>#VALUE!</v>
      </c>
      <c r="G1350" s="21">
        <f>SUMPRODUCT((NHL!C$3:C$1656=A1350)*(NHL!G$3:G$1656=B1350)*NHL!AC$3:AC$1656)</f>
        <v>0</v>
      </c>
      <c r="H1350" s="22" t="e">
        <f t="shared" si="43"/>
        <v>#VALUE!</v>
      </c>
      <c r="K1350" s="8"/>
    </row>
    <row r="1351" spans="1:11" x14ac:dyDescent="0.2">
      <c r="A1351" s="8" t="s">
        <v>27</v>
      </c>
      <c r="B1351" s="10" t="s">
        <v>38</v>
      </c>
      <c r="C1351" s="21">
        <f>SUMPRODUCT((NHL!C$3:C$1656=A1351)*(NHL!G$3:G$1656=B1351)*NHL!I$3:I$1656)</f>
        <v>22</v>
      </c>
      <c r="D1351" s="21">
        <f>SUMPRODUCT((NHL!C$3:C$1656=A1351)*(NHL!G$3:G$1656=B1351)*NHL!N$3:N$1656)</f>
        <v>18</v>
      </c>
      <c r="E1351" s="22">
        <f t="shared" si="42"/>
        <v>0.40909090909090912</v>
      </c>
      <c r="F1351" s="21" t="e">
        <f>SUMPRODUCT((NHL!C$3:C$1656=A1351)*(NHL!G$3:G$1656=B1351)*NHL!X$3:X$1656)</f>
        <v>#VALUE!</v>
      </c>
      <c r="G1351" s="21">
        <f>SUMPRODUCT((NHL!C$3:C$1656=A1351)*(NHL!G$3:G$1656=B1351)*NHL!AC$3:AC$1656)</f>
        <v>0</v>
      </c>
      <c r="H1351" s="22" t="e">
        <f t="shared" si="43"/>
        <v>#VALUE!</v>
      </c>
      <c r="K1351" s="8"/>
    </row>
    <row r="1352" spans="1:11" x14ac:dyDescent="0.2">
      <c r="A1352" s="8" t="s">
        <v>27</v>
      </c>
      <c r="B1352" s="10" t="s">
        <v>42</v>
      </c>
      <c r="C1352" s="21">
        <f>SUMPRODUCT((NHL!C$3:C$1656=A1352)*(NHL!G$3:G$1656=B1352)*NHL!I$3:I$1656)</f>
        <v>22</v>
      </c>
      <c r="D1352" s="21">
        <f>SUMPRODUCT((NHL!C$3:C$1656=A1352)*(NHL!G$3:G$1656=B1352)*NHL!N$3:N$1656)</f>
        <v>26</v>
      </c>
      <c r="E1352" s="22">
        <f t="shared" si="42"/>
        <v>0.59090909090909094</v>
      </c>
      <c r="F1352" s="21" t="e">
        <f>SUMPRODUCT((NHL!C$3:C$1656=A1352)*(NHL!G$3:G$1656=B1352)*NHL!X$3:X$1656)</f>
        <v>#VALUE!</v>
      </c>
      <c r="G1352" s="21">
        <f>SUMPRODUCT((NHL!C$3:C$1656=A1352)*(NHL!G$3:G$1656=B1352)*NHL!AC$3:AC$1656)</f>
        <v>0</v>
      </c>
      <c r="H1352" s="22" t="e">
        <f t="shared" si="43"/>
        <v>#VALUE!</v>
      </c>
      <c r="K1352" s="8"/>
    </row>
    <row r="1353" spans="1:11" x14ac:dyDescent="0.2">
      <c r="A1353" s="8" t="s">
        <v>48</v>
      </c>
      <c r="B1353" s="10" t="s">
        <v>52</v>
      </c>
      <c r="C1353" s="21">
        <f>SUMPRODUCT((NHL!C$3:C$1656=A1353)*(NHL!G$3:G$1656=B1353)*NHL!I$3:I$1656)</f>
        <v>24</v>
      </c>
      <c r="D1353" s="21">
        <f>SUMPRODUCT((NHL!C$3:C$1656=A1353)*(NHL!G$3:G$1656=B1353)*NHL!N$3:N$1656)</f>
        <v>8</v>
      </c>
      <c r="E1353" s="22">
        <f t="shared" si="42"/>
        <v>0.16666666666666666</v>
      </c>
      <c r="F1353" s="21" t="e">
        <f>SUMPRODUCT((NHL!C$3:C$1656=A1353)*(NHL!G$3:G$1656=B1353)*NHL!X$3:X$1656)</f>
        <v>#VALUE!</v>
      </c>
      <c r="G1353" s="21">
        <f>SUMPRODUCT((NHL!C$3:C$1656=A1353)*(NHL!G$3:G$1656=B1353)*NHL!AC$3:AC$1656)</f>
        <v>0</v>
      </c>
      <c r="H1353" s="22" t="e">
        <f t="shared" si="43"/>
        <v>#VALUE!</v>
      </c>
      <c r="K1353" s="8"/>
    </row>
    <row r="1354" spans="1:11" x14ac:dyDescent="0.2">
      <c r="A1354" s="8" t="s">
        <v>67</v>
      </c>
      <c r="B1354" s="10" t="s">
        <v>68</v>
      </c>
      <c r="C1354" s="21">
        <f>SUMPRODUCT((NHL!C$3:C$1656=A1354)*(NHL!G$3:G$1656=B1354)*NHL!I$3:I$1656)</f>
        <v>30</v>
      </c>
      <c r="D1354" s="21">
        <f>SUMPRODUCT((NHL!C$3:C$1656=A1354)*(NHL!G$3:G$1656=B1354)*NHL!N$3:N$1656)</f>
        <v>12</v>
      </c>
      <c r="E1354" s="22">
        <f t="shared" si="42"/>
        <v>0.2</v>
      </c>
      <c r="F1354" s="21" t="e">
        <f>SUMPRODUCT((NHL!C$3:C$1656=A1354)*(NHL!G$3:G$1656=B1354)*NHL!X$3:X$1656)</f>
        <v>#VALUE!</v>
      </c>
      <c r="G1354" s="21">
        <f>SUMPRODUCT((NHL!C$3:C$1656=A1354)*(NHL!G$3:G$1656=B1354)*NHL!AC$3:AC$1656)</f>
        <v>0</v>
      </c>
      <c r="H1354" s="22" t="e">
        <f t="shared" si="43"/>
        <v>#VALUE!</v>
      </c>
      <c r="K1354" s="8"/>
    </row>
    <row r="1355" spans="1:11" x14ac:dyDescent="0.2">
      <c r="A1355" s="8" t="s">
        <v>67</v>
      </c>
      <c r="B1355" s="10" t="s">
        <v>71</v>
      </c>
      <c r="C1355" s="21">
        <f>SUMPRODUCT((NHL!C$3:C$1656=A1355)*(NHL!G$3:G$1656=B1355)*NHL!I$3:I$1656)</f>
        <v>30</v>
      </c>
      <c r="D1355" s="21">
        <f>SUMPRODUCT((NHL!C$3:C$1656=A1355)*(NHL!G$3:G$1656=B1355)*NHL!N$3:N$1656)</f>
        <v>20</v>
      </c>
      <c r="E1355" s="22">
        <f t="shared" si="42"/>
        <v>0.33333333333333331</v>
      </c>
      <c r="F1355" s="21" t="e">
        <f>SUMPRODUCT((NHL!C$3:C$1656=A1355)*(NHL!G$3:G$1656=B1355)*NHL!X$3:X$1656)</f>
        <v>#VALUE!</v>
      </c>
      <c r="G1355" s="21">
        <f>SUMPRODUCT((NHL!C$3:C$1656=A1355)*(NHL!G$3:G$1656=B1355)*NHL!AC$3:AC$1656)</f>
        <v>0</v>
      </c>
      <c r="H1355" s="22" t="e">
        <f t="shared" si="43"/>
        <v>#VALUE!</v>
      </c>
      <c r="K1355" s="8"/>
    </row>
    <row r="1356" spans="1:11" x14ac:dyDescent="0.2">
      <c r="A1356" s="8" t="s">
        <v>74</v>
      </c>
      <c r="B1356" s="10" t="s">
        <v>77</v>
      </c>
      <c r="C1356" s="21">
        <f>SUMPRODUCT((NHL!C$3:C$1656=A1356)*(NHL!G$3:G$1656=B1356)*NHL!I$3:I$1656)</f>
        <v>36</v>
      </c>
      <c r="D1356" s="21">
        <f>SUMPRODUCT((NHL!C$3:C$1656=A1356)*(NHL!G$3:G$1656=B1356)*NHL!N$3:N$1656)</f>
        <v>28</v>
      </c>
      <c r="E1356" s="22">
        <f t="shared" si="42"/>
        <v>0.3888888888888889</v>
      </c>
      <c r="F1356" s="21" t="e">
        <f>SUMPRODUCT((NHL!C$3:C$1656=A1356)*(NHL!G$3:G$1656=B1356)*NHL!X$3:X$1656)</f>
        <v>#VALUE!</v>
      </c>
      <c r="G1356" s="21">
        <f>SUMPRODUCT((NHL!C$3:C$1656=A1356)*(NHL!G$3:G$1656=B1356)*NHL!AC$3:AC$1656)</f>
        <v>0</v>
      </c>
      <c r="H1356" s="22" t="e">
        <f t="shared" si="43"/>
        <v>#VALUE!</v>
      </c>
      <c r="K1356" s="8"/>
    </row>
    <row r="1357" spans="1:11" x14ac:dyDescent="0.2">
      <c r="A1357" s="8" t="s">
        <v>74</v>
      </c>
      <c r="B1357" s="10" t="s">
        <v>81</v>
      </c>
      <c r="C1357" s="21">
        <f>SUMPRODUCT((NHL!C$3:C$1656=A1357)*(NHL!G$3:G$1656=B1357)*NHL!I$3:I$1656)</f>
        <v>36</v>
      </c>
      <c r="D1357" s="21">
        <f>SUMPRODUCT((NHL!C$3:C$1656=A1357)*(NHL!G$3:G$1656=B1357)*NHL!N$3:N$1656)</f>
        <v>39</v>
      </c>
      <c r="E1357" s="22">
        <f t="shared" si="42"/>
        <v>0.54166666666666663</v>
      </c>
      <c r="F1357" s="21" t="e">
        <f>SUMPRODUCT((NHL!C$3:C$1656=A1357)*(NHL!G$3:G$1656=B1357)*NHL!X$3:X$1656)</f>
        <v>#VALUE!</v>
      </c>
      <c r="G1357" s="21">
        <f>SUMPRODUCT((NHL!C$3:C$1656=A1357)*(NHL!G$3:G$1656=B1357)*NHL!AC$3:AC$1656)</f>
        <v>0</v>
      </c>
      <c r="H1357" s="22" t="e">
        <f t="shared" si="43"/>
        <v>#VALUE!</v>
      </c>
      <c r="K1357" s="8"/>
    </row>
    <row r="1358" spans="1:11" x14ac:dyDescent="0.2">
      <c r="A1358" s="8" t="s">
        <v>82</v>
      </c>
      <c r="B1358" s="10" t="s">
        <v>85</v>
      </c>
      <c r="C1358" s="21">
        <f>SUMPRODUCT((NHL!C$3:C$1656=A1358)*(NHL!G$3:G$1656=B1358)*NHL!I$3:I$1656)</f>
        <v>44</v>
      </c>
      <c r="D1358" s="21">
        <f>SUMPRODUCT((NHL!C$3:C$1656=A1358)*(NHL!G$3:G$1656=B1358)*NHL!N$3:N$1656)</f>
        <v>41</v>
      </c>
      <c r="E1358" s="22">
        <f t="shared" si="42"/>
        <v>0.46590909090909088</v>
      </c>
      <c r="F1358" s="21" t="e">
        <f>SUMPRODUCT((NHL!C$3:C$1656=A1358)*(NHL!G$3:G$1656=B1358)*NHL!X$3:X$1656)</f>
        <v>#VALUE!</v>
      </c>
      <c r="G1358" s="21">
        <f>SUMPRODUCT((NHL!C$3:C$1656=A1358)*(NHL!G$3:G$1656=B1358)*NHL!AC$3:AC$1656)</f>
        <v>0</v>
      </c>
      <c r="H1358" s="22" t="e">
        <f t="shared" si="43"/>
        <v>#VALUE!</v>
      </c>
      <c r="K1358" s="8"/>
    </row>
    <row r="1359" spans="1:11" x14ac:dyDescent="0.2">
      <c r="A1359" s="8" t="s">
        <v>82</v>
      </c>
      <c r="B1359" s="10" t="s">
        <v>88</v>
      </c>
      <c r="C1359" s="21">
        <f>SUMPRODUCT((NHL!C$3:C$1656=A1359)*(NHL!G$3:G$1656=B1359)*NHL!I$3:I$1656)</f>
        <v>44</v>
      </c>
      <c r="D1359" s="21">
        <f>SUMPRODUCT((NHL!C$3:C$1656=A1359)*(NHL!G$3:G$1656=B1359)*NHL!N$3:N$1656)</f>
        <v>28</v>
      </c>
      <c r="E1359" s="22">
        <f t="shared" si="42"/>
        <v>0.31818181818181818</v>
      </c>
      <c r="F1359" s="21" t="e">
        <f>SUMPRODUCT((NHL!C$3:C$1656=A1359)*(NHL!G$3:G$1656=B1359)*NHL!X$3:X$1656)</f>
        <v>#VALUE!</v>
      </c>
      <c r="G1359" s="21">
        <f>SUMPRODUCT((NHL!C$3:C$1656=A1359)*(NHL!G$3:G$1656=B1359)*NHL!AC$3:AC$1656)</f>
        <v>0</v>
      </c>
      <c r="H1359" s="22" t="e">
        <f t="shared" si="43"/>
        <v>#VALUE!</v>
      </c>
      <c r="K1359" s="8"/>
    </row>
    <row r="1360" spans="1:11" x14ac:dyDescent="0.2">
      <c r="A1360" s="8" t="s">
        <v>82</v>
      </c>
      <c r="B1360" s="10" t="s">
        <v>92</v>
      </c>
      <c r="C1360" s="21">
        <f>SUMPRODUCT((NHL!C$3:C$1656=A1360)*(NHL!G$3:G$1656=B1360)*NHL!I$3:I$1656)</f>
        <v>44</v>
      </c>
      <c r="D1360" s="21">
        <f>SUMPRODUCT((NHL!C$3:C$1656=A1360)*(NHL!G$3:G$1656=B1360)*NHL!N$3:N$1656)</f>
        <v>56</v>
      </c>
      <c r="E1360" s="22">
        <f t="shared" si="42"/>
        <v>0.63636363636363635</v>
      </c>
      <c r="F1360" s="21" t="e">
        <f>SUMPRODUCT((NHL!C$3:C$1656=A1360)*(NHL!G$3:G$1656=B1360)*NHL!X$3:X$1656)</f>
        <v>#VALUE!</v>
      </c>
      <c r="G1360" s="21">
        <f>SUMPRODUCT((NHL!C$3:C$1656=A1360)*(NHL!G$3:G$1656=B1360)*NHL!AC$3:AC$1656)</f>
        <v>0</v>
      </c>
      <c r="H1360" s="22" t="e">
        <f t="shared" si="43"/>
        <v>#VALUE!</v>
      </c>
      <c r="K1360" s="8"/>
    </row>
    <row r="1361" spans="1:11" x14ac:dyDescent="0.2">
      <c r="A1361" s="8" t="s">
        <v>124</v>
      </c>
      <c r="B1361" s="10" t="s">
        <v>126</v>
      </c>
      <c r="C1361" s="21">
        <f>SUMPRODUCT((NHL!C$3:C$1656=A1361)*(NHL!G$3:G$1656=B1361)*NHL!I$3:I$1656)</f>
        <v>48</v>
      </c>
      <c r="D1361" s="21">
        <f>SUMPRODUCT((NHL!C$3:C$1656=A1361)*(NHL!G$3:G$1656=B1361)*NHL!N$3:N$1656)</f>
        <v>28</v>
      </c>
      <c r="E1361" s="22">
        <f t="shared" si="42"/>
        <v>0.29166666666666669</v>
      </c>
      <c r="F1361" s="21" t="e">
        <f>SUMPRODUCT((NHL!C$3:C$1656=A1361)*(NHL!G$3:G$1656=B1361)*NHL!X$3:X$1656)</f>
        <v>#VALUE!</v>
      </c>
      <c r="G1361" s="21">
        <f>SUMPRODUCT((NHL!C$3:C$1656=A1361)*(NHL!G$3:G$1656=B1361)*NHL!AC$3:AC$1656)</f>
        <v>0</v>
      </c>
      <c r="H1361" s="22" t="e">
        <f t="shared" si="43"/>
        <v>#VALUE!</v>
      </c>
      <c r="K1361" s="8"/>
    </row>
    <row r="1362" spans="1:11" x14ac:dyDescent="0.2">
      <c r="A1362" s="8" t="s">
        <v>197</v>
      </c>
      <c r="B1362" s="10" t="s">
        <v>199</v>
      </c>
      <c r="C1362" s="21">
        <f>SUMPRODUCT((NHL!C$3:C$1656=A1362)*(NHL!G$3:G$1656=B1362)*NHL!I$3:I$1656)</f>
        <v>74</v>
      </c>
      <c r="D1362" s="21">
        <f>SUMPRODUCT((NHL!C$3:C$1656=A1362)*(NHL!G$3:G$1656=B1362)*NHL!N$3:N$1656)</f>
        <v>72</v>
      </c>
      <c r="E1362" s="22">
        <f t="shared" si="42"/>
        <v>0.48648648648648651</v>
      </c>
      <c r="F1362" s="21" t="e">
        <f>SUMPRODUCT((NHL!C$3:C$1656=A1362)*(NHL!G$3:G$1656=B1362)*NHL!X$3:X$1656)</f>
        <v>#VALUE!</v>
      </c>
      <c r="G1362" s="21">
        <f>SUMPRODUCT((NHL!C$3:C$1656=A1362)*(NHL!G$3:G$1656=B1362)*NHL!AC$3:AC$1656)</f>
        <v>0</v>
      </c>
      <c r="H1362" s="22" t="e">
        <f t="shared" si="43"/>
        <v>#VALUE!</v>
      </c>
      <c r="K1362" s="8"/>
    </row>
    <row r="1363" spans="1:11" x14ac:dyDescent="0.2">
      <c r="A1363" s="8" t="s">
        <v>197</v>
      </c>
      <c r="B1363" s="10" t="s">
        <v>202</v>
      </c>
      <c r="C1363" s="21">
        <f>SUMPRODUCT((NHL!C$3:C$1656=A1363)*(NHL!G$3:G$1656=B1363)*NHL!I$3:I$1656)</f>
        <v>74</v>
      </c>
      <c r="D1363" s="21">
        <f>SUMPRODUCT((NHL!C$3:C$1656=A1363)*(NHL!G$3:G$1656=B1363)*NHL!N$3:N$1656)</f>
        <v>69</v>
      </c>
      <c r="E1363" s="22">
        <f t="shared" si="42"/>
        <v>0.46621621621621623</v>
      </c>
      <c r="F1363" s="21" t="e">
        <f>SUMPRODUCT((NHL!C$3:C$1656=A1363)*(NHL!G$3:G$1656=B1363)*NHL!X$3:X$1656)</f>
        <v>#VALUE!</v>
      </c>
      <c r="G1363" s="21">
        <f>SUMPRODUCT((NHL!C$3:C$1656=A1363)*(NHL!G$3:G$1656=B1363)*NHL!AC$3:AC$1656)</f>
        <v>0</v>
      </c>
      <c r="H1363" s="22" t="e">
        <f t="shared" si="43"/>
        <v>#VALUE!</v>
      </c>
      <c r="K1363" s="8"/>
    </row>
    <row r="1364" spans="1:11" x14ac:dyDescent="0.2">
      <c r="A1364" s="8" t="s">
        <v>197</v>
      </c>
      <c r="B1364" s="10" t="s">
        <v>205</v>
      </c>
      <c r="C1364" s="21">
        <f>SUMPRODUCT((NHL!C$3:C$1656=A1364)*(NHL!G$3:G$1656=B1364)*NHL!I$3:I$1656)</f>
        <v>64</v>
      </c>
      <c r="D1364" s="21">
        <f>SUMPRODUCT((NHL!C$3:C$1656=A1364)*(NHL!G$3:G$1656=B1364)*NHL!N$3:N$1656)</f>
        <v>38</v>
      </c>
      <c r="E1364" s="22">
        <f t="shared" si="42"/>
        <v>0.296875</v>
      </c>
      <c r="F1364" s="21" t="e">
        <f>SUMPRODUCT((NHL!C$3:C$1656=A1364)*(NHL!G$3:G$1656=B1364)*NHL!X$3:X$1656)</f>
        <v>#VALUE!</v>
      </c>
      <c r="G1364" s="21">
        <f>SUMPRODUCT((NHL!C$3:C$1656=A1364)*(NHL!G$3:G$1656=B1364)*NHL!AC$3:AC$1656)</f>
        <v>0</v>
      </c>
      <c r="H1364" s="22" t="e">
        <f t="shared" si="43"/>
        <v>#VALUE!</v>
      </c>
      <c r="K1364" s="8"/>
    </row>
    <row r="1365" spans="1:11" x14ac:dyDescent="0.2">
      <c r="A1365" s="8" t="s">
        <v>197</v>
      </c>
      <c r="B1365" s="10" t="s">
        <v>207</v>
      </c>
      <c r="C1365" s="21">
        <f>SUMPRODUCT((NHL!C$3:C$1656=A1365)*(NHL!G$3:G$1656=B1365)*NHL!I$3:I$1656)</f>
        <v>74</v>
      </c>
      <c r="D1365" s="21">
        <f>SUMPRODUCT((NHL!C$3:C$1656=A1365)*(NHL!G$3:G$1656=B1365)*NHL!N$3:N$1656)</f>
        <v>73</v>
      </c>
      <c r="E1365" s="22">
        <f t="shared" si="42"/>
        <v>0.49324324324324326</v>
      </c>
      <c r="F1365" s="21" t="e">
        <f>SUMPRODUCT((NHL!C$3:C$1656=A1365)*(NHL!G$3:G$1656=B1365)*NHL!X$3:X$1656)</f>
        <v>#VALUE!</v>
      </c>
      <c r="G1365" s="21">
        <f>SUMPRODUCT((NHL!C$3:C$1656=A1365)*(NHL!G$3:G$1656=B1365)*NHL!AC$3:AC$1656)</f>
        <v>0</v>
      </c>
      <c r="H1365" s="22" t="e">
        <f t="shared" si="43"/>
        <v>#VALUE!</v>
      </c>
      <c r="K1365" s="8"/>
    </row>
    <row r="1366" spans="1:11" x14ac:dyDescent="0.2">
      <c r="A1366" s="8" t="s">
        <v>197</v>
      </c>
      <c r="B1366" s="10" t="s">
        <v>208</v>
      </c>
      <c r="C1366" s="21">
        <f>SUMPRODUCT((NHL!C$3:C$1656=A1366)*(NHL!G$3:G$1656=B1366)*NHL!I$3:I$1656)</f>
        <v>74</v>
      </c>
      <c r="D1366" s="21">
        <f>SUMPRODUCT((NHL!C$3:C$1656=A1366)*(NHL!G$3:G$1656=B1366)*NHL!N$3:N$1656)</f>
        <v>67</v>
      </c>
      <c r="E1366" s="22">
        <f t="shared" si="42"/>
        <v>0.45270270270270269</v>
      </c>
      <c r="F1366" s="21" t="e">
        <f>SUMPRODUCT((NHL!C$3:C$1656=A1366)*(NHL!G$3:G$1656=B1366)*NHL!X$3:X$1656)</f>
        <v>#VALUE!</v>
      </c>
      <c r="G1366" s="21">
        <f>SUMPRODUCT((NHL!C$3:C$1656=A1366)*(NHL!G$3:G$1656=B1366)*NHL!AC$3:AC$1656)</f>
        <v>0</v>
      </c>
      <c r="H1366" s="22" t="e">
        <f t="shared" si="43"/>
        <v>#VALUE!</v>
      </c>
      <c r="K1366" s="8"/>
    </row>
    <row r="1367" spans="1:11" x14ac:dyDescent="0.2">
      <c r="A1367" s="8" t="s">
        <v>197</v>
      </c>
      <c r="B1367" s="10" t="s">
        <v>209</v>
      </c>
      <c r="C1367" s="21">
        <f>SUMPRODUCT((NHL!C$3:C$1656=A1367)*(NHL!G$3:G$1656=B1367)*NHL!I$3:I$1656)</f>
        <v>74</v>
      </c>
      <c r="D1367" s="21">
        <f>SUMPRODUCT((NHL!C$3:C$1656=A1367)*(NHL!G$3:G$1656=B1367)*NHL!N$3:N$1656)</f>
        <v>70</v>
      </c>
      <c r="E1367" s="22">
        <f t="shared" si="42"/>
        <v>0.47297297297297297</v>
      </c>
      <c r="F1367" s="21" t="e">
        <f>SUMPRODUCT((NHL!C$3:C$1656=A1367)*(NHL!G$3:G$1656=B1367)*NHL!X$3:X$1656)</f>
        <v>#VALUE!</v>
      </c>
      <c r="G1367" s="21">
        <f>SUMPRODUCT((NHL!C$3:C$1656=A1367)*(NHL!G$3:G$1656=B1367)*NHL!AC$3:AC$1656)</f>
        <v>0</v>
      </c>
      <c r="H1367" s="22" t="e">
        <f t="shared" si="43"/>
        <v>#VALUE!</v>
      </c>
      <c r="K1367" s="8"/>
    </row>
    <row r="1368" spans="1:11" x14ac:dyDescent="0.2">
      <c r="A1368" s="8" t="s">
        <v>224</v>
      </c>
      <c r="B1368" s="10" t="s">
        <v>225</v>
      </c>
      <c r="C1368" s="21">
        <f>SUMPRODUCT((NHL!C$3:C$1656=A1368)*(NHL!G$3:G$1656=B1368)*NHL!I$3:I$1656)</f>
        <v>78</v>
      </c>
      <c r="D1368" s="21">
        <f>SUMPRODUCT((NHL!C$3:C$1656=A1368)*(NHL!G$3:G$1656=B1368)*NHL!N$3:N$1656)</f>
        <v>63</v>
      </c>
      <c r="E1368" s="22">
        <f t="shared" si="42"/>
        <v>0.40384615384615385</v>
      </c>
      <c r="F1368" s="21" t="e">
        <f>SUMPRODUCT((NHL!C$3:C$1656=A1368)*(NHL!G$3:G$1656=B1368)*NHL!X$3:X$1656)</f>
        <v>#VALUE!</v>
      </c>
      <c r="G1368" s="21">
        <f>SUMPRODUCT((NHL!C$3:C$1656=A1368)*(NHL!G$3:G$1656=B1368)*NHL!AC$3:AC$1656)</f>
        <v>0</v>
      </c>
      <c r="H1368" s="22" t="e">
        <f t="shared" si="43"/>
        <v>#VALUE!</v>
      </c>
      <c r="K1368" s="8"/>
    </row>
    <row r="1369" spans="1:11" x14ac:dyDescent="0.2">
      <c r="A1369" s="8" t="s">
        <v>224</v>
      </c>
      <c r="B1369" s="10" t="s">
        <v>233</v>
      </c>
      <c r="C1369" s="21">
        <f>SUMPRODUCT((NHL!C$3:C$1656=A1369)*(NHL!G$3:G$1656=B1369)*NHL!I$3:I$1656)</f>
        <v>78</v>
      </c>
      <c r="D1369" s="21">
        <f>SUMPRODUCT((NHL!C$3:C$1656=A1369)*(NHL!G$3:G$1656=B1369)*NHL!N$3:N$1656)</f>
        <v>56</v>
      </c>
      <c r="E1369" s="22">
        <f t="shared" si="42"/>
        <v>0.35897435897435898</v>
      </c>
      <c r="F1369" s="21" t="e">
        <f>SUMPRODUCT((NHL!C$3:C$1656=A1369)*(NHL!G$3:G$1656=B1369)*NHL!X$3:X$1656)</f>
        <v>#VALUE!</v>
      </c>
      <c r="G1369" s="21">
        <f>SUMPRODUCT((NHL!C$3:C$1656=A1369)*(NHL!G$3:G$1656=B1369)*NHL!AC$3:AC$1656)</f>
        <v>0</v>
      </c>
      <c r="H1369" s="22" t="e">
        <f t="shared" si="43"/>
        <v>#VALUE!</v>
      </c>
      <c r="K1369" s="8"/>
    </row>
    <row r="1370" spans="1:11" x14ac:dyDescent="0.2">
      <c r="A1370" s="8" t="s">
        <v>239</v>
      </c>
      <c r="B1370" s="10" t="s">
        <v>241</v>
      </c>
      <c r="C1370" s="21">
        <f>SUMPRODUCT((NHL!C$3:C$1656=A1370)*(NHL!G$3:G$1656=B1370)*NHL!I$3:I$1656)</f>
        <v>78</v>
      </c>
      <c r="D1370" s="21">
        <f>SUMPRODUCT((NHL!C$3:C$1656=A1370)*(NHL!G$3:G$1656=B1370)*NHL!N$3:N$1656)</f>
        <v>65</v>
      </c>
      <c r="E1370" s="22">
        <f t="shared" si="42"/>
        <v>0.41666666666666669</v>
      </c>
      <c r="F1370" s="21" t="e">
        <f>SUMPRODUCT((NHL!C$3:C$1656=A1370)*(NHL!G$3:G$1656=B1370)*NHL!X$3:X$1656)</f>
        <v>#VALUE!</v>
      </c>
      <c r="G1370" s="21">
        <f>SUMPRODUCT((NHL!C$3:C$1656=A1370)*(NHL!G$3:G$1656=B1370)*NHL!AC$3:AC$1656)</f>
        <v>0</v>
      </c>
      <c r="H1370" s="22" t="e">
        <f t="shared" si="43"/>
        <v>#VALUE!</v>
      </c>
      <c r="K1370" s="8"/>
    </row>
    <row r="1371" spans="1:11" x14ac:dyDescent="0.2">
      <c r="A1371" s="8" t="s">
        <v>239</v>
      </c>
      <c r="B1371" s="10" t="s">
        <v>247</v>
      </c>
      <c r="C1371" s="21">
        <f>SUMPRODUCT((NHL!C$3:C$1656=A1371)*(NHL!G$3:G$1656=B1371)*NHL!I$3:I$1656)</f>
        <v>78</v>
      </c>
      <c r="D1371" s="21">
        <f>SUMPRODUCT((NHL!C$3:C$1656=A1371)*(NHL!G$3:G$1656=B1371)*NHL!N$3:N$1656)</f>
        <v>30</v>
      </c>
      <c r="E1371" s="22">
        <f t="shared" si="42"/>
        <v>0.19230769230769232</v>
      </c>
      <c r="F1371" s="21" t="e">
        <f>SUMPRODUCT((NHL!C$3:C$1656=A1371)*(NHL!G$3:G$1656=B1371)*NHL!X$3:X$1656)</f>
        <v>#VALUE!</v>
      </c>
      <c r="G1371" s="21">
        <f>SUMPRODUCT((NHL!C$3:C$1656=A1371)*(NHL!G$3:G$1656=B1371)*NHL!AC$3:AC$1656)</f>
        <v>0</v>
      </c>
      <c r="H1371" s="22" t="e">
        <f t="shared" si="43"/>
        <v>#VALUE!</v>
      </c>
      <c r="K1371" s="8"/>
    </row>
    <row r="1372" spans="1:11" x14ac:dyDescent="0.2">
      <c r="A1372" s="8" t="s">
        <v>261</v>
      </c>
      <c r="B1372" s="10" t="s">
        <v>265</v>
      </c>
      <c r="C1372" s="21">
        <f>SUMPRODUCT((NHL!C$3:C$1656=A1372)*(NHL!G$3:G$1656=B1372)*NHL!I$3:I$1656)</f>
        <v>80</v>
      </c>
      <c r="D1372" s="21">
        <f>SUMPRODUCT((NHL!C$3:C$1656=A1372)*(NHL!G$3:G$1656=B1372)*NHL!N$3:N$1656)</f>
        <v>41</v>
      </c>
      <c r="E1372" s="22">
        <f t="shared" si="42"/>
        <v>0.25624999999999998</v>
      </c>
      <c r="F1372" s="21" t="e">
        <f>SUMPRODUCT((NHL!C$3:C$1656=A1372)*(NHL!G$3:G$1656=B1372)*NHL!X$3:X$1656)</f>
        <v>#VALUE!</v>
      </c>
      <c r="G1372" s="21">
        <f>SUMPRODUCT((NHL!C$3:C$1656=A1372)*(NHL!G$3:G$1656=B1372)*NHL!AC$3:AC$1656)</f>
        <v>0</v>
      </c>
      <c r="H1372" s="22" t="e">
        <f t="shared" si="43"/>
        <v>#VALUE!</v>
      </c>
      <c r="K1372" s="8"/>
    </row>
    <row r="1373" spans="1:11" x14ac:dyDescent="0.2">
      <c r="A1373" s="8" t="s">
        <v>261</v>
      </c>
      <c r="B1373" s="10" t="s">
        <v>267</v>
      </c>
      <c r="C1373" s="21">
        <f>SUMPRODUCT((NHL!C$3:C$1656=A1373)*(NHL!G$3:G$1656=B1373)*NHL!I$3:I$1656)</f>
        <v>80</v>
      </c>
      <c r="D1373" s="21">
        <f>SUMPRODUCT((NHL!C$3:C$1656=A1373)*(NHL!G$3:G$1656=B1373)*NHL!N$3:N$1656)</f>
        <v>21</v>
      </c>
      <c r="E1373" s="22">
        <f t="shared" si="42"/>
        <v>0.13125000000000001</v>
      </c>
      <c r="F1373" s="21" t="e">
        <f>SUMPRODUCT((NHL!C$3:C$1656=A1373)*(NHL!G$3:G$1656=B1373)*NHL!X$3:X$1656)</f>
        <v>#VALUE!</v>
      </c>
      <c r="G1373" s="21">
        <f>SUMPRODUCT((NHL!C$3:C$1656=A1373)*(NHL!G$3:G$1656=B1373)*NHL!AC$3:AC$1656)</f>
        <v>0</v>
      </c>
      <c r="H1373" s="22" t="e">
        <f t="shared" si="43"/>
        <v>#VALUE!</v>
      </c>
      <c r="K1373" s="8"/>
    </row>
    <row r="1374" spans="1:11" x14ac:dyDescent="0.2">
      <c r="A1374" s="8" t="s">
        <v>299</v>
      </c>
      <c r="B1374" s="10" t="s">
        <v>303</v>
      </c>
      <c r="C1374" s="21">
        <f>SUMPRODUCT((NHL!C$3:C$1656=A1374)*(NHL!G$3:G$1656=B1374)*NHL!I$3:I$1656)</f>
        <v>80</v>
      </c>
      <c r="D1374" s="21">
        <f>SUMPRODUCT((NHL!C$3:C$1656=A1374)*(NHL!G$3:G$1656=B1374)*NHL!N$3:N$1656)</f>
        <v>69</v>
      </c>
      <c r="E1374" s="22">
        <f t="shared" si="42"/>
        <v>0.43125000000000002</v>
      </c>
      <c r="F1374" s="21" t="e">
        <f>SUMPRODUCT((NHL!C$3:C$1656=A1374)*(NHL!G$3:G$1656=B1374)*NHL!X$3:X$1656)</f>
        <v>#VALUE!</v>
      </c>
      <c r="G1374" s="21">
        <f>SUMPRODUCT((NHL!C$3:C$1656=A1374)*(NHL!G$3:G$1656=B1374)*NHL!AC$3:AC$1656)</f>
        <v>0</v>
      </c>
      <c r="H1374" s="22" t="e">
        <f t="shared" si="43"/>
        <v>#VALUE!</v>
      </c>
      <c r="K1374" s="8"/>
    </row>
    <row r="1375" spans="1:11" x14ac:dyDescent="0.2">
      <c r="A1375" s="8" t="s">
        <v>299</v>
      </c>
      <c r="B1375" s="10" t="s">
        <v>306</v>
      </c>
      <c r="C1375" s="21">
        <f>SUMPRODUCT((NHL!C$3:C$1656=A1375)*(NHL!G$3:G$1656=B1375)*NHL!I$3:I$1656)</f>
        <v>80</v>
      </c>
      <c r="D1375" s="21">
        <f>SUMPRODUCT((NHL!C$3:C$1656=A1375)*(NHL!G$3:G$1656=B1375)*NHL!N$3:N$1656)</f>
        <v>73</v>
      </c>
      <c r="E1375" s="22">
        <f t="shared" si="42"/>
        <v>0.45624999999999999</v>
      </c>
      <c r="F1375" s="21" t="e">
        <f>SUMPRODUCT((NHL!C$3:C$1656=A1375)*(NHL!G$3:G$1656=B1375)*NHL!X$3:X$1656)</f>
        <v>#VALUE!</v>
      </c>
      <c r="G1375" s="21">
        <f>SUMPRODUCT((NHL!C$3:C$1656=A1375)*(NHL!G$3:G$1656=B1375)*NHL!AC$3:AC$1656)</f>
        <v>0</v>
      </c>
      <c r="H1375" s="22" t="e">
        <f t="shared" si="43"/>
        <v>#VALUE!</v>
      </c>
      <c r="K1375" s="8"/>
    </row>
    <row r="1376" spans="1:11" x14ac:dyDescent="0.2">
      <c r="A1376" s="8" t="s">
        <v>299</v>
      </c>
      <c r="B1376" s="10" t="s">
        <v>309</v>
      </c>
      <c r="C1376" s="21">
        <f>SUMPRODUCT((NHL!C$3:C$1656=A1376)*(NHL!G$3:G$1656=B1376)*NHL!I$3:I$1656)</f>
        <v>80</v>
      </c>
      <c r="D1376" s="21">
        <f>SUMPRODUCT((NHL!C$3:C$1656=A1376)*(NHL!G$3:G$1656=B1376)*NHL!N$3:N$1656)</f>
        <v>61</v>
      </c>
      <c r="E1376" s="22">
        <f t="shared" si="42"/>
        <v>0.38124999999999998</v>
      </c>
      <c r="F1376" s="21" t="e">
        <f>SUMPRODUCT((NHL!C$3:C$1656=A1376)*(NHL!G$3:G$1656=B1376)*NHL!X$3:X$1656)</f>
        <v>#VALUE!</v>
      </c>
      <c r="G1376" s="21">
        <f>SUMPRODUCT((NHL!C$3:C$1656=A1376)*(NHL!G$3:G$1656=B1376)*NHL!AC$3:AC$1656)</f>
        <v>0</v>
      </c>
      <c r="H1376" s="22" t="e">
        <f t="shared" si="43"/>
        <v>#VALUE!</v>
      </c>
      <c r="K1376" s="8"/>
    </row>
    <row r="1377" spans="1:11" x14ac:dyDescent="0.2">
      <c r="A1377" s="8" t="s">
        <v>299</v>
      </c>
      <c r="B1377" s="10" t="s">
        <v>314</v>
      </c>
      <c r="C1377" s="21">
        <f>SUMPRODUCT((NHL!C$3:C$1656=A1377)*(NHL!G$3:G$1656=B1377)*NHL!I$3:I$1656)</f>
        <v>80</v>
      </c>
      <c r="D1377" s="21">
        <f>SUMPRODUCT((NHL!C$3:C$1656=A1377)*(NHL!G$3:G$1656=B1377)*NHL!N$3:N$1656)</f>
        <v>51</v>
      </c>
      <c r="E1377" s="22">
        <f t="shared" si="42"/>
        <v>0.31874999999999998</v>
      </c>
      <c r="F1377" s="21" t="e">
        <f>SUMPRODUCT((NHL!C$3:C$1656=A1377)*(NHL!G$3:G$1656=B1377)*NHL!X$3:X$1656)</f>
        <v>#VALUE!</v>
      </c>
      <c r="G1377" s="21">
        <f>SUMPRODUCT((NHL!C$3:C$1656=A1377)*(NHL!G$3:G$1656=B1377)*NHL!AC$3:AC$1656)</f>
        <v>0</v>
      </c>
      <c r="H1377" s="22" t="e">
        <f t="shared" si="43"/>
        <v>#VALUE!</v>
      </c>
      <c r="K1377" s="8"/>
    </row>
    <row r="1378" spans="1:11" x14ac:dyDescent="0.2">
      <c r="A1378" s="8" t="s">
        <v>397</v>
      </c>
      <c r="B1378" s="10" t="s">
        <v>402</v>
      </c>
      <c r="C1378" s="21">
        <f>SUMPRODUCT((NHL!C$3:C$1656=A1378)*(NHL!G$3:G$1656=B1378)*NHL!I$3:I$1656)</f>
        <v>80</v>
      </c>
      <c r="D1378" s="21">
        <f>SUMPRODUCT((NHL!C$3:C$1656=A1378)*(NHL!G$3:G$1656=B1378)*NHL!N$3:N$1656)</f>
        <v>39</v>
      </c>
      <c r="E1378" s="22">
        <f t="shared" si="42"/>
        <v>0.24374999999999999</v>
      </c>
      <c r="F1378" s="21" t="e">
        <f>SUMPRODUCT((NHL!C$3:C$1656=A1378)*(NHL!G$3:G$1656=B1378)*NHL!X$3:X$1656)</f>
        <v>#VALUE!</v>
      </c>
      <c r="G1378" s="21">
        <f>SUMPRODUCT((NHL!C$3:C$1656=A1378)*(NHL!G$3:G$1656=B1378)*NHL!AC$3:AC$1656)</f>
        <v>0</v>
      </c>
      <c r="H1378" s="22" t="e">
        <f t="shared" si="43"/>
        <v>#VALUE!</v>
      </c>
      <c r="K1378" s="8"/>
    </row>
    <row r="1379" spans="1:11" x14ac:dyDescent="0.2">
      <c r="A1379" s="8" t="s">
        <v>404</v>
      </c>
      <c r="B1379" s="10" t="s">
        <v>409</v>
      </c>
      <c r="C1379" s="21">
        <f>SUMPRODUCT((NHL!C$3:C$1656=A1379)*(NHL!G$3:G$1656=B1379)*NHL!I$3:I$1656)</f>
        <v>84</v>
      </c>
      <c r="D1379" s="21">
        <f>SUMPRODUCT((NHL!C$3:C$1656=A1379)*(NHL!G$3:G$1656=B1379)*NHL!N$3:N$1656)</f>
        <v>24</v>
      </c>
      <c r="E1379" s="22">
        <f t="shared" si="42"/>
        <v>0.14285714285714285</v>
      </c>
      <c r="F1379" s="21" t="e">
        <f>SUMPRODUCT((NHL!C$3:C$1656=A1379)*(NHL!G$3:G$1656=B1379)*NHL!X$3:X$1656)</f>
        <v>#VALUE!</v>
      </c>
      <c r="G1379" s="21">
        <f>SUMPRODUCT((NHL!C$3:C$1656=A1379)*(NHL!G$3:G$1656=B1379)*NHL!AC$3:AC$1656)</f>
        <v>0</v>
      </c>
      <c r="H1379" s="22" t="e">
        <f t="shared" si="43"/>
        <v>#VALUE!</v>
      </c>
      <c r="K1379" s="8"/>
    </row>
    <row r="1380" spans="1:11" x14ac:dyDescent="0.2">
      <c r="A1380" s="8" t="s">
        <v>404</v>
      </c>
      <c r="B1380" s="10" t="s">
        <v>411</v>
      </c>
      <c r="C1380" s="21">
        <f>SUMPRODUCT((NHL!C$3:C$1656=A1380)*(NHL!G$3:G$1656=B1380)*NHL!I$3:I$1656)</f>
        <v>84</v>
      </c>
      <c r="D1380" s="21">
        <f>SUMPRODUCT((NHL!C$3:C$1656=A1380)*(NHL!G$3:G$1656=B1380)*NHL!N$3:N$1656)</f>
        <v>53</v>
      </c>
      <c r="E1380" s="22">
        <f t="shared" si="42"/>
        <v>0.31547619047619047</v>
      </c>
      <c r="F1380" s="21" t="e">
        <f>SUMPRODUCT((NHL!C$3:C$1656=A1380)*(NHL!G$3:G$1656=B1380)*NHL!X$3:X$1656)</f>
        <v>#VALUE!</v>
      </c>
      <c r="G1380" s="21">
        <f>SUMPRODUCT((NHL!C$3:C$1656=A1380)*(NHL!G$3:G$1656=B1380)*NHL!AC$3:AC$1656)</f>
        <v>0</v>
      </c>
      <c r="H1380" s="22" t="e">
        <f t="shared" si="43"/>
        <v>#VALUE!</v>
      </c>
      <c r="K1380" s="8"/>
    </row>
    <row r="1381" spans="1:11" x14ac:dyDescent="0.2">
      <c r="A1381" s="8" t="s">
        <v>412</v>
      </c>
      <c r="B1381" s="10" t="s">
        <v>413</v>
      </c>
      <c r="C1381" s="21">
        <f>SUMPRODUCT((NHL!C$3:C$1656=A1381)*(NHL!G$3:G$1656=B1381)*NHL!I$3:I$1656)</f>
        <v>84</v>
      </c>
      <c r="D1381" s="21">
        <f>SUMPRODUCT((NHL!C$3:C$1656=A1381)*(NHL!G$3:G$1656=B1381)*NHL!N$3:N$1656)</f>
        <v>83</v>
      </c>
      <c r="E1381" s="22">
        <f t="shared" si="42"/>
        <v>0.49404761904761907</v>
      </c>
      <c r="F1381" s="21" t="e">
        <f>SUMPRODUCT((NHL!C$3:C$1656=A1381)*(NHL!G$3:G$1656=B1381)*NHL!X$3:X$1656)</f>
        <v>#VALUE!</v>
      </c>
      <c r="G1381" s="21">
        <f>SUMPRODUCT((NHL!C$3:C$1656=A1381)*(NHL!G$3:G$1656=B1381)*NHL!AC$3:AC$1656)</f>
        <v>0</v>
      </c>
      <c r="H1381" s="22" t="e">
        <f t="shared" si="43"/>
        <v>#VALUE!</v>
      </c>
      <c r="K1381" s="8"/>
    </row>
    <row r="1382" spans="1:11" x14ac:dyDescent="0.2">
      <c r="A1382" s="8" t="s">
        <v>412</v>
      </c>
      <c r="B1382" s="10" t="s">
        <v>417</v>
      </c>
      <c r="C1382" s="21">
        <f>SUMPRODUCT((NHL!C$3:C$1656=A1382)*(NHL!G$3:G$1656=B1382)*NHL!I$3:I$1656)</f>
        <v>84</v>
      </c>
      <c r="D1382" s="21">
        <f>SUMPRODUCT((NHL!C$3:C$1656=A1382)*(NHL!G$3:G$1656=B1382)*NHL!N$3:N$1656)</f>
        <v>71</v>
      </c>
      <c r="E1382" s="22">
        <f t="shared" si="42"/>
        <v>0.42261904761904762</v>
      </c>
      <c r="F1382" s="21" t="e">
        <f>SUMPRODUCT((NHL!C$3:C$1656=A1382)*(NHL!G$3:G$1656=B1382)*NHL!X$3:X$1656)</f>
        <v>#VALUE!</v>
      </c>
      <c r="G1382" s="21">
        <f>SUMPRODUCT((NHL!C$3:C$1656=A1382)*(NHL!G$3:G$1656=B1382)*NHL!AC$3:AC$1656)</f>
        <v>0</v>
      </c>
      <c r="H1382" s="22" t="e">
        <f t="shared" si="43"/>
        <v>#VALUE!</v>
      </c>
      <c r="K1382" s="8"/>
    </row>
    <row r="1383" spans="1:11" x14ac:dyDescent="0.2">
      <c r="A1383" s="8" t="s">
        <v>449</v>
      </c>
      <c r="B1383" s="10" t="s">
        <v>456</v>
      </c>
      <c r="C1383" s="21">
        <f>SUMPRODUCT((NHL!C$3:C$1656=A1383)*(NHL!G$3:G$1656=B1383)*NHL!I$3:I$1656)</f>
        <v>82</v>
      </c>
      <c r="D1383" s="21">
        <f>SUMPRODUCT((NHL!C$3:C$1656=A1383)*(NHL!G$3:G$1656=B1383)*NHL!N$3:N$1656)</f>
        <v>63</v>
      </c>
      <c r="E1383" s="22">
        <f t="shared" si="42"/>
        <v>0.38414634146341464</v>
      </c>
      <c r="F1383" s="21" t="e">
        <f>SUMPRODUCT((NHL!C$3:C$1656=A1383)*(NHL!G$3:G$1656=B1383)*NHL!X$3:X$1656)</f>
        <v>#VALUE!</v>
      </c>
      <c r="G1383" s="21">
        <f>SUMPRODUCT((NHL!C$3:C$1656=A1383)*(NHL!G$3:G$1656=B1383)*NHL!AC$3:AC$1656)</f>
        <v>0</v>
      </c>
      <c r="H1383" s="22" t="e">
        <f t="shared" si="43"/>
        <v>#VALUE!</v>
      </c>
      <c r="K1383" s="8"/>
    </row>
    <row r="1384" spans="1:11" x14ac:dyDescent="0.2">
      <c r="A1384" s="8" t="s">
        <v>459</v>
      </c>
      <c r="B1384" s="10" t="s">
        <v>461</v>
      </c>
      <c r="C1384" s="21">
        <f>SUMPRODUCT((NHL!C$3:C$1656=A1384)*(NHL!G$3:G$1656=B1384)*NHL!I$3:I$1656)</f>
        <v>82</v>
      </c>
      <c r="D1384" s="21">
        <f>SUMPRODUCT((NHL!C$3:C$1656=A1384)*(NHL!G$3:G$1656=B1384)*NHL!N$3:N$1656)</f>
        <v>39</v>
      </c>
      <c r="E1384" s="22">
        <f t="shared" si="42"/>
        <v>0.23780487804878048</v>
      </c>
      <c r="F1384" s="21" t="e">
        <f>SUMPRODUCT((NHL!C$3:C$1656=A1384)*(NHL!G$3:G$1656=B1384)*NHL!X$3:X$1656)</f>
        <v>#VALUE!</v>
      </c>
      <c r="G1384" s="21">
        <f>SUMPRODUCT((NHL!C$3:C$1656=A1384)*(NHL!G$3:G$1656=B1384)*NHL!AC$3:AC$1656)</f>
        <v>0</v>
      </c>
      <c r="H1384" s="22" t="e">
        <f t="shared" si="43"/>
        <v>#VALUE!</v>
      </c>
      <c r="K1384" s="8"/>
    </row>
    <row r="1385" spans="1:11" x14ac:dyDescent="0.2">
      <c r="A1385" s="8" t="s">
        <v>467</v>
      </c>
      <c r="B1385" s="10" t="s">
        <v>468</v>
      </c>
      <c r="C1385" s="21">
        <f>SUMPRODUCT((NHL!C$3:C$1656=A1385)*(NHL!G$3:G$1656=B1385)*NHL!I$3:I$1656)</f>
        <v>82</v>
      </c>
      <c r="D1385" s="21">
        <f>SUMPRODUCT((NHL!C$3:C$1656=A1385)*(NHL!G$3:G$1656=B1385)*NHL!N$3:N$1656)</f>
        <v>71</v>
      </c>
      <c r="E1385" s="22">
        <f t="shared" si="42"/>
        <v>0.43292682926829268</v>
      </c>
      <c r="F1385" s="21" t="e">
        <f>SUMPRODUCT((NHL!C$3:C$1656=A1385)*(NHL!G$3:G$1656=B1385)*NHL!X$3:X$1656)</f>
        <v>#VALUE!</v>
      </c>
      <c r="G1385" s="21">
        <f>SUMPRODUCT((NHL!C$3:C$1656=A1385)*(NHL!G$3:G$1656=B1385)*NHL!AC$3:AC$1656)</f>
        <v>0</v>
      </c>
      <c r="H1385" s="22" t="e">
        <f t="shared" si="43"/>
        <v>#VALUE!</v>
      </c>
      <c r="K1385" s="8"/>
    </row>
    <row r="1386" spans="1:11" x14ac:dyDescent="0.2">
      <c r="A1386" s="8" t="s">
        <v>467</v>
      </c>
      <c r="B1386" s="10" t="s">
        <v>473</v>
      </c>
      <c r="C1386" s="21">
        <f>SUMPRODUCT((NHL!C$3:C$1656=A1386)*(NHL!G$3:G$1656=B1386)*NHL!I$3:I$1656)</f>
        <v>82</v>
      </c>
      <c r="D1386" s="21">
        <f>SUMPRODUCT((NHL!C$3:C$1656=A1386)*(NHL!G$3:G$1656=B1386)*NHL!N$3:N$1656)</f>
        <v>68</v>
      </c>
      <c r="E1386" s="22">
        <f t="shared" si="42"/>
        <v>0.41463414634146339</v>
      </c>
      <c r="F1386" s="21" t="e">
        <f>SUMPRODUCT((NHL!C$3:C$1656=A1386)*(NHL!G$3:G$1656=B1386)*NHL!X$3:X$1656)</f>
        <v>#VALUE!</v>
      </c>
      <c r="G1386" s="21">
        <f>SUMPRODUCT((NHL!C$3:C$1656=A1386)*(NHL!G$3:G$1656=B1386)*NHL!AC$3:AC$1656)</f>
        <v>0</v>
      </c>
      <c r="H1386" s="22" t="e">
        <f t="shared" si="43"/>
        <v>#VALUE!</v>
      </c>
      <c r="K1386" s="8"/>
    </row>
    <row r="1387" spans="1:11" x14ac:dyDescent="0.2">
      <c r="A1387" s="8"/>
      <c r="B1387" s="10"/>
      <c r="E1387" s="22"/>
      <c r="H1387" s="22"/>
      <c r="K1387" s="8"/>
    </row>
    <row r="1388" spans="1:11" x14ac:dyDescent="0.2">
      <c r="A1388" s="8"/>
      <c r="B1388" s="10"/>
      <c r="E1388" s="22"/>
      <c r="H1388" s="22"/>
    </row>
    <row r="1389" spans="1:11" x14ac:dyDescent="0.2">
      <c r="A1389" s="8"/>
      <c r="B1389" s="10"/>
      <c r="E1389" s="22"/>
      <c r="H1389" s="22"/>
    </row>
    <row r="1390" spans="1:11" x14ac:dyDescent="0.2">
      <c r="A1390" s="8"/>
      <c r="B1390" s="10"/>
      <c r="E1390" s="22"/>
      <c r="H1390" s="22"/>
    </row>
    <row r="1391" spans="1:11" x14ac:dyDescent="0.2">
      <c r="A1391" s="8"/>
      <c r="B1391" s="10"/>
      <c r="E1391" s="22"/>
      <c r="H1391" s="22"/>
    </row>
    <row r="1392" spans="1:11" x14ac:dyDescent="0.2">
      <c r="A1392" s="8"/>
      <c r="B1392" s="10"/>
      <c r="E1392" s="22"/>
      <c r="H1392" s="22"/>
    </row>
    <row r="1393" spans="1:8" x14ac:dyDescent="0.2">
      <c r="A1393" s="8"/>
      <c r="B1393" s="10"/>
      <c r="E1393" s="22"/>
      <c r="H1393" s="22"/>
    </row>
    <row r="1394" spans="1:8" x14ac:dyDescent="0.2">
      <c r="A1394" s="8"/>
      <c r="B1394" s="10"/>
      <c r="E1394" s="22"/>
      <c r="H1394" s="22"/>
    </row>
    <row r="1395" spans="1:8" x14ac:dyDescent="0.2">
      <c r="A1395" s="8"/>
      <c r="B1395" s="10"/>
      <c r="E1395" s="22"/>
      <c r="H1395" s="22"/>
    </row>
    <row r="1396" spans="1:8" x14ac:dyDescent="0.2">
      <c r="A1396" s="8"/>
      <c r="B1396" s="10"/>
      <c r="E1396" s="22"/>
      <c r="H1396" s="22"/>
    </row>
    <row r="1397" spans="1:8" x14ac:dyDescent="0.2">
      <c r="A1397" s="8"/>
      <c r="B1397" s="10"/>
      <c r="E1397" s="22"/>
      <c r="H1397" s="22"/>
    </row>
    <row r="1398" spans="1:8" x14ac:dyDescent="0.2">
      <c r="A1398" s="8"/>
      <c r="B1398" s="10"/>
      <c r="E1398" s="22"/>
      <c r="H1398" s="22"/>
    </row>
    <row r="1399" spans="1:8" x14ac:dyDescent="0.2">
      <c r="A1399" s="8"/>
      <c r="B1399" s="10"/>
      <c r="E1399" s="22"/>
      <c r="H1399" s="22"/>
    </row>
    <row r="1400" spans="1:8" x14ac:dyDescent="0.2">
      <c r="A1400" s="8"/>
      <c r="B1400" s="10"/>
      <c r="E1400" s="22"/>
      <c r="H1400" s="22"/>
    </row>
    <row r="1401" spans="1:8" x14ac:dyDescent="0.2">
      <c r="A1401" s="8"/>
      <c r="B1401" s="10"/>
      <c r="E1401" s="22"/>
      <c r="H1401" s="22"/>
    </row>
    <row r="1402" spans="1:8" x14ac:dyDescent="0.2">
      <c r="A1402" s="8"/>
      <c r="B1402" s="10"/>
      <c r="E1402" s="22"/>
      <c r="H1402" s="22"/>
    </row>
    <row r="1403" spans="1:8" x14ac:dyDescent="0.2">
      <c r="A1403" s="8"/>
      <c r="B1403" s="10"/>
      <c r="E1403" s="22"/>
      <c r="H1403" s="22"/>
    </row>
    <row r="1404" spans="1:8" x14ac:dyDescent="0.2">
      <c r="A1404" s="8"/>
      <c r="B1404" s="10"/>
      <c r="E1404" s="22"/>
      <c r="H1404" s="22"/>
    </row>
    <row r="1405" spans="1:8" x14ac:dyDescent="0.2">
      <c r="A1405" s="8"/>
      <c r="B1405" s="10"/>
      <c r="E1405" s="22"/>
      <c r="H1405" s="22"/>
    </row>
    <row r="1406" spans="1:8" x14ac:dyDescent="0.2">
      <c r="A1406" s="8"/>
      <c r="B1406" s="10"/>
      <c r="E1406" s="22"/>
      <c r="H1406" s="22"/>
    </row>
    <row r="1407" spans="1:8" x14ac:dyDescent="0.2">
      <c r="A1407" s="8"/>
      <c r="B1407" s="10"/>
      <c r="E1407" s="22"/>
      <c r="H1407" s="22"/>
    </row>
    <row r="1408" spans="1:8" x14ac:dyDescent="0.2">
      <c r="A1408" s="8"/>
      <c r="B1408" s="10"/>
      <c r="E1408" s="22"/>
      <c r="H1408" s="22"/>
    </row>
    <row r="1409" spans="1:8" x14ac:dyDescent="0.2">
      <c r="A1409" s="8"/>
      <c r="B1409" s="10"/>
      <c r="E1409" s="22"/>
      <c r="H1409" s="22"/>
    </row>
    <row r="1410" spans="1:8" x14ac:dyDescent="0.2">
      <c r="A1410" s="8"/>
      <c r="B1410" s="10"/>
      <c r="E1410" s="22"/>
      <c r="H1410" s="22"/>
    </row>
    <row r="1411" spans="1:8" x14ac:dyDescent="0.2">
      <c r="A1411" s="8"/>
      <c r="B1411" s="10"/>
      <c r="E1411" s="22"/>
      <c r="H1411" s="22"/>
    </row>
    <row r="1412" spans="1:8" x14ac:dyDescent="0.2">
      <c r="A1412" s="8"/>
      <c r="B1412" s="10"/>
      <c r="E1412" s="22"/>
      <c r="H1412" s="22"/>
    </row>
    <row r="1413" spans="1:8" x14ac:dyDescent="0.2">
      <c r="A1413" s="8"/>
      <c r="B1413" s="10"/>
      <c r="E1413" s="22"/>
      <c r="H1413" s="22"/>
    </row>
    <row r="1414" spans="1:8" x14ac:dyDescent="0.2">
      <c r="A1414" s="8"/>
      <c r="B1414" s="10"/>
      <c r="E1414" s="22"/>
      <c r="H1414" s="22"/>
    </row>
    <row r="1415" spans="1:8" x14ac:dyDescent="0.2">
      <c r="A1415" s="8"/>
      <c r="B1415" s="10"/>
      <c r="E1415" s="22"/>
      <c r="H1415" s="22"/>
    </row>
    <row r="1416" spans="1:8" x14ac:dyDescent="0.2">
      <c r="A1416" s="8"/>
      <c r="B1416" s="10"/>
      <c r="E1416" s="22"/>
      <c r="H1416" s="22"/>
    </row>
    <row r="1417" spans="1:8" x14ac:dyDescent="0.2">
      <c r="A1417" s="8"/>
      <c r="B1417" s="10"/>
      <c r="E1417" s="22"/>
      <c r="H1417" s="22"/>
    </row>
    <row r="1418" spans="1:8" x14ac:dyDescent="0.2">
      <c r="A1418" s="8"/>
      <c r="B1418" s="10"/>
      <c r="E1418" s="22"/>
      <c r="H1418" s="22"/>
    </row>
    <row r="1419" spans="1:8" x14ac:dyDescent="0.2">
      <c r="A1419" s="8"/>
      <c r="B1419" s="10"/>
      <c r="E1419" s="22"/>
      <c r="H1419" s="22"/>
    </row>
    <row r="1420" spans="1:8" x14ac:dyDescent="0.2">
      <c r="A1420" s="8"/>
      <c r="B1420" s="10"/>
      <c r="E1420" s="22"/>
      <c r="H1420" s="22"/>
    </row>
    <row r="1421" spans="1:8" x14ac:dyDescent="0.2">
      <c r="A1421" s="8"/>
      <c r="B1421" s="10"/>
      <c r="E1421" s="22"/>
      <c r="H1421" s="22"/>
    </row>
    <row r="1422" spans="1:8" x14ac:dyDescent="0.2">
      <c r="A1422" s="8"/>
      <c r="B1422" s="10"/>
      <c r="E1422" s="22"/>
      <c r="H1422" s="22"/>
    </row>
    <row r="1423" spans="1:8" x14ac:dyDescent="0.2">
      <c r="A1423" s="8"/>
      <c r="B1423" s="10"/>
      <c r="E1423" s="22"/>
      <c r="H1423" s="22"/>
    </row>
    <row r="1424" spans="1:8" x14ac:dyDescent="0.2">
      <c r="A1424" s="8"/>
      <c r="B1424" s="10"/>
      <c r="E1424" s="22"/>
      <c r="H1424" s="22"/>
    </row>
    <row r="1425" spans="1:8" x14ac:dyDescent="0.2">
      <c r="A1425" s="8"/>
      <c r="B1425" s="10"/>
      <c r="E1425" s="22"/>
      <c r="H1425" s="22"/>
    </row>
    <row r="1426" spans="1:8" x14ac:dyDescent="0.2">
      <c r="A1426" s="8"/>
      <c r="B1426" s="10"/>
      <c r="E1426" s="22"/>
      <c r="H1426" s="22"/>
    </row>
    <row r="1427" spans="1:8" x14ac:dyDescent="0.2">
      <c r="A1427" s="8"/>
      <c r="B1427" s="10"/>
      <c r="E1427" s="22"/>
      <c r="H1427" s="22"/>
    </row>
    <row r="1428" spans="1:8" x14ac:dyDescent="0.2">
      <c r="A1428" s="8"/>
      <c r="B1428" s="10"/>
      <c r="E1428" s="22"/>
      <c r="H1428" s="22"/>
    </row>
    <row r="1429" spans="1:8" x14ac:dyDescent="0.2">
      <c r="A1429" s="8"/>
      <c r="B1429" s="10"/>
      <c r="E1429" s="22"/>
      <c r="H1429" s="22"/>
    </row>
    <row r="1430" spans="1:8" x14ac:dyDescent="0.2">
      <c r="A1430" s="8"/>
      <c r="B1430" s="10"/>
      <c r="E1430" s="22"/>
      <c r="H1430" s="22"/>
    </row>
    <row r="1431" spans="1:8" x14ac:dyDescent="0.2">
      <c r="A1431" s="8"/>
      <c r="B1431" s="10"/>
      <c r="E1431" s="22"/>
      <c r="H1431" s="22"/>
    </row>
    <row r="1432" spans="1:8" x14ac:dyDescent="0.2">
      <c r="A1432" s="8"/>
      <c r="B1432" s="10"/>
      <c r="E1432" s="22"/>
      <c r="H1432" s="22"/>
    </row>
    <row r="1433" spans="1:8" x14ac:dyDescent="0.2">
      <c r="A1433" s="8"/>
      <c r="B1433" s="10"/>
      <c r="E1433" s="22"/>
      <c r="H1433" s="22"/>
    </row>
    <row r="1434" spans="1:8" x14ac:dyDescent="0.2">
      <c r="A1434" s="8"/>
      <c r="B1434" s="10"/>
      <c r="E1434" s="22"/>
      <c r="H1434" s="22"/>
    </row>
    <row r="1435" spans="1:8" x14ac:dyDescent="0.2">
      <c r="A1435" s="8"/>
      <c r="B1435" s="10"/>
      <c r="E1435" s="22"/>
      <c r="H1435" s="22"/>
    </row>
    <row r="1436" spans="1:8" x14ac:dyDescent="0.2">
      <c r="A1436" s="8"/>
      <c r="B1436" s="10"/>
      <c r="E1436" s="22"/>
      <c r="H1436" s="22"/>
    </row>
    <row r="1437" spans="1:8" x14ac:dyDescent="0.2">
      <c r="A1437" s="8"/>
      <c r="B1437" s="10"/>
      <c r="E1437" s="22"/>
      <c r="H1437" s="22"/>
    </row>
    <row r="1438" spans="1:8" x14ac:dyDescent="0.2">
      <c r="A1438" s="8"/>
      <c r="B1438" s="10"/>
      <c r="E1438" s="22"/>
      <c r="H1438" s="22"/>
    </row>
    <row r="1439" spans="1:8" x14ac:dyDescent="0.2">
      <c r="A1439" s="8"/>
      <c r="B1439" s="10"/>
      <c r="E1439" s="22"/>
      <c r="H1439" s="22"/>
    </row>
    <row r="1440" spans="1:8" x14ac:dyDescent="0.2">
      <c r="A1440" s="8"/>
      <c r="B1440" s="10"/>
      <c r="E1440" s="22"/>
      <c r="H1440" s="22"/>
    </row>
    <row r="1441" spans="1:8" x14ac:dyDescent="0.2">
      <c r="A1441" s="8"/>
      <c r="B1441" s="10"/>
      <c r="E1441" s="22"/>
      <c r="H1441" s="22"/>
    </row>
    <row r="1442" spans="1:8" x14ac:dyDescent="0.2">
      <c r="A1442" s="8"/>
      <c r="B1442" s="10"/>
      <c r="E1442" s="22"/>
      <c r="H1442" s="22"/>
    </row>
    <row r="1443" spans="1:8" x14ac:dyDescent="0.2">
      <c r="A1443" s="8"/>
      <c r="B1443" s="10"/>
      <c r="E1443" s="22"/>
      <c r="H1443" s="22"/>
    </row>
    <row r="1444" spans="1:8" x14ac:dyDescent="0.2">
      <c r="A1444" s="8"/>
      <c r="B1444" s="10"/>
      <c r="E1444" s="22"/>
      <c r="H1444" s="22"/>
    </row>
    <row r="1445" spans="1:8" x14ac:dyDescent="0.2">
      <c r="A1445" s="8"/>
      <c r="B1445" s="10"/>
      <c r="E1445" s="22"/>
      <c r="H1445" s="22"/>
    </row>
    <row r="1446" spans="1:8" x14ac:dyDescent="0.2">
      <c r="A1446" s="8"/>
      <c r="B1446" s="10"/>
      <c r="E1446" s="22"/>
      <c r="H1446" s="22"/>
    </row>
    <row r="1447" spans="1:8" x14ac:dyDescent="0.2">
      <c r="A1447" s="8"/>
      <c r="B1447" s="10"/>
      <c r="E1447" s="22"/>
      <c r="H1447" s="22"/>
    </row>
    <row r="1448" spans="1:8" x14ac:dyDescent="0.2">
      <c r="A1448" s="8"/>
      <c r="B1448" s="10"/>
      <c r="E1448" s="22"/>
      <c r="H1448" s="22"/>
    </row>
    <row r="1449" spans="1:8" x14ac:dyDescent="0.2">
      <c r="A1449" s="8"/>
      <c r="B1449" s="10"/>
      <c r="E1449" s="22"/>
      <c r="H1449" s="22"/>
    </row>
    <row r="1450" spans="1:8" x14ac:dyDescent="0.2">
      <c r="A1450" s="8"/>
      <c r="B1450" s="10"/>
      <c r="E1450" s="22"/>
      <c r="H1450" s="22"/>
    </row>
    <row r="1451" spans="1:8" x14ac:dyDescent="0.2">
      <c r="A1451" s="8"/>
      <c r="B1451" s="10"/>
      <c r="E1451" s="22"/>
      <c r="H1451" s="22"/>
    </row>
    <row r="1452" spans="1:8" x14ac:dyDescent="0.2">
      <c r="A1452" s="8"/>
      <c r="B1452" s="10"/>
      <c r="E1452" s="22"/>
      <c r="H1452" s="22"/>
    </row>
    <row r="1453" spans="1:8" x14ac:dyDescent="0.2">
      <c r="A1453" s="8"/>
      <c r="B1453" s="10"/>
      <c r="E1453" s="22"/>
      <c r="H1453" s="22"/>
    </row>
    <row r="1454" spans="1:8" x14ac:dyDescent="0.2">
      <c r="A1454" s="8"/>
      <c r="B1454" s="10"/>
      <c r="E1454" s="22"/>
      <c r="H1454" s="22"/>
    </row>
    <row r="1455" spans="1:8" x14ac:dyDescent="0.2">
      <c r="A1455" s="8"/>
      <c r="B1455" s="10"/>
      <c r="E1455" s="22"/>
      <c r="H1455" s="22"/>
    </row>
    <row r="1456" spans="1:8" x14ac:dyDescent="0.2">
      <c r="A1456" s="8"/>
      <c r="B1456" s="10"/>
      <c r="E1456" s="22"/>
      <c r="H1456" s="22"/>
    </row>
    <row r="1457" spans="1:8" x14ac:dyDescent="0.2">
      <c r="A1457" s="8"/>
      <c r="B1457" s="10"/>
      <c r="E1457" s="22"/>
      <c r="H1457" s="22"/>
    </row>
    <row r="1458" spans="1:8" x14ac:dyDescent="0.2">
      <c r="A1458" s="8"/>
      <c r="B1458" s="10"/>
      <c r="E1458" s="22"/>
      <c r="H1458" s="22"/>
    </row>
    <row r="1459" spans="1:8" x14ac:dyDescent="0.2">
      <c r="A1459" s="8"/>
      <c r="B1459" s="10"/>
      <c r="E1459" s="22"/>
      <c r="H1459" s="22"/>
    </row>
    <row r="1460" spans="1:8" x14ac:dyDescent="0.2">
      <c r="A1460" s="8"/>
      <c r="B1460" s="10"/>
      <c r="E1460" s="22"/>
      <c r="H1460" s="22"/>
    </row>
    <row r="1461" spans="1:8" x14ac:dyDescent="0.2">
      <c r="A1461" s="8"/>
      <c r="B1461" s="10"/>
      <c r="E1461" s="22"/>
      <c r="H1461" s="22"/>
    </row>
    <row r="1462" spans="1:8" x14ac:dyDescent="0.2">
      <c r="A1462" s="8"/>
      <c r="B1462" s="10"/>
      <c r="E1462" s="22"/>
      <c r="H1462" s="22"/>
    </row>
    <row r="1463" spans="1:8" x14ac:dyDescent="0.2">
      <c r="A1463" s="8"/>
      <c r="B1463" s="10"/>
      <c r="E1463" s="22"/>
      <c r="H1463" s="22"/>
    </row>
    <row r="1464" spans="1:8" x14ac:dyDescent="0.2">
      <c r="A1464" s="8"/>
      <c r="B1464" s="10"/>
      <c r="E1464" s="22"/>
      <c r="H1464" s="22"/>
    </row>
    <row r="1465" spans="1:8" x14ac:dyDescent="0.2">
      <c r="A1465" s="8"/>
      <c r="B1465" s="10"/>
      <c r="E1465" s="22"/>
      <c r="H1465" s="22"/>
    </row>
    <row r="1466" spans="1:8" x14ac:dyDescent="0.2">
      <c r="A1466" s="8"/>
      <c r="B1466" s="10"/>
      <c r="E1466" s="22"/>
      <c r="H1466" s="22"/>
    </row>
    <row r="1467" spans="1:8" x14ac:dyDescent="0.2">
      <c r="A1467" s="8"/>
      <c r="B1467" s="10"/>
      <c r="E1467" s="22"/>
      <c r="H1467" s="22"/>
    </row>
    <row r="1468" spans="1:8" x14ac:dyDescent="0.2">
      <c r="A1468" s="8"/>
      <c r="B1468" s="10"/>
      <c r="E1468" s="22"/>
      <c r="H1468" s="22"/>
    </row>
    <row r="1469" spans="1:8" x14ac:dyDescent="0.2">
      <c r="A1469" s="8"/>
      <c r="B1469" s="10"/>
      <c r="E1469" s="22"/>
      <c r="H1469" s="22"/>
    </row>
    <row r="1470" spans="1:8" x14ac:dyDescent="0.2">
      <c r="A1470" s="8"/>
      <c r="B1470" s="10"/>
      <c r="E1470" s="22"/>
      <c r="H1470" s="22"/>
    </row>
    <row r="1471" spans="1:8" x14ac:dyDescent="0.2">
      <c r="A1471" s="8"/>
      <c r="B1471" s="10"/>
      <c r="E1471" s="22"/>
      <c r="H1471" s="22"/>
    </row>
    <row r="1472" spans="1:8" x14ac:dyDescent="0.2">
      <c r="A1472" s="8"/>
      <c r="B1472" s="10"/>
      <c r="E1472" s="22"/>
      <c r="H1472" s="22"/>
    </row>
    <row r="1473" spans="1:8" x14ac:dyDescent="0.2">
      <c r="A1473" s="8"/>
      <c r="B1473" s="10"/>
      <c r="E1473" s="22"/>
      <c r="H1473" s="22"/>
    </row>
    <row r="1474" spans="1:8" x14ac:dyDescent="0.2">
      <c r="A1474" s="8"/>
      <c r="B1474" s="10"/>
      <c r="E1474" s="22"/>
      <c r="H1474" s="22"/>
    </row>
    <row r="1475" spans="1:8" x14ac:dyDescent="0.2">
      <c r="A1475" s="8"/>
      <c r="B1475" s="10"/>
      <c r="E1475" s="22"/>
      <c r="H1475" s="22"/>
    </row>
    <row r="1476" spans="1:8" x14ac:dyDescent="0.2">
      <c r="A1476" s="8"/>
      <c r="B1476" s="10"/>
      <c r="E1476" s="22"/>
      <c r="H1476" s="22"/>
    </row>
    <row r="1477" spans="1:8" x14ac:dyDescent="0.2">
      <c r="A1477" s="8"/>
      <c r="B1477" s="10"/>
      <c r="E1477" s="22"/>
      <c r="H1477" s="22"/>
    </row>
    <row r="1478" spans="1:8" x14ac:dyDescent="0.2">
      <c r="A1478" s="8"/>
      <c r="B1478" s="10"/>
      <c r="E1478" s="22"/>
      <c r="H1478" s="22"/>
    </row>
    <row r="1479" spans="1:8" x14ac:dyDescent="0.2">
      <c r="A1479" s="8"/>
      <c r="B1479" s="10"/>
      <c r="E1479" s="22"/>
      <c r="H1479" s="22"/>
    </row>
    <row r="1480" spans="1:8" x14ac:dyDescent="0.2">
      <c r="A1480" s="8"/>
      <c r="B1480" s="10"/>
      <c r="E1480" s="22"/>
      <c r="H1480" s="22"/>
    </row>
    <row r="1481" spans="1:8" x14ac:dyDescent="0.2">
      <c r="A1481" s="8"/>
      <c r="B1481" s="10"/>
      <c r="E1481" s="22"/>
      <c r="H1481" s="22"/>
    </row>
    <row r="1482" spans="1:8" x14ac:dyDescent="0.2">
      <c r="A1482" s="8"/>
      <c r="B1482" s="10"/>
      <c r="E1482" s="22"/>
      <c r="H1482" s="22"/>
    </row>
    <row r="1483" spans="1:8" x14ac:dyDescent="0.2">
      <c r="A1483" s="8"/>
      <c r="B1483" s="10"/>
      <c r="E1483" s="22"/>
      <c r="H1483" s="22"/>
    </row>
    <row r="1484" spans="1:8" x14ac:dyDescent="0.2">
      <c r="A1484" s="8"/>
      <c r="B1484" s="10"/>
      <c r="E1484" s="22"/>
      <c r="H1484" s="22"/>
    </row>
    <row r="1485" spans="1:8" x14ac:dyDescent="0.2">
      <c r="A1485" s="8"/>
      <c r="B1485" s="10"/>
      <c r="E1485" s="22"/>
      <c r="H1485" s="22"/>
    </row>
    <row r="1486" spans="1:8" x14ac:dyDescent="0.2">
      <c r="A1486" s="8"/>
      <c r="B1486" s="10"/>
      <c r="E1486" s="22"/>
      <c r="H1486" s="22"/>
    </row>
    <row r="1487" spans="1:8" x14ac:dyDescent="0.2">
      <c r="A1487" s="8"/>
      <c r="B1487" s="10"/>
      <c r="E1487" s="22"/>
      <c r="H1487" s="22"/>
    </row>
    <row r="1488" spans="1:8" x14ac:dyDescent="0.2">
      <c r="A1488" s="8"/>
      <c r="B1488" s="10"/>
      <c r="E1488" s="22"/>
      <c r="H1488" s="22"/>
    </row>
    <row r="1489" spans="1:8" x14ac:dyDescent="0.2">
      <c r="A1489" s="8"/>
      <c r="B1489" s="10"/>
      <c r="E1489" s="22"/>
      <c r="H1489" s="22"/>
    </row>
    <row r="1490" spans="1:8" x14ac:dyDescent="0.2">
      <c r="A1490" s="8"/>
      <c r="B1490" s="10"/>
      <c r="E1490" s="22"/>
      <c r="H1490" s="22"/>
    </row>
    <row r="1491" spans="1:8" x14ac:dyDescent="0.2">
      <c r="A1491" s="8"/>
      <c r="B1491" s="10"/>
      <c r="E1491" s="22"/>
      <c r="H1491" s="22"/>
    </row>
    <row r="1492" spans="1:8" x14ac:dyDescent="0.2">
      <c r="A1492" s="8"/>
      <c r="B1492" s="10"/>
      <c r="E1492" s="22"/>
      <c r="H1492" s="22"/>
    </row>
    <row r="1493" spans="1:8" x14ac:dyDescent="0.2">
      <c r="A1493" s="8"/>
      <c r="B1493" s="10"/>
      <c r="E1493" s="22"/>
      <c r="H1493" s="22"/>
    </row>
    <row r="1494" spans="1:8" x14ac:dyDescent="0.2">
      <c r="A1494" s="8"/>
      <c r="B1494" s="10"/>
      <c r="E1494" s="22"/>
      <c r="H1494" s="22"/>
    </row>
    <row r="1495" spans="1:8" x14ac:dyDescent="0.2">
      <c r="A1495" s="8"/>
      <c r="B1495" s="10"/>
      <c r="E1495" s="22"/>
      <c r="H1495" s="22"/>
    </row>
    <row r="1496" spans="1:8" x14ac:dyDescent="0.2">
      <c r="A1496" s="8"/>
      <c r="B1496" s="10"/>
      <c r="E1496" s="22"/>
      <c r="H1496" s="22"/>
    </row>
    <row r="1497" spans="1:8" x14ac:dyDescent="0.2">
      <c r="A1497" s="8"/>
      <c r="B1497" s="10"/>
      <c r="E1497" s="22"/>
      <c r="H1497" s="22"/>
    </row>
    <row r="1498" spans="1:8" x14ac:dyDescent="0.2">
      <c r="A1498" s="8"/>
      <c r="B1498" s="10"/>
      <c r="E1498" s="22"/>
      <c r="H1498" s="22"/>
    </row>
    <row r="1499" spans="1:8" x14ac:dyDescent="0.2">
      <c r="A1499" s="8"/>
      <c r="B1499" s="10"/>
      <c r="E1499" s="22"/>
      <c r="H1499" s="22"/>
    </row>
    <row r="1500" spans="1:8" x14ac:dyDescent="0.2">
      <c r="A1500" s="8"/>
      <c r="B1500" s="10"/>
      <c r="E1500" s="22"/>
      <c r="H1500" s="22"/>
    </row>
    <row r="1501" spans="1:8" x14ac:dyDescent="0.2">
      <c r="A1501" s="8"/>
      <c r="B1501" s="10"/>
      <c r="E1501" s="22"/>
      <c r="H1501" s="22"/>
    </row>
    <row r="1502" spans="1:8" x14ac:dyDescent="0.2">
      <c r="A1502" s="8"/>
      <c r="B1502" s="10"/>
      <c r="E1502" s="22"/>
      <c r="H1502" s="22"/>
    </row>
    <row r="1503" spans="1:8" x14ac:dyDescent="0.2">
      <c r="A1503" s="8"/>
      <c r="B1503" s="10"/>
      <c r="E1503" s="22"/>
      <c r="H1503" s="22"/>
    </row>
    <row r="1504" spans="1:8" x14ac:dyDescent="0.2">
      <c r="A1504" s="8"/>
      <c r="B1504" s="10"/>
      <c r="E1504" s="22"/>
      <c r="H1504" s="22"/>
    </row>
    <row r="1505" spans="1:8" x14ac:dyDescent="0.2">
      <c r="A1505" s="8"/>
      <c r="B1505" s="10"/>
      <c r="E1505" s="22"/>
      <c r="H1505" s="22"/>
    </row>
    <row r="1506" spans="1:8" x14ac:dyDescent="0.2">
      <c r="A1506" s="8"/>
      <c r="B1506" s="10"/>
      <c r="E1506" s="22"/>
      <c r="H1506" s="22"/>
    </row>
    <row r="1507" spans="1:8" x14ac:dyDescent="0.2">
      <c r="A1507" s="8"/>
      <c r="B1507" s="10"/>
      <c r="E1507" s="22"/>
      <c r="H1507" s="22"/>
    </row>
    <row r="1508" spans="1:8" x14ac:dyDescent="0.2">
      <c r="A1508" s="8"/>
      <c r="B1508" s="10"/>
      <c r="E1508" s="22"/>
      <c r="H1508" s="22"/>
    </row>
    <row r="1509" spans="1:8" x14ac:dyDescent="0.2">
      <c r="A1509" s="8"/>
      <c r="B1509" s="10"/>
      <c r="E1509" s="22"/>
      <c r="H1509" s="22"/>
    </row>
    <row r="1510" spans="1:8" x14ac:dyDescent="0.2">
      <c r="A1510" s="8"/>
      <c r="B1510" s="10"/>
      <c r="E1510" s="22"/>
      <c r="H1510" s="22"/>
    </row>
    <row r="1511" spans="1:8" x14ac:dyDescent="0.2">
      <c r="A1511" s="8"/>
      <c r="B1511" s="10"/>
      <c r="E1511" s="22"/>
      <c r="H1511" s="22"/>
    </row>
    <row r="1512" spans="1:8" x14ac:dyDescent="0.2">
      <c r="A1512" s="8"/>
      <c r="B1512" s="10"/>
      <c r="E1512" s="22"/>
      <c r="H1512" s="22"/>
    </row>
    <row r="1513" spans="1:8" x14ac:dyDescent="0.2">
      <c r="A1513" s="8"/>
      <c r="B1513" s="10"/>
      <c r="E1513" s="22"/>
      <c r="H1513" s="22"/>
    </row>
    <row r="1514" spans="1:8" x14ac:dyDescent="0.2">
      <c r="A1514" s="8"/>
      <c r="B1514" s="10"/>
      <c r="E1514" s="22"/>
      <c r="H1514" s="22"/>
    </row>
    <row r="1515" spans="1:8" x14ac:dyDescent="0.2">
      <c r="A1515" s="8"/>
      <c r="B1515" s="10"/>
      <c r="E1515" s="22"/>
      <c r="H1515" s="22"/>
    </row>
    <row r="1516" spans="1:8" x14ac:dyDescent="0.2">
      <c r="A1516" s="8"/>
      <c r="B1516" s="10"/>
      <c r="E1516" s="22"/>
      <c r="H1516" s="22"/>
    </row>
    <row r="1517" spans="1:8" x14ac:dyDescent="0.2">
      <c r="A1517" s="8"/>
      <c r="B1517" s="10"/>
      <c r="E1517" s="22"/>
      <c r="H1517" s="22"/>
    </row>
    <row r="1518" spans="1:8" x14ac:dyDescent="0.2">
      <c r="A1518" s="8"/>
      <c r="B1518" s="10"/>
      <c r="E1518" s="22"/>
      <c r="H1518" s="22"/>
    </row>
    <row r="1519" spans="1:8" x14ac:dyDescent="0.2">
      <c r="A1519" s="8"/>
      <c r="B1519" s="10"/>
      <c r="E1519" s="22"/>
      <c r="H1519" s="22"/>
    </row>
    <row r="1520" spans="1:8" x14ac:dyDescent="0.2">
      <c r="A1520" s="8"/>
      <c r="B1520" s="10"/>
      <c r="E1520" s="22"/>
      <c r="H1520" s="22"/>
    </row>
    <row r="1521" spans="1:8" x14ac:dyDescent="0.2">
      <c r="A1521" s="8"/>
      <c r="B1521" s="10"/>
      <c r="E1521" s="22"/>
      <c r="H1521" s="22"/>
    </row>
    <row r="1522" spans="1:8" x14ac:dyDescent="0.2">
      <c r="A1522" s="8"/>
      <c r="B1522" s="10"/>
      <c r="E1522" s="22"/>
      <c r="H1522" s="22"/>
    </row>
    <row r="1523" spans="1:8" x14ac:dyDescent="0.2">
      <c r="A1523" s="8"/>
      <c r="B1523" s="10"/>
      <c r="E1523" s="22"/>
      <c r="H1523" s="22"/>
    </row>
    <row r="1524" spans="1:8" x14ac:dyDescent="0.2">
      <c r="A1524" s="8"/>
      <c r="B1524" s="10"/>
      <c r="E1524" s="22"/>
      <c r="H1524" s="22"/>
    </row>
    <row r="1525" spans="1:8" x14ac:dyDescent="0.2">
      <c r="A1525" s="8"/>
      <c r="B1525" s="10"/>
      <c r="E1525" s="22"/>
      <c r="H1525" s="22"/>
    </row>
    <row r="1526" spans="1:8" x14ac:dyDescent="0.2">
      <c r="A1526" s="8"/>
      <c r="B1526" s="10"/>
      <c r="E1526" s="22"/>
      <c r="H1526" s="22"/>
    </row>
    <row r="1527" spans="1:8" x14ac:dyDescent="0.2">
      <c r="A1527" s="8"/>
      <c r="B1527" s="10"/>
      <c r="E1527" s="22"/>
      <c r="H1527" s="22"/>
    </row>
    <row r="1528" spans="1:8" x14ac:dyDescent="0.2">
      <c r="A1528" s="8"/>
      <c r="B1528" s="10"/>
      <c r="E1528" s="22"/>
      <c r="H1528" s="22"/>
    </row>
    <row r="1529" spans="1:8" x14ac:dyDescent="0.2">
      <c r="A1529" s="8"/>
      <c r="B1529" s="10"/>
      <c r="E1529" s="22"/>
      <c r="H1529" s="22"/>
    </row>
    <row r="1530" spans="1:8" x14ac:dyDescent="0.2">
      <c r="A1530" s="8"/>
      <c r="B1530" s="10"/>
      <c r="E1530" s="22"/>
      <c r="H1530" s="22"/>
    </row>
    <row r="1531" spans="1:8" x14ac:dyDescent="0.2">
      <c r="A1531" s="8"/>
      <c r="B1531" s="10"/>
      <c r="E1531" s="22"/>
      <c r="H1531" s="22"/>
    </row>
    <row r="1532" spans="1:8" x14ac:dyDescent="0.2">
      <c r="A1532" s="8"/>
      <c r="B1532" s="10"/>
      <c r="E1532" s="22"/>
      <c r="H1532" s="22"/>
    </row>
    <row r="1533" spans="1:8" x14ac:dyDescent="0.2">
      <c r="A1533" s="8"/>
      <c r="B1533" s="10"/>
      <c r="E1533" s="22"/>
      <c r="H1533" s="22"/>
    </row>
    <row r="1534" spans="1:8" x14ac:dyDescent="0.2">
      <c r="A1534" s="8"/>
      <c r="B1534" s="10"/>
      <c r="E1534" s="22"/>
      <c r="H1534" s="22"/>
    </row>
    <row r="1535" spans="1:8" x14ac:dyDescent="0.2">
      <c r="A1535" s="8"/>
      <c r="B1535" s="10"/>
      <c r="E1535" s="22"/>
      <c r="H1535" s="22"/>
    </row>
    <row r="1536" spans="1:8" x14ac:dyDescent="0.2">
      <c r="A1536" s="8"/>
      <c r="B1536" s="10"/>
      <c r="E1536" s="22"/>
      <c r="H1536" s="22"/>
    </row>
    <row r="1537" spans="1:8" x14ac:dyDescent="0.2">
      <c r="A1537" s="8"/>
      <c r="B1537" s="10"/>
      <c r="E1537" s="22"/>
      <c r="H1537" s="22"/>
    </row>
    <row r="1538" spans="1:8" x14ac:dyDescent="0.2">
      <c r="A1538" s="8"/>
      <c r="B1538" s="10"/>
      <c r="E1538" s="22"/>
      <c r="H1538" s="22"/>
    </row>
    <row r="1539" spans="1:8" x14ac:dyDescent="0.2">
      <c r="A1539" s="8"/>
      <c r="B1539" s="10"/>
      <c r="E1539" s="22"/>
      <c r="H1539" s="22"/>
    </row>
    <row r="1540" spans="1:8" x14ac:dyDescent="0.2">
      <c r="A1540" s="8"/>
      <c r="B1540" s="10"/>
      <c r="E1540" s="22"/>
      <c r="H1540" s="22"/>
    </row>
    <row r="1541" spans="1:8" x14ac:dyDescent="0.2">
      <c r="A1541" s="8"/>
      <c r="B1541" s="10"/>
      <c r="E1541" s="22"/>
      <c r="H1541" s="22"/>
    </row>
    <row r="1542" spans="1:8" x14ac:dyDescent="0.2">
      <c r="A1542" s="8"/>
      <c r="B1542" s="10"/>
      <c r="E1542" s="22"/>
      <c r="H1542" s="22"/>
    </row>
    <row r="1543" spans="1:8" x14ac:dyDescent="0.2">
      <c r="A1543" s="8"/>
      <c r="B1543" s="10"/>
      <c r="E1543" s="22"/>
      <c r="H1543" s="22"/>
    </row>
    <row r="1544" spans="1:8" x14ac:dyDescent="0.2">
      <c r="A1544" s="8"/>
      <c r="B1544" s="10"/>
      <c r="E1544" s="22"/>
      <c r="H1544" s="22"/>
    </row>
    <row r="1545" spans="1:8" x14ac:dyDescent="0.2">
      <c r="A1545" s="8"/>
      <c r="B1545" s="10"/>
      <c r="E1545" s="22"/>
      <c r="H1545" s="22"/>
    </row>
    <row r="1546" spans="1:8" x14ac:dyDescent="0.2">
      <c r="A1546" s="8"/>
      <c r="B1546" s="10"/>
      <c r="E1546" s="22"/>
      <c r="H1546" s="22"/>
    </row>
    <row r="1547" spans="1:8" x14ac:dyDescent="0.2">
      <c r="A1547" s="8"/>
      <c r="B1547" s="10"/>
      <c r="E1547" s="22"/>
      <c r="H1547" s="22"/>
    </row>
    <row r="1548" spans="1:8" x14ac:dyDescent="0.2">
      <c r="A1548" s="8"/>
      <c r="B1548" s="10"/>
      <c r="E1548" s="22"/>
      <c r="H1548" s="22"/>
    </row>
    <row r="1549" spans="1:8" x14ac:dyDescent="0.2">
      <c r="A1549" s="8"/>
      <c r="B1549" s="10"/>
      <c r="E1549" s="22"/>
      <c r="H1549" s="22"/>
    </row>
    <row r="1550" spans="1:8" x14ac:dyDescent="0.2">
      <c r="A1550" s="8"/>
      <c r="B1550" s="10"/>
      <c r="E1550" s="22"/>
      <c r="H1550" s="22"/>
    </row>
    <row r="1551" spans="1:8" x14ac:dyDescent="0.2">
      <c r="A1551" s="8"/>
      <c r="B1551" s="10"/>
      <c r="E1551" s="22"/>
      <c r="H1551" s="22"/>
    </row>
    <row r="1552" spans="1:8" x14ac:dyDescent="0.2">
      <c r="A1552" s="8"/>
      <c r="B1552" s="10"/>
      <c r="E1552" s="22"/>
      <c r="H1552" s="22"/>
    </row>
    <row r="1553" spans="1:8" x14ac:dyDescent="0.2">
      <c r="A1553" s="8"/>
      <c r="B1553" s="10"/>
      <c r="E1553" s="22"/>
      <c r="H1553" s="22"/>
    </row>
    <row r="1554" spans="1:8" x14ac:dyDescent="0.2">
      <c r="A1554" s="8"/>
      <c r="B1554" s="10"/>
      <c r="E1554" s="22"/>
      <c r="H1554" s="22"/>
    </row>
    <row r="1555" spans="1:8" x14ac:dyDescent="0.2">
      <c r="A1555" s="8"/>
      <c r="B1555" s="10"/>
      <c r="E1555" s="22"/>
      <c r="H1555" s="22"/>
    </row>
    <row r="1556" spans="1:8" x14ac:dyDescent="0.2">
      <c r="A1556" s="8"/>
      <c r="B1556" s="10"/>
      <c r="E1556" s="22"/>
      <c r="H1556" s="22"/>
    </row>
    <row r="1557" spans="1:8" x14ac:dyDescent="0.2">
      <c r="A1557" s="8"/>
      <c r="B1557" s="10"/>
      <c r="E1557" s="22"/>
      <c r="H1557" s="22"/>
    </row>
    <row r="1558" spans="1:8" x14ac:dyDescent="0.2">
      <c r="A1558" s="8"/>
      <c r="B1558" s="10"/>
      <c r="E1558" s="22"/>
      <c r="H1558" s="22"/>
    </row>
    <row r="1559" spans="1:8" x14ac:dyDescent="0.2">
      <c r="A1559" s="8"/>
      <c r="B1559" s="10"/>
      <c r="E1559" s="22"/>
      <c r="H1559" s="22"/>
    </row>
    <row r="1560" spans="1:8" x14ac:dyDescent="0.2">
      <c r="A1560" s="8"/>
      <c r="B1560" s="10"/>
      <c r="E1560" s="22"/>
      <c r="H1560" s="22"/>
    </row>
    <row r="1561" spans="1:8" x14ac:dyDescent="0.2">
      <c r="A1561" s="8"/>
      <c r="B1561" s="10"/>
      <c r="E1561" s="22"/>
      <c r="H1561" s="22"/>
    </row>
    <row r="1562" spans="1:8" x14ac:dyDescent="0.2">
      <c r="A1562" s="8"/>
      <c r="B1562" s="10"/>
      <c r="E1562" s="22"/>
      <c r="H1562" s="22"/>
    </row>
    <row r="1563" spans="1:8" x14ac:dyDescent="0.2">
      <c r="A1563" s="8"/>
      <c r="B1563" s="10"/>
      <c r="E1563" s="22"/>
      <c r="H1563" s="22"/>
    </row>
    <row r="1564" spans="1:8" x14ac:dyDescent="0.2">
      <c r="A1564" s="8"/>
      <c r="B1564" s="10"/>
      <c r="E1564" s="22"/>
      <c r="H1564" s="22"/>
    </row>
    <row r="1565" spans="1:8" x14ac:dyDescent="0.2">
      <c r="A1565" s="8"/>
      <c r="B1565" s="10"/>
      <c r="E1565" s="22"/>
      <c r="H1565" s="22"/>
    </row>
    <row r="1566" spans="1:8" x14ac:dyDescent="0.2">
      <c r="A1566" s="8"/>
      <c r="B1566" s="10"/>
      <c r="E1566" s="22"/>
      <c r="H1566" s="22"/>
    </row>
    <row r="1567" spans="1:8" x14ac:dyDescent="0.2">
      <c r="A1567" s="8"/>
      <c r="B1567" s="10"/>
      <c r="E1567" s="22"/>
      <c r="H1567" s="22"/>
    </row>
    <row r="1568" spans="1:8" x14ac:dyDescent="0.2">
      <c r="A1568" s="8"/>
      <c r="B1568" s="10"/>
      <c r="E1568" s="22"/>
      <c r="H1568" s="22"/>
    </row>
    <row r="1569" spans="1:8" x14ac:dyDescent="0.2">
      <c r="A1569" s="8"/>
      <c r="B1569" s="10"/>
      <c r="E1569" s="22"/>
      <c r="H1569" s="22"/>
    </row>
    <row r="1570" spans="1:8" x14ac:dyDescent="0.2">
      <c r="A1570" s="8"/>
      <c r="B1570" s="10"/>
      <c r="E1570" s="22"/>
      <c r="H1570" s="22"/>
    </row>
    <row r="1571" spans="1:8" x14ac:dyDescent="0.2">
      <c r="A1571" s="8"/>
      <c r="B1571" s="10"/>
      <c r="E1571" s="22"/>
      <c r="H1571" s="22"/>
    </row>
    <row r="1572" spans="1:8" x14ac:dyDescent="0.2">
      <c r="A1572" s="8"/>
      <c r="B1572" s="10"/>
      <c r="E1572" s="22"/>
      <c r="H1572" s="22"/>
    </row>
    <row r="1573" spans="1:8" x14ac:dyDescent="0.2">
      <c r="A1573" s="8"/>
      <c r="B1573" s="10"/>
      <c r="E1573" s="22"/>
      <c r="H1573" s="22"/>
    </row>
    <row r="1574" spans="1:8" x14ac:dyDescent="0.2">
      <c r="A1574" s="8"/>
      <c r="B1574" s="10"/>
      <c r="E1574" s="22"/>
      <c r="H1574" s="22"/>
    </row>
    <row r="1575" spans="1:8" x14ac:dyDescent="0.2">
      <c r="A1575" s="8"/>
      <c r="B1575" s="10"/>
      <c r="E1575" s="22"/>
      <c r="H1575" s="22"/>
    </row>
    <row r="1576" spans="1:8" x14ac:dyDescent="0.2">
      <c r="A1576" s="8"/>
      <c r="B1576" s="10"/>
      <c r="E1576" s="22"/>
      <c r="H1576" s="22"/>
    </row>
    <row r="1577" spans="1:8" x14ac:dyDescent="0.2">
      <c r="A1577" s="8"/>
      <c r="B1577" s="10"/>
      <c r="E1577" s="22"/>
      <c r="H1577" s="22"/>
    </row>
    <row r="1578" spans="1:8" x14ac:dyDescent="0.2">
      <c r="A1578" s="8"/>
      <c r="B1578" s="10"/>
      <c r="E1578" s="22"/>
      <c r="H1578" s="22"/>
    </row>
    <row r="1579" spans="1:8" x14ac:dyDescent="0.2">
      <c r="A1579" s="8"/>
      <c r="B1579" s="10"/>
      <c r="E1579" s="22"/>
      <c r="H1579" s="22"/>
    </row>
    <row r="1580" spans="1:8" x14ac:dyDescent="0.2">
      <c r="A1580" s="8"/>
      <c r="B1580" s="10"/>
      <c r="E1580" s="22"/>
      <c r="H1580" s="22"/>
    </row>
    <row r="1581" spans="1:8" x14ac:dyDescent="0.2">
      <c r="A1581" s="8"/>
      <c r="B1581" s="10"/>
      <c r="E1581" s="22"/>
      <c r="H1581" s="22"/>
    </row>
    <row r="1582" spans="1:8" x14ac:dyDescent="0.2">
      <c r="A1582" s="8"/>
      <c r="B1582" s="10"/>
      <c r="E1582" s="22"/>
      <c r="H1582" s="22"/>
    </row>
    <row r="1583" spans="1:8" x14ac:dyDescent="0.2">
      <c r="A1583" s="8"/>
      <c r="B1583" s="10"/>
      <c r="E1583" s="22"/>
      <c r="H1583" s="22"/>
    </row>
    <row r="1584" spans="1:8" x14ac:dyDescent="0.2">
      <c r="A1584" s="8"/>
      <c r="B1584" s="10"/>
      <c r="E1584" s="22"/>
      <c r="H1584" s="22"/>
    </row>
    <row r="1585" spans="1:8" x14ac:dyDescent="0.2">
      <c r="A1585" s="8"/>
      <c r="B1585" s="10"/>
      <c r="E1585" s="22"/>
      <c r="H1585" s="22"/>
    </row>
    <row r="1586" spans="1:8" x14ac:dyDescent="0.2">
      <c r="A1586" s="8"/>
      <c r="B1586" s="10"/>
      <c r="E1586" s="22"/>
      <c r="H1586" s="22"/>
    </row>
    <row r="1587" spans="1:8" x14ac:dyDescent="0.2">
      <c r="A1587" s="8"/>
      <c r="B1587" s="10"/>
      <c r="E1587" s="22"/>
      <c r="H1587" s="22"/>
    </row>
    <row r="1588" spans="1:8" x14ac:dyDescent="0.2">
      <c r="A1588" s="8"/>
      <c r="B1588" s="10"/>
      <c r="E1588" s="22"/>
      <c r="H1588" s="22"/>
    </row>
    <row r="1589" spans="1:8" x14ac:dyDescent="0.2">
      <c r="A1589" s="8"/>
      <c r="B1589" s="10"/>
      <c r="E1589" s="22"/>
      <c r="H1589" s="22"/>
    </row>
    <row r="1590" spans="1:8" x14ac:dyDescent="0.2">
      <c r="A1590" s="8"/>
      <c r="B1590" s="10"/>
      <c r="E1590" s="22"/>
      <c r="H1590" s="22"/>
    </row>
    <row r="1591" spans="1:8" x14ac:dyDescent="0.2">
      <c r="A1591" s="8"/>
      <c r="B1591" s="10"/>
      <c r="E1591" s="22"/>
      <c r="H1591" s="22"/>
    </row>
    <row r="1592" spans="1:8" x14ac:dyDescent="0.2">
      <c r="A1592" s="8"/>
      <c r="B1592" s="10"/>
      <c r="E1592" s="22"/>
      <c r="H1592" s="22"/>
    </row>
    <row r="1593" spans="1:8" x14ac:dyDescent="0.2">
      <c r="A1593" s="8"/>
      <c r="B1593" s="10"/>
      <c r="E1593" s="22"/>
      <c r="H1593" s="22"/>
    </row>
    <row r="1594" spans="1:8" x14ac:dyDescent="0.2">
      <c r="A1594" s="8"/>
      <c r="B1594" s="10"/>
      <c r="E1594" s="22"/>
      <c r="H1594" s="22"/>
    </row>
    <row r="1595" spans="1:8" x14ac:dyDescent="0.2">
      <c r="A1595" s="8"/>
      <c r="B1595" s="10"/>
      <c r="E1595" s="22"/>
      <c r="H1595" s="22"/>
    </row>
    <row r="1596" spans="1:8" x14ac:dyDescent="0.2">
      <c r="A1596" s="8"/>
      <c r="B1596" s="10"/>
      <c r="E1596" s="22"/>
      <c r="H1596" s="22"/>
    </row>
    <row r="1597" spans="1:8" x14ac:dyDescent="0.2">
      <c r="A1597" s="8"/>
      <c r="B1597" s="10"/>
      <c r="E1597" s="22"/>
      <c r="H1597" s="22"/>
    </row>
    <row r="1598" spans="1:8" x14ac:dyDescent="0.2">
      <c r="A1598" s="8"/>
      <c r="B1598" s="10"/>
      <c r="E1598" s="22"/>
      <c r="H1598" s="22"/>
    </row>
    <row r="1599" spans="1:8" x14ac:dyDescent="0.2">
      <c r="A1599" s="8"/>
      <c r="B1599" s="10"/>
      <c r="E1599" s="22"/>
      <c r="H1599" s="22"/>
    </row>
    <row r="1600" spans="1:8" x14ac:dyDescent="0.2">
      <c r="A1600" s="8"/>
      <c r="B1600" s="10"/>
      <c r="E1600" s="22"/>
      <c r="H1600" s="22"/>
    </row>
    <row r="1601" spans="1:8" x14ac:dyDescent="0.2">
      <c r="A1601" s="8"/>
      <c r="B1601" s="10"/>
      <c r="E1601" s="22"/>
      <c r="H1601" s="22"/>
    </row>
    <row r="1602" spans="1:8" x14ac:dyDescent="0.2">
      <c r="A1602" s="8"/>
      <c r="B1602" s="10"/>
      <c r="E1602" s="22"/>
      <c r="H1602" s="22"/>
    </row>
    <row r="1603" spans="1:8" x14ac:dyDescent="0.2">
      <c r="A1603" s="8"/>
      <c r="B1603" s="10"/>
      <c r="E1603" s="22"/>
      <c r="H1603" s="22"/>
    </row>
    <row r="1604" spans="1:8" x14ac:dyDescent="0.2">
      <c r="A1604" s="8"/>
      <c r="B1604" s="10"/>
      <c r="E1604" s="22"/>
      <c r="H1604" s="22"/>
    </row>
    <row r="1605" spans="1:8" x14ac:dyDescent="0.2">
      <c r="A1605" s="8"/>
      <c r="B1605" s="10"/>
      <c r="E1605" s="22"/>
      <c r="H1605" s="22"/>
    </row>
    <row r="1606" spans="1:8" x14ac:dyDescent="0.2">
      <c r="A1606" s="8"/>
      <c r="B1606" s="10"/>
      <c r="E1606" s="22"/>
      <c r="H1606" s="22"/>
    </row>
    <row r="1607" spans="1:8" x14ac:dyDescent="0.2">
      <c r="A1607" s="8"/>
      <c r="B1607" s="10"/>
      <c r="E1607" s="22"/>
      <c r="H1607" s="22"/>
    </row>
    <row r="1608" spans="1:8" x14ac:dyDescent="0.2">
      <c r="A1608" s="8"/>
      <c r="B1608" s="10"/>
      <c r="E1608" s="22"/>
      <c r="H1608" s="22"/>
    </row>
    <row r="1609" spans="1:8" x14ac:dyDescent="0.2">
      <c r="A1609" s="8"/>
      <c r="B1609" s="10"/>
      <c r="E1609" s="22"/>
      <c r="H1609" s="22"/>
    </row>
    <row r="1610" spans="1:8" x14ac:dyDescent="0.2">
      <c r="A1610" s="8"/>
      <c r="B1610" s="10"/>
      <c r="E1610" s="22"/>
      <c r="H1610" s="22"/>
    </row>
    <row r="1611" spans="1:8" x14ac:dyDescent="0.2">
      <c r="A1611" s="8"/>
      <c r="B1611" s="10"/>
      <c r="E1611" s="22"/>
      <c r="H1611" s="22"/>
    </row>
    <row r="1612" spans="1:8" x14ac:dyDescent="0.2">
      <c r="A1612" s="8"/>
      <c r="B1612" s="10"/>
      <c r="E1612" s="22"/>
      <c r="H1612" s="22"/>
    </row>
    <row r="1613" spans="1:8" x14ac:dyDescent="0.2">
      <c r="A1613" s="8"/>
      <c r="B1613" s="10"/>
      <c r="E1613" s="22"/>
      <c r="H1613" s="22"/>
    </row>
    <row r="1614" spans="1:8" x14ac:dyDescent="0.2">
      <c r="A1614" s="8"/>
      <c r="B1614" s="10"/>
      <c r="E1614" s="22"/>
      <c r="H1614" s="22"/>
    </row>
    <row r="1615" spans="1:8" x14ac:dyDescent="0.2">
      <c r="A1615" s="8"/>
      <c r="B1615" s="10"/>
      <c r="E1615" s="22"/>
      <c r="H1615" s="22"/>
    </row>
    <row r="1616" spans="1:8" x14ac:dyDescent="0.2">
      <c r="A1616" s="8"/>
      <c r="B1616" s="10"/>
      <c r="E1616" s="22"/>
      <c r="H1616" s="22"/>
    </row>
    <row r="1617" spans="1:8" x14ac:dyDescent="0.2">
      <c r="A1617" s="8"/>
      <c r="B1617" s="10"/>
      <c r="E1617" s="22"/>
      <c r="H1617" s="22"/>
    </row>
    <row r="1618" spans="1:8" x14ac:dyDescent="0.2">
      <c r="A1618" s="8"/>
      <c r="B1618" s="10"/>
      <c r="E1618" s="22"/>
      <c r="H1618" s="22"/>
    </row>
    <row r="1619" spans="1:8" x14ac:dyDescent="0.2">
      <c r="A1619" s="8"/>
      <c r="B1619" s="10"/>
      <c r="E1619" s="22"/>
      <c r="H1619" s="22"/>
    </row>
    <row r="1620" spans="1:8" x14ac:dyDescent="0.2">
      <c r="A1620" s="8"/>
      <c r="B1620" s="10"/>
      <c r="E1620" s="22"/>
      <c r="H1620" s="22"/>
    </row>
    <row r="1621" spans="1:8" x14ac:dyDescent="0.2">
      <c r="A1621" s="8"/>
      <c r="B1621" s="10"/>
      <c r="E1621" s="22"/>
      <c r="H1621" s="22"/>
    </row>
    <row r="1622" spans="1:8" x14ac:dyDescent="0.2">
      <c r="A1622" s="8"/>
      <c r="B1622" s="10"/>
      <c r="E1622" s="22"/>
      <c r="H1622" s="22"/>
    </row>
    <row r="1623" spans="1:8" x14ac:dyDescent="0.2">
      <c r="A1623" s="8"/>
      <c r="B1623" s="10"/>
      <c r="E1623" s="22"/>
      <c r="H1623" s="22"/>
    </row>
    <row r="1624" spans="1:8" x14ac:dyDescent="0.2">
      <c r="A1624" s="8"/>
      <c r="B1624" s="10"/>
      <c r="E1624" s="22"/>
      <c r="H1624" s="22"/>
    </row>
    <row r="1625" spans="1:8" x14ac:dyDescent="0.2">
      <c r="A1625" s="8"/>
      <c r="B1625" s="10"/>
      <c r="E1625" s="22"/>
      <c r="H1625" s="22"/>
    </row>
    <row r="1626" spans="1:8" x14ac:dyDescent="0.2">
      <c r="A1626" s="8"/>
      <c r="B1626" s="10"/>
      <c r="E1626" s="22"/>
      <c r="H1626" s="22"/>
    </row>
    <row r="1627" spans="1:8" x14ac:dyDescent="0.2">
      <c r="A1627" s="8"/>
      <c r="B1627" s="10"/>
      <c r="E1627" s="22"/>
      <c r="H1627" s="22"/>
    </row>
    <row r="1628" spans="1:8" x14ac:dyDescent="0.2">
      <c r="A1628" s="8"/>
      <c r="B1628" s="10"/>
      <c r="E1628" s="22"/>
      <c r="H1628" s="22"/>
    </row>
    <row r="1629" spans="1:8" x14ac:dyDescent="0.2">
      <c r="A1629" s="8"/>
      <c r="B1629" s="10"/>
      <c r="E1629" s="22"/>
      <c r="H1629" s="22"/>
    </row>
    <row r="1630" spans="1:8" x14ac:dyDescent="0.2">
      <c r="A1630" s="8"/>
      <c r="B1630" s="10"/>
      <c r="E1630" s="22"/>
      <c r="H1630" s="22"/>
    </row>
    <row r="1631" spans="1:8" x14ac:dyDescent="0.2">
      <c r="A1631" s="8"/>
      <c r="B1631" s="10"/>
      <c r="E1631" s="22"/>
      <c r="H1631" s="22"/>
    </row>
    <row r="1632" spans="1:8" x14ac:dyDescent="0.2">
      <c r="A1632" s="8"/>
      <c r="B1632" s="10"/>
      <c r="E1632" s="22"/>
      <c r="H1632" s="22"/>
    </row>
    <row r="1633" spans="1:8" x14ac:dyDescent="0.2">
      <c r="A1633" s="8"/>
      <c r="B1633" s="10"/>
      <c r="E1633" s="22"/>
      <c r="H1633" s="22"/>
    </row>
    <row r="1634" spans="1:8" x14ac:dyDescent="0.2">
      <c r="A1634" s="8"/>
      <c r="B1634" s="10"/>
      <c r="E1634" s="22"/>
      <c r="H1634" s="22"/>
    </row>
    <row r="1635" spans="1:8" x14ac:dyDescent="0.2">
      <c r="A1635" s="8"/>
      <c r="B1635" s="10"/>
      <c r="E1635" s="22"/>
      <c r="H1635" s="22"/>
    </row>
    <row r="1636" spans="1:8" x14ac:dyDescent="0.2">
      <c r="A1636" s="8"/>
      <c r="B1636" s="10"/>
      <c r="E1636" s="22"/>
      <c r="H1636" s="22"/>
    </row>
    <row r="1637" spans="1:8" x14ac:dyDescent="0.2">
      <c r="A1637" s="8"/>
      <c r="B1637" s="10"/>
      <c r="E1637" s="22"/>
      <c r="H1637" s="22"/>
    </row>
    <row r="1638" spans="1:8" x14ac:dyDescent="0.2">
      <c r="A1638" s="8"/>
      <c r="B1638" s="10"/>
      <c r="E1638" s="22"/>
      <c r="H1638" s="22"/>
    </row>
    <row r="1639" spans="1:8" x14ac:dyDescent="0.2">
      <c r="A1639" s="8"/>
      <c r="B1639" s="10"/>
      <c r="E1639" s="22"/>
      <c r="H1639" s="22"/>
    </row>
    <row r="1640" spans="1:8" x14ac:dyDescent="0.2">
      <c r="A1640" s="8"/>
      <c r="B1640" s="10"/>
      <c r="E1640" s="22"/>
      <c r="H1640" s="22"/>
    </row>
    <row r="1641" spans="1:8" x14ac:dyDescent="0.2">
      <c r="A1641" s="8"/>
      <c r="B1641" s="10"/>
      <c r="E1641" s="22"/>
      <c r="H1641" s="22"/>
    </row>
    <row r="1642" spans="1:8" x14ac:dyDescent="0.2">
      <c r="A1642" s="8"/>
      <c r="B1642" s="10"/>
      <c r="E1642" s="22"/>
      <c r="H1642" s="22"/>
    </row>
    <row r="1643" spans="1:8" x14ac:dyDescent="0.2">
      <c r="A1643" s="8"/>
      <c r="B1643" s="10"/>
      <c r="E1643" s="22"/>
      <c r="H1643" s="22"/>
    </row>
    <row r="1644" spans="1:8" x14ac:dyDescent="0.2">
      <c r="A1644" s="8"/>
      <c r="B1644" s="10"/>
      <c r="E1644" s="22"/>
      <c r="H1644" s="22"/>
    </row>
    <row r="1645" spans="1:8" x14ac:dyDescent="0.2">
      <c r="A1645" s="8"/>
      <c r="B1645" s="10"/>
      <c r="E1645" s="22"/>
      <c r="H1645" s="22"/>
    </row>
    <row r="1646" spans="1:8" x14ac:dyDescent="0.2">
      <c r="A1646" s="8"/>
      <c r="B1646" s="10"/>
      <c r="E1646" s="22"/>
      <c r="H1646" s="22"/>
    </row>
    <row r="1647" spans="1:8" x14ac:dyDescent="0.2">
      <c r="A1647" s="8"/>
      <c r="B1647" s="10"/>
      <c r="E1647" s="22"/>
      <c r="H1647" s="22"/>
    </row>
    <row r="1648" spans="1:8" x14ac:dyDescent="0.2">
      <c r="A1648" s="8"/>
      <c r="B1648" s="10"/>
      <c r="E1648" s="22"/>
      <c r="H1648" s="22"/>
    </row>
    <row r="1649" spans="1:8" x14ac:dyDescent="0.2">
      <c r="A1649" s="8"/>
      <c r="B1649" s="10"/>
      <c r="E1649" s="22"/>
      <c r="H1649" s="22"/>
    </row>
    <row r="1650" spans="1:8" x14ac:dyDescent="0.2">
      <c r="A1650" s="8"/>
      <c r="B1650" s="8"/>
      <c r="E1650" s="22"/>
      <c r="H1650" s="22"/>
    </row>
    <row r="1651" spans="1:8" x14ac:dyDescent="0.2">
      <c r="A1651" s="8"/>
      <c r="B1651" s="10"/>
      <c r="E1651" s="22"/>
      <c r="H1651" s="22"/>
    </row>
    <row r="1652" spans="1:8" x14ac:dyDescent="0.2">
      <c r="A1652" s="8"/>
      <c r="B1652" s="8"/>
      <c r="E1652" s="22"/>
      <c r="H1652" s="22"/>
    </row>
    <row r="1653" spans="1:8" x14ac:dyDescent="0.2">
      <c r="A1653" s="8"/>
      <c r="B1653" s="10"/>
      <c r="E1653" s="22"/>
      <c r="H1653" s="22"/>
    </row>
    <row r="1654" spans="1:8" x14ac:dyDescent="0.2">
      <c r="A1654" s="8"/>
      <c r="B1654" s="10"/>
      <c r="E1654" s="22"/>
      <c r="H1654" s="22"/>
    </row>
    <row r="1655" spans="1:8" x14ac:dyDescent="0.2">
      <c r="A1655" s="8"/>
      <c r="B1655" s="10"/>
      <c r="E1655" s="22"/>
      <c r="H1655" s="22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2"/>
  <sheetViews>
    <sheetView topLeftCell="A106" workbookViewId="0">
      <selection activeCell="S112" sqref="S112"/>
    </sheetView>
  </sheetViews>
  <sheetFormatPr defaultColWidth="11.5703125" defaultRowHeight="12.75" x14ac:dyDescent="0.2"/>
  <cols>
    <col min="1" max="1" width="18.5703125" customWidth="1"/>
    <col min="2" max="2" width="9.28515625" customWidth="1"/>
    <col min="3" max="3" width="3.85546875" customWidth="1"/>
    <col min="4" max="4" width="6.85546875" customWidth="1"/>
    <col min="5" max="5" width="7" customWidth="1"/>
    <col min="6" max="8" width="3.85546875" customWidth="1"/>
    <col min="9" max="9" width="2.7109375" customWidth="1"/>
    <col min="10" max="10" width="4.7109375" customWidth="1"/>
    <col min="11" max="11" width="5" customWidth="1"/>
    <col min="12" max="12" width="6.7109375" customWidth="1"/>
    <col min="13" max="13" width="5.42578125" customWidth="1"/>
    <col min="14" max="16" width="3.85546875" customWidth="1"/>
    <col min="17" max="17" width="3" customWidth="1"/>
    <col min="18" max="18" width="8.140625" customWidth="1"/>
    <col min="19" max="19" width="17" customWidth="1"/>
  </cols>
  <sheetData>
    <row r="1" spans="1:19" ht="15.75" x14ac:dyDescent="0.25">
      <c r="B1" s="4"/>
      <c r="D1" s="2"/>
      <c r="E1" s="2"/>
      <c r="F1" s="29" t="s">
        <v>0</v>
      </c>
      <c r="G1" s="29"/>
      <c r="H1" s="29"/>
      <c r="I1" s="29"/>
      <c r="J1" s="29"/>
      <c r="K1" s="29"/>
      <c r="L1" s="29"/>
      <c r="M1" s="29"/>
      <c r="N1" s="29" t="s">
        <v>1</v>
      </c>
      <c r="O1" s="29"/>
      <c r="P1" s="29"/>
      <c r="Q1" s="29"/>
      <c r="R1" s="29"/>
    </row>
    <row r="2" spans="1:19" ht="15.75" x14ac:dyDescent="0.25">
      <c r="B2" s="4" t="s">
        <v>8</v>
      </c>
      <c r="C2" s="4" t="s">
        <v>9</v>
      </c>
      <c r="D2" s="6" t="s">
        <v>10</v>
      </c>
      <c r="E2" s="6" t="s">
        <v>12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  <c r="K2" s="4" t="s">
        <v>19</v>
      </c>
      <c r="L2" s="4" t="s">
        <v>20</v>
      </c>
      <c r="M2" s="4" t="s">
        <v>21</v>
      </c>
      <c r="N2" s="4" t="s">
        <v>22</v>
      </c>
      <c r="O2" s="4" t="s">
        <v>15</v>
      </c>
      <c r="P2" s="4" t="s">
        <v>16</v>
      </c>
      <c r="Q2" s="4" t="s">
        <v>17</v>
      </c>
      <c r="R2" s="4" t="s">
        <v>23</v>
      </c>
    </row>
    <row r="3" spans="1:19" ht="15" x14ac:dyDescent="0.2">
      <c r="A3" s="24" t="s">
        <v>590</v>
      </c>
      <c r="B3" s="24" t="s">
        <v>239</v>
      </c>
      <c r="C3" s="25">
        <v>39</v>
      </c>
      <c r="D3" s="26" t="s">
        <v>591</v>
      </c>
      <c r="E3" s="26" t="s">
        <v>592</v>
      </c>
      <c r="F3" s="27">
        <v>78</v>
      </c>
      <c r="G3" s="27">
        <v>38</v>
      </c>
      <c r="H3" s="27">
        <v>37</v>
      </c>
      <c r="I3" s="27">
        <v>3</v>
      </c>
      <c r="J3" s="27"/>
      <c r="K3" s="27">
        <v>79</v>
      </c>
      <c r="L3" s="27">
        <v>0.50600000000000001</v>
      </c>
      <c r="M3" s="27" t="s">
        <v>72</v>
      </c>
      <c r="N3" s="27"/>
      <c r="O3" s="27"/>
      <c r="P3" s="27"/>
      <c r="Q3" s="27"/>
      <c r="R3" s="27"/>
      <c r="S3" s="24"/>
    </row>
    <row r="4" spans="1:19" ht="15" x14ac:dyDescent="0.2">
      <c r="A4" s="24" t="s">
        <v>593</v>
      </c>
      <c r="B4" s="24" t="s">
        <v>276</v>
      </c>
      <c r="C4" s="25">
        <v>35</v>
      </c>
      <c r="D4" s="26" t="s">
        <v>591</v>
      </c>
      <c r="E4" s="26" t="s">
        <v>594</v>
      </c>
      <c r="F4" s="27">
        <v>24</v>
      </c>
      <c r="G4" s="27">
        <v>7</v>
      </c>
      <c r="H4" s="27">
        <v>16</v>
      </c>
      <c r="I4" s="27">
        <v>1</v>
      </c>
      <c r="J4" s="27"/>
      <c r="K4" s="27">
        <v>15</v>
      </c>
      <c r="L4" s="27">
        <v>0.313</v>
      </c>
      <c r="M4" s="27" t="s">
        <v>72</v>
      </c>
      <c r="N4" s="27"/>
      <c r="O4" s="27"/>
      <c r="P4" s="27"/>
      <c r="Q4" s="27"/>
      <c r="R4" s="27"/>
      <c r="S4" s="24"/>
    </row>
    <row r="5" spans="1:19" ht="15" x14ac:dyDescent="0.2">
      <c r="A5" s="24" t="s">
        <v>283</v>
      </c>
      <c r="B5" s="24" t="s">
        <v>276</v>
      </c>
      <c r="C5" s="25">
        <v>41</v>
      </c>
      <c r="D5" s="26" t="s">
        <v>591</v>
      </c>
      <c r="E5" s="26" t="s">
        <v>594</v>
      </c>
      <c r="F5" s="27">
        <v>57</v>
      </c>
      <c r="G5" s="27">
        <v>24</v>
      </c>
      <c r="H5" s="27">
        <v>30</v>
      </c>
      <c r="I5" s="27">
        <v>3</v>
      </c>
      <c r="J5" s="27"/>
      <c r="K5" s="27">
        <v>51</v>
      </c>
      <c r="L5" s="27">
        <v>0.44700000000000001</v>
      </c>
      <c r="M5" s="27" t="s">
        <v>72</v>
      </c>
      <c r="N5" s="27"/>
      <c r="O5" s="27"/>
      <c r="P5" s="27"/>
      <c r="Q5" s="27"/>
      <c r="R5" s="27"/>
      <c r="S5" s="24"/>
    </row>
    <row r="6" spans="1:19" ht="15" x14ac:dyDescent="0.2">
      <c r="A6" s="24" t="s">
        <v>293</v>
      </c>
      <c r="B6" s="24" t="s">
        <v>281</v>
      </c>
      <c r="C6" s="25">
        <v>48</v>
      </c>
      <c r="D6" s="26" t="s">
        <v>591</v>
      </c>
      <c r="E6" s="26" t="s">
        <v>594</v>
      </c>
      <c r="F6" s="27">
        <v>77</v>
      </c>
      <c r="G6" s="27">
        <v>36</v>
      </c>
      <c r="H6" s="27">
        <v>38</v>
      </c>
      <c r="I6" s="27">
        <v>3</v>
      </c>
      <c r="J6" s="27"/>
      <c r="K6" s="27">
        <v>75</v>
      </c>
      <c r="L6" s="27">
        <v>0.48699999999999999</v>
      </c>
      <c r="M6" s="27" t="s">
        <v>69</v>
      </c>
      <c r="N6" s="27">
        <v>5</v>
      </c>
      <c r="O6" s="27">
        <v>1</v>
      </c>
      <c r="P6" s="27">
        <v>4</v>
      </c>
      <c r="Q6" s="27"/>
      <c r="R6" s="27">
        <v>0.2</v>
      </c>
      <c r="S6" s="24"/>
    </row>
    <row r="7" spans="1:19" ht="15" x14ac:dyDescent="0.2">
      <c r="A7" s="24" t="s">
        <v>595</v>
      </c>
      <c r="B7" s="24" t="s">
        <v>281</v>
      </c>
      <c r="C7" s="25">
        <v>38</v>
      </c>
      <c r="D7" s="26" t="s">
        <v>591</v>
      </c>
      <c r="E7" s="26" t="s">
        <v>594</v>
      </c>
      <c r="F7" s="27">
        <v>3</v>
      </c>
      <c r="G7" s="27">
        <v>0</v>
      </c>
      <c r="H7" s="27">
        <v>3</v>
      </c>
      <c r="I7" s="27">
        <v>0</v>
      </c>
      <c r="J7" s="27"/>
      <c r="K7" s="27">
        <v>0</v>
      </c>
      <c r="L7" s="27">
        <v>0</v>
      </c>
      <c r="M7" s="27" t="s">
        <v>69</v>
      </c>
      <c r="N7" s="27"/>
      <c r="O7" s="27"/>
      <c r="P7" s="27"/>
      <c r="Q7" s="27"/>
      <c r="R7" s="27"/>
      <c r="S7" s="24"/>
    </row>
    <row r="8" spans="1:19" ht="15" x14ac:dyDescent="0.2">
      <c r="A8" s="24" t="s">
        <v>372</v>
      </c>
      <c r="B8" s="24" t="s">
        <v>289</v>
      </c>
      <c r="C8" s="25">
        <v>46</v>
      </c>
      <c r="D8" s="26" t="s">
        <v>591</v>
      </c>
      <c r="E8" s="26" t="s">
        <v>594</v>
      </c>
      <c r="F8" s="27">
        <v>80</v>
      </c>
      <c r="G8" s="27">
        <v>32</v>
      </c>
      <c r="H8" s="27">
        <v>42</v>
      </c>
      <c r="I8" s="27">
        <v>6</v>
      </c>
      <c r="J8" s="27"/>
      <c r="K8" s="27">
        <v>70</v>
      </c>
      <c r="L8" s="27">
        <v>0.438</v>
      </c>
      <c r="M8" s="27" t="s">
        <v>69</v>
      </c>
      <c r="N8" s="27"/>
      <c r="O8" s="27"/>
      <c r="P8" s="27"/>
      <c r="Q8" s="27"/>
      <c r="R8" s="27"/>
      <c r="S8" s="24"/>
    </row>
    <row r="9" spans="1:19" ht="15" x14ac:dyDescent="0.2">
      <c r="A9" s="24" t="s">
        <v>236</v>
      </c>
      <c r="B9" s="24" t="s">
        <v>268</v>
      </c>
      <c r="C9" s="25">
        <v>46</v>
      </c>
      <c r="D9" s="26" t="s">
        <v>591</v>
      </c>
      <c r="E9" s="26" t="s">
        <v>596</v>
      </c>
      <c r="F9" s="27">
        <v>80</v>
      </c>
      <c r="G9" s="27">
        <v>41</v>
      </c>
      <c r="H9" s="27">
        <v>35</v>
      </c>
      <c r="I9" s="27">
        <v>4</v>
      </c>
      <c r="J9" s="27"/>
      <c r="K9" s="27">
        <v>86</v>
      </c>
      <c r="L9" s="27">
        <v>0.53800000000000003</v>
      </c>
      <c r="M9" s="27" t="s">
        <v>39</v>
      </c>
      <c r="N9" s="27">
        <v>10</v>
      </c>
      <c r="O9" s="27">
        <v>5</v>
      </c>
      <c r="P9" s="27">
        <v>5</v>
      </c>
      <c r="Q9" s="27"/>
      <c r="R9" s="27">
        <v>0.5</v>
      </c>
      <c r="S9" s="24"/>
    </row>
    <row r="10" spans="1:19" ht="15" x14ac:dyDescent="0.2">
      <c r="A10" s="24" t="s">
        <v>236</v>
      </c>
      <c r="B10" s="24" t="s">
        <v>276</v>
      </c>
      <c r="C10" s="25">
        <v>47</v>
      </c>
      <c r="D10" s="26" t="s">
        <v>591</v>
      </c>
      <c r="E10" s="26" t="s">
        <v>596</v>
      </c>
      <c r="F10" s="27">
        <v>81</v>
      </c>
      <c r="G10" s="27">
        <v>31</v>
      </c>
      <c r="H10" s="27">
        <v>43</v>
      </c>
      <c r="I10" s="27">
        <v>7</v>
      </c>
      <c r="J10" s="27"/>
      <c r="K10" s="27">
        <v>69</v>
      </c>
      <c r="L10" s="27">
        <v>0.42599999999999999</v>
      </c>
      <c r="M10" s="27" t="s">
        <v>72</v>
      </c>
      <c r="N10" s="27"/>
      <c r="O10" s="27"/>
      <c r="P10" s="27"/>
      <c r="Q10" s="27"/>
      <c r="R10" s="27"/>
      <c r="S10" s="24"/>
    </row>
    <row r="11" spans="1:19" ht="15" x14ac:dyDescent="0.2">
      <c r="A11" s="24" t="s">
        <v>282</v>
      </c>
      <c r="B11" s="24" t="s">
        <v>239</v>
      </c>
      <c r="C11" s="25">
        <v>42</v>
      </c>
      <c r="D11" s="26" t="s">
        <v>591</v>
      </c>
      <c r="E11" s="26" t="s">
        <v>597</v>
      </c>
      <c r="F11" s="27">
        <v>78</v>
      </c>
      <c r="G11" s="27">
        <v>26</v>
      </c>
      <c r="H11" s="27">
        <v>50</v>
      </c>
      <c r="I11" s="27">
        <v>2</v>
      </c>
      <c r="J11" s="27"/>
      <c r="K11" s="27">
        <v>54</v>
      </c>
      <c r="L11" s="27">
        <v>0.34600000000000003</v>
      </c>
      <c r="M11" s="27" t="s">
        <v>69</v>
      </c>
      <c r="N11" s="27"/>
      <c r="O11" s="27"/>
      <c r="P11" s="27"/>
      <c r="Q11" s="27"/>
      <c r="R11" s="27"/>
      <c r="S11" s="24"/>
    </row>
    <row r="12" spans="1:19" ht="15" x14ac:dyDescent="0.2">
      <c r="A12" s="24" t="s">
        <v>598</v>
      </c>
      <c r="B12" s="24" t="s">
        <v>251</v>
      </c>
      <c r="C12" s="25">
        <v>33</v>
      </c>
      <c r="D12" s="26" t="s">
        <v>591</v>
      </c>
      <c r="E12" s="26" t="s">
        <v>597</v>
      </c>
      <c r="F12" s="27">
        <v>78</v>
      </c>
      <c r="G12" s="27">
        <v>38</v>
      </c>
      <c r="H12" s="27">
        <v>35</v>
      </c>
      <c r="I12" s="27">
        <v>5</v>
      </c>
      <c r="J12" s="27"/>
      <c r="K12" s="27">
        <v>81</v>
      </c>
      <c r="L12" s="27">
        <v>0.51900000000000002</v>
      </c>
      <c r="M12" s="27" t="s">
        <v>35</v>
      </c>
      <c r="N12" s="27">
        <v>18</v>
      </c>
      <c r="O12" s="27">
        <v>8</v>
      </c>
      <c r="P12" s="27">
        <v>10</v>
      </c>
      <c r="Q12" s="27"/>
      <c r="R12" s="27">
        <v>0.44400000000000001</v>
      </c>
      <c r="S12" s="24"/>
    </row>
    <row r="13" spans="1:19" ht="15" x14ac:dyDescent="0.2">
      <c r="A13" s="24" t="s">
        <v>598</v>
      </c>
      <c r="B13" s="24" t="s">
        <v>261</v>
      </c>
      <c r="C13" s="25">
        <v>34</v>
      </c>
      <c r="D13" s="26" t="s">
        <v>591</v>
      </c>
      <c r="E13" s="26" t="s">
        <v>597</v>
      </c>
      <c r="F13" s="27">
        <v>78</v>
      </c>
      <c r="G13" s="27">
        <v>30</v>
      </c>
      <c r="H13" s="27">
        <v>47</v>
      </c>
      <c r="I13" s="27">
        <v>1</v>
      </c>
      <c r="J13" s="27"/>
      <c r="K13" s="27">
        <v>61</v>
      </c>
      <c r="L13" s="27">
        <v>0.39100000000000001</v>
      </c>
      <c r="M13" s="27" t="s">
        <v>39</v>
      </c>
      <c r="N13" s="27"/>
      <c r="O13" s="27"/>
      <c r="P13" s="27"/>
      <c r="Q13" s="27"/>
      <c r="R13" s="27"/>
      <c r="S13" s="24"/>
    </row>
    <row r="14" spans="1:19" ht="15" x14ac:dyDescent="0.2">
      <c r="A14" s="24" t="s">
        <v>599</v>
      </c>
      <c r="B14" s="24" t="s">
        <v>239</v>
      </c>
      <c r="C14" s="25">
        <v>41</v>
      </c>
      <c r="D14" s="26" t="s">
        <v>591</v>
      </c>
      <c r="E14" s="26" t="s">
        <v>600</v>
      </c>
      <c r="F14" s="27">
        <v>78</v>
      </c>
      <c r="G14" s="27">
        <v>43</v>
      </c>
      <c r="H14" s="27">
        <v>32</v>
      </c>
      <c r="I14" s="27">
        <v>3</v>
      </c>
      <c r="J14" s="27"/>
      <c r="K14" s="27">
        <v>89</v>
      </c>
      <c r="L14" s="27">
        <v>0.57100000000000006</v>
      </c>
      <c r="M14" s="27" t="s">
        <v>43</v>
      </c>
      <c r="N14" s="27">
        <v>9</v>
      </c>
      <c r="O14" s="27">
        <v>5</v>
      </c>
      <c r="P14" s="27">
        <v>4</v>
      </c>
      <c r="Q14" s="27"/>
      <c r="R14" s="27">
        <v>0.55600000000000005</v>
      </c>
      <c r="S14" s="24"/>
    </row>
    <row r="15" spans="1:19" ht="15" x14ac:dyDescent="0.2">
      <c r="A15" s="24" t="s">
        <v>599</v>
      </c>
      <c r="B15" s="24" t="s">
        <v>251</v>
      </c>
      <c r="C15" s="25">
        <v>42</v>
      </c>
      <c r="D15" s="26" t="s">
        <v>591</v>
      </c>
      <c r="E15" s="26" t="s">
        <v>600</v>
      </c>
      <c r="F15" s="27">
        <v>78</v>
      </c>
      <c r="G15" s="27">
        <v>37</v>
      </c>
      <c r="H15" s="27">
        <v>32</v>
      </c>
      <c r="I15" s="27">
        <v>9</v>
      </c>
      <c r="J15" s="27"/>
      <c r="K15" s="27">
        <v>83</v>
      </c>
      <c r="L15" s="27">
        <v>0.53200000000000003</v>
      </c>
      <c r="M15" s="27" t="s">
        <v>39</v>
      </c>
      <c r="N15" s="27">
        <v>5</v>
      </c>
      <c r="O15" s="27">
        <v>1</v>
      </c>
      <c r="P15" s="27">
        <v>4</v>
      </c>
      <c r="Q15" s="27"/>
      <c r="R15" s="27">
        <v>0.2</v>
      </c>
      <c r="S15" s="24"/>
    </row>
    <row r="16" spans="1:19" ht="15" x14ac:dyDescent="0.2">
      <c r="A16" s="24" t="s">
        <v>601</v>
      </c>
      <c r="B16" s="24" t="s">
        <v>261</v>
      </c>
      <c r="C16" s="25">
        <v>33</v>
      </c>
      <c r="D16" s="26" t="s">
        <v>591</v>
      </c>
      <c r="E16" s="26" t="s">
        <v>600</v>
      </c>
      <c r="F16" s="27">
        <v>45</v>
      </c>
      <c r="G16" s="27">
        <v>21</v>
      </c>
      <c r="H16" s="27">
        <v>22</v>
      </c>
      <c r="I16" s="27">
        <v>2</v>
      </c>
      <c r="J16" s="27"/>
      <c r="K16" s="27">
        <v>44</v>
      </c>
      <c r="L16" s="27">
        <v>0.48899999999999999</v>
      </c>
      <c r="M16" s="27" t="s">
        <v>43</v>
      </c>
      <c r="N16" s="27">
        <v>5</v>
      </c>
      <c r="O16" s="27">
        <v>1</v>
      </c>
      <c r="P16" s="27">
        <v>4</v>
      </c>
      <c r="Q16" s="27"/>
      <c r="R16" s="27">
        <v>0.2</v>
      </c>
      <c r="S16" s="24"/>
    </row>
    <row r="17" spans="1:19" ht="15" x14ac:dyDescent="0.2">
      <c r="A17" s="24" t="s">
        <v>602</v>
      </c>
      <c r="B17" s="24" t="s">
        <v>261</v>
      </c>
      <c r="C17" s="25">
        <v>39</v>
      </c>
      <c r="D17" s="26" t="s">
        <v>591</v>
      </c>
      <c r="E17" s="26" t="s">
        <v>600</v>
      </c>
      <c r="F17" s="27">
        <v>33</v>
      </c>
      <c r="G17" s="27">
        <v>14</v>
      </c>
      <c r="H17" s="27">
        <v>18</v>
      </c>
      <c r="I17" s="27">
        <v>1</v>
      </c>
      <c r="J17" s="27"/>
      <c r="K17" s="27">
        <v>29</v>
      </c>
      <c r="L17" s="27">
        <v>0.439</v>
      </c>
      <c r="M17" s="27" t="s">
        <v>43</v>
      </c>
      <c r="N17" s="27"/>
      <c r="O17" s="27"/>
      <c r="P17" s="27"/>
      <c r="Q17" s="27"/>
      <c r="R17" s="27"/>
      <c r="S17" s="24"/>
    </row>
    <row r="18" spans="1:19" ht="15" x14ac:dyDescent="0.2">
      <c r="A18" s="24" t="s">
        <v>219</v>
      </c>
      <c r="B18" s="24" t="s">
        <v>268</v>
      </c>
      <c r="C18" s="25">
        <v>46</v>
      </c>
      <c r="D18" s="26" t="s">
        <v>591</v>
      </c>
      <c r="E18" s="26" t="s">
        <v>600</v>
      </c>
      <c r="F18" s="27">
        <v>80</v>
      </c>
      <c r="G18" s="27">
        <v>35</v>
      </c>
      <c r="H18" s="27">
        <v>40</v>
      </c>
      <c r="I18" s="27">
        <v>5</v>
      </c>
      <c r="J18" s="27"/>
      <c r="K18" s="27">
        <v>75</v>
      </c>
      <c r="L18" s="27">
        <v>0.46900000000000003</v>
      </c>
      <c r="M18" s="27" t="s">
        <v>43</v>
      </c>
      <c r="N18" s="27">
        <v>3</v>
      </c>
      <c r="O18" s="27"/>
      <c r="P18" s="27">
        <v>3</v>
      </c>
      <c r="Q18" s="27"/>
      <c r="R18" s="27"/>
      <c r="S18" s="24"/>
    </row>
    <row r="19" spans="1:19" ht="15" x14ac:dyDescent="0.2">
      <c r="A19" s="24" t="s">
        <v>603</v>
      </c>
      <c r="B19" s="24" t="s">
        <v>268</v>
      </c>
      <c r="C19" s="25">
        <v>38</v>
      </c>
      <c r="D19" s="26" t="s">
        <v>591</v>
      </c>
      <c r="E19" s="26" t="s">
        <v>604</v>
      </c>
      <c r="F19" s="27">
        <v>80</v>
      </c>
      <c r="G19" s="27">
        <v>35</v>
      </c>
      <c r="H19" s="27">
        <v>44</v>
      </c>
      <c r="I19" s="27">
        <v>1</v>
      </c>
      <c r="J19" s="27"/>
      <c r="K19" s="27">
        <v>71</v>
      </c>
      <c r="L19" s="27">
        <v>0.44400000000000001</v>
      </c>
      <c r="M19" s="27" t="s">
        <v>35</v>
      </c>
      <c r="N19" s="27"/>
      <c r="O19" s="27"/>
      <c r="P19" s="27"/>
      <c r="Q19" s="27"/>
      <c r="R19" s="27"/>
      <c r="S19" s="24"/>
    </row>
    <row r="20" spans="1:19" ht="15" x14ac:dyDescent="0.2">
      <c r="A20" s="24" t="s">
        <v>603</v>
      </c>
      <c r="B20" s="24" t="s">
        <v>276</v>
      </c>
      <c r="C20" s="25">
        <v>39</v>
      </c>
      <c r="D20" s="26" t="s">
        <v>591</v>
      </c>
      <c r="E20" s="26" t="s">
        <v>604</v>
      </c>
      <c r="F20" s="27">
        <v>81</v>
      </c>
      <c r="G20" s="27">
        <v>39</v>
      </c>
      <c r="H20" s="27">
        <v>37</v>
      </c>
      <c r="I20" s="27">
        <v>5</v>
      </c>
      <c r="J20" s="27"/>
      <c r="K20" s="27">
        <v>83</v>
      </c>
      <c r="L20" s="27">
        <v>0.51200000000000001</v>
      </c>
      <c r="M20" s="27" t="s">
        <v>43</v>
      </c>
      <c r="N20" s="27">
        <v>4</v>
      </c>
      <c r="O20" s="27"/>
      <c r="P20" s="27">
        <v>4</v>
      </c>
      <c r="Q20" s="27"/>
      <c r="R20" s="27"/>
      <c r="S20" s="24"/>
    </row>
    <row r="21" spans="1:19" ht="15" x14ac:dyDescent="0.2">
      <c r="A21" s="24" t="s">
        <v>307</v>
      </c>
      <c r="B21" s="24" t="s">
        <v>281</v>
      </c>
      <c r="C21" s="25">
        <v>33</v>
      </c>
      <c r="D21" s="26" t="s">
        <v>591</v>
      </c>
      <c r="E21" s="26" t="s">
        <v>604</v>
      </c>
      <c r="F21" s="27">
        <v>75</v>
      </c>
      <c r="G21" s="27">
        <v>33</v>
      </c>
      <c r="H21" s="27">
        <v>39</v>
      </c>
      <c r="I21" s="27">
        <v>3</v>
      </c>
      <c r="J21" s="27"/>
      <c r="K21" s="27">
        <v>69</v>
      </c>
      <c r="L21" s="27">
        <v>0.46</v>
      </c>
      <c r="M21" s="27" t="s">
        <v>75</v>
      </c>
      <c r="N21" s="27"/>
      <c r="O21" s="27"/>
      <c r="P21" s="27"/>
      <c r="Q21" s="27"/>
      <c r="R21" s="27"/>
      <c r="S21" s="24"/>
    </row>
    <row r="22" spans="1:19" ht="15" x14ac:dyDescent="0.2">
      <c r="A22" s="24" t="s">
        <v>605</v>
      </c>
      <c r="B22" s="24" t="s">
        <v>281</v>
      </c>
      <c r="C22" s="25"/>
      <c r="D22" s="26" t="s">
        <v>591</v>
      </c>
      <c r="E22" s="26" t="s">
        <v>604</v>
      </c>
      <c r="F22" s="27">
        <v>5</v>
      </c>
      <c r="G22" s="27">
        <v>2</v>
      </c>
      <c r="H22" s="27">
        <v>3</v>
      </c>
      <c r="I22" s="27">
        <v>0</v>
      </c>
      <c r="J22" s="27"/>
      <c r="K22" s="27">
        <v>4</v>
      </c>
      <c r="L22" s="27">
        <v>0.4</v>
      </c>
      <c r="M22" s="27" t="s">
        <v>75</v>
      </c>
      <c r="N22" s="27"/>
      <c r="O22" s="27"/>
      <c r="P22" s="27"/>
      <c r="Q22" s="27"/>
      <c r="R22" s="27"/>
      <c r="S22" s="24"/>
    </row>
    <row r="23" spans="1:19" ht="15" x14ac:dyDescent="0.2">
      <c r="A23" s="24" t="s">
        <v>235</v>
      </c>
      <c r="B23" s="24" t="s">
        <v>289</v>
      </c>
      <c r="C23" s="25">
        <v>43</v>
      </c>
      <c r="D23" s="26" t="s">
        <v>591</v>
      </c>
      <c r="E23" s="26" t="s">
        <v>604</v>
      </c>
      <c r="F23" s="27">
        <v>80</v>
      </c>
      <c r="G23" s="27">
        <v>33</v>
      </c>
      <c r="H23" s="27">
        <v>41</v>
      </c>
      <c r="I23" s="27">
        <v>6</v>
      </c>
      <c r="J23" s="27"/>
      <c r="K23" s="27">
        <v>72</v>
      </c>
      <c r="L23" s="27">
        <v>0.45</v>
      </c>
      <c r="M23" s="27" t="s">
        <v>72</v>
      </c>
      <c r="N23" s="27">
        <v>3</v>
      </c>
      <c r="O23" s="27">
        <v>1</v>
      </c>
      <c r="P23" s="27">
        <v>2</v>
      </c>
      <c r="Q23" s="27"/>
      <c r="R23" s="27">
        <v>0.33300000000000002</v>
      </c>
      <c r="S23" s="24"/>
    </row>
    <row r="24" spans="1:19" ht="15" x14ac:dyDescent="0.2">
      <c r="A24" s="24" t="s">
        <v>606</v>
      </c>
      <c r="B24" s="24" t="s">
        <v>281</v>
      </c>
      <c r="C24" s="25"/>
      <c r="D24" s="26" t="s">
        <v>591</v>
      </c>
      <c r="E24" s="26" t="s">
        <v>607</v>
      </c>
      <c r="F24" s="27">
        <v>8</v>
      </c>
      <c r="G24" s="27">
        <v>1</v>
      </c>
      <c r="H24" s="27">
        <v>6</v>
      </c>
      <c r="I24" s="27">
        <v>1</v>
      </c>
      <c r="J24" s="27"/>
      <c r="K24" s="27">
        <v>3</v>
      </c>
      <c r="L24" s="27">
        <v>0.188</v>
      </c>
      <c r="M24" s="27" t="s">
        <v>608</v>
      </c>
      <c r="N24" s="27"/>
      <c r="O24" s="27"/>
      <c r="P24" s="27"/>
      <c r="Q24" s="27"/>
      <c r="R24" s="27"/>
      <c r="S24" s="24"/>
    </row>
    <row r="25" spans="1:19" ht="15" x14ac:dyDescent="0.2">
      <c r="A25" s="24" t="s">
        <v>250</v>
      </c>
      <c r="B25" s="24" t="s">
        <v>268</v>
      </c>
      <c r="C25" s="25">
        <v>43</v>
      </c>
      <c r="D25" s="26" t="s">
        <v>591</v>
      </c>
      <c r="E25" s="26" t="s">
        <v>609</v>
      </c>
      <c r="F25" s="27">
        <v>41</v>
      </c>
      <c r="G25" s="27">
        <v>14</v>
      </c>
      <c r="H25" s="27">
        <v>26</v>
      </c>
      <c r="I25" s="27">
        <v>1</v>
      </c>
      <c r="J25" s="27"/>
      <c r="K25" s="27">
        <v>29</v>
      </c>
      <c r="L25" s="27">
        <v>0.35399999999999998</v>
      </c>
      <c r="M25" s="27" t="s">
        <v>72</v>
      </c>
      <c r="N25" s="27"/>
      <c r="O25" s="27"/>
      <c r="P25" s="27"/>
      <c r="Q25" s="27"/>
      <c r="R25" s="27"/>
      <c r="S25" s="24"/>
    </row>
    <row r="26" spans="1:19" ht="15" x14ac:dyDescent="0.2">
      <c r="A26" s="24" t="s">
        <v>610</v>
      </c>
      <c r="B26" s="24" t="s">
        <v>251</v>
      </c>
      <c r="C26" s="25"/>
      <c r="D26" s="26" t="s">
        <v>591</v>
      </c>
      <c r="E26" s="26" t="s">
        <v>611</v>
      </c>
      <c r="F26" s="27">
        <v>78</v>
      </c>
      <c r="G26" s="27">
        <v>38</v>
      </c>
      <c r="H26" s="27">
        <v>37</v>
      </c>
      <c r="I26" s="27">
        <v>3</v>
      </c>
      <c r="J26" s="27"/>
      <c r="K26" s="27">
        <v>79</v>
      </c>
      <c r="L26" s="27">
        <v>0.50600000000000001</v>
      </c>
      <c r="M26" s="27" t="s">
        <v>39</v>
      </c>
      <c r="N26" s="27">
        <v>5</v>
      </c>
      <c r="O26" s="27">
        <v>1</v>
      </c>
      <c r="P26" s="27">
        <v>4</v>
      </c>
      <c r="Q26" s="27"/>
      <c r="R26" s="27">
        <v>0.2</v>
      </c>
      <c r="S26" s="24"/>
    </row>
    <row r="27" spans="1:19" ht="15" x14ac:dyDescent="0.2">
      <c r="A27" s="24" t="s">
        <v>612</v>
      </c>
      <c r="B27" s="24" t="s">
        <v>261</v>
      </c>
      <c r="C27" s="25"/>
      <c r="D27" s="26" t="s">
        <v>591</v>
      </c>
      <c r="E27" s="26" t="s">
        <v>611</v>
      </c>
      <c r="F27" s="27">
        <v>19</v>
      </c>
      <c r="G27" s="27">
        <v>6</v>
      </c>
      <c r="H27" s="27">
        <v>12</v>
      </c>
      <c r="I27" s="27">
        <v>1</v>
      </c>
      <c r="J27" s="27"/>
      <c r="K27" s="27">
        <v>13</v>
      </c>
      <c r="L27" s="27">
        <v>0.34200000000000003</v>
      </c>
      <c r="M27" s="27" t="s">
        <v>72</v>
      </c>
      <c r="N27" s="27"/>
      <c r="O27" s="27"/>
      <c r="P27" s="27"/>
      <c r="Q27" s="27"/>
      <c r="R27" s="27"/>
      <c r="S27" s="24"/>
    </row>
    <row r="28" spans="1:19" ht="15" x14ac:dyDescent="0.2">
      <c r="A28" s="24" t="s">
        <v>610</v>
      </c>
      <c r="B28" s="24" t="s">
        <v>261</v>
      </c>
      <c r="C28" s="25"/>
      <c r="D28" s="26" t="s">
        <v>591</v>
      </c>
      <c r="E28" s="26" t="s">
        <v>611</v>
      </c>
      <c r="F28" s="27">
        <v>59</v>
      </c>
      <c r="G28" s="27">
        <v>30</v>
      </c>
      <c r="H28" s="27">
        <v>26</v>
      </c>
      <c r="I28" s="27">
        <v>3</v>
      </c>
      <c r="J28" s="27"/>
      <c r="K28" s="27">
        <v>63</v>
      </c>
      <c r="L28" s="27">
        <v>0.53400000000000003</v>
      </c>
      <c r="M28" s="27" t="s">
        <v>72</v>
      </c>
      <c r="N28" s="27"/>
      <c r="O28" s="27"/>
      <c r="P28" s="27"/>
      <c r="Q28" s="27"/>
      <c r="R28" s="27"/>
      <c r="S28" s="24"/>
    </row>
    <row r="29" spans="1:19" ht="15" x14ac:dyDescent="0.2">
      <c r="A29" s="24" t="s">
        <v>612</v>
      </c>
      <c r="B29" s="24" t="s">
        <v>268</v>
      </c>
      <c r="C29" s="25"/>
      <c r="D29" s="26" t="s">
        <v>591</v>
      </c>
      <c r="E29" s="26" t="s">
        <v>611</v>
      </c>
      <c r="F29" s="27">
        <v>33</v>
      </c>
      <c r="G29" s="27">
        <v>9</v>
      </c>
      <c r="H29" s="27">
        <v>21</v>
      </c>
      <c r="I29" s="27">
        <v>3</v>
      </c>
      <c r="J29" s="27"/>
      <c r="K29" s="27">
        <v>21</v>
      </c>
      <c r="L29" s="27">
        <v>0.318</v>
      </c>
      <c r="M29" s="27" t="s">
        <v>35</v>
      </c>
      <c r="N29" s="27">
        <v>4</v>
      </c>
      <c r="O29" s="27"/>
      <c r="P29" s="27">
        <v>4</v>
      </c>
      <c r="Q29" s="27"/>
      <c r="R29" s="27"/>
      <c r="S29" s="24"/>
    </row>
    <row r="30" spans="1:19" ht="15" x14ac:dyDescent="0.2">
      <c r="A30" s="24" t="s">
        <v>613</v>
      </c>
      <c r="B30" s="24" t="s">
        <v>268</v>
      </c>
      <c r="C30" s="25">
        <v>47</v>
      </c>
      <c r="D30" s="26" t="s">
        <v>591</v>
      </c>
      <c r="E30" s="26" t="s">
        <v>611</v>
      </c>
      <c r="F30" s="27">
        <v>48</v>
      </c>
      <c r="G30" s="27">
        <v>18</v>
      </c>
      <c r="H30" s="27">
        <v>28</v>
      </c>
      <c r="I30" s="27">
        <v>2</v>
      </c>
      <c r="J30" s="27"/>
      <c r="K30" s="27">
        <v>38</v>
      </c>
      <c r="L30" s="27">
        <v>0.39600000000000002</v>
      </c>
      <c r="M30" s="27" t="s">
        <v>35</v>
      </c>
      <c r="N30" s="27"/>
      <c r="O30" s="27"/>
      <c r="P30" s="27"/>
      <c r="Q30" s="27"/>
      <c r="R30" s="27"/>
      <c r="S30" s="24"/>
    </row>
    <row r="31" spans="1:19" ht="15" x14ac:dyDescent="0.2">
      <c r="A31" s="24" t="s">
        <v>242</v>
      </c>
      <c r="B31" s="24" t="s">
        <v>276</v>
      </c>
      <c r="C31" s="25">
        <v>51</v>
      </c>
      <c r="D31" s="26" t="s">
        <v>591</v>
      </c>
      <c r="E31" s="26" t="s">
        <v>611</v>
      </c>
      <c r="F31" s="27">
        <v>63</v>
      </c>
      <c r="G31" s="27">
        <v>25</v>
      </c>
      <c r="H31" s="27">
        <v>36</v>
      </c>
      <c r="I31" s="27">
        <v>2</v>
      </c>
      <c r="J31" s="27"/>
      <c r="K31" s="27">
        <v>52</v>
      </c>
      <c r="L31" s="27">
        <v>0.41300000000000003</v>
      </c>
      <c r="M31" s="27" t="s">
        <v>35</v>
      </c>
      <c r="N31" s="27"/>
      <c r="O31" s="27"/>
      <c r="P31" s="27"/>
      <c r="Q31" s="27"/>
      <c r="R31" s="27"/>
      <c r="S31" s="24"/>
    </row>
    <row r="32" spans="1:19" ht="15" x14ac:dyDescent="0.2">
      <c r="A32" s="24" t="s">
        <v>302</v>
      </c>
      <c r="B32" s="24" t="s">
        <v>276</v>
      </c>
      <c r="C32" s="25">
        <v>33</v>
      </c>
      <c r="D32" s="26" t="s">
        <v>591</v>
      </c>
      <c r="E32" s="26" t="s">
        <v>611</v>
      </c>
      <c r="F32" s="27">
        <v>18</v>
      </c>
      <c r="G32" s="27">
        <v>9</v>
      </c>
      <c r="H32" s="27">
        <v>7</v>
      </c>
      <c r="I32" s="27">
        <v>2</v>
      </c>
      <c r="J32" s="27"/>
      <c r="K32" s="27">
        <v>20</v>
      </c>
      <c r="L32" s="27">
        <v>0.55600000000000005</v>
      </c>
      <c r="M32" s="27" t="s">
        <v>35</v>
      </c>
      <c r="N32" s="27">
        <v>5</v>
      </c>
      <c r="O32" s="27">
        <v>1</v>
      </c>
      <c r="P32" s="27">
        <v>4</v>
      </c>
      <c r="Q32" s="27"/>
      <c r="R32" s="27">
        <v>0.2</v>
      </c>
      <c r="S32" s="24"/>
    </row>
    <row r="33" spans="1:19" ht="15" x14ac:dyDescent="0.2">
      <c r="A33" s="24" t="s">
        <v>302</v>
      </c>
      <c r="B33" s="24" t="s">
        <v>281</v>
      </c>
      <c r="C33" s="25">
        <v>34</v>
      </c>
      <c r="D33" s="26" t="s">
        <v>591</v>
      </c>
      <c r="E33" s="26" t="s">
        <v>611</v>
      </c>
      <c r="F33" s="27">
        <v>80</v>
      </c>
      <c r="G33" s="27">
        <v>38</v>
      </c>
      <c r="H33" s="27">
        <v>39</v>
      </c>
      <c r="I33" s="27">
        <v>3</v>
      </c>
      <c r="J33" s="27"/>
      <c r="K33" s="27">
        <v>79</v>
      </c>
      <c r="L33" s="27">
        <v>0.49399999999999999</v>
      </c>
      <c r="M33" s="27" t="s">
        <v>72</v>
      </c>
      <c r="N33" s="27">
        <v>5</v>
      </c>
      <c r="O33" s="27">
        <v>1</v>
      </c>
      <c r="P33" s="27">
        <v>4</v>
      </c>
      <c r="Q33" s="27"/>
      <c r="R33" s="27">
        <v>0.2</v>
      </c>
      <c r="S33" s="24"/>
    </row>
    <row r="34" spans="1:19" ht="15" x14ac:dyDescent="0.2">
      <c r="A34" s="24" t="s">
        <v>302</v>
      </c>
      <c r="B34" s="24" t="s">
        <v>289</v>
      </c>
      <c r="C34" s="25">
        <v>35</v>
      </c>
      <c r="D34" s="26" t="s">
        <v>591</v>
      </c>
      <c r="E34" s="26" t="s">
        <v>611</v>
      </c>
      <c r="F34" s="27">
        <v>80</v>
      </c>
      <c r="G34" s="27">
        <v>48</v>
      </c>
      <c r="H34" s="27">
        <v>30</v>
      </c>
      <c r="I34" s="27">
        <v>2</v>
      </c>
      <c r="J34" s="27"/>
      <c r="K34" s="27">
        <v>98</v>
      </c>
      <c r="L34" s="27">
        <v>0.61299999999999999</v>
      </c>
      <c r="M34" s="27" t="s">
        <v>30</v>
      </c>
      <c r="N34" s="27">
        <v>13</v>
      </c>
      <c r="O34" s="27">
        <v>6</v>
      </c>
      <c r="P34" s="27">
        <v>7</v>
      </c>
      <c r="Q34" s="27"/>
      <c r="R34" s="27">
        <v>0.46200000000000002</v>
      </c>
      <c r="S34" s="24"/>
    </row>
    <row r="35" spans="1:19" ht="15" x14ac:dyDescent="0.2">
      <c r="A35" s="24" t="s">
        <v>400</v>
      </c>
      <c r="B35" s="24" t="s">
        <v>239</v>
      </c>
      <c r="C35" s="25">
        <v>40</v>
      </c>
      <c r="D35" s="26" t="s">
        <v>591</v>
      </c>
      <c r="E35" s="26" t="s">
        <v>614</v>
      </c>
      <c r="F35" s="27">
        <v>78</v>
      </c>
      <c r="G35" s="27">
        <v>39</v>
      </c>
      <c r="H35" s="27">
        <v>35</v>
      </c>
      <c r="I35" s="27">
        <v>4</v>
      </c>
      <c r="J35" s="27"/>
      <c r="K35" s="27">
        <v>82</v>
      </c>
      <c r="L35" s="27">
        <v>0.52600000000000002</v>
      </c>
      <c r="M35" s="27" t="s">
        <v>43</v>
      </c>
      <c r="N35" s="27">
        <v>10</v>
      </c>
      <c r="O35" s="27">
        <v>4</v>
      </c>
      <c r="P35" s="27">
        <v>6</v>
      </c>
      <c r="Q35" s="27"/>
      <c r="R35" s="27">
        <v>0.4</v>
      </c>
      <c r="S35" s="24"/>
    </row>
    <row r="36" spans="1:19" ht="15" x14ac:dyDescent="0.2">
      <c r="A36" s="24" t="s">
        <v>400</v>
      </c>
      <c r="B36" s="24" t="s">
        <v>251</v>
      </c>
      <c r="C36" s="25">
        <v>41</v>
      </c>
      <c r="D36" s="26" t="s">
        <v>591</v>
      </c>
      <c r="E36" s="26" t="s">
        <v>614</v>
      </c>
      <c r="F36" s="27">
        <v>78</v>
      </c>
      <c r="G36" s="27">
        <v>48</v>
      </c>
      <c r="H36" s="27">
        <v>25</v>
      </c>
      <c r="I36" s="27">
        <v>5</v>
      </c>
      <c r="J36" s="27"/>
      <c r="K36" s="27">
        <v>101</v>
      </c>
      <c r="L36" s="27">
        <v>0.64700000000000002</v>
      </c>
      <c r="M36" s="27" t="s">
        <v>30</v>
      </c>
      <c r="N36" s="27">
        <v>14</v>
      </c>
      <c r="O36" s="27">
        <v>12</v>
      </c>
      <c r="P36" s="27">
        <v>2</v>
      </c>
      <c r="Q36" s="27"/>
      <c r="R36" s="27">
        <v>0.85699999999999998</v>
      </c>
      <c r="S36" s="24" t="s">
        <v>615</v>
      </c>
    </row>
    <row r="37" spans="1:19" ht="15" x14ac:dyDescent="0.2">
      <c r="A37" s="24" t="s">
        <v>400</v>
      </c>
      <c r="B37" s="24" t="s">
        <v>261</v>
      </c>
      <c r="C37" s="25">
        <v>42</v>
      </c>
      <c r="D37" s="26" t="s">
        <v>591</v>
      </c>
      <c r="E37" s="26" t="s">
        <v>614</v>
      </c>
      <c r="F37" s="27">
        <v>78</v>
      </c>
      <c r="G37" s="27">
        <v>53</v>
      </c>
      <c r="H37" s="27">
        <v>25</v>
      </c>
      <c r="I37" s="27">
        <v>0</v>
      </c>
      <c r="J37" s="27"/>
      <c r="K37" s="27">
        <v>106</v>
      </c>
      <c r="L37" s="27">
        <v>0.67900000000000005</v>
      </c>
      <c r="M37" s="27" t="s">
        <v>30</v>
      </c>
      <c r="N37" s="27">
        <v>13</v>
      </c>
      <c r="O37" s="27">
        <v>12</v>
      </c>
      <c r="P37" s="27">
        <v>1</v>
      </c>
      <c r="Q37" s="27"/>
      <c r="R37" s="27">
        <v>0.92300000000000004</v>
      </c>
      <c r="S37" s="24" t="s">
        <v>615</v>
      </c>
    </row>
    <row r="38" spans="1:19" ht="15" x14ac:dyDescent="0.2">
      <c r="A38" s="24" t="s">
        <v>400</v>
      </c>
      <c r="B38" s="24" t="s">
        <v>268</v>
      </c>
      <c r="C38" s="25">
        <v>43</v>
      </c>
      <c r="D38" s="26" t="s">
        <v>591</v>
      </c>
      <c r="E38" s="26" t="s">
        <v>614</v>
      </c>
      <c r="F38" s="27">
        <v>80</v>
      </c>
      <c r="G38" s="27">
        <v>53</v>
      </c>
      <c r="H38" s="27">
        <v>27</v>
      </c>
      <c r="I38" s="27">
        <v>0</v>
      </c>
      <c r="J38" s="27"/>
      <c r="K38" s="27">
        <v>106</v>
      </c>
      <c r="L38" s="27">
        <v>0.66300000000000003</v>
      </c>
      <c r="M38" s="27" t="s">
        <v>30</v>
      </c>
      <c r="N38" s="27">
        <v>17</v>
      </c>
      <c r="O38" s="27">
        <v>8</v>
      </c>
      <c r="P38" s="27">
        <v>9</v>
      </c>
      <c r="Q38" s="27"/>
      <c r="R38" s="27">
        <v>0.47100000000000003</v>
      </c>
      <c r="S38" s="24"/>
    </row>
    <row r="39" spans="1:19" ht="15" x14ac:dyDescent="0.2">
      <c r="A39" s="24" t="s">
        <v>400</v>
      </c>
      <c r="B39" s="24" t="s">
        <v>276</v>
      </c>
      <c r="C39" s="25">
        <v>44</v>
      </c>
      <c r="D39" s="26" t="s">
        <v>591</v>
      </c>
      <c r="E39" s="26" t="s">
        <v>614</v>
      </c>
      <c r="F39" s="27">
        <v>80</v>
      </c>
      <c r="G39" s="27">
        <v>50</v>
      </c>
      <c r="H39" s="27">
        <v>24</v>
      </c>
      <c r="I39" s="27">
        <v>6</v>
      </c>
      <c r="J39" s="27"/>
      <c r="K39" s="27">
        <v>106</v>
      </c>
      <c r="L39" s="27">
        <v>0.66300000000000003</v>
      </c>
      <c r="M39" s="27" t="s">
        <v>30</v>
      </c>
      <c r="N39" s="27">
        <v>11</v>
      </c>
      <c r="O39" s="27">
        <v>6</v>
      </c>
      <c r="P39" s="27">
        <v>5</v>
      </c>
      <c r="Q39" s="27"/>
      <c r="R39" s="27">
        <v>0.54500000000000004</v>
      </c>
      <c r="S39" s="24"/>
    </row>
    <row r="40" spans="1:19" ht="15" x14ac:dyDescent="0.2">
      <c r="A40" s="24" t="s">
        <v>400</v>
      </c>
      <c r="B40" s="24" t="s">
        <v>281</v>
      </c>
      <c r="C40" s="25">
        <v>45</v>
      </c>
      <c r="D40" s="26" t="s">
        <v>591</v>
      </c>
      <c r="E40" s="26" t="s">
        <v>614</v>
      </c>
      <c r="F40" s="27">
        <v>80</v>
      </c>
      <c r="G40" s="27">
        <v>42</v>
      </c>
      <c r="H40" s="27">
        <v>34</v>
      </c>
      <c r="I40" s="27">
        <v>4</v>
      </c>
      <c r="J40" s="27"/>
      <c r="K40" s="27">
        <v>88</v>
      </c>
      <c r="L40" s="27">
        <v>0.55000000000000004</v>
      </c>
      <c r="M40" s="27" t="s">
        <v>39</v>
      </c>
      <c r="N40" s="27">
        <v>6</v>
      </c>
      <c r="O40" s="27">
        <v>2</v>
      </c>
      <c r="P40" s="27">
        <v>4</v>
      </c>
      <c r="Q40" s="27"/>
      <c r="R40" s="27">
        <v>0.33300000000000002</v>
      </c>
      <c r="S40" s="24"/>
    </row>
    <row r="41" spans="1:19" ht="15" x14ac:dyDescent="0.2">
      <c r="A41" s="24" t="s">
        <v>616</v>
      </c>
      <c r="B41" s="24" t="s">
        <v>261</v>
      </c>
      <c r="C41" s="25">
        <v>43</v>
      </c>
      <c r="D41" s="26" t="s">
        <v>591</v>
      </c>
      <c r="E41" s="26" t="s">
        <v>617</v>
      </c>
      <c r="F41" s="27">
        <v>78</v>
      </c>
      <c r="G41" s="27">
        <v>18</v>
      </c>
      <c r="H41" s="27">
        <v>57</v>
      </c>
      <c r="I41" s="27">
        <v>3</v>
      </c>
      <c r="J41" s="27"/>
      <c r="K41" s="27">
        <v>39</v>
      </c>
      <c r="L41" s="27">
        <v>0.25</v>
      </c>
      <c r="M41" s="27" t="s">
        <v>35</v>
      </c>
      <c r="N41" s="27"/>
      <c r="O41" s="27"/>
      <c r="P41" s="27"/>
      <c r="Q41" s="27"/>
      <c r="R41" s="27"/>
      <c r="S41" s="24"/>
    </row>
    <row r="42" spans="1:19" ht="15" x14ac:dyDescent="0.2">
      <c r="A42" s="24" t="s">
        <v>616</v>
      </c>
      <c r="B42" s="24" t="s">
        <v>268</v>
      </c>
      <c r="C42" s="25">
        <v>44</v>
      </c>
      <c r="D42" s="26" t="s">
        <v>591</v>
      </c>
      <c r="E42" s="26" t="s">
        <v>617</v>
      </c>
      <c r="F42" s="27">
        <v>5</v>
      </c>
      <c r="G42" s="27">
        <v>1</v>
      </c>
      <c r="H42" s="27">
        <v>4</v>
      </c>
      <c r="I42" s="27">
        <v>0</v>
      </c>
      <c r="J42" s="27"/>
      <c r="K42" s="27">
        <v>2</v>
      </c>
      <c r="L42" s="27">
        <v>0.2</v>
      </c>
      <c r="M42" s="27" t="s">
        <v>30</v>
      </c>
      <c r="N42" s="27"/>
      <c r="O42" s="27"/>
      <c r="P42" s="27"/>
      <c r="Q42" s="27"/>
      <c r="R42" s="27"/>
      <c r="S42" s="24"/>
    </row>
    <row r="43" spans="1:19" ht="15" x14ac:dyDescent="0.2">
      <c r="A43" s="24" t="s">
        <v>307</v>
      </c>
      <c r="B43" s="24" t="s">
        <v>268</v>
      </c>
      <c r="C43" s="25">
        <v>31</v>
      </c>
      <c r="D43" s="26" t="s">
        <v>591</v>
      </c>
      <c r="E43" s="26" t="s">
        <v>617</v>
      </c>
      <c r="F43" s="27">
        <v>75</v>
      </c>
      <c r="G43" s="27">
        <v>34</v>
      </c>
      <c r="H43" s="27">
        <v>35</v>
      </c>
      <c r="I43" s="27">
        <v>6</v>
      </c>
      <c r="J43" s="27"/>
      <c r="K43" s="27">
        <v>74</v>
      </c>
      <c r="L43" s="27">
        <v>0.49299999999999999</v>
      </c>
      <c r="M43" s="27" t="s">
        <v>30</v>
      </c>
      <c r="N43" s="27">
        <v>7</v>
      </c>
      <c r="O43" s="27">
        <v>3</v>
      </c>
      <c r="P43" s="27">
        <v>4</v>
      </c>
      <c r="Q43" s="27"/>
      <c r="R43" s="27">
        <v>0.42899999999999999</v>
      </c>
      <c r="S43" s="24"/>
    </row>
    <row r="44" spans="1:19" ht="15" x14ac:dyDescent="0.2">
      <c r="A44" s="24" t="s">
        <v>307</v>
      </c>
      <c r="B44" s="24" t="s">
        <v>276</v>
      </c>
      <c r="C44" s="25">
        <v>32</v>
      </c>
      <c r="D44" s="26" t="s">
        <v>591</v>
      </c>
      <c r="E44" s="26" t="s">
        <v>617</v>
      </c>
      <c r="F44" s="27">
        <v>81</v>
      </c>
      <c r="G44" s="27">
        <v>36</v>
      </c>
      <c r="H44" s="27">
        <v>37</v>
      </c>
      <c r="I44" s="27">
        <v>8</v>
      </c>
      <c r="J44" s="27"/>
      <c r="K44" s="27">
        <v>80</v>
      </c>
      <c r="L44" s="27">
        <v>0.49399999999999999</v>
      </c>
      <c r="M44" s="27" t="s">
        <v>39</v>
      </c>
      <c r="N44" s="27">
        <v>9</v>
      </c>
      <c r="O44" s="27">
        <v>5</v>
      </c>
      <c r="P44" s="27">
        <v>4</v>
      </c>
      <c r="Q44" s="27"/>
      <c r="R44" s="27">
        <v>0.55600000000000005</v>
      </c>
      <c r="S44" s="24"/>
    </row>
    <row r="45" spans="1:19" ht="15" x14ac:dyDescent="0.2">
      <c r="A45" s="24" t="s">
        <v>618</v>
      </c>
      <c r="B45" s="24" t="s">
        <v>281</v>
      </c>
      <c r="C45" s="25">
        <v>33</v>
      </c>
      <c r="D45" s="26" t="s">
        <v>591</v>
      </c>
      <c r="E45" s="26" t="s">
        <v>617</v>
      </c>
      <c r="F45" s="27">
        <v>29</v>
      </c>
      <c r="G45" s="27">
        <v>8</v>
      </c>
      <c r="H45" s="27">
        <v>20</v>
      </c>
      <c r="I45" s="27">
        <v>1</v>
      </c>
      <c r="J45" s="27"/>
      <c r="K45" s="27">
        <v>17</v>
      </c>
      <c r="L45" s="27">
        <v>0.29299999999999998</v>
      </c>
      <c r="M45" s="27" t="s">
        <v>243</v>
      </c>
      <c r="N45" s="27"/>
      <c r="O45" s="27"/>
      <c r="P45" s="27"/>
      <c r="Q45" s="27"/>
      <c r="R45" s="27"/>
      <c r="S45" s="24"/>
    </row>
    <row r="46" spans="1:19" ht="15" x14ac:dyDescent="0.2">
      <c r="A46" s="24" t="s">
        <v>619</v>
      </c>
      <c r="B46" s="24" t="s">
        <v>281</v>
      </c>
      <c r="C46" s="25">
        <v>44</v>
      </c>
      <c r="D46" s="26" t="s">
        <v>591</v>
      </c>
      <c r="E46" s="26" t="s">
        <v>617</v>
      </c>
      <c r="F46" s="27">
        <v>51</v>
      </c>
      <c r="G46" s="27">
        <v>16</v>
      </c>
      <c r="H46" s="27">
        <v>31</v>
      </c>
      <c r="I46" s="27">
        <v>4</v>
      </c>
      <c r="J46" s="27"/>
      <c r="K46" s="27">
        <v>36</v>
      </c>
      <c r="L46" s="27">
        <v>0.35299999999999998</v>
      </c>
      <c r="M46" s="27" t="s">
        <v>243</v>
      </c>
      <c r="N46" s="27"/>
      <c r="O46" s="27"/>
      <c r="P46" s="27"/>
      <c r="Q46" s="27"/>
      <c r="R46" s="27"/>
      <c r="S46" s="24"/>
    </row>
    <row r="47" spans="1:19" ht="15" x14ac:dyDescent="0.2">
      <c r="A47" s="24" t="s">
        <v>598</v>
      </c>
      <c r="B47" s="24" t="s">
        <v>289</v>
      </c>
      <c r="C47" s="25">
        <v>38</v>
      </c>
      <c r="D47" s="26" t="s">
        <v>591</v>
      </c>
      <c r="E47" s="26" t="s">
        <v>617</v>
      </c>
      <c r="F47" s="27">
        <v>25</v>
      </c>
      <c r="G47" s="27">
        <v>5</v>
      </c>
      <c r="H47" s="27">
        <v>18</v>
      </c>
      <c r="I47" s="27">
        <v>2</v>
      </c>
      <c r="J47" s="27"/>
      <c r="K47" s="27">
        <v>12</v>
      </c>
      <c r="L47" s="27">
        <v>0.24</v>
      </c>
      <c r="M47" s="27" t="s">
        <v>75</v>
      </c>
      <c r="N47" s="27"/>
      <c r="O47" s="27"/>
      <c r="P47" s="27"/>
      <c r="Q47" s="27"/>
      <c r="R47" s="27"/>
      <c r="S47" s="24"/>
    </row>
    <row r="48" spans="1:19" ht="15" x14ac:dyDescent="0.2">
      <c r="A48" s="24" t="s">
        <v>603</v>
      </c>
      <c r="B48" s="24" t="s">
        <v>239</v>
      </c>
      <c r="C48" s="25">
        <v>35</v>
      </c>
      <c r="D48" s="26" t="s">
        <v>591</v>
      </c>
      <c r="E48" s="26" t="s">
        <v>620</v>
      </c>
      <c r="F48" s="27">
        <v>78</v>
      </c>
      <c r="G48" s="27">
        <v>37</v>
      </c>
      <c r="H48" s="27">
        <v>35</v>
      </c>
      <c r="I48" s="27">
        <v>6</v>
      </c>
      <c r="J48" s="27"/>
      <c r="K48" s="27">
        <v>80</v>
      </c>
      <c r="L48" s="27">
        <v>0.51300000000000001</v>
      </c>
      <c r="M48" s="27" t="s">
        <v>39</v>
      </c>
      <c r="N48" s="27">
        <v>6</v>
      </c>
      <c r="O48" s="27">
        <v>2</v>
      </c>
      <c r="P48" s="27">
        <v>4</v>
      </c>
      <c r="Q48" s="27"/>
      <c r="R48" s="27">
        <v>0.33300000000000002</v>
      </c>
      <c r="S48" s="24"/>
    </row>
    <row r="49" spans="1:19" ht="15" x14ac:dyDescent="0.2">
      <c r="A49" s="24" t="s">
        <v>621</v>
      </c>
      <c r="B49" s="24" t="s">
        <v>251</v>
      </c>
      <c r="C49" s="25">
        <v>37</v>
      </c>
      <c r="D49" s="26" t="s">
        <v>591</v>
      </c>
      <c r="E49" s="26" t="s">
        <v>620</v>
      </c>
      <c r="F49" s="27">
        <v>59</v>
      </c>
      <c r="G49" s="27">
        <v>20</v>
      </c>
      <c r="H49" s="27">
        <v>39</v>
      </c>
      <c r="I49" s="27">
        <v>0</v>
      </c>
      <c r="J49" s="27"/>
      <c r="K49" s="27">
        <v>40</v>
      </c>
      <c r="L49" s="27">
        <v>0.33900000000000002</v>
      </c>
      <c r="M49" s="27" t="s">
        <v>69</v>
      </c>
      <c r="N49" s="27"/>
      <c r="O49" s="27"/>
      <c r="P49" s="27"/>
      <c r="Q49" s="27"/>
      <c r="R49" s="27"/>
      <c r="S49" s="24"/>
    </row>
    <row r="50" spans="1:19" ht="15" x14ac:dyDescent="0.2">
      <c r="A50" s="24" t="s">
        <v>603</v>
      </c>
      <c r="B50" s="24" t="s">
        <v>251</v>
      </c>
      <c r="C50" s="25">
        <v>36</v>
      </c>
      <c r="D50" s="26" t="s">
        <v>591</v>
      </c>
      <c r="E50" s="26" t="s">
        <v>620</v>
      </c>
      <c r="F50" s="27">
        <v>19</v>
      </c>
      <c r="G50" s="27">
        <v>5</v>
      </c>
      <c r="H50" s="27">
        <v>14</v>
      </c>
      <c r="I50" s="27">
        <v>0</v>
      </c>
      <c r="J50" s="27"/>
      <c r="K50" s="27">
        <v>10</v>
      </c>
      <c r="L50" s="27">
        <v>0.26300000000000001</v>
      </c>
      <c r="M50" s="27" t="s">
        <v>69</v>
      </c>
      <c r="N50" s="27"/>
      <c r="O50" s="27"/>
      <c r="P50" s="27"/>
      <c r="Q50" s="27"/>
      <c r="R50" s="27"/>
      <c r="S50" s="24"/>
    </row>
    <row r="51" spans="1:19" ht="15" x14ac:dyDescent="0.2">
      <c r="A51" s="24" t="s">
        <v>293</v>
      </c>
      <c r="B51" s="24" t="s">
        <v>239</v>
      </c>
      <c r="C51" s="25">
        <v>43</v>
      </c>
      <c r="D51" s="26" t="s">
        <v>591</v>
      </c>
      <c r="E51" s="26" t="s">
        <v>622</v>
      </c>
      <c r="F51" s="27">
        <v>59</v>
      </c>
      <c r="G51" s="27">
        <v>28</v>
      </c>
      <c r="H51" s="27">
        <v>28</v>
      </c>
      <c r="I51" s="27">
        <v>3</v>
      </c>
      <c r="J51" s="27"/>
      <c r="K51" s="27">
        <v>59</v>
      </c>
      <c r="L51" s="27">
        <v>0.5</v>
      </c>
      <c r="M51" s="27" t="s">
        <v>35</v>
      </c>
      <c r="N51" s="27"/>
      <c r="O51" s="27"/>
      <c r="P51" s="27"/>
      <c r="Q51" s="27"/>
      <c r="R51" s="27"/>
      <c r="S51" s="24"/>
    </row>
    <row r="52" spans="1:19" ht="15" x14ac:dyDescent="0.2">
      <c r="A52" s="24" t="s">
        <v>297</v>
      </c>
      <c r="B52" s="24" t="s">
        <v>239</v>
      </c>
      <c r="C52" s="25">
        <v>35</v>
      </c>
      <c r="D52" s="26" t="s">
        <v>591</v>
      </c>
      <c r="E52" s="26" t="s">
        <v>622</v>
      </c>
      <c r="F52" s="27">
        <v>19</v>
      </c>
      <c r="G52" s="27">
        <v>10</v>
      </c>
      <c r="H52" s="27">
        <v>9</v>
      </c>
      <c r="I52" s="27">
        <v>0</v>
      </c>
      <c r="J52" s="27"/>
      <c r="K52" s="27">
        <v>20</v>
      </c>
      <c r="L52" s="27">
        <v>0.52600000000000002</v>
      </c>
      <c r="M52" s="27" t="s">
        <v>35</v>
      </c>
      <c r="N52" s="27">
        <v>6</v>
      </c>
      <c r="O52" s="27">
        <v>1</v>
      </c>
      <c r="P52" s="27">
        <v>4</v>
      </c>
      <c r="Q52" s="27"/>
      <c r="R52" s="27">
        <v>0.16700000000000001</v>
      </c>
      <c r="S52" s="24"/>
    </row>
    <row r="53" spans="1:19" ht="15" x14ac:dyDescent="0.2">
      <c r="A53" s="24" t="s">
        <v>297</v>
      </c>
      <c r="B53" s="24" t="s">
        <v>251</v>
      </c>
      <c r="C53" s="25">
        <v>36</v>
      </c>
      <c r="D53" s="26" t="s">
        <v>591</v>
      </c>
      <c r="E53" s="26" t="s">
        <v>622</v>
      </c>
      <c r="F53" s="27">
        <v>76</v>
      </c>
      <c r="G53" s="27">
        <v>42</v>
      </c>
      <c r="H53" s="27">
        <v>32</v>
      </c>
      <c r="I53" s="27">
        <v>2</v>
      </c>
      <c r="J53" s="27"/>
      <c r="K53" s="27">
        <v>86</v>
      </c>
      <c r="L53" s="27">
        <v>0.56600000000000006</v>
      </c>
      <c r="M53" s="27" t="s">
        <v>43</v>
      </c>
      <c r="N53" s="27">
        <v>11</v>
      </c>
      <c r="O53" s="27">
        <v>6</v>
      </c>
      <c r="P53" s="27">
        <v>5</v>
      </c>
      <c r="Q53" s="27"/>
      <c r="R53" s="27">
        <v>0.54500000000000004</v>
      </c>
      <c r="S53" s="24"/>
    </row>
    <row r="54" spans="1:19" ht="15" x14ac:dyDescent="0.2">
      <c r="A54" s="24" t="s">
        <v>623</v>
      </c>
      <c r="B54" s="24" t="s">
        <v>251</v>
      </c>
      <c r="C54" s="25">
        <v>38</v>
      </c>
      <c r="D54" s="26" t="s">
        <v>591</v>
      </c>
      <c r="E54" s="26" t="s">
        <v>622</v>
      </c>
      <c r="F54" s="27">
        <v>2</v>
      </c>
      <c r="G54" s="27">
        <v>2</v>
      </c>
      <c r="H54" s="27">
        <v>0</v>
      </c>
      <c r="I54" s="27">
        <v>0</v>
      </c>
      <c r="J54" s="27"/>
      <c r="K54" s="27">
        <v>4</v>
      </c>
      <c r="L54" s="27">
        <v>1</v>
      </c>
      <c r="M54" s="27" t="s">
        <v>43</v>
      </c>
      <c r="N54" s="27"/>
      <c r="O54" s="27"/>
      <c r="P54" s="27"/>
      <c r="Q54" s="27"/>
      <c r="R54" s="27"/>
      <c r="S54" s="24"/>
    </row>
    <row r="55" spans="1:19" ht="15" x14ac:dyDescent="0.2">
      <c r="A55" s="24" t="s">
        <v>297</v>
      </c>
      <c r="B55" s="24" t="s">
        <v>261</v>
      </c>
      <c r="C55" s="25">
        <v>37</v>
      </c>
      <c r="D55" s="26" t="s">
        <v>591</v>
      </c>
      <c r="E55" s="26" t="s">
        <v>622</v>
      </c>
      <c r="F55" s="27">
        <v>77</v>
      </c>
      <c r="G55" s="27">
        <v>42</v>
      </c>
      <c r="H55" s="27">
        <v>32</v>
      </c>
      <c r="I55" s="27">
        <v>3</v>
      </c>
      <c r="J55" s="27"/>
      <c r="K55" s="27">
        <v>87</v>
      </c>
      <c r="L55" s="27">
        <v>0.56500000000000006</v>
      </c>
      <c r="M55" s="27" t="s">
        <v>39</v>
      </c>
      <c r="N55" s="27">
        <v>12</v>
      </c>
      <c r="O55" s="27">
        <v>6</v>
      </c>
      <c r="P55" s="27">
        <v>6</v>
      </c>
      <c r="Q55" s="27"/>
      <c r="R55" s="27">
        <v>0.5</v>
      </c>
      <c r="S55" s="24"/>
    </row>
    <row r="56" spans="1:19" ht="15" x14ac:dyDescent="0.2">
      <c r="A56" s="24" t="s">
        <v>623</v>
      </c>
      <c r="B56" s="24" t="s">
        <v>261</v>
      </c>
      <c r="C56" s="25">
        <v>39</v>
      </c>
      <c r="D56" s="26" t="s">
        <v>591</v>
      </c>
      <c r="E56" s="26" t="s">
        <v>622</v>
      </c>
      <c r="F56" s="27">
        <v>1</v>
      </c>
      <c r="G56" s="27">
        <v>0</v>
      </c>
      <c r="H56" s="27">
        <v>1</v>
      </c>
      <c r="I56" s="27">
        <v>0</v>
      </c>
      <c r="J56" s="27"/>
      <c r="K56" s="27">
        <v>0</v>
      </c>
      <c r="L56" s="27">
        <v>0</v>
      </c>
      <c r="M56" s="27" t="s">
        <v>39</v>
      </c>
      <c r="N56" s="27"/>
      <c r="O56" s="27"/>
      <c r="P56" s="27"/>
      <c r="Q56" s="27"/>
      <c r="R56" s="27"/>
      <c r="S56" s="24"/>
    </row>
    <row r="57" spans="1:19" ht="15" x14ac:dyDescent="0.2">
      <c r="A57" s="24" t="s">
        <v>297</v>
      </c>
      <c r="B57" s="24" t="s">
        <v>268</v>
      </c>
      <c r="C57" s="25">
        <v>38</v>
      </c>
      <c r="D57" s="26" t="s">
        <v>591</v>
      </c>
      <c r="E57" s="26" t="s">
        <v>622</v>
      </c>
      <c r="F57" s="27">
        <v>59</v>
      </c>
      <c r="G57" s="27">
        <v>30</v>
      </c>
      <c r="H57" s="27">
        <v>25</v>
      </c>
      <c r="I57" s="27">
        <v>4</v>
      </c>
      <c r="J57" s="27"/>
      <c r="K57" s="27">
        <v>64</v>
      </c>
      <c r="L57" s="27">
        <v>0.54200000000000004</v>
      </c>
      <c r="M57" s="27" t="s">
        <v>35</v>
      </c>
      <c r="N57" s="27"/>
      <c r="O57" s="27"/>
      <c r="P57" s="27"/>
      <c r="Q57" s="27"/>
      <c r="R57" s="27"/>
      <c r="S57" s="24"/>
    </row>
    <row r="58" spans="1:19" ht="15" x14ac:dyDescent="0.2">
      <c r="A58" s="24" t="s">
        <v>219</v>
      </c>
      <c r="B58" s="24" t="s">
        <v>261</v>
      </c>
      <c r="C58" s="25">
        <v>45</v>
      </c>
      <c r="D58" s="26" t="s">
        <v>591</v>
      </c>
      <c r="E58" s="26" t="s">
        <v>624</v>
      </c>
      <c r="F58" s="27">
        <v>78</v>
      </c>
      <c r="G58" s="27">
        <v>21</v>
      </c>
      <c r="H58" s="27">
        <v>53</v>
      </c>
      <c r="I58" s="27">
        <v>4</v>
      </c>
      <c r="J58" s="27"/>
      <c r="K58" s="27">
        <v>46</v>
      </c>
      <c r="L58" s="27">
        <v>0.29499999999999998</v>
      </c>
      <c r="M58" s="27" t="s">
        <v>72</v>
      </c>
      <c r="N58" s="27"/>
      <c r="O58" s="27"/>
      <c r="P58" s="27"/>
      <c r="Q58" s="27"/>
      <c r="R58" s="27"/>
      <c r="S58" s="24"/>
    </row>
    <row r="59" spans="1:19" ht="15" x14ac:dyDescent="0.2">
      <c r="A59" s="24" t="s">
        <v>293</v>
      </c>
      <c r="B59" s="24" t="s">
        <v>276</v>
      </c>
      <c r="C59" s="25">
        <v>47</v>
      </c>
      <c r="D59" s="26" t="s">
        <v>591</v>
      </c>
      <c r="E59" s="26" t="s">
        <v>625</v>
      </c>
      <c r="F59" s="27">
        <v>42</v>
      </c>
      <c r="G59" s="27">
        <v>19</v>
      </c>
      <c r="H59" s="27">
        <v>18</v>
      </c>
      <c r="I59" s="27">
        <v>5</v>
      </c>
      <c r="J59" s="27"/>
      <c r="K59" s="27">
        <v>43</v>
      </c>
      <c r="L59" s="27">
        <v>0.51200000000000001</v>
      </c>
      <c r="M59" s="27" t="s">
        <v>69</v>
      </c>
      <c r="N59" s="27"/>
      <c r="O59" s="27"/>
      <c r="P59" s="27"/>
      <c r="Q59" s="27"/>
      <c r="R59" s="27"/>
      <c r="S59" s="24"/>
    </row>
    <row r="60" spans="1:19" ht="15" x14ac:dyDescent="0.2">
      <c r="A60" s="24" t="s">
        <v>626</v>
      </c>
      <c r="B60" s="24" t="s">
        <v>239</v>
      </c>
      <c r="C60" s="25">
        <v>45</v>
      </c>
      <c r="D60" s="26" t="s">
        <v>591</v>
      </c>
      <c r="E60" s="26" t="s">
        <v>627</v>
      </c>
      <c r="F60" s="27">
        <v>78</v>
      </c>
      <c r="G60" s="27">
        <v>46</v>
      </c>
      <c r="H60" s="27">
        <v>30</v>
      </c>
      <c r="I60" s="27">
        <v>2</v>
      </c>
      <c r="J60" s="27"/>
      <c r="K60" s="27">
        <v>94</v>
      </c>
      <c r="L60" s="27">
        <v>0.60299999999999998</v>
      </c>
      <c r="M60" s="27" t="s">
        <v>30</v>
      </c>
      <c r="N60" s="27">
        <v>15</v>
      </c>
      <c r="O60" s="27">
        <v>12</v>
      </c>
      <c r="P60" s="27">
        <v>3</v>
      </c>
      <c r="Q60" s="27"/>
      <c r="R60" s="27">
        <v>0.8</v>
      </c>
      <c r="S60" s="24" t="s">
        <v>615</v>
      </c>
    </row>
    <row r="61" spans="1:19" ht="15" x14ac:dyDescent="0.2">
      <c r="A61" s="24" t="s">
        <v>628</v>
      </c>
      <c r="B61" s="24" t="s">
        <v>251</v>
      </c>
      <c r="C61" s="25">
        <v>35</v>
      </c>
      <c r="D61" s="26" t="s">
        <v>591</v>
      </c>
      <c r="E61" s="26" t="s">
        <v>627</v>
      </c>
      <c r="F61" s="27">
        <v>78</v>
      </c>
      <c r="G61" s="27">
        <v>43</v>
      </c>
      <c r="H61" s="27">
        <v>31</v>
      </c>
      <c r="I61" s="27">
        <v>4</v>
      </c>
      <c r="J61" s="27"/>
      <c r="K61" s="27">
        <v>90</v>
      </c>
      <c r="L61" s="27">
        <v>0.57699999999999996</v>
      </c>
      <c r="M61" s="27" t="s">
        <v>30</v>
      </c>
      <c r="N61" s="27">
        <v>7</v>
      </c>
      <c r="O61" s="27">
        <v>3</v>
      </c>
      <c r="P61" s="27">
        <v>4</v>
      </c>
      <c r="Q61" s="27"/>
      <c r="R61" s="27">
        <v>0.42899999999999999</v>
      </c>
      <c r="S61" s="24"/>
    </row>
    <row r="62" spans="1:19" ht="15" x14ac:dyDescent="0.2">
      <c r="A62" s="24" t="s">
        <v>626</v>
      </c>
      <c r="B62" s="24" t="s">
        <v>261</v>
      </c>
      <c r="C62" s="25">
        <v>47</v>
      </c>
      <c r="D62" s="26" t="s">
        <v>591</v>
      </c>
      <c r="E62" s="26" t="s">
        <v>627</v>
      </c>
      <c r="F62" s="27">
        <v>5</v>
      </c>
      <c r="G62" s="27">
        <v>3</v>
      </c>
      <c r="H62" s="27">
        <v>2</v>
      </c>
      <c r="I62" s="27">
        <v>0</v>
      </c>
      <c r="J62" s="27"/>
      <c r="K62" s="27">
        <v>6</v>
      </c>
      <c r="L62" s="27">
        <v>0.6</v>
      </c>
      <c r="M62" s="27" t="s">
        <v>30</v>
      </c>
      <c r="N62" s="27">
        <v>6</v>
      </c>
      <c r="O62" s="27">
        <v>2</v>
      </c>
      <c r="P62" s="27">
        <v>4</v>
      </c>
      <c r="Q62" s="27"/>
      <c r="R62" s="27">
        <v>0.33300000000000002</v>
      </c>
      <c r="S62" s="24"/>
    </row>
    <row r="63" spans="1:19" ht="15" x14ac:dyDescent="0.2">
      <c r="A63" s="24" t="s">
        <v>628</v>
      </c>
      <c r="B63" s="24" t="s">
        <v>261</v>
      </c>
      <c r="C63" s="25">
        <v>36</v>
      </c>
      <c r="D63" s="26" t="s">
        <v>591</v>
      </c>
      <c r="E63" s="26" t="s">
        <v>627</v>
      </c>
      <c r="F63" s="27">
        <v>73</v>
      </c>
      <c r="G63" s="27">
        <v>40</v>
      </c>
      <c r="H63" s="27">
        <v>28</v>
      </c>
      <c r="I63" s="27">
        <v>5</v>
      </c>
      <c r="J63" s="27"/>
      <c r="K63" s="27">
        <v>85</v>
      </c>
      <c r="L63" s="27">
        <v>0.58199999999999996</v>
      </c>
      <c r="M63" s="27" t="s">
        <v>30</v>
      </c>
      <c r="N63" s="27"/>
      <c r="O63" s="27"/>
      <c r="P63" s="27"/>
      <c r="Q63" s="27"/>
      <c r="R63" s="27"/>
      <c r="S63" s="24"/>
    </row>
    <row r="64" spans="1:19" ht="15" x14ac:dyDescent="0.2">
      <c r="A64" s="24" t="s">
        <v>304</v>
      </c>
      <c r="B64" s="24" t="s">
        <v>268</v>
      </c>
      <c r="C64" s="25">
        <v>37</v>
      </c>
      <c r="D64" s="26" t="s">
        <v>591</v>
      </c>
      <c r="E64" s="26" t="s">
        <v>627</v>
      </c>
      <c r="F64" s="27">
        <v>35</v>
      </c>
      <c r="G64" s="27">
        <v>14</v>
      </c>
      <c r="H64" s="27">
        <v>18</v>
      </c>
      <c r="I64" s="27">
        <v>3</v>
      </c>
      <c r="J64" s="27"/>
      <c r="K64" s="27">
        <v>31</v>
      </c>
      <c r="L64" s="27">
        <v>0.443</v>
      </c>
      <c r="M64" s="27" t="s">
        <v>39</v>
      </c>
      <c r="N64" s="27"/>
      <c r="O64" s="27"/>
      <c r="P64" s="27"/>
      <c r="Q64" s="27"/>
      <c r="R64" s="27"/>
      <c r="S64" s="24"/>
    </row>
    <row r="65" spans="1:19" ht="15" x14ac:dyDescent="0.2">
      <c r="A65" s="24" t="s">
        <v>297</v>
      </c>
      <c r="B65" s="24" t="s">
        <v>268</v>
      </c>
      <c r="C65" s="25">
        <v>38</v>
      </c>
      <c r="D65" s="26" t="s">
        <v>591</v>
      </c>
      <c r="E65" s="26" t="s">
        <v>627</v>
      </c>
      <c r="F65" s="27">
        <v>12</v>
      </c>
      <c r="G65" s="27">
        <v>5</v>
      </c>
      <c r="H65" s="27">
        <v>6</v>
      </c>
      <c r="I65" s="27">
        <v>1</v>
      </c>
      <c r="J65" s="27"/>
      <c r="K65" s="27">
        <v>11</v>
      </c>
      <c r="L65" s="27">
        <v>0.45800000000000002</v>
      </c>
      <c r="M65" s="27" t="s">
        <v>39</v>
      </c>
      <c r="N65" s="27">
        <v>17</v>
      </c>
      <c r="O65" s="27">
        <v>10</v>
      </c>
      <c r="P65" s="27">
        <v>7</v>
      </c>
      <c r="Q65" s="27"/>
      <c r="R65" s="27">
        <v>0.58799999999999997</v>
      </c>
      <c r="S65" s="24"/>
    </row>
    <row r="66" spans="1:19" ht="15" x14ac:dyDescent="0.2">
      <c r="A66" s="24" t="s">
        <v>626</v>
      </c>
      <c r="B66" s="24" t="s">
        <v>268</v>
      </c>
      <c r="C66" s="25">
        <v>48</v>
      </c>
      <c r="D66" s="26" t="s">
        <v>591</v>
      </c>
      <c r="E66" s="26" t="s">
        <v>627</v>
      </c>
      <c r="F66" s="27">
        <v>33</v>
      </c>
      <c r="G66" s="27">
        <v>14</v>
      </c>
      <c r="H66" s="27">
        <v>16</v>
      </c>
      <c r="I66" s="27">
        <v>3</v>
      </c>
      <c r="J66" s="27"/>
      <c r="K66" s="27">
        <v>31</v>
      </c>
      <c r="L66" s="27">
        <v>0.47</v>
      </c>
      <c r="M66" s="27" t="s">
        <v>39</v>
      </c>
      <c r="N66" s="27"/>
      <c r="O66" s="27"/>
      <c r="P66" s="27"/>
      <c r="Q66" s="27"/>
      <c r="R66" s="27"/>
      <c r="S66" s="24"/>
    </row>
    <row r="67" spans="1:19" ht="15" x14ac:dyDescent="0.2">
      <c r="A67" s="24" t="s">
        <v>297</v>
      </c>
      <c r="B67" s="24" t="s">
        <v>276</v>
      </c>
      <c r="C67" s="25">
        <v>39</v>
      </c>
      <c r="D67" s="26" t="s">
        <v>591</v>
      </c>
      <c r="E67" s="26" t="s">
        <v>627</v>
      </c>
      <c r="F67" s="27">
        <v>81</v>
      </c>
      <c r="G67" s="27">
        <v>35</v>
      </c>
      <c r="H67" s="27">
        <v>40</v>
      </c>
      <c r="I67" s="27">
        <v>6</v>
      </c>
      <c r="J67" s="27"/>
      <c r="K67" s="27">
        <v>76</v>
      </c>
      <c r="L67" s="27">
        <v>0.46900000000000003</v>
      </c>
      <c r="M67" s="27" t="s">
        <v>35</v>
      </c>
      <c r="N67" s="27">
        <v>5</v>
      </c>
      <c r="O67" s="27">
        <v>1</v>
      </c>
      <c r="P67" s="27">
        <v>4</v>
      </c>
      <c r="Q67" s="27"/>
      <c r="R67" s="27">
        <v>0.2</v>
      </c>
      <c r="S67" s="24"/>
    </row>
    <row r="68" spans="1:19" ht="15" x14ac:dyDescent="0.2">
      <c r="A68" s="24" t="s">
        <v>297</v>
      </c>
      <c r="B68" s="24" t="s">
        <v>281</v>
      </c>
      <c r="C68" s="25">
        <v>40</v>
      </c>
      <c r="D68" s="26" t="s">
        <v>591</v>
      </c>
      <c r="E68" s="26" t="s">
        <v>627</v>
      </c>
      <c r="F68" s="27">
        <v>80</v>
      </c>
      <c r="G68" s="27">
        <v>44</v>
      </c>
      <c r="H68" s="27">
        <v>31</v>
      </c>
      <c r="I68" s="27">
        <v>5</v>
      </c>
      <c r="J68" s="27"/>
      <c r="K68" s="27">
        <v>93</v>
      </c>
      <c r="L68" s="27">
        <v>0.58099999999999996</v>
      </c>
      <c r="M68" s="27" t="s">
        <v>43</v>
      </c>
      <c r="N68" s="27">
        <v>14</v>
      </c>
      <c r="O68" s="27">
        <v>8</v>
      </c>
      <c r="P68" s="27">
        <v>6</v>
      </c>
      <c r="Q68" s="27"/>
      <c r="R68" s="27">
        <v>0.57100000000000006</v>
      </c>
      <c r="S68" s="24"/>
    </row>
    <row r="69" spans="1:19" ht="15" x14ac:dyDescent="0.2">
      <c r="A69" s="24" t="s">
        <v>400</v>
      </c>
      <c r="B69" s="24" t="s">
        <v>289</v>
      </c>
      <c r="C69" s="25">
        <v>46</v>
      </c>
      <c r="D69" s="26" t="s">
        <v>591</v>
      </c>
      <c r="E69" s="26" t="s">
        <v>627</v>
      </c>
      <c r="F69" s="27">
        <v>71</v>
      </c>
      <c r="G69" s="27">
        <v>33</v>
      </c>
      <c r="H69" s="27">
        <v>29</v>
      </c>
      <c r="I69" s="27">
        <v>9</v>
      </c>
      <c r="J69" s="27"/>
      <c r="K69" s="27">
        <v>75</v>
      </c>
      <c r="L69" s="27">
        <v>0.52800000000000002</v>
      </c>
      <c r="M69" s="27" t="s">
        <v>35</v>
      </c>
      <c r="N69" s="27"/>
      <c r="O69" s="27"/>
      <c r="P69" s="27"/>
      <c r="Q69" s="27"/>
      <c r="R69" s="27"/>
      <c r="S69" s="24"/>
    </row>
    <row r="70" spans="1:19" ht="15" x14ac:dyDescent="0.2">
      <c r="A70" s="24" t="s">
        <v>304</v>
      </c>
      <c r="B70" s="24" t="s">
        <v>289</v>
      </c>
      <c r="C70" s="25">
        <v>40</v>
      </c>
      <c r="D70" s="26" t="s">
        <v>591</v>
      </c>
      <c r="E70" s="26" t="s">
        <v>627</v>
      </c>
      <c r="F70" s="27">
        <v>9</v>
      </c>
      <c r="G70" s="27">
        <v>4</v>
      </c>
      <c r="H70" s="27">
        <v>5</v>
      </c>
      <c r="I70" s="27">
        <v>0</v>
      </c>
      <c r="J70" s="27"/>
      <c r="K70" s="27">
        <v>8</v>
      </c>
      <c r="L70" s="27">
        <v>0.44400000000000001</v>
      </c>
      <c r="M70" s="27" t="s">
        <v>35</v>
      </c>
      <c r="N70" s="27">
        <v>10</v>
      </c>
      <c r="O70" s="27">
        <v>5</v>
      </c>
      <c r="P70" s="27">
        <v>5</v>
      </c>
      <c r="Q70" s="27"/>
      <c r="R70" s="27">
        <v>0.5</v>
      </c>
      <c r="S70" s="24"/>
    </row>
    <row r="71" spans="1:19" ht="15" x14ac:dyDescent="0.2">
      <c r="A71" s="24" t="s">
        <v>629</v>
      </c>
      <c r="B71" s="24" t="s">
        <v>251</v>
      </c>
      <c r="C71" s="25">
        <v>41</v>
      </c>
      <c r="D71" s="26" t="s">
        <v>591</v>
      </c>
      <c r="E71" s="26" t="s">
        <v>630</v>
      </c>
      <c r="F71" s="27">
        <v>20</v>
      </c>
      <c r="G71" s="27">
        <v>6</v>
      </c>
      <c r="H71" s="27">
        <v>12</v>
      </c>
      <c r="I71" s="27">
        <v>2</v>
      </c>
      <c r="J71" s="27"/>
      <c r="K71" s="27">
        <v>14</v>
      </c>
      <c r="L71" s="27">
        <v>0.35</v>
      </c>
      <c r="M71" s="27" t="s">
        <v>69</v>
      </c>
      <c r="N71" s="27"/>
      <c r="O71" s="27"/>
      <c r="P71" s="27"/>
      <c r="Q71" s="27"/>
      <c r="R71" s="27"/>
      <c r="S71" s="24"/>
    </row>
    <row r="72" spans="1:19" ht="15" x14ac:dyDescent="0.2">
      <c r="A72" s="24" t="s">
        <v>294</v>
      </c>
      <c r="B72" s="24" t="s">
        <v>251</v>
      </c>
      <c r="C72" s="25">
        <v>41</v>
      </c>
      <c r="D72" s="26" t="s">
        <v>591</v>
      </c>
      <c r="E72" s="26" t="s">
        <v>630</v>
      </c>
      <c r="F72" s="27">
        <v>58</v>
      </c>
      <c r="G72" s="27">
        <v>26</v>
      </c>
      <c r="H72" s="27">
        <v>30</v>
      </c>
      <c r="I72" s="27">
        <v>2</v>
      </c>
      <c r="J72" s="27"/>
      <c r="K72" s="27">
        <v>54</v>
      </c>
      <c r="L72" s="27">
        <v>0.46600000000000003</v>
      </c>
      <c r="M72" s="27" t="s">
        <v>69</v>
      </c>
      <c r="N72" s="27"/>
      <c r="O72" s="27"/>
      <c r="P72" s="27"/>
      <c r="Q72" s="27"/>
      <c r="R72" s="27"/>
      <c r="S72" s="24"/>
    </row>
    <row r="73" spans="1:19" ht="15" x14ac:dyDescent="0.2">
      <c r="A73" s="24" t="s">
        <v>629</v>
      </c>
      <c r="B73" s="24" t="s">
        <v>239</v>
      </c>
      <c r="C73" s="25">
        <v>40</v>
      </c>
      <c r="D73" s="26" t="s">
        <v>591</v>
      </c>
      <c r="E73" s="26" t="s">
        <v>631</v>
      </c>
      <c r="F73" s="27">
        <v>77</v>
      </c>
      <c r="G73" s="27">
        <v>32</v>
      </c>
      <c r="H73" s="27">
        <v>43</v>
      </c>
      <c r="I73" s="27">
        <v>2</v>
      </c>
      <c r="J73" s="27"/>
      <c r="K73" s="27">
        <v>66</v>
      </c>
      <c r="L73" s="27">
        <v>0.42899999999999999</v>
      </c>
      <c r="M73" s="27" t="s">
        <v>69</v>
      </c>
      <c r="N73" s="27"/>
      <c r="O73" s="27"/>
      <c r="P73" s="27"/>
      <c r="Q73" s="27"/>
      <c r="R73" s="27"/>
      <c r="S73" s="24"/>
    </row>
    <row r="74" spans="1:19" ht="15" x14ac:dyDescent="0.2">
      <c r="A74" s="24" t="s">
        <v>632</v>
      </c>
      <c r="B74" s="24" t="s">
        <v>239</v>
      </c>
      <c r="C74" s="25">
        <v>23</v>
      </c>
      <c r="D74" s="26" t="s">
        <v>591</v>
      </c>
      <c r="E74" s="26" t="s">
        <v>631</v>
      </c>
      <c r="F74" s="27">
        <v>1</v>
      </c>
      <c r="G74" s="27">
        <v>1</v>
      </c>
      <c r="H74" s="27">
        <v>0</v>
      </c>
      <c r="I74" s="27">
        <v>0</v>
      </c>
      <c r="J74" s="27"/>
      <c r="K74" s="27">
        <v>2</v>
      </c>
      <c r="L74" s="27">
        <v>1</v>
      </c>
      <c r="M74" s="27" t="s">
        <v>69</v>
      </c>
      <c r="N74" s="27"/>
      <c r="O74" s="27"/>
      <c r="P74" s="27"/>
      <c r="Q74" s="27"/>
      <c r="R74" s="27"/>
      <c r="S74" s="24"/>
    </row>
    <row r="75" spans="1:19" ht="15" x14ac:dyDescent="0.2">
      <c r="A75" s="24" t="s">
        <v>633</v>
      </c>
      <c r="B75" s="24" t="s">
        <v>239</v>
      </c>
      <c r="C75" s="25">
        <v>37</v>
      </c>
      <c r="D75" s="26" t="s">
        <v>591</v>
      </c>
      <c r="E75" s="26" t="s">
        <v>634</v>
      </c>
      <c r="F75" s="27">
        <v>78</v>
      </c>
      <c r="G75" s="27">
        <v>35</v>
      </c>
      <c r="H75" s="27">
        <v>39</v>
      </c>
      <c r="I75" s="27">
        <v>4</v>
      </c>
      <c r="J75" s="27"/>
      <c r="K75" s="27">
        <v>74</v>
      </c>
      <c r="L75" s="27">
        <v>0.47400000000000003</v>
      </c>
      <c r="M75" s="27" t="s">
        <v>35</v>
      </c>
      <c r="N75" s="27">
        <v>5</v>
      </c>
      <c r="O75" s="27">
        <v>1</v>
      </c>
      <c r="P75" s="27">
        <v>4</v>
      </c>
      <c r="Q75" s="27"/>
      <c r="R75" s="27">
        <v>0.2</v>
      </c>
      <c r="S75" s="24"/>
    </row>
    <row r="76" spans="1:19" ht="15" x14ac:dyDescent="0.2">
      <c r="A76" s="24" t="s">
        <v>635</v>
      </c>
      <c r="B76" s="24" t="s">
        <v>239</v>
      </c>
      <c r="C76" s="25">
        <v>35</v>
      </c>
      <c r="D76" s="26" t="s">
        <v>591</v>
      </c>
      <c r="E76" s="26" t="s">
        <v>636</v>
      </c>
      <c r="F76" s="27">
        <v>7</v>
      </c>
      <c r="G76" s="27">
        <v>1</v>
      </c>
      <c r="H76" s="27">
        <v>6</v>
      </c>
      <c r="I76" s="27">
        <v>0</v>
      </c>
      <c r="J76" s="27"/>
      <c r="K76" s="27">
        <v>2</v>
      </c>
      <c r="L76" s="27">
        <v>0.14300000000000002</v>
      </c>
      <c r="M76" s="27" t="s">
        <v>39</v>
      </c>
      <c r="N76" s="27"/>
      <c r="O76" s="27"/>
      <c r="P76" s="27"/>
      <c r="Q76" s="27"/>
      <c r="R76" s="27"/>
      <c r="S76" s="24"/>
    </row>
    <row r="77" spans="1:19" ht="15" x14ac:dyDescent="0.2">
      <c r="A77" s="24" t="s">
        <v>176</v>
      </c>
      <c r="B77" s="24" t="s">
        <v>239</v>
      </c>
      <c r="C77" s="25">
        <v>58</v>
      </c>
      <c r="D77" s="26" t="s">
        <v>591</v>
      </c>
      <c r="E77" s="26" t="s">
        <v>636</v>
      </c>
      <c r="F77" s="27">
        <v>71</v>
      </c>
      <c r="G77" s="27">
        <v>37</v>
      </c>
      <c r="H77" s="27">
        <v>34</v>
      </c>
      <c r="I77" s="27">
        <v>0</v>
      </c>
      <c r="J77" s="27"/>
      <c r="K77" s="27">
        <v>74</v>
      </c>
      <c r="L77" s="27">
        <v>0.52100000000000002</v>
      </c>
      <c r="M77" s="27" t="s">
        <v>39</v>
      </c>
      <c r="N77" s="27">
        <v>4</v>
      </c>
      <c r="O77" s="27"/>
      <c r="P77" s="27">
        <v>4</v>
      </c>
      <c r="Q77" s="27"/>
      <c r="R77" s="27"/>
      <c r="S77" s="24"/>
    </row>
    <row r="78" spans="1:19" ht="15" x14ac:dyDescent="0.2">
      <c r="A78" s="24" t="s">
        <v>637</v>
      </c>
      <c r="B78" s="24" t="s">
        <v>261</v>
      </c>
      <c r="C78" s="25">
        <v>41</v>
      </c>
      <c r="D78" s="26" t="s">
        <v>591</v>
      </c>
      <c r="E78" s="26" t="s">
        <v>638</v>
      </c>
      <c r="F78" s="27">
        <v>78</v>
      </c>
      <c r="G78" s="27">
        <v>39</v>
      </c>
      <c r="H78" s="27">
        <v>31</v>
      </c>
      <c r="I78" s="27">
        <v>8</v>
      </c>
      <c r="J78" s="27"/>
      <c r="K78" s="27">
        <v>86</v>
      </c>
      <c r="L78" s="27">
        <v>0.55100000000000005</v>
      </c>
      <c r="M78" s="27" t="s">
        <v>35</v>
      </c>
      <c r="N78" s="27">
        <v>5</v>
      </c>
      <c r="O78" s="27">
        <v>1</v>
      </c>
      <c r="P78" s="27">
        <v>4</v>
      </c>
      <c r="Q78" s="27"/>
      <c r="R78" s="27">
        <v>0.2</v>
      </c>
      <c r="S78" s="24"/>
    </row>
    <row r="79" spans="1:19" ht="15" x14ac:dyDescent="0.2">
      <c r="A79" s="24" t="s">
        <v>637</v>
      </c>
      <c r="B79" s="24" t="s">
        <v>268</v>
      </c>
      <c r="C79" s="25">
        <v>42</v>
      </c>
      <c r="D79" s="26" t="s">
        <v>591</v>
      </c>
      <c r="E79" s="26" t="s">
        <v>638</v>
      </c>
      <c r="F79" s="27">
        <v>80</v>
      </c>
      <c r="G79" s="27">
        <v>39</v>
      </c>
      <c r="H79" s="27">
        <v>35</v>
      </c>
      <c r="I79" s="27">
        <v>6</v>
      </c>
      <c r="J79" s="27"/>
      <c r="K79" s="27">
        <v>84</v>
      </c>
      <c r="L79" s="27">
        <v>0.52500000000000002</v>
      </c>
      <c r="M79" s="27" t="s">
        <v>43</v>
      </c>
      <c r="N79" s="27">
        <v>5</v>
      </c>
      <c r="O79" s="27">
        <v>2</v>
      </c>
      <c r="P79" s="27">
        <v>3</v>
      </c>
      <c r="Q79" s="27"/>
      <c r="R79" s="27">
        <v>0.4</v>
      </c>
      <c r="S79" s="24"/>
    </row>
    <row r="80" spans="1:19" ht="15" x14ac:dyDescent="0.2">
      <c r="A80" s="24" t="s">
        <v>639</v>
      </c>
      <c r="B80" s="24" t="s">
        <v>276</v>
      </c>
      <c r="C80" s="25">
        <v>50</v>
      </c>
      <c r="D80" s="26" t="s">
        <v>591</v>
      </c>
      <c r="E80" s="26" t="s">
        <v>638</v>
      </c>
      <c r="F80" s="27">
        <v>80</v>
      </c>
      <c r="G80" s="27">
        <v>28</v>
      </c>
      <c r="H80" s="27">
        <v>48</v>
      </c>
      <c r="I80" s="27">
        <v>4</v>
      </c>
      <c r="J80" s="27"/>
      <c r="K80" s="27">
        <v>60</v>
      </c>
      <c r="L80" s="27">
        <v>0.375</v>
      </c>
      <c r="M80" s="27" t="s">
        <v>69</v>
      </c>
      <c r="N80" s="27"/>
      <c r="O80" s="27"/>
      <c r="P80" s="27"/>
      <c r="Q80" s="27"/>
      <c r="R80" s="27"/>
      <c r="S80" s="24"/>
    </row>
    <row r="81" spans="1:19" ht="15" x14ac:dyDescent="0.2">
      <c r="A81" s="24" t="s">
        <v>324</v>
      </c>
      <c r="B81" s="24" t="s">
        <v>239</v>
      </c>
      <c r="C81" s="25">
        <v>40</v>
      </c>
      <c r="D81" s="26" t="s">
        <v>591</v>
      </c>
      <c r="E81" s="26" t="s">
        <v>640</v>
      </c>
      <c r="F81" s="27">
        <v>76</v>
      </c>
      <c r="G81" s="27">
        <v>32</v>
      </c>
      <c r="H81" s="27">
        <v>39</v>
      </c>
      <c r="I81" s="27">
        <v>5</v>
      </c>
      <c r="J81" s="27"/>
      <c r="K81" s="27">
        <v>69</v>
      </c>
      <c r="L81" s="27">
        <v>0.45400000000000001</v>
      </c>
      <c r="M81" s="27" t="s">
        <v>72</v>
      </c>
      <c r="N81" s="27"/>
      <c r="O81" s="27"/>
      <c r="P81" s="27"/>
      <c r="Q81" s="27"/>
      <c r="R81" s="27"/>
      <c r="S81" s="24"/>
    </row>
    <row r="82" spans="1:19" ht="15" x14ac:dyDescent="0.2">
      <c r="A82" s="24" t="s">
        <v>641</v>
      </c>
      <c r="B82" s="24" t="s">
        <v>239</v>
      </c>
      <c r="C82" s="25">
        <v>51</v>
      </c>
      <c r="D82" s="26" t="s">
        <v>591</v>
      </c>
      <c r="E82" s="26" t="s">
        <v>640</v>
      </c>
      <c r="F82" s="27">
        <v>2</v>
      </c>
      <c r="G82" s="27">
        <v>1</v>
      </c>
      <c r="H82" s="27">
        <v>1</v>
      </c>
      <c r="I82" s="27">
        <v>0</v>
      </c>
      <c r="J82" s="27"/>
      <c r="K82" s="27">
        <v>2</v>
      </c>
      <c r="L82" s="27">
        <v>0.5</v>
      </c>
      <c r="M82" s="27" t="s">
        <v>72</v>
      </c>
      <c r="N82" s="27"/>
      <c r="O82" s="27"/>
      <c r="P82" s="27"/>
      <c r="Q82" s="27"/>
      <c r="R82" s="27"/>
      <c r="S82" s="24"/>
    </row>
    <row r="83" spans="1:19" ht="15" x14ac:dyDescent="0.2">
      <c r="A83" s="24" t="s">
        <v>642</v>
      </c>
      <c r="B83" s="24" t="s">
        <v>251</v>
      </c>
      <c r="C83" s="25">
        <v>45</v>
      </c>
      <c r="D83" s="26" t="s">
        <v>591</v>
      </c>
      <c r="E83" s="26" t="s">
        <v>640</v>
      </c>
      <c r="F83" s="27">
        <v>78</v>
      </c>
      <c r="G83" s="27">
        <v>38</v>
      </c>
      <c r="H83" s="27">
        <v>36</v>
      </c>
      <c r="I83" s="27">
        <v>4</v>
      </c>
      <c r="J83" s="27"/>
      <c r="K83" s="27">
        <v>80</v>
      </c>
      <c r="L83" s="27">
        <v>0.51300000000000001</v>
      </c>
      <c r="M83" s="27" t="s">
        <v>72</v>
      </c>
      <c r="N83" s="27"/>
      <c r="O83" s="27"/>
      <c r="P83" s="27"/>
      <c r="Q83" s="27"/>
      <c r="R83" s="27"/>
      <c r="S83" s="24"/>
    </row>
    <row r="84" spans="1:19" ht="15" x14ac:dyDescent="0.2">
      <c r="A84" s="24" t="s">
        <v>643</v>
      </c>
      <c r="B84" s="24" t="s">
        <v>261</v>
      </c>
      <c r="C84" s="25">
        <v>40</v>
      </c>
      <c r="D84" s="26" t="s">
        <v>591</v>
      </c>
      <c r="E84" s="26" t="s">
        <v>640</v>
      </c>
      <c r="F84" s="27">
        <v>78</v>
      </c>
      <c r="G84" s="27">
        <v>46</v>
      </c>
      <c r="H84" s="27">
        <v>32</v>
      </c>
      <c r="I84" s="27">
        <v>0</v>
      </c>
      <c r="J84" s="27"/>
      <c r="K84" s="27">
        <v>92</v>
      </c>
      <c r="L84" s="27">
        <v>0.59</v>
      </c>
      <c r="M84" s="27" t="s">
        <v>30</v>
      </c>
      <c r="N84" s="27">
        <v>15</v>
      </c>
      <c r="O84" s="27">
        <v>8</v>
      </c>
      <c r="P84" s="27">
        <v>7</v>
      </c>
      <c r="Q84" s="27"/>
      <c r="R84" s="27">
        <v>0.53300000000000003</v>
      </c>
      <c r="S84" s="24"/>
    </row>
    <row r="85" spans="1:19" ht="15" x14ac:dyDescent="0.2">
      <c r="A85" s="24" t="s">
        <v>643</v>
      </c>
      <c r="B85" s="24" t="s">
        <v>268</v>
      </c>
      <c r="C85" s="25">
        <v>41</v>
      </c>
      <c r="D85" s="26" t="s">
        <v>591</v>
      </c>
      <c r="E85" s="26" t="s">
        <v>640</v>
      </c>
      <c r="F85" s="27">
        <v>81</v>
      </c>
      <c r="G85" s="27">
        <v>50</v>
      </c>
      <c r="H85" s="27">
        <v>27</v>
      </c>
      <c r="I85" s="27">
        <v>4</v>
      </c>
      <c r="J85" s="27"/>
      <c r="K85" s="27">
        <v>104</v>
      </c>
      <c r="L85" s="27">
        <v>0.64200000000000002</v>
      </c>
      <c r="M85" s="27" t="s">
        <v>43</v>
      </c>
      <c r="N85" s="27">
        <v>5</v>
      </c>
      <c r="O85" s="27">
        <v>1</v>
      </c>
      <c r="P85" s="27">
        <v>4</v>
      </c>
      <c r="Q85" s="27"/>
      <c r="R85" s="27">
        <v>0.2</v>
      </c>
      <c r="S85" s="24"/>
    </row>
    <row r="86" spans="1:19" ht="15" x14ac:dyDescent="0.2">
      <c r="A86" s="24" t="s">
        <v>258</v>
      </c>
      <c r="B86" s="24" t="s">
        <v>276</v>
      </c>
      <c r="C86" s="25">
        <v>44</v>
      </c>
      <c r="D86" s="26" t="s">
        <v>591</v>
      </c>
      <c r="E86" s="26" t="s">
        <v>640</v>
      </c>
      <c r="F86" s="27">
        <v>81</v>
      </c>
      <c r="G86" s="27">
        <v>47</v>
      </c>
      <c r="H86" s="27">
        <v>31</v>
      </c>
      <c r="I86" s="27">
        <v>3</v>
      </c>
      <c r="J86" s="27"/>
      <c r="K86" s="27">
        <v>97</v>
      </c>
      <c r="L86" s="27">
        <v>0.59899999999999998</v>
      </c>
      <c r="M86" s="27" t="s">
        <v>30</v>
      </c>
      <c r="N86" s="27">
        <v>17</v>
      </c>
      <c r="O86" s="27">
        <v>12</v>
      </c>
      <c r="P86" s="27">
        <v>5</v>
      </c>
      <c r="Q86" s="27"/>
      <c r="R86" s="27">
        <v>0.70599999999999996</v>
      </c>
      <c r="S86" s="24" t="s">
        <v>615</v>
      </c>
    </row>
    <row r="87" spans="1:19" ht="15" x14ac:dyDescent="0.2">
      <c r="A87" s="24" t="s">
        <v>258</v>
      </c>
      <c r="B87" s="24" t="s">
        <v>281</v>
      </c>
      <c r="C87" s="25">
        <v>45</v>
      </c>
      <c r="D87" s="26" t="s">
        <v>591</v>
      </c>
      <c r="E87" s="26" t="s">
        <v>640</v>
      </c>
      <c r="F87" s="27">
        <v>59</v>
      </c>
      <c r="G87" s="27">
        <v>27</v>
      </c>
      <c r="H87" s="27">
        <v>30</v>
      </c>
      <c r="I87" s="27">
        <v>2</v>
      </c>
      <c r="J87" s="27"/>
      <c r="K87" s="27">
        <v>56</v>
      </c>
      <c r="L87" s="27">
        <v>0.47500000000000003</v>
      </c>
      <c r="M87" s="27" t="s">
        <v>35</v>
      </c>
      <c r="N87" s="27"/>
      <c r="O87" s="27"/>
      <c r="P87" s="27"/>
      <c r="Q87" s="27"/>
      <c r="R87" s="27"/>
      <c r="S87" s="24"/>
    </row>
    <row r="88" spans="1:19" ht="15" x14ac:dyDescent="0.2">
      <c r="A88" s="24" t="s">
        <v>324</v>
      </c>
      <c r="B88" s="24" t="s">
        <v>281</v>
      </c>
      <c r="C88" s="25">
        <v>45</v>
      </c>
      <c r="D88" s="26" t="s">
        <v>591</v>
      </c>
      <c r="E88" s="26" t="s">
        <v>640</v>
      </c>
      <c r="F88" s="27">
        <v>21</v>
      </c>
      <c r="G88" s="27">
        <v>13</v>
      </c>
      <c r="H88" s="27">
        <v>7</v>
      </c>
      <c r="I88" s="27">
        <v>1</v>
      </c>
      <c r="J88" s="27"/>
      <c r="K88" s="27">
        <v>27</v>
      </c>
      <c r="L88" s="27">
        <v>0.64300000000000002</v>
      </c>
      <c r="M88" s="27" t="s">
        <v>35</v>
      </c>
      <c r="N88" s="27">
        <v>11</v>
      </c>
      <c r="O88" s="27">
        <v>5</v>
      </c>
      <c r="P88" s="27">
        <v>6</v>
      </c>
      <c r="Q88" s="27"/>
      <c r="R88" s="27">
        <v>0.45500000000000002</v>
      </c>
      <c r="S88" s="24"/>
    </row>
    <row r="89" spans="1:19" ht="15" x14ac:dyDescent="0.2">
      <c r="A89" s="24" t="s">
        <v>307</v>
      </c>
      <c r="B89" s="24" t="s">
        <v>289</v>
      </c>
      <c r="C89" s="25">
        <v>34</v>
      </c>
      <c r="D89" s="26" t="s">
        <v>591</v>
      </c>
      <c r="E89" s="26" t="s">
        <v>640</v>
      </c>
      <c r="F89" s="27">
        <v>80</v>
      </c>
      <c r="G89" s="27">
        <v>41</v>
      </c>
      <c r="H89" s="27">
        <v>34</v>
      </c>
      <c r="I89" s="27">
        <v>5</v>
      </c>
      <c r="J89" s="27"/>
      <c r="K89" s="27">
        <v>87</v>
      </c>
      <c r="L89" s="27">
        <v>0.54400000000000004</v>
      </c>
      <c r="M89" s="27" t="s">
        <v>43</v>
      </c>
      <c r="N89" s="27">
        <v>4</v>
      </c>
      <c r="O89" s="27"/>
      <c r="P89" s="27">
        <v>4</v>
      </c>
      <c r="Q89" s="27"/>
      <c r="R89" s="27"/>
      <c r="S89" s="24"/>
    </row>
    <row r="90" spans="1:19" ht="15" x14ac:dyDescent="0.2">
      <c r="A90" s="24" t="s">
        <v>294</v>
      </c>
      <c r="B90" s="24" t="s">
        <v>261</v>
      </c>
      <c r="C90" s="25">
        <v>42</v>
      </c>
      <c r="D90" s="26" t="s">
        <v>591</v>
      </c>
      <c r="E90" s="26" t="s">
        <v>644</v>
      </c>
      <c r="F90" s="27">
        <v>78</v>
      </c>
      <c r="G90" s="27">
        <v>43</v>
      </c>
      <c r="H90" s="27">
        <v>31</v>
      </c>
      <c r="I90" s="27">
        <v>4</v>
      </c>
      <c r="J90" s="27"/>
      <c r="K90" s="27">
        <v>90</v>
      </c>
      <c r="L90" s="27">
        <v>0.57699999999999996</v>
      </c>
      <c r="M90" s="27" t="s">
        <v>43</v>
      </c>
      <c r="N90" s="27">
        <v>10</v>
      </c>
      <c r="O90" s="27">
        <v>4</v>
      </c>
      <c r="P90" s="27">
        <v>6</v>
      </c>
      <c r="Q90" s="27"/>
      <c r="R90" s="27">
        <v>0.4</v>
      </c>
      <c r="S90" s="24"/>
    </row>
    <row r="91" spans="1:19" ht="15" x14ac:dyDescent="0.2">
      <c r="A91" s="24" t="s">
        <v>619</v>
      </c>
      <c r="B91" s="24" t="s">
        <v>268</v>
      </c>
      <c r="C91" s="25">
        <v>42</v>
      </c>
      <c r="D91" s="26" t="s">
        <v>591</v>
      </c>
      <c r="E91" s="26" t="s">
        <v>644</v>
      </c>
      <c r="F91" s="27">
        <v>80</v>
      </c>
      <c r="G91" s="27">
        <v>36</v>
      </c>
      <c r="H91" s="27">
        <v>38</v>
      </c>
      <c r="I91" s="27">
        <v>6</v>
      </c>
      <c r="J91" s="27"/>
      <c r="K91" s="27">
        <v>78</v>
      </c>
      <c r="L91" s="27">
        <v>0.48799999999999999</v>
      </c>
      <c r="M91" s="27" t="s">
        <v>39</v>
      </c>
      <c r="N91" s="27">
        <v>11</v>
      </c>
      <c r="O91" s="27">
        <v>5</v>
      </c>
      <c r="P91" s="27">
        <v>6</v>
      </c>
      <c r="Q91" s="27"/>
      <c r="R91" s="27">
        <v>0.45500000000000002</v>
      </c>
      <c r="S91" s="24"/>
    </row>
    <row r="92" spans="1:19" ht="15" x14ac:dyDescent="0.2">
      <c r="A92" s="24" t="s">
        <v>619</v>
      </c>
      <c r="B92" s="24" t="s">
        <v>276</v>
      </c>
      <c r="C92" s="25">
        <v>43</v>
      </c>
      <c r="D92" s="26" t="s">
        <v>591</v>
      </c>
      <c r="E92" s="26" t="s">
        <v>644</v>
      </c>
      <c r="F92" s="27">
        <v>81</v>
      </c>
      <c r="G92" s="27">
        <v>40</v>
      </c>
      <c r="H92" s="27">
        <v>37</v>
      </c>
      <c r="I92" s="27">
        <v>4</v>
      </c>
      <c r="J92" s="27"/>
      <c r="K92" s="27">
        <v>84</v>
      </c>
      <c r="L92" s="27">
        <v>0.51900000000000002</v>
      </c>
      <c r="M92" s="27" t="s">
        <v>39</v>
      </c>
      <c r="N92" s="27">
        <v>7</v>
      </c>
      <c r="O92" s="27">
        <v>3</v>
      </c>
      <c r="P92" s="27">
        <v>4</v>
      </c>
      <c r="Q92" s="27"/>
      <c r="R92" s="27">
        <v>0.42899999999999999</v>
      </c>
      <c r="S92" s="24"/>
    </row>
    <row r="93" spans="1:19" ht="15" x14ac:dyDescent="0.2">
      <c r="A93" s="24" t="s">
        <v>645</v>
      </c>
      <c r="B93" s="24" t="s">
        <v>281</v>
      </c>
      <c r="C93" s="25">
        <v>39</v>
      </c>
      <c r="D93" s="26" t="s">
        <v>591</v>
      </c>
      <c r="E93" s="26" t="s">
        <v>646</v>
      </c>
      <c r="F93" s="27">
        <v>8</v>
      </c>
      <c r="G93" s="27">
        <v>3</v>
      </c>
      <c r="H93" s="27">
        <v>4</v>
      </c>
      <c r="I93" s="27">
        <v>1</v>
      </c>
      <c r="J93" s="27"/>
      <c r="K93" s="27">
        <v>7</v>
      </c>
      <c r="L93" s="27">
        <v>0.438</v>
      </c>
      <c r="M93" s="27" t="s">
        <v>647</v>
      </c>
      <c r="N93" s="27"/>
      <c r="O93" s="27"/>
      <c r="P93" s="27"/>
      <c r="Q93" s="27"/>
      <c r="R93" s="27"/>
      <c r="S93" s="24"/>
    </row>
    <row r="94" spans="1:19" ht="15" x14ac:dyDescent="0.2">
      <c r="A94" s="24" t="s">
        <v>645</v>
      </c>
      <c r="B94" s="24" t="s">
        <v>289</v>
      </c>
      <c r="C94" s="25">
        <v>40</v>
      </c>
      <c r="D94" s="26" t="s">
        <v>591</v>
      </c>
      <c r="E94" s="26" t="s">
        <v>646</v>
      </c>
      <c r="F94" s="27">
        <v>6</v>
      </c>
      <c r="G94" s="27">
        <v>4</v>
      </c>
      <c r="H94" s="27">
        <v>1</v>
      </c>
      <c r="I94" s="27">
        <v>1</v>
      </c>
      <c r="J94" s="27"/>
      <c r="K94" s="27">
        <v>9</v>
      </c>
      <c r="L94" s="27">
        <v>0.75</v>
      </c>
      <c r="M94" s="27" t="s">
        <v>243</v>
      </c>
      <c r="N94" s="27"/>
      <c r="O94" s="27"/>
      <c r="P94" s="27"/>
      <c r="Q94" s="27"/>
      <c r="R94" s="27"/>
      <c r="S94" s="24"/>
    </row>
    <row r="95" spans="1:19" ht="15" x14ac:dyDescent="0.2">
      <c r="A95" s="24" t="s">
        <v>633</v>
      </c>
      <c r="B95" s="24" t="s">
        <v>251</v>
      </c>
      <c r="C95" s="25">
        <v>38</v>
      </c>
      <c r="D95" s="26" t="s">
        <v>591</v>
      </c>
      <c r="E95" s="26" t="s">
        <v>648</v>
      </c>
      <c r="F95" s="27">
        <v>78</v>
      </c>
      <c r="G95" s="27">
        <v>41</v>
      </c>
      <c r="H95" s="27">
        <v>33</v>
      </c>
      <c r="I95" s="27">
        <v>4</v>
      </c>
      <c r="J95" s="27"/>
      <c r="K95" s="27">
        <v>86</v>
      </c>
      <c r="L95" s="27">
        <v>0.55100000000000005</v>
      </c>
      <c r="M95" s="27" t="s">
        <v>43</v>
      </c>
      <c r="N95" s="27">
        <v>12</v>
      </c>
      <c r="O95" s="27">
        <v>7</v>
      </c>
      <c r="P95" s="27">
        <v>5</v>
      </c>
      <c r="Q95" s="27"/>
      <c r="R95" s="27">
        <v>0.58299999999999996</v>
      </c>
      <c r="S95" s="24"/>
    </row>
    <row r="96" spans="1:19" ht="15" x14ac:dyDescent="0.2">
      <c r="A96" s="24" t="s">
        <v>633</v>
      </c>
      <c r="B96" s="24" t="s">
        <v>261</v>
      </c>
      <c r="C96" s="25">
        <v>39</v>
      </c>
      <c r="D96" s="26" t="s">
        <v>591</v>
      </c>
      <c r="E96" s="26" t="s">
        <v>648</v>
      </c>
      <c r="F96" s="27">
        <v>41</v>
      </c>
      <c r="G96" s="27">
        <v>23</v>
      </c>
      <c r="H96" s="27">
        <v>17</v>
      </c>
      <c r="I96" s="27">
        <v>1</v>
      </c>
      <c r="J96" s="27"/>
      <c r="K96" s="27">
        <v>47</v>
      </c>
      <c r="L96" s="27">
        <v>0.57300000000000006</v>
      </c>
      <c r="M96" s="27" t="s">
        <v>43</v>
      </c>
      <c r="N96" s="27"/>
      <c r="O96" s="27"/>
      <c r="P96" s="27"/>
      <c r="Q96" s="27"/>
      <c r="R96" s="27"/>
      <c r="S96" s="24"/>
    </row>
    <row r="97" spans="1:19" ht="15" x14ac:dyDescent="0.2">
      <c r="A97" s="24" t="s">
        <v>649</v>
      </c>
      <c r="B97" s="24" t="s">
        <v>261</v>
      </c>
      <c r="C97" s="25">
        <v>30</v>
      </c>
      <c r="D97" s="26" t="s">
        <v>591</v>
      </c>
      <c r="E97" s="26" t="s">
        <v>648</v>
      </c>
      <c r="F97" s="27">
        <v>37</v>
      </c>
      <c r="G97" s="27">
        <v>20</v>
      </c>
      <c r="H97" s="27">
        <v>16</v>
      </c>
      <c r="I97" s="27">
        <v>1</v>
      </c>
      <c r="J97" s="27"/>
      <c r="K97" s="27">
        <v>41</v>
      </c>
      <c r="L97" s="27">
        <v>0.55400000000000005</v>
      </c>
      <c r="M97" s="27" t="s">
        <v>43</v>
      </c>
      <c r="N97" s="27">
        <v>6</v>
      </c>
      <c r="O97" s="27">
        <v>2</v>
      </c>
      <c r="P97" s="27">
        <v>4</v>
      </c>
      <c r="Q97" s="27"/>
      <c r="R97" s="27">
        <v>0.33300000000000002</v>
      </c>
      <c r="S97" s="24"/>
    </row>
    <row r="98" spans="1:19" ht="15" x14ac:dyDescent="0.2">
      <c r="A98" s="24" t="s">
        <v>650</v>
      </c>
      <c r="B98" s="24" t="s">
        <v>268</v>
      </c>
      <c r="C98" s="25">
        <v>39</v>
      </c>
      <c r="D98" s="26" t="s">
        <v>591</v>
      </c>
      <c r="E98" s="26" t="s">
        <v>648</v>
      </c>
      <c r="F98" s="27">
        <v>55</v>
      </c>
      <c r="G98" s="27">
        <v>15</v>
      </c>
      <c r="H98" s="27">
        <v>35</v>
      </c>
      <c r="I98" s="27">
        <v>5</v>
      </c>
      <c r="J98" s="27"/>
      <c r="K98" s="27">
        <v>35</v>
      </c>
      <c r="L98" s="27">
        <v>0.318</v>
      </c>
      <c r="M98" s="27" t="s">
        <v>72</v>
      </c>
      <c r="N98" s="27"/>
      <c r="O98" s="27"/>
      <c r="P98" s="27"/>
      <c r="Q98" s="27"/>
      <c r="R98" s="27"/>
      <c r="S98" s="24"/>
    </row>
    <row r="99" spans="1:19" ht="15" x14ac:dyDescent="0.2">
      <c r="A99" s="24" t="s">
        <v>593</v>
      </c>
      <c r="B99" s="24" t="s">
        <v>268</v>
      </c>
      <c r="C99" s="25">
        <v>34</v>
      </c>
      <c r="D99" s="26" t="s">
        <v>591</v>
      </c>
      <c r="E99" s="26" t="s">
        <v>648</v>
      </c>
      <c r="F99" s="27">
        <v>26</v>
      </c>
      <c r="G99" s="27">
        <v>9</v>
      </c>
      <c r="H99" s="27">
        <v>17</v>
      </c>
      <c r="I99" s="27">
        <v>0</v>
      </c>
      <c r="J99" s="27"/>
      <c r="K99" s="27">
        <v>18</v>
      </c>
      <c r="L99" s="27">
        <v>0.34600000000000003</v>
      </c>
      <c r="M99" s="27" t="s">
        <v>72</v>
      </c>
      <c r="N99" s="27"/>
      <c r="O99" s="27"/>
      <c r="P99" s="27"/>
      <c r="Q99" s="27"/>
      <c r="R99" s="27"/>
      <c r="S99" s="24"/>
    </row>
    <row r="100" spans="1:19" ht="15" x14ac:dyDescent="0.2">
      <c r="A100" s="24" t="s">
        <v>651</v>
      </c>
      <c r="B100" s="24" t="s">
        <v>251</v>
      </c>
      <c r="C100" s="25">
        <v>41</v>
      </c>
      <c r="D100" s="26" t="s">
        <v>591</v>
      </c>
      <c r="E100" s="26" t="s">
        <v>652</v>
      </c>
      <c r="F100" s="27">
        <v>59</v>
      </c>
      <c r="G100" s="27">
        <v>21</v>
      </c>
      <c r="H100" s="27">
        <v>37</v>
      </c>
      <c r="I100" s="27">
        <v>1</v>
      </c>
      <c r="J100" s="27"/>
      <c r="K100" s="27">
        <v>43</v>
      </c>
      <c r="L100" s="27">
        <v>0.36399999999999999</v>
      </c>
      <c r="M100" s="27" t="s">
        <v>72</v>
      </c>
      <c r="N100" s="27"/>
      <c r="O100" s="27"/>
      <c r="P100" s="27"/>
      <c r="Q100" s="27"/>
      <c r="R100" s="27"/>
      <c r="S100" s="24"/>
    </row>
    <row r="101" spans="1:19" ht="15" x14ac:dyDescent="0.2">
      <c r="A101" s="24" t="s">
        <v>635</v>
      </c>
      <c r="B101" s="24" t="s">
        <v>251</v>
      </c>
      <c r="C101" s="25">
        <v>36</v>
      </c>
      <c r="D101" s="26" t="s">
        <v>591</v>
      </c>
      <c r="E101" s="26" t="s">
        <v>652</v>
      </c>
      <c r="F101" s="27">
        <v>7</v>
      </c>
      <c r="G101" s="27">
        <v>3</v>
      </c>
      <c r="H101" s="27">
        <v>4</v>
      </c>
      <c r="I101" s="27">
        <v>0</v>
      </c>
      <c r="J101" s="27"/>
      <c r="K101" s="27">
        <v>6</v>
      </c>
      <c r="L101" s="27">
        <v>0.42899999999999999</v>
      </c>
      <c r="M101" s="27" t="s">
        <v>72</v>
      </c>
      <c r="N101" s="27"/>
      <c r="O101" s="27"/>
      <c r="P101" s="27"/>
      <c r="Q101" s="27"/>
      <c r="R101" s="27"/>
      <c r="S101" s="24"/>
    </row>
    <row r="102" spans="1:19" ht="15" x14ac:dyDescent="0.2">
      <c r="A102" s="24" t="s">
        <v>176</v>
      </c>
      <c r="B102" s="24" t="s">
        <v>251</v>
      </c>
      <c r="C102" s="25">
        <v>59</v>
      </c>
      <c r="D102" s="26" t="s">
        <v>591</v>
      </c>
      <c r="E102" s="26" t="s">
        <v>652</v>
      </c>
      <c r="F102" s="27">
        <v>12</v>
      </c>
      <c r="G102" s="27">
        <v>3</v>
      </c>
      <c r="H102" s="27">
        <v>9</v>
      </c>
      <c r="I102" s="27">
        <v>0</v>
      </c>
      <c r="J102" s="27"/>
      <c r="K102" s="27">
        <v>6</v>
      </c>
      <c r="L102" s="27">
        <v>0.25</v>
      </c>
      <c r="M102" s="27" t="s">
        <v>72</v>
      </c>
      <c r="N102" s="27"/>
      <c r="O102" s="27"/>
      <c r="P102" s="27"/>
      <c r="Q102" s="27"/>
      <c r="R102" s="27"/>
      <c r="S102" s="24"/>
    </row>
    <row r="103" spans="1:19" ht="15" x14ac:dyDescent="0.2">
      <c r="A103" s="24" t="s">
        <v>236</v>
      </c>
      <c r="B103" s="24" t="s">
        <v>261</v>
      </c>
      <c r="C103" s="25">
        <v>45</v>
      </c>
      <c r="D103" s="26" t="s">
        <v>591</v>
      </c>
      <c r="E103" s="26" t="s">
        <v>652</v>
      </c>
      <c r="F103" s="27">
        <v>78</v>
      </c>
      <c r="G103" s="27">
        <v>37</v>
      </c>
      <c r="H103" s="27">
        <v>39</v>
      </c>
      <c r="I103" s="27">
        <v>2</v>
      </c>
      <c r="J103" s="27"/>
      <c r="K103" s="27">
        <v>76</v>
      </c>
      <c r="L103" s="27">
        <v>0.48699999999999999</v>
      </c>
      <c r="M103" s="27" t="s">
        <v>35</v>
      </c>
      <c r="N103" s="27"/>
      <c r="O103" s="27"/>
      <c r="P103" s="27"/>
      <c r="Q103" s="27"/>
      <c r="R103" s="27"/>
      <c r="S103" s="24"/>
    </row>
    <row r="104" spans="1:19" ht="15" x14ac:dyDescent="0.2">
      <c r="A104" s="24" t="s">
        <v>653</v>
      </c>
      <c r="B104" s="24" t="s">
        <v>239</v>
      </c>
      <c r="C104" s="25">
        <v>34</v>
      </c>
      <c r="D104" s="26" t="s">
        <v>591</v>
      </c>
      <c r="E104" s="26" t="s">
        <v>654</v>
      </c>
      <c r="F104" s="27">
        <v>78</v>
      </c>
      <c r="G104" s="27">
        <v>43</v>
      </c>
      <c r="H104" s="27">
        <v>31</v>
      </c>
      <c r="I104" s="27">
        <v>4</v>
      </c>
      <c r="J104" s="27"/>
      <c r="K104" s="27">
        <v>90</v>
      </c>
      <c r="L104" s="27">
        <v>0.57699999999999996</v>
      </c>
      <c r="M104" s="27" t="s">
        <v>30</v>
      </c>
      <c r="N104" s="27">
        <v>14</v>
      </c>
      <c r="O104" s="27">
        <v>9</v>
      </c>
      <c r="P104" s="27">
        <v>5</v>
      </c>
      <c r="Q104" s="27"/>
      <c r="R104" s="27">
        <v>0.64300000000000002</v>
      </c>
      <c r="S104" s="24"/>
    </row>
    <row r="105" spans="1:19" ht="15" x14ac:dyDescent="0.2">
      <c r="A105" s="24" t="s">
        <v>653</v>
      </c>
      <c r="B105" s="24" t="s">
        <v>251</v>
      </c>
      <c r="C105" s="25">
        <v>35</v>
      </c>
      <c r="D105" s="26" t="s">
        <v>591</v>
      </c>
      <c r="E105" s="26" t="s">
        <v>654</v>
      </c>
      <c r="F105" s="27">
        <v>78</v>
      </c>
      <c r="G105" s="27">
        <v>34</v>
      </c>
      <c r="H105" s="27">
        <v>39</v>
      </c>
      <c r="I105" s="27">
        <v>5</v>
      </c>
      <c r="J105" s="27"/>
      <c r="K105" s="27">
        <v>73</v>
      </c>
      <c r="L105" s="27">
        <v>0.46800000000000003</v>
      </c>
      <c r="M105" s="27" t="s">
        <v>35</v>
      </c>
      <c r="N105" s="27">
        <v>4</v>
      </c>
      <c r="O105" s="27"/>
      <c r="P105" s="27">
        <v>4</v>
      </c>
      <c r="Q105" s="27"/>
      <c r="R105" s="27"/>
      <c r="S105" s="24"/>
    </row>
    <row r="106" spans="1:19" ht="15" x14ac:dyDescent="0.2">
      <c r="A106" s="24" t="s">
        <v>653</v>
      </c>
      <c r="B106" s="24" t="s">
        <v>261</v>
      </c>
      <c r="C106" s="25">
        <v>36</v>
      </c>
      <c r="D106" s="26" t="s">
        <v>591</v>
      </c>
      <c r="E106" s="26" t="s">
        <v>654</v>
      </c>
      <c r="F106" s="27">
        <v>13</v>
      </c>
      <c r="G106" s="27">
        <v>4</v>
      </c>
      <c r="H106" s="27">
        <v>9</v>
      </c>
      <c r="I106" s="27">
        <v>0</v>
      </c>
      <c r="J106" s="27"/>
      <c r="K106" s="27">
        <v>8</v>
      </c>
      <c r="L106" s="27">
        <v>0.308</v>
      </c>
      <c r="M106" s="27" t="s">
        <v>39</v>
      </c>
      <c r="N106" s="27"/>
      <c r="O106" s="27"/>
      <c r="P106" s="27"/>
      <c r="Q106" s="27"/>
      <c r="R106" s="27"/>
      <c r="S106" s="24"/>
    </row>
    <row r="107" spans="1:19" ht="15" x14ac:dyDescent="0.2">
      <c r="A107" s="24" t="s">
        <v>180</v>
      </c>
      <c r="B107" s="24" t="s">
        <v>261</v>
      </c>
      <c r="C107" s="25">
        <v>60</v>
      </c>
      <c r="D107" s="26" t="s">
        <v>591</v>
      </c>
      <c r="E107" s="26" t="s">
        <v>654</v>
      </c>
      <c r="F107" s="27">
        <v>65</v>
      </c>
      <c r="G107" s="27">
        <v>34</v>
      </c>
      <c r="H107" s="27">
        <v>26</v>
      </c>
      <c r="I107" s="27">
        <v>5</v>
      </c>
      <c r="J107" s="27"/>
      <c r="K107" s="27">
        <v>73</v>
      </c>
      <c r="L107" s="27">
        <v>0.56200000000000006</v>
      </c>
      <c r="M107" s="27" t="s">
        <v>39</v>
      </c>
      <c r="N107" s="27"/>
      <c r="O107" s="27"/>
      <c r="P107" s="27"/>
      <c r="Q107" s="27"/>
      <c r="R107" s="27"/>
      <c r="S107" s="24"/>
    </row>
    <row r="108" spans="1:19" ht="15" x14ac:dyDescent="0.2">
      <c r="A108" s="24" t="s">
        <v>284</v>
      </c>
      <c r="B108" s="24" t="s">
        <v>268</v>
      </c>
      <c r="C108" s="25">
        <v>47</v>
      </c>
      <c r="D108" s="26" t="s">
        <v>591</v>
      </c>
      <c r="E108" s="26" t="s">
        <v>654</v>
      </c>
      <c r="F108" s="27">
        <v>81</v>
      </c>
      <c r="G108" s="27">
        <v>52</v>
      </c>
      <c r="H108" s="27">
        <v>27</v>
      </c>
      <c r="I108" s="27">
        <v>2</v>
      </c>
      <c r="J108" s="27"/>
      <c r="K108" s="27">
        <v>106</v>
      </c>
      <c r="L108" s="27">
        <v>0.65400000000000003</v>
      </c>
      <c r="M108" s="27" t="s">
        <v>30</v>
      </c>
      <c r="N108" s="27">
        <v>13</v>
      </c>
      <c r="O108" s="27">
        <v>12</v>
      </c>
      <c r="P108" s="27">
        <v>1</v>
      </c>
      <c r="Q108" s="27"/>
      <c r="R108" s="27">
        <v>0.92300000000000004</v>
      </c>
      <c r="S108" s="24" t="s">
        <v>615</v>
      </c>
    </row>
    <row r="109" spans="1:19" ht="15" x14ac:dyDescent="0.2">
      <c r="A109" s="24" t="s">
        <v>284</v>
      </c>
      <c r="B109" s="24" t="s">
        <v>276</v>
      </c>
      <c r="C109" s="25">
        <v>48</v>
      </c>
      <c r="D109" s="26" t="s">
        <v>591</v>
      </c>
      <c r="E109" s="26" t="s">
        <v>654</v>
      </c>
      <c r="F109" s="27">
        <v>80</v>
      </c>
      <c r="G109" s="27">
        <v>46</v>
      </c>
      <c r="H109" s="27">
        <v>32</v>
      </c>
      <c r="I109" s="27">
        <v>2</v>
      </c>
      <c r="J109" s="27"/>
      <c r="K109" s="27">
        <v>94</v>
      </c>
      <c r="L109" s="27">
        <v>0.58799999999999997</v>
      </c>
      <c r="M109" s="27" t="s">
        <v>43</v>
      </c>
      <c r="N109" s="27">
        <v>20</v>
      </c>
      <c r="O109" s="27">
        <v>11</v>
      </c>
      <c r="P109" s="27">
        <v>9</v>
      </c>
      <c r="Q109" s="27"/>
      <c r="R109" s="27">
        <v>0.55000000000000004</v>
      </c>
      <c r="S109" s="24"/>
    </row>
    <row r="110" spans="1:19" ht="15" x14ac:dyDescent="0.2">
      <c r="A110" s="24" t="s">
        <v>655</v>
      </c>
      <c r="B110" s="24" t="s">
        <v>281</v>
      </c>
      <c r="C110" s="25">
        <v>40</v>
      </c>
      <c r="D110" s="26" t="s">
        <v>591</v>
      </c>
      <c r="E110" s="26" t="s">
        <v>654</v>
      </c>
      <c r="F110" s="27">
        <v>80</v>
      </c>
      <c r="G110" s="27">
        <v>50</v>
      </c>
      <c r="H110" s="27">
        <v>28</v>
      </c>
      <c r="I110" s="27">
        <v>2</v>
      </c>
      <c r="J110" s="27"/>
      <c r="K110" s="27">
        <v>102</v>
      </c>
      <c r="L110" s="27">
        <v>0.63800000000000001</v>
      </c>
      <c r="M110" s="27" t="s">
        <v>30</v>
      </c>
      <c r="N110" s="27">
        <v>9</v>
      </c>
      <c r="O110" s="27">
        <v>8</v>
      </c>
      <c r="P110" s="27">
        <v>1</v>
      </c>
      <c r="Q110" s="27"/>
      <c r="R110" s="27">
        <v>0.88900000000000001</v>
      </c>
      <c r="S110" s="24" t="s">
        <v>615</v>
      </c>
    </row>
    <row r="111" spans="1:19" ht="15" x14ac:dyDescent="0.2">
      <c r="A111" s="24" t="s">
        <v>655</v>
      </c>
      <c r="B111" s="24" t="s">
        <v>289</v>
      </c>
      <c r="C111" s="25">
        <v>41</v>
      </c>
      <c r="D111" s="26" t="s">
        <v>591</v>
      </c>
      <c r="E111" s="26" t="s">
        <v>654</v>
      </c>
      <c r="F111" s="27">
        <v>61</v>
      </c>
      <c r="G111" s="27">
        <v>28</v>
      </c>
      <c r="H111" s="27">
        <v>27</v>
      </c>
      <c r="I111" s="27">
        <v>6</v>
      </c>
      <c r="J111" s="27"/>
      <c r="K111" s="27">
        <v>62</v>
      </c>
      <c r="L111" s="27">
        <v>0.50800000000000001</v>
      </c>
      <c r="M111" s="27" t="s">
        <v>39</v>
      </c>
      <c r="N111" s="27"/>
      <c r="O111" s="27"/>
      <c r="P111" s="27"/>
      <c r="Q111" s="27"/>
      <c r="R111" s="27"/>
      <c r="S111" s="24"/>
    </row>
    <row r="112" spans="1:19" ht="15" x14ac:dyDescent="0.2">
      <c r="A112" s="24" t="s">
        <v>275</v>
      </c>
      <c r="B112" s="24" t="s">
        <v>289</v>
      </c>
      <c r="C112" s="25">
        <v>43</v>
      </c>
      <c r="D112" s="26" t="s">
        <v>591</v>
      </c>
      <c r="E112" s="26" t="s">
        <v>654</v>
      </c>
      <c r="F112" s="27">
        <v>19</v>
      </c>
      <c r="G112" s="27">
        <v>11</v>
      </c>
      <c r="H112" s="27">
        <v>8</v>
      </c>
      <c r="I112" s="27">
        <v>0</v>
      </c>
      <c r="J112" s="27"/>
      <c r="K112" s="27">
        <v>22</v>
      </c>
      <c r="L112" s="27">
        <v>0.57899999999999996</v>
      </c>
      <c r="M112" s="27" t="s">
        <v>39</v>
      </c>
      <c r="N112" s="27">
        <v>10</v>
      </c>
      <c r="O112" s="27">
        <v>8</v>
      </c>
      <c r="P112" s="27">
        <v>2</v>
      </c>
      <c r="Q112" s="27"/>
      <c r="R112" s="27">
        <v>0.8</v>
      </c>
      <c r="S112" s="24" t="s">
        <v>615</v>
      </c>
    </row>
  </sheetData>
  <sheetProtection selectLockedCells="1" selectUnlockedCells="1"/>
  <mergeCells count="2">
    <mergeCell ref="F1:M1"/>
    <mergeCell ref="N1:R1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23</vt:i4>
      </vt:variant>
    </vt:vector>
  </HeadingPairs>
  <TitlesOfParts>
    <vt:vector size="28" baseType="lpstr">
      <vt:lpstr>NHL</vt:lpstr>
      <vt:lpstr>NHL Totals</vt:lpstr>
      <vt:lpstr>NHL Traits</vt:lpstr>
      <vt:lpstr>NHL Calculator</vt:lpstr>
      <vt:lpstr>WHA</vt:lpstr>
      <vt:lpstr>__Anonymous_Sheet_DB__1</vt:lpstr>
      <vt:lpstr>__Anonymous_Sheet_DB__1_1</vt:lpstr>
      <vt:lpstr>__Anonymous_Sheet_DB__1_2</vt:lpstr>
      <vt:lpstr>__Anonymous_Sheet_DB__1_3</vt:lpstr>
      <vt:lpstr>__Anonymous_Sheet_DB__1_6</vt:lpstr>
      <vt:lpstr>__Anonymous_Sheet_DB__1_7</vt:lpstr>
      <vt:lpstr>__Anonymous_Sheet_DB__1_8</vt:lpstr>
      <vt:lpstr>__Anonymous_Sheet_DB__2</vt:lpstr>
      <vt:lpstr>__Anonymous_Sheet_DB__2_1</vt:lpstr>
      <vt:lpstr>__Anonymous_Sheet_DB__2_2</vt:lpstr>
      <vt:lpstr>__Anonymous_Sheet_DB__2_5</vt:lpstr>
      <vt:lpstr>__Anonymous_Sheet_DB__2_6</vt:lpstr>
      <vt:lpstr>__Anonymous_Sheet_DB__2_7</vt:lpstr>
      <vt:lpstr>__Anonymous_Sheet_DB__3</vt:lpstr>
      <vt:lpstr>Active</vt:lpstr>
      <vt:lpstr>Coaches</vt:lpstr>
      <vt:lpstr>GP</vt:lpstr>
      <vt:lpstr>Losses</vt:lpstr>
      <vt:lpstr>Nationality</vt:lpstr>
      <vt:lpstr>OTL</vt:lpstr>
      <vt:lpstr>Ties</vt:lpstr>
      <vt:lpstr>Wins</vt:lpstr>
      <vt:lpstr>XPts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2015-11-24T19:20:38Z</dcterms:created>
  <dcterms:modified xsi:type="dcterms:W3CDTF">2015-11-24T19:20:38Z</dcterms:modified>
</cp:coreProperties>
</file>